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C9210F86-A947-489B-8575-61391909E85B}" xr6:coauthVersionLast="43" xr6:coauthVersionMax="43" xr10:uidLastSave="{00000000-0000-0000-0000-000000000000}"/>
  <bookViews>
    <workbookView xWindow="-25320" yWindow="-120" windowWidth="25440" windowHeight="15390" tabRatio="589" activeTab="2" xr2:uid="{00000000-000D-0000-FFFF-FFFF00000000}"/>
  </bookViews>
  <sheets>
    <sheet name="Liste des médecins" sheetId="4" r:id="rId1"/>
    <sheet name="Encodage des gardes" sheetId="3" r:id="rId2"/>
    <sheet name="Historique des gardes" sheetId="1" r:id="rId3"/>
    <sheet name="Montants à verser aux médecins" sheetId="5" r:id="rId4"/>
    <sheet name="Paiments cloturés" sheetId="6" r:id="rId5"/>
  </sheets>
  <externalReferences>
    <externalReference r:id="rId6"/>
    <externalReference r:id="rId7"/>
    <externalReference r:id="rId8"/>
    <externalReference r:id="rId9"/>
  </externalReferences>
  <definedNames>
    <definedName name="_xlnm._FilterDatabase" localSheetId="2" hidden="1">'Historique des gardes'!$A$5:$V$11</definedName>
    <definedName name="_xlcn.WorksheetConnection_ConceptionSurbri.xlsmtabMEDECINS1" hidden="1">tabMEDECINS</definedName>
    <definedName name="_xlcn.WorksheetConnection_ConceptionSurbri.xlsmTabtotal1" hidden="1">Tabtotal[]</definedName>
    <definedName name="ColA">OFFSET('Historique des gardes'!$A$6,,,COUNTA('Historique des gardes'!$A:$A)-2)</definedName>
    <definedName name="Criteria" localSheetId="2">'Historique des gardes'!$W$1:$Y$4</definedName>
    <definedName name="Date_de_paiement_Hon.">OFFSET('Historique des gardes'!$S$6,,,COUNTA(ColA))</definedName>
    <definedName name="Date_de_paiement_MM">OFFSET('Historique des gardes'!$Q$6,,,COUNTA(ColA))</definedName>
    <definedName name="Date_de_paiement_TM">OFFSET('Historique des gardes'!$O$6,,,COUNTA(ColA))</definedName>
    <definedName name="Honoraires_complet">OFFSET('Historique des gardes'!$R$6,,,COUNTA(ColA))</definedName>
    <definedName name="_xlnm.Print_Titles" localSheetId="2">'Historique des gardes'!$A:$B,'Historique des gardes'!$1:$5</definedName>
    <definedName name="listeacte">[1]ACCUEIL!$K$17:$K$34</definedName>
    <definedName name="Montant_mutuelle">OFFSET('Historique des gardes'!$P$6,,,COUNTA(ColA))</definedName>
    <definedName name="Print_Area" localSheetId="2">'Historique des gardes'!$E$2:$U$6</definedName>
    <definedName name="Print_Area" localSheetId="0">'Liste des médecins'!#REF!</definedName>
    <definedName name="Print_Titles" localSheetId="2">'Historique des gardes'!$A:$B,'Historique des gardes'!$1:$5</definedName>
    <definedName name="Print_Titles" localSheetId="0">'Liste des médecins'!$1:$3</definedName>
    <definedName name="statut">OFFSET('Historique des gardes'!$U$6,,,COUNTA(ColA))</definedName>
    <definedName name="Ticket_modérateur">OFFSET('Historique des gardes'!$N$6,,,COUNTA(ColA))</definedName>
    <definedName name="Total_reçu">OFFSET('Historique des gardes'!$T$6,,,COUNTA(ColA))</definedName>
    <definedName name="typesactes">'Encodage des gardes'!$V$25:$V$42</definedName>
    <definedName name="typesdactes">'[2]Encodage des gardes'!$S$31:$S$48</definedName>
    <definedName name="_xlnm.Print_Area" localSheetId="2">'Historique des gardes'!$D$2:$U$11</definedName>
  </definedNames>
  <calcPr calcId="181029"/>
  <pivotCaches>
    <pivotCache cacheId="3" r:id="rId10"/>
  </pivotCaches>
  <fileRecoveryPr autoRecover="0"/>
  <extLst>
    <ext xmlns:x15="http://schemas.microsoft.com/office/spreadsheetml/2010/11/main" uri="{FCE2AD5D-F65C-4FA6-A056-5C36A1767C68}">
      <x15:dataModel>
        <x15:modelTables>
          <x15:modelTable id="Tabtotal-46d6ea7a-1d7e-4182-aa18-303770441b33" name="Tabtotal" connection="WorksheetConnection_Conception - Surbri.xlsm!Tabtotal"/>
          <x15:modelTable id="tabMEDECINS-c89b679c-39fc-48d1-a685-56881a31e155" name="tabMEDECINS" connection="WorksheetConnection_Conception - Surbri.xlsm!tabMEDECINS"/>
        </x15:modelTables>
        <x15:modelRelationships>
          <x15:modelRelationship fromTable="Tabtotal" fromColumn="Médecins" toTable="tabMEDECINS" toColumn="Nom &amp; Prénom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T7" i="1" l="1"/>
  <c r="T9" i="1"/>
  <c r="T8" i="1"/>
  <c r="T10" i="1"/>
  <c r="T11" i="1"/>
  <c r="T6" i="1"/>
  <c r="U2" i="1" l="1"/>
  <c r="K298" i="5"/>
  <c r="K300" i="5"/>
  <c r="K309" i="5"/>
  <c r="K304" i="5"/>
  <c r="K290" i="5"/>
  <c r="K284" i="5"/>
  <c r="K294" i="5"/>
  <c r="K277" i="5"/>
  <c r="K306" i="5"/>
  <c r="K278" i="5"/>
  <c r="K296" i="5"/>
  <c r="K307" i="5"/>
  <c r="K273" i="5"/>
  <c r="K274" i="5"/>
  <c r="K283" i="5"/>
  <c r="K310" i="5"/>
  <c r="K301" i="5"/>
  <c r="K282" i="5"/>
  <c r="K299" i="5"/>
  <c r="K291" i="5"/>
  <c r="K279" i="5"/>
  <c r="K272" i="5"/>
  <c r="K288" i="5"/>
  <c r="K297" i="5"/>
  <c r="K285" i="5"/>
  <c r="K305" i="5"/>
  <c r="K286" i="5"/>
  <c r="K270" i="5"/>
  <c r="K276" i="5"/>
  <c r="K293" i="5"/>
  <c r="K295" i="5"/>
  <c r="K302" i="5"/>
  <c r="K281" i="5"/>
  <c r="K280" i="5"/>
  <c r="K292" i="5"/>
  <c r="K275" i="5"/>
  <c r="K303" i="5"/>
  <c r="K308" i="5"/>
  <c r="K312" i="5"/>
  <c r="K271" i="5"/>
  <c r="K269" i="5"/>
  <c r="K313" i="5"/>
  <c r="K311" i="5"/>
  <c r="K289" i="5"/>
  <c r="K287" i="5"/>
  <c r="U3" i="1" l="1"/>
  <c r="W16" i="3"/>
  <c r="W15" i="3"/>
  <c r="W14" i="3"/>
  <c r="W13" i="3"/>
  <c r="W12" i="3"/>
  <c r="W11" i="3"/>
  <c r="D57" i="3"/>
  <c r="C57" i="3"/>
  <c r="B57" i="3"/>
  <c r="D56" i="3"/>
  <c r="C56" i="3"/>
  <c r="B56" i="3"/>
  <c r="D55" i="3"/>
  <c r="C55" i="3"/>
  <c r="B55" i="3"/>
  <c r="D54" i="3"/>
  <c r="C54" i="3"/>
  <c r="B54" i="3"/>
  <c r="D53" i="3"/>
  <c r="C53" i="3"/>
  <c r="B53" i="3"/>
  <c r="D52" i="3"/>
  <c r="C52" i="3"/>
  <c r="B52" i="3"/>
  <c r="D51" i="3"/>
  <c r="C51" i="3"/>
  <c r="B51" i="3"/>
  <c r="D50" i="3"/>
  <c r="C50" i="3"/>
  <c r="B50" i="3"/>
  <c r="D49" i="3"/>
  <c r="C49" i="3"/>
  <c r="B49" i="3"/>
  <c r="D48" i="3"/>
  <c r="C48" i="3"/>
  <c r="B48" i="3"/>
  <c r="K229" i="5"/>
  <c r="K218" i="5"/>
  <c r="K115" i="5"/>
  <c r="K237" i="5"/>
  <c r="K151" i="5"/>
  <c r="K122" i="5"/>
  <c r="K215" i="5"/>
  <c r="K18" i="5"/>
  <c r="K68" i="5"/>
  <c r="K225" i="5"/>
  <c r="K166" i="5"/>
  <c r="K11" i="5"/>
  <c r="K268" i="5"/>
  <c r="K40" i="5"/>
  <c r="K173" i="5"/>
  <c r="K23" i="5"/>
  <c r="K33" i="5"/>
  <c r="K92" i="5"/>
  <c r="K103" i="5"/>
  <c r="K205" i="5"/>
  <c r="K239" i="5"/>
  <c r="K136" i="5"/>
  <c r="Y1" i="1" l="1"/>
  <c r="X1" i="1"/>
  <c r="W1" i="1"/>
  <c r="K100" i="5"/>
  <c r="K125" i="5"/>
  <c r="Y4" i="1" l="1"/>
  <c r="X3" i="1"/>
  <c r="W2" i="1"/>
  <c r="K34" i="5"/>
  <c r="K91" i="5"/>
  <c r="K208" i="5"/>
  <c r="K249" i="5"/>
  <c r="K13" i="5"/>
  <c r="K80" i="5"/>
  <c r="K124" i="5"/>
  <c r="K188" i="5"/>
  <c r="K111" i="5"/>
  <c r="K207" i="5"/>
  <c r="K118" i="5"/>
  <c r="K96" i="5"/>
  <c r="K193" i="5"/>
  <c r="K244" i="5"/>
  <c r="K248" i="5"/>
  <c r="K243" i="5"/>
  <c r="K224" i="5"/>
  <c r="K9" i="5"/>
  <c r="K189" i="5"/>
  <c r="K110" i="5"/>
  <c r="K250" i="5"/>
  <c r="K106" i="5"/>
  <c r="K175" i="5"/>
  <c r="K153" i="5"/>
  <c r="K67" i="5"/>
  <c r="K71" i="5"/>
  <c r="K164" i="5"/>
  <c r="K127" i="5"/>
  <c r="K233" i="5"/>
  <c r="K162" i="5"/>
  <c r="K90" i="5"/>
  <c r="K232" i="5"/>
  <c r="K210" i="5"/>
  <c r="K231" i="5"/>
  <c r="K107" i="5"/>
  <c r="K177" i="5"/>
  <c r="K194" i="5"/>
  <c r="K264" i="5"/>
  <c r="K42" i="5"/>
  <c r="K128" i="5"/>
  <c r="K168" i="5"/>
  <c r="K260" i="5"/>
  <c r="K146" i="5"/>
  <c r="K145" i="5"/>
  <c r="K228" i="5"/>
  <c r="K199" i="5"/>
  <c r="K38" i="5"/>
  <c r="K87" i="5"/>
  <c r="K29" i="5"/>
  <c r="K75" i="5"/>
  <c r="K86" i="5"/>
  <c r="K152" i="5"/>
  <c r="K57" i="5"/>
  <c r="K267" i="5"/>
  <c r="K184" i="5"/>
  <c r="K48" i="5"/>
  <c r="K134" i="5"/>
  <c r="K161" i="5"/>
  <c r="K236" i="5"/>
  <c r="K130" i="5"/>
  <c r="K213" i="5"/>
  <c r="K22" i="5"/>
  <c r="K253" i="5"/>
  <c r="K169" i="5"/>
  <c r="K12" i="5"/>
  <c r="K26" i="5"/>
  <c r="K214" i="5"/>
  <c r="K266" i="5"/>
  <c r="K120" i="5"/>
  <c r="K135" i="5"/>
  <c r="K159" i="5"/>
  <c r="K245" i="5"/>
  <c r="K217" i="5"/>
  <c r="K140" i="5"/>
  <c r="K133" i="5"/>
  <c r="K174" i="5"/>
  <c r="K102" i="5"/>
  <c r="K259" i="5"/>
  <c r="K63" i="5"/>
  <c r="K35" i="5"/>
  <c r="K176" i="5"/>
  <c r="K113" i="5"/>
  <c r="K30" i="5"/>
  <c r="K190" i="5"/>
  <c r="K132" i="5"/>
  <c r="K83" i="5"/>
  <c r="K192" i="5"/>
  <c r="K21" i="5"/>
  <c r="K235" i="5"/>
  <c r="K211" i="5"/>
  <c r="K49" i="5"/>
  <c r="K24" i="5"/>
  <c r="K108" i="5"/>
  <c r="K255" i="5"/>
  <c r="K246" i="5"/>
  <c r="K76" i="5"/>
  <c r="K70" i="5"/>
  <c r="K131" i="5"/>
  <c r="K256" i="5"/>
  <c r="K119" i="5"/>
  <c r="K44" i="5"/>
  <c r="K53" i="5"/>
  <c r="K220" i="5"/>
  <c r="K198" i="5"/>
  <c r="K204" i="5"/>
  <c r="K52" i="5"/>
  <c r="K84" i="5"/>
  <c r="K79" i="5"/>
  <c r="K94" i="5"/>
  <c r="K221" i="5"/>
  <c r="K31" i="5"/>
  <c r="K66" i="5"/>
  <c r="K226" i="5"/>
  <c r="K97" i="5"/>
  <c r="K93" i="5"/>
  <c r="K41" i="5"/>
  <c r="K172" i="5"/>
  <c r="K117" i="5"/>
  <c r="K263" i="5"/>
  <c r="K156" i="5"/>
  <c r="K196" i="5"/>
  <c r="K74" i="5"/>
  <c r="K183" i="5"/>
  <c r="K17" i="5"/>
  <c r="K51" i="5"/>
  <c r="K139" i="5"/>
  <c r="K252" i="5"/>
  <c r="K129" i="5"/>
  <c r="K45" i="5"/>
  <c r="K203" i="5"/>
  <c r="K59" i="5"/>
  <c r="K81" i="5"/>
  <c r="K261" i="5"/>
  <c r="K163" i="5"/>
  <c r="K202" i="5"/>
  <c r="K201" i="5"/>
  <c r="K114" i="5"/>
  <c r="K28" i="5"/>
  <c r="K262" i="5"/>
  <c r="K254" i="5"/>
  <c r="K240" i="5"/>
  <c r="K219" i="5"/>
  <c r="K216" i="5"/>
  <c r="K160" i="5"/>
  <c r="K85" i="5"/>
  <c r="K165" i="5"/>
  <c r="K25" i="5"/>
  <c r="K10" i="5"/>
  <c r="K154" i="5"/>
  <c r="K167" i="5"/>
  <c r="K77" i="5"/>
  <c r="K61" i="5"/>
  <c r="K55" i="5"/>
  <c r="K257" i="5"/>
  <c r="K265" i="5"/>
  <c r="K178" i="5"/>
  <c r="K195" i="5"/>
  <c r="K143" i="5"/>
  <c r="K8" i="5"/>
  <c r="K27" i="5"/>
  <c r="K230" i="5"/>
  <c r="K14" i="5"/>
  <c r="K241" i="5"/>
  <c r="K149" i="5"/>
  <c r="K19" i="5"/>
  <c r="K150" i="5"/>
  <c r="K251" i="5"/>
  <c r="K191" i="5"/>
  <c r="K50" i="5"/>
  <c r="K222" i="5"/>
  <c r="K62" i="5"/>
  <c r="K181" i="5"/>
  <c r="K200" i="5"/>
  <c r="K238" i="5"/>
  <c r="K247" i="5"/>
  <c r="K104" i="5"/>
  <c r="K223" i="5"/>
  <c r="K171" i="5"/>
  <c r="K182" i="5"/>
  <c r="K36" i="5"/>
  <c r="K170" i="5"/>
  <c r="K95" i="5"/>
  <c r="K258" i="5"/>
  <c r="K60" i="5"/>
  <c r="K16" i="5"/>
  <c r="K141" i="5"/>
  <c r="K82" i="5"/>
  <c r="K227" i="5"/>
  <c r="K64" i="5"/>
  <c r="K43" i="5"/>
  <c r="K73" i="5"/>
  <c r="K58" i="5"/>
  <c r="K142" i="5"/>
  <c r="K186" i="5"/>
  <c r="K39" i="5"/>
  <c r="K46" i="5"/>
  <c r="K56" i="5"/>
  <c r="K112" i="5"/>
  <c r="K138" i="5"/>
  <c r="K147" i="5"/>
  <c r="K47" i="5"/>
  <c r="K234" i="5"/>
  <c r="K101" i="5"/>
  <c r="K65" i="5"/>
  <c r="K37" i="5"/>
  <c r="K206" i="5"/>
  <c r="K158" i="5"/>
  <c r="K209" i="5"/>
  <c r="K116" i="5"/>
  <c r="K69" i="5"/>
  <c r="K123" i="5"/>
  <c r="K109" i="5"/>
  <c r="K72" i="5"/>
  <c r="K54" i="5"/>
  <c r="K15" i="5"/>
  <c r="K98" i="5"/>
  <c r="K121" i="5"/>
  <c r="K179" i="5"/>
  <c r="K187" i="5"/>
  <c r="K180" i="5"/>
  <c r="K32" i="5"/>
  <c r="K88" i="5"/>
  <c r="K20" i="5"/>
  <c r="K78" i="5"/>
  <c r="K242" i="5"/>
  <c r="K197" i="5"/>
  <c r="K99" i="5"/>
  <c r="K89" i="5"/>
  <c r="K105" i="5"/>
  <c r="K144" i="5"/>
  <c r="K185" i="5"/>
  <c r="K126" i="5"/>
  <c r="K157" i="5"/>
  <c r="K212" i="5"/>
  <c r="K137" i="5"/>
  <c r="K148" i="5"/>
  <c r="K155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Conception - Surbri.xlsm!tabMEDECINS" type="102" refreshedVersion="5" minRefreshableVersion="5">
    <extLst>
      <ext xmlns:x15="http://schemas.microsoft.com/office/spreadsheetml/2010/11/main" uri="{DE250136-89BD-433C-8126-D09CA5730AF9}">
        <x15:connection id="tabMEDECINS-c89b679c-39fc-48d1-a685-56881a31e155">
          <x15:rangePr sourceName="_xlcn.WorksheetConnection_ConceptionSurbri.xlsmtabMEDECINS1"/>
        </x15:connection>
      </ext>
    </extLst>
  </connection>
  <connection id="3" xr16:uid="{00000000-0015-0000-FFFF-FFFF02000000}" name="WorksheetConnection_Conception - Surbri.xlsm!Tabtotal" type="102" refreshedVersion="5" minRefreshableVersion="5">
    <extLst>
      <ext xmlns:x15="http://schemas.microsoft.com/office/spreadsheetml/2010/11/main" uri="{DE250136-89BD-433C-8126-D09CA5730AF9}">
        <x15:connection id="Tabtotal-46d6ea7a-1d7e-4182-aa18-303770441b33">
          <x15:rangePr sourceName="_xlcn.WorksheetConnection_ConceptionSurbri.xlsmTabtotal1"/>
        </x15:connection>
      </ext>
    </extLst>
  </connection>
</connections>
</file>

<file path=xl/sharedStrings.xml><?xml version="1.0" encoding="utf-8"?>
<sst xmlns="http://schemas.openxmlformats.org/spreadsheetml/2006/main" count="3661" uniqueCount="1255">
  <si>
    <t>HISTORIQUE DES GARDES</t>
  </si>
  <si>
    <t>Date</t>
  </si>
  <si>
    <t>Code Garde</t>
  </si>
  <si>
    <t>Médecin</t>
  </si>
  <si>
    <t>Montant de base</t>
  </si>
  <si>
    <t>Patient</t>
  </si>
  <si>
    <t>Type de paiement</t>
  </si>
  <si>
    <t>Type de différé</t>
  </si>
  <si>
    <t>Attestation récupérée</t>
  </si>
  <si>
    <t>Date de paiement TM</t>
  </si>
  <si>
    <t>Montant mutuelle</t>
  </si>
  <si>
    <t>Date de paiement Hon.</t>
  </si>
  <si>
    <t>Total reçu</t>
  </si>
  <si>
    <t>Statut</t>
  </si>
  <si>
    <t>Remarques</t>
  </si>
  <si>
    <t>ENCODAGE DES GARDES</t>
  </si>
  <si>
    <t>DONNÉES</t>
  </si>
  <si>
    <t>MEDECIN</t>
  </si>
  <si>
    <t>DATE</t>
  </si>
  <si>
    <t>CODE</t>
  </si>
  <si>
    <t>N°</t>
  </si>
  <si>
    <t>Nom et prénom du patient</t>
  </si>
  <si>
    <t>Montant modifié</t>
  </si>
  <si>
    <t>Montant TM</t>
  </si>
  <si>
    <t>Choix montant</t>
  </si>
  <si>
    <t>Montant perçus</t>
  </si>
  <si>
    <t>Vend et veille JF - JOUR - Visite 3 bénéficiaires</t>
  </si>
  <si>
    <t>Vend et veille JF - JOUR - Consultation</t>
  </si>
  <si>
    <t>TOTAUX PERCUS RETOUR DE GARDE</t>
  </si>
  <si>
    <t>CASH</t>
  </si>
  <si>
    <t>BANCONTACT</t>
  </si>
  <si>
    <t>DEPLACEMENTS</t>
  </si>
  <si>
    <t>TICKETS MODERATEURS C</t>
  </si>
  <si>
    <t>TICKETS MODERATEURS BC</t>
  </si>
  <si>
    <t>GRAND TOTAL</t>
  </si>
  <si>
    <t>TYPES D'ACTES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</si>
  <si>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</si>
  <si>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</si>
  <si>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</si>
  <si>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</si>
  <si>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</si>
  <si>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</si>
  <si>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</si>
  <si>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</si>
  <si>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</si>
  <si>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</si>
  <si>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</si>
  <si>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</si>
  <si>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</si>
  <si>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</si>
  <si>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</si>
  <si>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</si>
  <si>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</si>
  <si>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</si>
  <si>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Code</t>
  </si>
  <si>
    <t>Médecins</t>
  </si>
  <si>
    <t>Total général</t>
  </si>
  <si>
    <t>Somme de Montant mutuelle</t>
  </si>
  <si>
    <t>Recherche par date de paiement</t>
  </si>
  <si>
    <t>TOTAL</t>
  </si>
  <si>
    <t>ASD</t>
  </si>
  <si>
    <t>TM</t>
  </si>
  <si>
    <t>Consultation/Visite</t>
  </si>
  <si>
    <t>Consultation ou Visite</t>
  </si>
  <si>
    <t>Détail Acte</t>
  </si>
  <si>
    <t>Honoraire complet</t>
  </si>
  <si>
    <t>Date de la garde</t>
  </si>
  <si>
    <t>PAIEMENTS CLOTURES</t>
  </si>
  <si>
    <t>Somme de TM</t>
  </si>
  <si>
    <t>Somme de Honoraire complet</t>
  </si>
  <si>
    <t>Date de paiement Mm.</t>
  </si>
  <si>
    <t>Somme paiements clôturés</t>
  </si>
  <si>
    <t>N° INAMI</t>
  </si>
  <si>
    <t>E-mail</t>
  </si>
  <si>
    <t>ADLJU Arsalan</t>
  </si>
  <si>
    <t>ARENS Marie-Christine</t>
  </si>
  <si>
    <t>ALDENHOFF Catherine</t>
  </si>
  <si>
    <t>ANGELINE Marie</t>
  </si>
  <si>
    <t>ARNOULD Line</t>
  </si>
  <si>
    <t>1-66344-11-004</t>
  </si>
  <si>
    <t>aadlju@hotmail.com</t>
  </si>
  <si>
    <t>087/44.87.65</t>
  </si>
  <si>
    <t>1-69214-51-003</t>
  </si>
  <si>
    <t>080/21.73.11</t>
  </si>
  <si>
    <t>arens.mariechristine@gmail.com</t>
  </si>
  <si>
    <t>087/31.62.90</t>
  </si>
  <si>
    <t>1-77392-21-004</t>
  </si>
  <si>
    <t>087/68.67.49</t>
  </si>
  <si>
    <t>catherine.aldenhoff@hotmail.com</t>
  </si>
  <si>
    <t>1-68949-25-004</t>
  </si>
  <si>
    <t>marie.angeline@alumni.ulg.ac.be</t>
  </si>
  <si>
    <t>1-66967-67-004</t>
  </si>
  <si>
    <t>087/68.88.85</t>
  </si>
  <si>
    <t>linearnould@yahoo.com</t>
  </si>
  <si>
    <t>BANNEUX Bernadette</t>
  </si>
  <si>
    <t>BECKERS Isabelle</t>
  </si>
  <si>
    <t>BELLEFLAMME Luc</t>
  </si>
  <si>
    <t>BEN JABALLAH Anouar</t>
  </si>
  <si>
    <t>BERCKMOES Jacques</t>
  </si>
  <si>
    <t>BEUKEN-FRANCHIMONT Anne</t>
  </si>
  <si>
    <t>BILLET Goele</t>
  </si>
  <si>
    <t>BINDELLE Philippe</t>
  </si>
  <si>
    <t>BLANCHARD Francis</t>
  </si>
  <si>
    <t>BONHOMME Donat</t>
  </si>
  <si>
    <t>BONHOMME Ludivine</t>
  </si>
  <si>
    <t>BONIVER Isabelle</t>
  </si>
  <si>
    <t>BOSCHETTI Annick</t>
  </si>
  <si>
    <t>BOUILLON Dominique</t>
  </si>
  <si>
    <t>BOUNAMEAU Michelle</t>
  </si>
  <si>
    <t>BOURDON Nicole</t>
  </si>
  <si>
    <t>BRAGA Silviu</t>
  </si>
  <si>
    <t>BREUER Verena</t>
  </si>
  <si>
    <t>BRULS Dominique</t>
  </si>
  <si>
    <t>BRUYERE Guy</t>
  </si>
  <si>
    <t>BULDGEN Bénédicte</t>
  </si>
  <si>
    <t>BURGEON Pascal</t>
  </si>
  <si>
    <t>1-63844-86-004</t>
  </si>
  <si>
    <t>080/68.46.92</t>
  </si>
  <si>
    <t>bernadette.banneux@hotmail.com</t>
  </si>
  <si>
    <t>087/30.60.90</t>
  </si>
  <si>
    <t>barclaycatriona@gmail.com</t>
  </si>
  <si>
    <t>087/22.06.85</t>
  </si>
  <si>
    <t>isabellebeckers87@gmail.com</t>
  </si>
  <si>
    <t>1-64218-03-004</t>
  </si>
  <si>
    <t>087/78.82.60</t>
  </si>
  <si>
    <t>1-66066-95-004</t>
  </si>
  <si>
    <t>087/33.24.25</t>
  </si>
  <si>
    <t>anwar1114@yahoo.com</t>
  </si>
  <si>
    <t>1-66310-45-004</t>
  </si>
  <si>
    <t>087/77.52.94</t>
  </si>
  <si>
    <t>jacques.berckmoes@skynet.be</t>
  </si>
  <si>
    <t>1-65862-08-004</t>
  </si>
  <si>
    <t>087/66.05.43</t>
  </si>
  <si>
    <t>anne.franchimont@laposte.net</t>
  </si>
  <si>
    <t>1-00018-86-004</t>
  </si>
  <si>
    <t>goelebillet@yahoo.de</t>
  </si>
  <si>
    <t>1-64720-83-004</t>
  </si>
  <si>
    <t>087/66.11.66</t>
  </si>
  <si>
    <t>philippe.bindelle@skynet.be</t>
  </si>
  <si>
    <t>1-64930-67-004</t>
  </si>
  <si>
    <t>087/26.79.10</t>
  </si>
  <si>
    <t>domdicodel@skynet.be</t>
  </si>
  <si>
    <t>1-64942-55-004</t>
  </si>
  <si>
    <t>087/46.16.16</t>
  </si>
  <si>
    <t>donatbo@skynet.be</t>
  </si>
  <si>
    <t>1-68787-90-004</t>
  </si>
  <si>
    <t>ludi1207@skynet.be</t>
  </si>
  <si>
    <t>1-68354-38-004</t>
  </si>
  <si>
    <t>087/77.42.10</t>
  </si>
  <si>
    <t>isabelleboniver264@hotmail.com</t>
  </si>
  <si>
    <t>1-66784-56-004</t>
  </si>
  <si>
    <t>a.boschetti@helmo.be</t>
  </si>
  <si>
    <t>1-64524-85-003</t>
  </si>
  <si>
    <t>080/64.79.49</t>
  </si>
  <si>
    <t>d.bouillon@skynet.be</t>
  </si>
  <si>
    <t>mbounameau@yahoo.fr</t>
  </si>
  <si>
    <t>1-65981-83-004</t>
  </si>
  <si>
    <t>087/33.94.92</t>
  </si>
  <si>
    <t>nicole.bourdon@hotmail.com</t>
  </si>
  <si>
    <t>1-67246-79-004</t>
  </si>
  <si>
    <t>silviu.braga@gmail.com</t>
  </si>
  <si>
    <t>1-68929-45-003</t>
  </si>
  <si>
    <t>080/29.20.90</t>
  </si>
  <si>
    <t>breuer.verena86@gmail.com</t>
  </si>
  <si>
    <t>1-67240-85-004</t>
  </si>
  <si>
    <t>080/44.44.48</t>
  </si>
  <si>
    <t>dominique.bruls@hotmail.com</t>
  </si>
  <si>
    <t>1-64245-73-003</t>
  </si>
  <si>
    <t>087/46.98.36</t>
  </si>
  <si>
    <t>g.bruyere@skynet.be</t>
  </si>
  <si>
    <t>1-68792-85-004</t>
  </si>
  <si>
    <t>087/88.16.05</t>
  </si>
  <si>
    <t>b.buldgen@gmail.com</t>
  </si>
  <si>
    <t>1-65208-80-004</t>
  </si>
  <si>
    <t>080/33.99.26</t>
  </si>
  <si>
    <t>burgeon.pascal@gmail.com</t>
  </si>
  <si>
    <t>CARLIER André</t>
  </si>
  <si>
    <t>CAVEZ Myriam</t>
  </si>
  <si>
    <t>CHANTEUX Anita</t>
  </si>
  <si>
    <t>CHARLIER Christian</t>
  </si>
  <si>
    <t>CHOFFRAY Jean-Luc</t>
  </si>
  <si>
    <t>CHOJNACKI Olivier</t>
  </si>
  <si>
    <t>CHRISTOPHE Jean-Pierre</t>
  </si>
  <si>
    <t>CLOES Philippe</t>
  </si>
  <si>
    <t>COHNEN Ingrid</t>
  </si>
  <si>
    <t>COLLARD Jean</t>
  </si>
  <si>
    <t>COLLIN André</t>
  </si>
  <si>
    <t>COMELIAU Patrick</t>
  </si>
  <si>
    <t>CONSTANT Léon</t>
  </si>
  <si>
    <t>CORTEIL Jérôme</t>
  </si>
  <si>
    <t>COUNET Jean-Jacques</t>
  </si>
  <si>
    <t>COUNET Pierre</t>
  </si>
  <si>
    <t>CROSSET Jean-Charles</t>
  </si>
  <si>
    <t>CRUTZEN Paul</t>
  </si>
  <si>
    <t>080/31.92.92</t>
  </si>
  <si>
    <t>carolinecallens23@gmail.com</t>
  </si>
  <si>
    <t>087/67.82.00</t>
  </si>
  <si>
    <t>dr.bertrandcamus@gmail.com</t>
  </si>
  <si>
    <t>1-64393-22-004</t>
  </si>
  <si>
    <t>087/78.50.24</t>
  </si>
  <si>
    <t>dr.andre.carlier@skynet.be</t>
  </si>
  <si>
    <t>1-54750-62-004</t>
  </si>
  <si>
    <t>cavezmyriam@gmail.com</t>
  </si>
  <si>
    <t>1-65895-72-004</t>
  </si>
  <si>
    <t>087/66.09.00</t>
  </si>
  <si>
    <t>anita.chanteux@belgacom.net</t>
  </si>
  <si>
    <t>1-64318-97-004</t>
  </si>
  <si>
    <t>087/78.48.53</t>
  </si>
  <si>
    <t>dr.charlier.christian@gmail.com</t>
  </si>
  <si>
    <t>1-64903-94-004</t>
  </si>
  <si>
    <t>080/22.65.35</t>
  </si>
  <si>
    <t>1-66703-40-004</t>
  </si>
  <si>
    <t>087/68.86.26</t>
  </si>
  <si>
    <t>olivier.chojnacki@gmail.com</t>
  </si>
  <si>
    <t>1-63837-93-004</t>
  </si>
  <si>
    <t>087/34.03.51</t>
  </si>
  <si>
    <t>jpchristophedoc@gmail.com</t>
  </si>
  <si>
    <t>1-66880-57-004</t>
  </si>
  <si>
    <t>087/44.62.67</t>
  </si>
  <si>
    <t>doccloes@skynet.be</t>
  </si>
  <si>
    <t>1-86722-03-004</t>
  </si>
  <si>
    <t>080/87.01.09</t>
  </si>
  <si>
    <t>drcohnen@gmail.com</t>
  </si>
  <si>
    <t>1-65299-86-004</t>
  </si>
  <si>
    <t>087/31.28.48</t>
  </si>
  <si>
    <t>jean.collard@scarlet.be</t>
  </si>
  <si>
    <t>1-64175-46-004</t>
  </si>
  <si>
    <t>087/27.53.31</t>
  </si>
  <si>
    <t>1-65744-29-004</t>
  </si>
  <si>
    <t>087/47.41.05</t>
  </si>
  <si>
    <t>patrick.comeliau@skynet.be</t>
  </si>
  <si>
    <t>1-65796-74-003</t>
  </si>
  <si>
    <t>087/68.68.33</t>
  </si>
  <si>
    <t>docconstant@gmail.com</t>
  </si>
  <si>
    <t xml:space="preserve">1-68738-42-004 </t>
  </si>
  <si>
    <t>jeromecorteil@gmail.com</t>
  </si>
  <si>
    <t>1-63843-87-004</t>
  </si>
  <si>
    <t>jean.jacques.counet@gmail.com</t>
  </si>
  <si>
    <t>1-64590-19-003</t>
  </si>
  <si>
    <t>087/31.42.14</t>
  </si>
  <si>
    <t>docteurcounet@gmail.com</t>
  </si>
  <si>
    <t>1-64817-83-004</t>
  </si>
  <si>
    <t>087/44.70.00</t>
  </si>
  <si>
    <t>jean-charles.crosset@skynet.be</t>
  </si>
  <si>
    <t>1-64365-50-004</t>
  </si>
  <si>
    <t>080/44.57.44</t>
  </si>
  <si>
    <t>drpcrutzen@gmail.com</t>
  </si>
  <si>
    <t xml:space="preserve">1-68635-48-004 </t>
  </si>
  <si>
    <t>sdagrain@hotmail.com</t>
  </si>
  <si>
    <t>1-64718-85-004</t>
  </si>
  <si>
    <t>087/67.94.97</t>
  </si>
  <si>
    <t>docvidall@gmail.com</t>
  </si>
  <si>
    <t>1-89378-63-004</t>
  </si>
  <si>
    <t>087/60.71.40</t>
  </si>
  <si>
    <t>leo_0371@yahoo.fr</t>
  </si>
  <si>
    <t>1-68288-07-003</t>
  </si>
  <si>
    <t>annedaron@hotmail.com</t>
  </si>
  <si>
    <t>1-63740-93-004</t>
  </si>
  <si>
    <t>guy.daron@proximus.be</t>
  </si>
  <si>
    <t>1-67537-79-003</t>
  </si>
  <si>
    <t>m.darssi@laposte.net</t>
  </si>
  <si>
    <t>1-81203-90-004</t>
  </si>
  <si>
    <t>isabelle.dehottay@skynet.be</t>
  </si>
  <si>
    <t>1-64638-68-004</t>
  </si>
  <si>
    <t>jldeleuze@gmail.com</t>
  </si>
  <si>
    <t>1-65971-93-004</t>
  </si>
  <si>
    <t>087/65.72.20</t>
  </si>
  <si>
    <t>viviane.vancauwenberg@hotmail.com</t>
  </si>
  <si>
    <t>1-69015-56-004</t>
  </si>
  <si>
    <t>087/22 82 00</t>
  </si>
  <si>
    <t>bdederix@gmail.com</t>
  </si>
  <si>
    <t>1-64695-11-003</t>
  </si>
  <si>
    <t>080/21.62.70</t>
  </si>
  <si>
    <t>a_defourny@hotmail.com</t>
  </si>
  <si>
    <t>1-64529-80-004</t>
  </si>
  <si>
    <t>087/76.20.81</t>
  </si>
  <si>
    <t>degrosemile@hotmail.com</t>
  </si>
  <si>
    <t>1-63751-82-004</t>
  </si>
  <si>
    <t>jdejalle@yahoo.fr</t>
  </si>
  <si>
    <t>1-65022-72-004</t>
  </si>
  <si>
    <t>087/22.20.66</t>
  </si>
  <si>
    <t>x.delahautcabinet@skynet.be</t>
  </si>
  <si>
    <t>1-80737-71-003</t>
  </si>
  <si>
    <t>080/21.41.84</t>
  </si>
  <si>
    <t>delcodoc@scarlet.be</t>
  </si>
  <si>
    <t>1-67632-81-004</t>
  </si>
  <si>
    <t>087/22.06.34</t>
  </si>
  <si>
    <t>lilydeneffe@yahoo.fr</t>
  </si>
  <si>
    <t>1-68479-10-004</t>
  </si>
  <si>
    <t>087/27.07.21</t>
  </si>
  <si>
    <t>dequenneantoine@hotmail.com</t>
  </si>
  <si>
    <t>1-65578-01-004</t>
  </si>
  <si>
    <t>pascal.desonniaux@skynet.be</t>
  </si>
  <si>
    <t>1-64560-49-004</t>
  </si>
  <si>
    <t>087/33.74.58</t>
  </si>
  <si>
    <t>eric.dessart57@gmail.com</t>
  </si>
  <si>
    <t>1-67893-14-003</t>
  </si>
  <si>
    <t>marienoelled@lamosaique.be</t>
  </si>
  <si>
    <t>dewaidejulie@gmail.com</t>
  </si>
  <si>
    <t>1-65012-82-004</t>
  </si>
  <si>
    <t>080/88.15.15</t>
  </si>
  <si>
    <t>diddendr@gmail.com</t>
  </si>
  <si>
    <t>1-64630-76-004</t>
  </si>
  <si>
    <t>087/67.55.85</t>
  </si>
  <si>
    <t>diec_kienxuan@hotmail.com</t>
  </si>
  <si>
    <t>1-65058-36-004</t>
  </si>
  <si>
    <t>080/33.95.06</t>
  </si>
  <si>
    <t>bruno.docquier@skynet.be</t>
  </si>
  <si>
    <t>087/33.99.76</t>
  </si>
  <si>
    <t>jdodemont88@gmail.com</t>
  </si>
  <si>
    <t>1-63580-59-004</t>
  </si>
  <si>
    <t>080/33.71.64</t>
  </si>
  <si>
    <t>1-68275-20-004</t>
  </si>
  <si>
    <t>087/67.57.82</t>
  </si>
  <si>
    <t>duysenscharlotte@gmail.com</t>
  </si>
  <si>
    <t>DAGRAIN Sarah</t>
  </si>
  <si>
    <t>DALL'AGLIO Vivianne</t>
  </si>
  <si>
    <t>DANDJIN Léonie</t>
  </si>
  <si>
    <t>DARON Anne</t>
  </si>
  <si>
    <t>DARON Guy</t>
  </si>
  <si>
    <t>DARSSI Mustapha</t>
  </si>
  <si>
    <t>DAUBY Philippe</t>
  </si>
  <si>
    <t>DEHOTTAY Isabelle</t>
  </si>
  <si>
    <t>DE LEUZE Jean-Louis</t>
  </si>
  <si>
    <t>DECKERS Jean-Michel</t>
  </si>
  <si>
    <t>DEDERIX Bertrand</t>
  </si>
  <si>
    <t>DEFOURNY André</t>
  </si>
  <si>
    <t>DEGROS Emile</t>
  </si>
  <si>
    <t>DEJALLE Joseph</t>
  </si>
  <si>
    <t>DELAHAUT Xavier</t>
  </si>
  <si>
    <t>DELCOMINETTE Jean-Paul</t>
  </si>
  <si>
    <t>DENEFFE Lily</t>
  </si>
  <si>
    <t>DEQUENNE Antoine</t>
  </si>
  <si>
    <t>DESSART Eric</t>
  </si>
  <si>
    <t>DESWYSEN Marie-Noël</t>
  </si>
  <si>
    <t>DEWAIDE Julie</t>
  </si>
  <si>
    <t>DIDDEN Jean-Paul</t>
  </si>
  <si>
    <t>DIEC KIEN Xuan</t>
  </si>
  <si>
    <t>DOCQUIER Bruno</t>
  </si>
  <si>
    <t>DODEMONT Jonathan</t>
  </si>
  <si>
    <t>DUMONT Pierre</t>
  </si>
  <si>
    <t>DUTILLEUX Philippe</t>
  </si>
  <si>
    <t>DUYSENS Charlotte</t>
  </si>
  <si>
    <t>1-68146-52-004</t>
  </si>
  <si>
    <t>drgregoryernst@gmail.com</t>
  </si>
  <si>
    <t>1-65899-68-004</t>
  </si>
  <si>
    <t>087/31.27.72</t>
  </si>
  <si>
    <t>cabinetjy@gmail.com</t>
  </si>
  <si>
    <t>1-66162-96-004</t>
  </si>
  <si>
    <t>087/88.28.44</t>
  </si>
  <si>
    <t>patrick@depadoc.be</t>
  </si>
  <si>
    <t>ERNST Grégory</t>
  </si>
  <si>
    <t>ERNST Jean-Yves</t>
  </si>
  <si>
    <t>ESSER Patrick</t>
  </si>
  <si>
    <t>1-71628-62-003</t>
  </si>
  <si>
    <t>christian.favoreel@gmail.com</t>
  </si>
  <si>
    <t>1-65238-50-004</t>
  </si>
  <si>
    <t>087.22.06.85</t>
  </si>
  <si>
    <t>fonsny.benoit@gmail.com</t>
  </si>
  <si>
    <t>1-65367-18-004</t>
  </si>
  <si>
    <t>087/76.31.21</t>
  </si>
  <si>
    <t>1-64401-14-004</t>
  </si>
  <si>
    <t>087/88.01.82</t>
  </si>
  <si>
    <t>1-68016-85-004</t>
  </si>
  <si>
    <t>marc.franckh@gmail.com</t>
  </si>
  <si>
    <t>087/88.17.44</t>
  </si>
  <si>
    <t>FAVOREEL Christian</t>
  </si>
  <si>
    <t>FRANCKH Marc</t>
  </si>
  <si>
    <t>FOURIR Béatrice</t>
  </si>
  <si>
    <t>FRANCK Alain</t>
  </si>
  <si>
    <t>FRYNS Guillaume</t>
  </si>
  <si>
    <t>1-66038-26-004</t>
  </si>
  <si>
    <t>087/31.30.02</t>
  </si>
  <si>
    <t>sophie.gardier@gmail.com</t>
  </si>
  <si>
    <t>1-68322-70-004</t>
  </si>
  <si>
    <t>nathaliegilis@hotmail.com</t>
  </si>
  <si>
    <t>1-65458-24-004</t>
  </si>
  <si>
    <t>etienne.gillet@skynet.be</t>
  </si>
  <si>
    <t>1-64292-26-004</t>
  </si>
  <si>
    <t>087/77.43.95</t>
  </si>
  <si>
    <t>yvette.gillet@outlook.be</t>
  </si>
  <si>
    <t>1-67185-43-004</t>
  </si>
  <si>
    <t>1-66682-61-004</t>
  </si>
  <si>
    <t>087/23.25.16</t>
  </si>
  <si>
    <t>mireille.gloesener@skynet.be</t>
  </si>
  <si>
    <t>1-64862-38-004</t>
  </si>
  <si>
    <t>087/68.78.86</t>
  </si>
  <si>
    <t>clairegoffard@gmail.com</t>
  </si>
  <si>
    <t>1-65029-65-003</t>
  </si>
  <si>
    <t>087/78.63.48</t>
  </si>
  <si>
    <t>hilde.govaerts@skynet.be</t>
  </si>
  <si>
    <t>1-68263-32-003</t>
  </si>
  <si>
    <t>monicagmir@yahoo.fr</t>
  </si>
  <si>
    <t>GARDIER Sophie</t>
  </si>
  <si>
    <t>GILIS Nathalie</t>
  </si>
  <si>
    <t>GILLET Etienne</t>
  </si>
  <si>
    <t xml:space="preserve">GILLET Yvette </t>
  </si>
  <si>
    <t>GILON Joelle</t>
  </si>
  <si>
    <t>GLOESENER Mireille</t>
  </si>
  <si>
    <t>GOFFARD Claire</t>
  </si>
  <si>
    <t>GOVAERTS Hilde</t>
  </si>
  <si>
    <t>1-67701-12-003</t>
  </si>
  <si>
    <t>gunaydinzehra@hotmail.com</t>
  </si>
  <si>
    <t>GRIGORESCU Monica</t>
  </si>
  <si>
    <t>GUNAYDIN Zehra</t>
  </si>
  <si>
    <t xml:space="preserve">1-67559-57-004 </t>
  </si>
  <si>
    <t>087/44.89.67</t>
  </si>
  <si>
    <t>igballe@hotmail.be</t>
  </si>
  <si>
    <t>1-68729-51-003</t>
  </si>
  <si>
    <t>mhamacher1107@gmail.com</t>
  </si>
  <si>
    <t>1-63701-35-004</t>
  </si>
  <si>
    <t>080/86.31.88</t>
  </si>
  <si>
    <t>joseph.herbrand@skynet.be</t>
  </si>
  <si>
    <t>1-67026-08-004</t>
  </si>
  <si>
    <t>cathy.hermann@skynet.be</t>
  </si>
  <si>
    <t>francoishick@gmail.com</t>
  </si>
  <si>
    <t>1-64040-84-004</t>
  </si>
  <si>
    <t>jean.hick@gmail.com</t>
  </si>
  <si>
    <t>1-66290-65-004</t>
  </si>
  <si>
    <t>080/78.62.40</t>
  </si>
  <si>
    <t>hotermans.andre@skynet.be</t>
  </si>
  <si>
    <t>1-64532-77-004</t>
  </si>
  <si>
    <t>087/68.65.21</t>
  </si>
  <si>
    <t>docdidierhuart1@gmail.com</t>
  </si>
  <si>
    <t>1-64845-55-004</t>
  </si>
  <si>
    <t>080/34.06.34</t>
  </si>
  <si>
    <t>xavier.hurtgen@skynet.be</t>
  </si>
  <si>
    <t>HAJDINAJ Igballe</t>
  </si>
  <si>
    <t>HERBRAND Joseph</t>
  </si>
  <si>
    <t>HERMANN Cathy</t>
  </si>
  <si>
    <t>HICK Jean</t>
  </si>
  <si>
    <t>HURTGEN Xavier</t>
  </si>
  <si>
    <t>HOTERMANS André</t>
  </si>
  <si>
    <t>HUART Didier</t>
  </si>
  <si>
    <t>1-67251-74-004</t>
  </si>
  <si>
    <t>080/33.99.61</t>
  </si>
  <si>
    <t>domenico.iacono@gmail.com</t>
  </si>
  <si>
    <t>1-68594-89-003</t>
  </si>
  <si>
    <t>080/78.63.41</t>
  </si>
  <si>
    <t>aivanov8@hotmail.com</t>
  </si>
  <si>
    <t>IACONO Domenico</t>
  </si>
  <si>
    <t>IVANOV Alexandre</t>
  </si>
  <si>
    <t>1-64925-72-004</t>
  </si>
  <si>
    <t>087/31.12.56</t>
  </si>
  <si>
    <t>1-66707-36-004</t>
  </si>
  <si>
    <t>087/53.06.33</t>
  </si>
  <si>
    <t>docteurjamar@skynet.be</t>
  </si>
  <si>
    <t>1-67990-14-004</t>
  </si>
  <si>
    <t>087/33.00.89</t>
  </si>
  <si>
    <t>lilly29janssen@gmail.com</t>
  </si>
  <si>
    <t>1-65205-83-003</t>
  </si>
  <si>
    <t>087/65.36.66</t>
  </si>
  <si>
    <t>doktor.janssen@skynet.be</t>
  </si>
  <si>
    <t>1-64043-81-004</t>
  </si>
  <si>
    <t>087/33.94.93</t>
  </si>
  <si>
    <t>m.jason@skynet.be</t>
  </si>
  <si>
    <t>1-68232-63-004</t>
  </si>
  <si>
    <t>jehinf@hotmail.com</t>
  </si>
  <si>
    <t>1-67851-56-004</t>
  </si>
  <si>
    <t>087/77.14.33</t>
  </si>
  <si>
    <t>mariejeh@yahoo.fr</t>
  </si>
  <si>
    <t>1-66698-45-004</t>
  </si>
  <si>
    <t>080/64.70.10</t>
  </si>
  <si>
    <t>alexander.jenniges@gmail.com</t>
  </si>
  <si>
    <t>1-64308-10-004</t>
  </si>
  <si>
    <t>belamed@hotmail.com</t>
  </si>
  <si>
    <t>1-68139-59-004</t>
  </si>
  <si>
    <t>ejunkerdelgado@hotmail.com</t>
  </si>
  <si>
    <t>JACOB Jean-Pierre</t>
  </si>
  <si>
    <t>JENNIGES Alexander</t>
  </si>
  <si>
    <t>JAMAR Gabriel</t>
  </si>
  <si>
    <t>JANSSEN Elisabeth</t>
  </si>
  <si>
    <t>JANSSEN Erick</t>
  </si>
  <si>
    <t>JASON Michel</t>
  </si>
  <si>
    <t>JEHIN François</t>
  </si>
  <si>
    <t>JEHIN Marie</t>
  </si>
  <si>
    <t>JOSKIN Benoît</t>
  </si>
  <si>
    <t>JUNKER Eric</t>
  </si>
  <si>
    <t>1-66723-20-003</t>
  </si>
  <si>
    <t>087/22.40.22</t>
  </si>
  <si>
    <t>claude.kaivers.docs@gmail.com</t>
  </si>
  <si>
    <t>1-66732-11-004</t>
  </si>
  <si>
    <t>080/42.03.18</t>
  </si>
  <si>
    <t>keusb@skynet.be</t>
  </si>
  <si>
    <t>087/74.20.92</t>
  </si>
  <si>
    <t>christine.mockel-kocks@skynet.be</t>
  </si>
  <si>
    <t>1-69131-37-004</t>
  </si>
  <si>
    <t>isabelle.progesund@gmail.com</t>
  </si>
  <si>
    <t>1-66223-35-004</t>
  </si>
  <si>
    <t>080/77.07.18</t>
  </si>
  <si>
    <t>kouambolivie@gmail.com</t>
  </si>
  <si>
    <t>1-67147-81-004</t>
  </si>
  <si>
    <t>w.kuo@hotmail.com</t>
  </si>
  <si>
    <t>1-64559-50-004</t>
  </si>
  <si>
    <t>087/33.09.13</t>
  </si>
  <si>
    <t>1-67353-69-003</t>
  </si>
  <si>
    <t>080/22.15.17</t>
  </si>
  <si>
    <t>astridkupper@hotmail.com</t>
  </si>
  <si>
    <t>1-67202-26-004</t>
  </si>
  <si>
    <t>087/31.44.83</t>
  </si>
  <si>
    <t>drkuz@hotmail.com</t>
  </si>
  <si>
    <t>KAIVERS Claude</t>
  </si>
  <si>
    <t>KEUS Béatrice</t>
  </si>
  <si>
    <t>KOCKS Christine</t>
  </si>
  <si>
    <t>KOHNEN Isabelle</t>
  </si>
  <si>
    <t>KOUAM Bolivie</t>
  </si>
  <si>
    <t>KUO Wee Min</t>
  </si>
  <si>
    <t>KUPPER Sandra</t>
  </si>
  <si>
    <t>KÜPPER Astrid</t>
  </si>
  <si>
    <t>KUZ Bayram</t>
  </si>
  <si>
    <t>1-93450-65-004</t>
  </si>
  <si>
    <t>080/57.00.57</t>
  </si>
  <si>
    <t>florianelambrechts@msn.com</t>
  </si>
  <si>
    <t>1-65436-46-004</t>
  </si>
  <si>
    <t>080/68.49.02</t>
  </si>
  <si>
    <t>isabelle.laurent.doc@gmail.com</t>
  </si>
  <si>
    <t>1-69194-71-004</t>
  </si>
  <si>
    <t>muriel-l@hotmail.com</t>
  </si>
  <si>
    <t>1-63859-71-004</t>
  </si>
  <si>
    <t>leemansdoc@skynet.be</t>
  </si>
  <si>
    <t>1-68268-27-004</t>
  </si>
  <si>
    <t>veroniquelegros@cabchapman.be</t>
  </si>
  <si>
    <t>1-81043-56-004</t>
  </si>
  <si>
    <t>080/21.60.91</t>
  </si>
  <si>
    <t>f.lejeunedoc@skynet.be</t>
  </si>
  <si>
    <t>1-67438-81-004</t>
  </si>
  <si>
    <t>docteurnaude@gmail.com</t>
  </si>
  <si>
    <t>1-65025-69-004</t>
  </si>
  <si>
    <t>frlem@skynet.be</t>
  </si>
  <si>
    <t>1-68507-79-004</t>
  </si>
  <si>
    <t>valerie_lemmens@yahoo.de</t>
  </si>
  <si>
    <t>1-66787-53-004</t>
  </si>
  <si>
    <t>087/33.24.22</t>
  </si>
  <si>
    <t>pierre.leonard@outlook.be</t>
  </si>
  <si>
    <t>1-64865-35-004</t>
  </si>
  <si>
    <t>087/31.31.80</t>
  </si>
  <si>
    <t>r-leonard@skynet.be</t>
  </si>
  <si>
    <t>1-64530-79-004</t>
  </si>
  <si>
    <t>palete@skynet.be</t>
  </si>
  <si>
    <t>1-67225-03-004</t>
  </si>
  <si>
    <t>veronique.letocart@gmail.com</t>
  </si>
  <si>
    <t>1-68656-27-004</t>
  </si>
  <si>
    <t>087/34.14.00</t>
  </si>
  <si>
    <t>jonathanlongton@hotmail.com</t>
  </si>
  <si>
    <t>1-67200-28-004</t>
  </si>
  <si>
    <t>087/ 64.61.91</t>
  </si>
  <si>
    <t>yannickloo@hotmail.com</t>
  </si>
  <si>
    <t>1-69090-78-004</t>
  </si>
  <si>
    <t>087/76.34.40</t>
  </si>
  <si>
    <t>jluszezek@gmail.com</t>
  </si>
  <si>
    <t>LAMBRECHTS Floriane</t>
  </si>
  <si>
    <t>LAURENT Isabelle</t>
  </si>
  <si>
    <t>LEDUR Muriel</t>
  </si>
  <si>
    <t>LEEMANS Alain</t>
  </si>
  <si>
    <t>LEGROS Véronique</t>
  </si>
  <si>
    <t>LEJEUNE Françoise</t>
  </si>
  <si>
    <t>LEMAIRE Aude</t>
  </si>
  <si>
    <t>LEMERCIER Françoise</t>
  </si>
  <si>
    <t>LEMMENS Valérie</t>
  </si>
  <si>
    <t>LEONARD Pierre</t>
  </si>
  <si>
    <t>LEONARD Roger</t>
  </si>
  <si>
    <t>LETE Pascal</t>
  </si>
  <si>
    <t>LETOCART Véronique</t>
  </si>
  <si>
    <t>LONGTON Jonathan</t>
  </si>
  <si>
    <t>LOO Yannick</t>
  </si>
  <si>
    <t>LUSZEZEK Jonathan</t>
  </si>
  <si>
    <t>1-68737-43-003</t>
  </si>
  <si>
    <t>audmagette@gmail.com</t>
  </si>
  <si>
    <t>1-92973-57-004</t>
  </si>
  <si>
    <t>087/33.77.72</t>
  </si>
  <si>
    <t>ion.marinescugheorghe@gmail.com</t>
  </si>
  <si>
    <t>1-64434-78-003</t>
  </si>
  <si>
    <t>080/31.90.53</t>
  </si>
  <si>
    <t>martine.massaut@gmail.com</t>
  </si>
  <si>
    <t>1-64055-69-004</t>
  </si>
  <si>
    <t>080/57.05.30</t>
  </si>
  <si>
    <t>luc.massenaux@skynet.be</t>
  </si>
  <si>
    <t>1-65216-72-003</t>
  </si>
  <si>
    <t>087/67.81.40</t>
  </si>
  <si>
    <t>masson.ph@infonie.be</t>
  </si>
  <si>
    <t>080/44.80.90</t>
  </si>
  <si>
    <t>fuhrmann.mathieu@arcor.de</t>
  </si>
  <si>
    <t>1-68758-22-003</t>
  </si>
  <si>
    <t>087/33.44.88</t>
  </si>
  <si>
    <t>a.maurage@gmail.com</t>
  </si>
  <si>
    <t>1-64907-90-004</t>
  </si>
  <si>
    <t>michelmeuriscabmed@hotmail.com</t>
  </si>
  <si>
    <t>1-64878-22-004</t>
  </si>
  <si>
    <t>080/86.34.50</t>
  </si>
  <si>
    <t>etiennemeys@hotmail.com</t>
  </si>
  <si>
    <t>1-64829-71-004</t>
  </si>
  <si>
    <t>087/22.82.00</t>
  </si>
  <si>
    <t>brigitte.michotte@gmail.com</t>
  </si>
  <si>
    <t>1-64048-76-004</t>
  </si>
  <si>
    <t>jpmilet@gmail.com</t>
  </si>
  <si>
    <t>1-68278-17-003</t>
  </si>
  <si>
    <t>sevmilet@hotmail.com</t>
  </si>
  <si>
    <t>1-69091-77-003</t>
  </si>
  <si>
    <t>moraymichele@gmail.com</t>
  </si>
  <si>
    <t>1-67436-83-004</t>
  </si>
  <si>
    <t>dr.md@praxiskompass.be</t>
  </si>
  <si>
    <t>1-69243-22-004</t>
  </si>
  <si>
    <t>drjennifermuller@gmail.com</t>
  </si>
  <si>
    <t>1-66819-21-004</t>
  </si>
  <si>
    <t>087/78.85.80</t>
  </si>
  <si>
    <t>christophe.muselle@gmail.com</t>
  </si>
  <si>
    <t>1-96105-29-003</t>
  </si>
  <si>
    <t>MAGETTE Audrey</t>
  </si>
  <si>
    <t>MARINESCU Ion</t>
  </si>
  <si>
    <t>MASSAUT Martine</t>
  </si>
  <si>
    <t>MASSENAUX Luc</t>
  </si>
  <si>
    <t>MASSON Philippe</t>
  </si>
  <si>
    <t>MATHIEU Véronique</t>
  </si>
  <si>
    <t>MAURAGE Aurélie</t>
  </si>
  <si>
    <t>MENNICKEN Christine</t>
  </si>
  <si>
    <t>MEURIS Michel</t>
  </si>
  <si>
    <t>MEYS Etienne</t>
  </si>
  <si>
    <t>MICHOTTE Brigitte</t>
  </si>
  <si>
    <t>MILET Jean-Pierre</t>
  </si>
  <si>
    <t>MILET Séverine</t>
  </si>
  <si>
    <t>MORAY Michèle</t>
  </si>
  <si>
    <t>MÜLLER Daniel</t>
  </si>
  <si>
    <t>MÜLLER Jennifer</t>
  </si>
  <si>
    <t>MUSELLE Christophe</t>
  </si>
  <si>
    <t>MUZEMBE Jean-Louis</t>
  </si>
  <si>
    <t>1-66818-22-004</t>
  </si>
  <si>
    <t>cecile.nelis@gmail.com</t>
  </si>
  <si>
    <t>1-64999-95-004</t>
  </si>
  <si>
    <t>087/22.66.77</t>
  </si>
  <si>
    <t>patrick.noirfalisse@gmail.com</t>
  </si>
  <si>
    <t>1-65656-20-004</t>
  </si>
  <si>
    <t>087/66.09.39</t>
  </si>
  <si>
    <t>NELIS Cécile</t>
  </si>
  <si>
    <t>NGUYEN DINH Cach</t>
  </si>
  <si>
    <t>NOIRFALISSE Patrick</t>
  </si>
  <si>
    <t>NUYTS Luc</t>
  </si>
  <si>
    <t>1-48145-71-004</t>
  </si>
  <si>
    <t>adriaan.oomen@gmail.com</t>
  </si>
  <si>
    <t>1-64447-65-004</t>
  </si>
  <si>
    <t>087/77.03.73</t>
  </si>
  <si>
    <t>bruno.oversteyns@skynet.be</t>
  </si>
  <si>
    <t>OOMEN Adriaan</t>
  </si>
  <si>
    <t>ORBAN Thierry</t>
  </si>
  <si>
    <t>OVERSTEYNS Bruno</t>
  </si>
  <si>
    <t>1-63836-94-004</t>
  </si>
  <si>
    <t>080/42.00.05</t>
  </si>
  <si>
    <t>docpalm@skynet.be</t>
  </si>
  <si>
    <t>1-67694-19-003</t>
  </si>
  <si>
    <t>087/44.78.62</t>
  </si>
  <si>
    <t>docteurmarcpapadopoulos@gmail.com</t>
  </si>
  <si>
    <t>1-66334-21-004</t>
  </si>
  <si>
    <t>080/68.46.62</t>
  </si>
  <si>
    <t>alpadoc@gmail.com</t>
  </si>
  <si>
    <t>1-63191-60-004</t>
  </si>
  <si>
    <t>087/33.50.32</t>
  </si>
  <si>
    <t>julienparotte@skynet.be</t>
  </si>
  <si>
    <t>1-65532-47-004</t>
  </si>
  <si>
    <t>087/31.73.15</t>
  </si>
  <si>
    <t>philippart.julien@gmail.com</t>
  </si>
  <si>
    <t>1-69215-50-003</t>
  </si>
  <si>
    <t>087/59.50.50</t>
  </si>
  <si>
    <t>philipps.charlotte@icloud.com</t>
  </si>
  <si>
    <t>1-64386-29-004</t>
  </si>
  <si>
    <t>087/88.07.43</t>
  </si>
  <si>
    <t>picquoteric@compaqnet.be</t>
  </si>
  <si>
    <t>1-66009-55-004</t>
  </si>
  <si>
    <t>087/46.23.23</t>
  </si>
  <si>
    <t>jean-louis.piette@skynet.be</t>
  </si>
  <si>
    <t>1-66902-35-004</t>
  </si>
  <si>
    <t>docpillitteri@yahoo.fr</t>
  </si>
  <si>
    <t>1-68881-93-003</t>
  </si>
  <si>
    <t>celine8721@gmail.com</t>
  </si>
  <si>
    <t>1-66261-94-004</t>
  </si>
  <si>
    <t>080/21.76.60</t>
  </si>
  <si>
    <t>jean.piter@skynet.be</t>
  </si>
  <si>
    <t>1-64016-11-004</t>
  </si>
  <si>
    <t>087/22.62.56</t>
  </si>
  <si>
    <t>jmplumhans@hotmail.com</t>
  </si>
  <si>
    <t>1-66832-08-004</t>
  </si>
  <si>
    <t>stephanie.poetgen@gmail.com</t>
  </si>
  <si>
    <t>PALM Heinrich</t>
  </si>
  <si>
    <t>PAPADOPOULOS Marc</t>
  </si>
  <si>
    <t>PARADA Alberto</t>
  </si>
  <si>
    <t>PAROTTE Julien</t>
  </si>
  <si>
    <t>PEERBOOM Eric</t>
  </si>
  <si>
    <t>PHILIPPS Charlotte</t>
  </si>
  <si>
    <t>PICQUOT Eric</t>
  </si>
  <si>
    <t>PIETTE Jean-Louis</t>
  </si>
  <si>
    <t>PILLITTERI Maria</t>
  </si>
  <si>
    <t>PIRENNE Céline</t>
  </si>
  <si>
    <t>PITER Jean</t>
  </si>
  <si>
    <t>PLUMHANS Jean-Marc</t>
  </si>
  <si>
    <t>PÖTGEN Stéphanie</t>
  </si>
  <si>
    <t>1-64827-73-003</t>
  </si>
  <si>
    <t>080/22.83.85</t>
  </si>
  <si>
    <t>lindaraquet@hotmail.com</t>
  </si>
  <si>
    <t>1-68823-54-003</t>
  </si>
  <si>
    <t>laure.remy@hotmail.be</t>
  </si>
  <si>
    <t>emilie.reniers@gmail.com</t>
  </si>
  <si>
    <t>1-69486-70-003</t>
  </si>
  <si>
    <t>damian_richter@hotmail.com</t>
  </si>
  <si>
    <t>1-63842-88-004</t>
  </si>
  <si>
    <t>080/33.08.37</t>
  </si>
  <si>
    <t>doc.robert@skynet.be</t>
  </si>
  <si>
    <t>robinet.celine@gmail.com</t>
  </si>
  <si>
    <t>1-65289-96-004</t>
  </si>
  <si>
    <t>dr.robinetpatrick@gmail.com</t>
  </si>
  <si>
    <t>1-64276-42-004</t>
  </si>
  <si>
    <t>087/88.23.12</t>
  </si>
  <si>
    <t>be.romer@belgacom.net</t>
  </si>
  <si>
    <t>1-68810-67-003</t>
  </si>
  <si>
    <t>romergaetan@hotmail.com</t>
  </si>
  <si>
    <t>1-67449-70-004</t>
  </si>
  <si>
    <t>roomspdoc@gmail.com</t>
  </si>
  <si>
    <t>1-65121-70-003</t>
  </si>
  <si>
    <t>087/30.64.12</t>
  </si>
  <si>
    <t>rousseaujy@hotmail.com</t>
  </si>
  <si>
    <t>1-63318-30-004</t>
  </si>
  <si>
    <t>080/33.88.95</t>
  </si>
  <si>
    <t>philippe.royaux@skynet.be</t>
  </si>
  <si>
    <t>1-65672-04-004</t>
  </si>
  <si>
    <t>087/44.55.53</t>
  </si>
  <si>
    <t>jfr@ruwet.com</t>
  </si>
  <si>
    <t>RAQUET Linda</t>
  </si>
  <si>
    <t>REMY Laure</t>
  </si>
  <si>
    <t>RICHTER Damian</t>
  </si>
  <si>
    <t>ROBERT Jacques</t>
  </si>
  <si>
    <t>ROBINET Patrick</t>
  </si>
  <si>
    <t>RÖMER Bernard</t>
  </si>
  <si>
    <t>RÖMER Gaetan</t>
  </si>
  <si>
    <t>ROOMANS Pascal</t>
  </si>
  <si>
    <t>ROUSSEAU Jean-Yves</t>
  </si>
  <si>
    <t>ROYAUX Philippe</t>
  </si>
  <si>
    <t>RUWET Jean-François</t>
  </si>
  <si>
    <t>1-66782-58-003</t>
  </si>
  <si>
    <t>087/44.55.15</t>
  </si>
  <si>
    <t>valerie.samain@gmail.com</t>
  </si>
  <si>
    <t>1-65999-65-004</t>
  </si>
  <si>
    <t>087/31.18.60</t>
  </si>
  <si>
    <t>dr.sander@skynet.be</t>
  </si>
  <si>
    <t>1-68094-07-004</t>
  </si>
  <si>
    <t>luisamable1980@yahoo.fr</t>
  </si>
  <si>
    <t>1-68450-39-004</t>
  </si>
  <si>
    <t>080/22.64.04</t>
  </si>
  <si>
    <t>marcsartor@icloud.com</t>
  </si>
  <si>
    <t>1-64481-31-004</t>
  </si>
  <si>
    <t>080/44.57.30</t>
  </si>
  <si>
    <t>schmittmp@hotmail.com</t>
  </si>
  <si>
    <t>1-67971-33-004</t>
  </si>
  <si>
    <t>dr.med.schmitz@gmx.de</t>
  </si>
  <si>
    <t>1-64021-06-003</t>
  </si>
  <si>
    <t>087/33.67.73</t>
  </si>
  <si>
    <t>docteur.schmitz@skynet.be</t>
  </si>
  <si>
    <t>marierose.schnackers@skynet.be</t>
  </si>
  <si>
    <t>080/22.72.00</t>
  </si>
  <si>
    <t>ellen.schorkops@skynet.be</t>
  </si>
  <si>
    <t>1-65437-45-004</t>
  </si>
  <si>
    <t>087/22.15.00</t>
  </si>
  <si>
    <t>docteur.schreiden@skynet.be</t>
  </si>
  <si>
    <t>1-64204-17-003</t>
  </si>
  <si>
    <t>marcseel@gmail.com</t>
  </si>
  <si>
    <t>1-80698-13-003</t>
  </si>
  <si>
    <t>mhdefourny@hotmail.fr</t>
  </si>
  <si>
    <t>1-65855-15-003</t>
  </si>
  <si>
    <t>benoit.skr@gmail.com</t>
  </si>
  <si>
    <t>1-64645-61-004</t>
  </si>
  <si>
    <t>1-64704-02-004</t>
  </si>
  <si>
    <t>087/76.39.04</t>
  </si>
  <si>
    <t>xavier.stainier@yahoo.be</t>
  </si>
  <si>
    <t>drstaquet@gmail.com</t>
  </si>
  <si>
    <t>1-67335-87-003</t>
  </si>
  <si>
    <t>087/76.45.45</t>
  </si>
  <si>
    <t>afst@msn.com</t>
  </si>
  <si>
    <t>1-67894-13-004</t>
  </si>
  <si>
    <t>a.straet@mmlebrasero.be</t>
  </si>
  <si>
    <t>SAMAIN Valérie</t>
  </si>
  <si>
    <t>SANDER Geneviève</t>
  </si>
  <si>
    <t>SANTOS Luis</t>
  </si>
  <si>
    <t>SARTOR Marc</t>
  </si>
  <si>
    <t>SCHMITT Marcel</t>
  </si>
  <si>
    <t>SCHMITZ Dirk</t>
  </si>
  <si>
    <t>SEEL Marc</t>
  </si>
  <si>
    <t>SCHMITZ Eric</t>
  </si>
  <si>
    <t>SCHNACKERS Marie-Rose</t>
  </si>
  <si>
    <t>SCHORKOPS Ellen</t>
  </si>
  <si>
    <t>SCHREIDEN Murielle</t>
  </si>
  <si>
    <t>SIMON Marie-Hélène</t>
  </si>
  <si>
    <t>SKRZYPEK Benoît</t>
  </si>
  <si>
    <t>SNIJCKERS Elisabeth</t>
  </si>
  <si>
    <t>STAINIER Xavier</t>
  </si>
  <si>
    <t>STAQUET Céline</t>
  </si>
  <si>
    <t>STEVENS Anne-Françoise</t>
  </si>
  <si>
    <t>STRAET Alain</t>
  </si>
  <si>
    <t>1-69657-93-005</t>
  </si>
  <si>
    <t>chrissoula.tanidis@hotmail.com</t>
  </si>
  <si>
    <t>1-68089-12-004</t>
  </si>
  <si>
    <t>asteheux@yahoo.fr</t>
  </si>
  <si>
    <t>1-67558-58-004</t>
  </si>
  <si>
    <t>087/68.83.68</t>
  </si>
  <si>
    <t>frank_thomas@gmx.net</t>
  </si>
  <si>
    <t>helenetimmermann@hotmail.com</t>
  </si>
  <si>
    <t>1-65582-94-004</t>
  </si>
  <si>
    <t>1-65927-40-004</t>
  </si>
  <si>
    <t>087/35.10.84</t>
  </si>
  <si>
    <t>hamid.tricha@skynet.be</t>
  </si>
  <si>
    <t>TEHEUX Anne-Sophie</t>
  </si>
  <si>
    <t>THOMAS Frank</t>
  </si>
  <si>
    <t>TIQUET Marie-Pierre</t>
  </si>
  <si>
    <t>TRICHA Hamid</t>
  </si>
  <si>
    <t>VANDEN BULCK Bertrand</t>
  </si>
  <si>
    <t>VANDEN BULCK Christian</t>
  </si>
  <si>
    <t>VANDEN BULCK François</t>
  </si>
  <si>
    <t>VERHAEREN Guy</t>
  </si>
  <si>
    <t>WANG Xiaomei</t>
  </si>
  <si>
    <t>WARNIER Françoise</t>
  </si>
  <si>
    <t>WATHOUR Julie</t>
  </si>
  <si>
    <t>WERTS Carine</t>
  </si>
  <si>
    <t>WESTENBOHM Paul-André</t>
  </si>
  <si>
    <t>WILLEM Virginie</t>
  </si>
  <si>
    <t>WOJTOWSKI Philip</t>
  </si>
  <si>
    <t>ZEROUAL Amal</t>
  </si>
  <si>
    <t>1-68610-73-004</t>
  </si>
  <si>
    <t>087/64.75.00</t>
  </si>
  <si>
    <t>vdbbertrand@gmail.com</t>
  </si>
  <si>
    <t>1-64126-95-004</t>
  </si>
  <si>
    <t>cvdb@cabvdb.be</t>
  </si>
  <si>
    <t>1-68431-58-004</t>
  </si>
  <si>
    <t>fvdb@cabvdb.be</t>
  </si>
  <si>
    <t>1-65051-43-004</t>
  </si>
  <si>
    <t>087/55.54.34</t>
  </si>
  <si>
    <t>etiennehenri57@gmail.com</t>
  </si>
  <si>
    <t>1-68869-08-004</t>
  </si>
  <si>
    <t>dr.xm.wang@gmail.com</t>
  </si>
  <si>
    <t>1-66260-95-004</t>
  </si>
  <si>
    <t>087/44.50.90</t>
  </si>
  <si>
    <t>fr.warnier@skynet.be</t>
  </si>
  <si>
    <t>1-67481-38-003</t>
  </si>
  <si>
    <t>wathourjulie@hotmail.com</t>
  </si>
  <si>
    <t>1-65390-92-004</t>
  </si>
  <si>
    <t>carine_werts@hotmail.com</t>
  </si>
  <si>
    <t>1-65217-71-004</t>
  </si>
  <si>
    <t>080/22.82.27</t>
  </si>
  <si>
    <t>pawestenbohm@gmail.com</t>
  </si>
  <si>
    <t>1-67180-48-004</t>
  </si>
  <si>
    <t>1-09167-55-004</t>
  </si>
  <si>
    <t>080/44.50.47</t>
  </si>
  <si>
    <t>p.wojtowski@skynet.be</t>
  </si>
  <si>
    <t>1a</t>
  </si>
  <si>
    <t>AL Ebru (GILON)</t>
  </si>
  <si>
    <t>AL Ebru (STRAET)</t>
  </si>
  <si>
    <t>BARCLAY Catriona (LETOCART)</t>
  </si>
  <si>
    <t>BONTEMS Anthony (LEGROS)</t>
  </si>
  <si>
    <t>CALLENS Caroline (DESONNIAUX)</t>
  </si>
  <si>
    <t>CAMUS Bertrand (DARON)</t>
  </si>
  <si>
    <t>DESONNIAUX Pascal</t>
  </si>
  <si>
    <t>HICK François (FONSNY)</t>
  </si>
  <si>
    <t>LEJEUNE Jean (JAMAR)</t>
  </si>
  <si>
    <t>MARGANNE Anneline (HICK)</t>
  </si>
  <si>
    <t>MAYERES Catherine (DOCQUIER)</t>
  </si>
  <si>
    <t>PHILIPPART Julien (LEEMANS)</t>
  </si>
  <si>
    <t>RENIERS Emilie (BERCKMOES)</t>
  </si>
  <si>
    <t>SOLHEID Audrey (ROYAUX)</t>
  </si>
  <si>
    <t>TIMMERMANN Hélène (LETOCART)</t>
  </si>
  <si>
    <t>Coordonnées Mutualités</t>
  </si>
  <si>
    <t>Coordonnées MR</t>
  </si>
  <si>
    <t>nuit 3</t>
  </si>
  <si>
    <t>Cloturé</t>
  </si>
  <si>
    <t>ROBINET Céline (ERNST Grégory)</t>
  </si>
  <si>
    <t>HISMANS Manon (JENNIGES)</t>
  </si>
  <si>
    <t>HICK François (DENEFFE)</t>
  </si>
  <si>
    <t>NOUBA NJANTOU F. Nadine</t>
  </si>
  <si>
    <t>C. JOOSTEN-STAAR</t>
  </si>
  <si>
    <t xml:space="preserve">FAYMONVILLE (D.MÜLLER) </t>
  </si>
  <si>
    <t>TANIDIS Chrissoula (LETOCART)</t>
  </si>
  <si>
    <t>HAMACHER Margot</t>
  </si>
  <si>
    <t>FAYMONVILLE (D.MÜLLER)</t>
  </si>
  <si>
    <t>1-69357-05-005</t>
  </si>
  <si>
    <t>guillaume.fryns@gmail.com</t>
  </si>
  <si>
    <t>jean-luc.choffray@hotmail.com</t>
  </si>
  <si>
    <t>STANKOWSKI Katharina</t>
  </si>
  <si>
    <t>katha@skynet.be</t>
  </si>
  <si>
    <t>ZEROUAL Amal (DARSSI Mustapha)</t>
  </si>
  <si>
    <t>Montant cumulé pour l'année de référence :</t>
  </si>
  <si>
    <t>Total reçu à la date de clôture du document :</t>
  </si>
  <si>
    <t xml:space="preserve">Paiement des cashs et bancontacts de la période en cours :   </t>
  </si>
  <si>
    <t xml:space="preserve">Paiement des différés de la période en cours :   </t>
  </si>
  <si>
    <t>ANCION Thierry</t>
  </si>
  <si>
    <t>NOUBA Nadine</t>
  </si>
  <si>
    <t>1-68741-39-004</t>
  </si>
  <si>
    <t>ROBINET Céline</t>
  </si>
  <si>
    <t>SOLHEID Audrey</t>
  </si>
  <si>
    <t>RENIERS Emilie</t>
  </si>
  <si>
    <t>PHILIPPART Julien</t>
  </si>
  <si>
    <t>CAMUS Bertrand</t>
  </si>
  <si>
    <t>STAAR Christine</t>
  </si>
  <si>
    <t>1-63463-79-004</t>
  </si>
  <si>
    <t>christinestaar@gmx.net</t>
  </si>
  <si>
    <t>1-96321-07-004</t>
  </si>
  <si>
    <t>nadinenouba@yahoo.fr</t>
  </si>
  <si>
    <t>(Tous)</t>
  </si>
  <si>
    <t>TANIDIS Chrissoula (HICK Jean)</t>
  </si>
  <si>
    <t>CRUTZEN Donatienne (LEEMANS)</t>
  </si>
  <si>
    <t>1-69794-53-006</t>
  </si>
  <si>
    <t>donatienne.crutzen@student.uclouvain.be</t>
  </si>
  <si>
    <t>087/85.02.14</t>
  </si>
  <si>
    <t>1-69977-64-006</t>
  </si>
  <si>
    <t>meg_070@hotmail.com</t>
  </si>
  <si>
    <t>HARDY Mégane (GILIS)</t>
  </si>
  <si>
    <t>NACCACHE Réouven (STRAET)</t>
  </si>
  <si>
    <t>1-69941-03-005</t>
  </si>
  <si>
    <t>reouven.naccache@gmail.com</t>
  </si>
  <si>
    <t>PIRON Sarah (DEQUENNE)</t>
  </si>
  <si>
    <t>1-69976-65-006</t>
  </si>
  <si>
    <t>sarah.piron@hotmail.com</t>
  </si>
  <si>
    <t>PIROTON David (NOIRFALISSE)</t>
  </si>
  <si>
    <t>1-69832-15-006</t>
  </si>
  <si>
    <t>DE LEUZE Emmanuel (DOCQUIER)</t>
  </si>
  <si>
    <t>1-69856-88-005</t>
  </si>
  <si>
    <t>TIMMERMANN Hélène (DARON)</t>
  </si>
  <si>
    <t>1-69930-14-006</t>
  </si>
  <si>
    <t>coraline.hardy@student.ulg.ac.be</t>
  </si>
  <si>
    <t>LHOST Marine (PARADA)</t>
  </si>
  <si>
    <t>1-69933-11-006</t>
  </si>
  <si>
    <t>marine.lhost@yahoo.com</t>
  </si>
  <si>
    <t>m.jason@student.ulg.ac.be</t>
  </si>
  <si>
    <t>MARQUET Pauline (LAURENT)</t>
  </si>
  <si>
    <t>1-69965-76-005</t>
  </si>
  <si>
    <t>elodie.rings@gmail.com</t>
  </si>
  <si>
    <t>AL Ebru (WATHOUR)</t>
  </si>
  <si>
    <t>VANHERF Koen (MILET J-P)</t>
  </si>
  <si>
    <t xml:space="preserve">BARCLAY Catriona </t>
  </si>
  <si>
    <t>JASON Mathieu  (JASON M.)</t>
  </si>
  <si>
    <t>BAAR Jonathan (DESONNIAUX)</t>
  </si>
  <si>
    <t>HARDY Coraline (MICHOTTE)</t>
  </si>
  <si>
    <t>CORDIER  (VANDEN BULCK F.)</t>
  </si>
  <si>
    <t>(Plusieurs éléments)</t>
  </si>
  <si>
    <t>1-69863-81-006</t>
  </si>
  <si>
    <t>anaiscordier@hotmail.com</t>
  </si>
  <si>
    <t>1-69984-57-005</t>
  </si>
  <si>
    <t>halil.progesund@gmail.com</t>
  </si>
  <si>
    <t>1-69983-58-005</t>
  </si>
  <si>
    <t>gisele.progesund@gmail.com</t>
  </si>
  <si>
    <t>CALLENS Caroline</t>
  </si>
  <si>
    <t>Visite</t>
  </si>
  <si>
    <t>Différé</t>
  </si>
  <si>
    <t>MR</t>
  </si>
  <si>
    <t>Oui</t>
  </si>
  <si>
    <t>Hon envoi 1</t>
  </si>
  <si>
    <t xml:space="preserve">(137) Mutualité Chrétienne de Verviers - Eupen 
</t>
  </si>
  <si>
    <t>Mut envoi 1</t>
  </si>
  <si>
    <t>Consultation</t>
  </si>
  <si>
    <t>nuit 2</t>
  </si>
  <si>
    <t xml:space="preserve">(120) Christelijke mutualiteit Middden- Vlaanderen </t>
  </si>
  <si>
    <t>Vend et veille JF - JOUR - 0 patient</t>
  </si>
  <si>
    <t>Vend et veille JF - NUIT - 0 patient</t>
  </si>
  <si>
    <t>Sam, dim et JF - JOUR - 0 patient</t>
  </si>
  <si>
    <t>Sam, dim et JF - NUIT - 0 patient</t>
  </si>
  <si>
    <t>Les Arcades</t>
  </si>
  <si>
    <t>Carnet d'attestations</t>
  </si>
  <si>
    <t>Type d'acte</t>
  </si>
  <si>
    <t>Coordonnées (patient, MR, MM, …)</t>
  </si>
  <si>
    <t>Mutualités</t>
  </si>
  <si>
    <t>Montant dépl.</t>
  </si>
  <si>
    <t>Colonne1</t>
  </si>
  <si>
    <t>1/3 payant C</t>
  </si>
  <si>
    <t>1/3 payant NP</t>
  </si>
  <si>
    <t>COHNEN Ingrid (RINGS Elodie)</t>
  </si>
  <si>
    <t>Abandon</t>
  </si>
  <si>
    <t>LAURENT Isabelle (MARQUET Pauline)</t>
  </si>
  <si>
    <t>VANDEN BULCK François (CORDIER Anaïs)</t>
  </si>
  <si>
    <t>NOIRFALISSE Patrick (PIROTON David)</t>
  </si>
  <si>
    <t>BRAGA Silviu (GÜZEL Halil)</t>
  </si>
  <si>
    <t>DOCQUIER Bruno (DE LEUZE Emmanuel)</t>
  </si>
  <si>
    <t>MICHOTTE Brigitte (HARDY Coraline)</t>
  </si>
  <si>
    <t>DEQUENNE Antoine (PIRON Sarah)</t>
  </si>
  <si>
    <t>LEEMANS Alain (CRUTZEN Donatienne)</t>
  </si>
  <si>
    <t>GILIS Nathalie (HARDY Mégane)</t>
  </si>
  <si>
    <t>JENNIGES Alexander (INGABIRE Gisèle)</t>
  </si>
  <si>
    <t>SCHMITZ Eric (JASON Mathieu)</t>
  </si>
  <si>
    <t>PARADA Alberto (LHOST Marine)</t>
  </si>
  <si>
    <t>STRAET Alain (NACCACHE Réouven)</t>
  </si>
  <si>
    <t>MILET Jean-Pierre (VANHERF Koen)</t>
  </si>
  <si>
    <t>1-69314-48-004</t>
  </si>
  <si>
    <t>Pas de vignette</t>
  </si>
  <si>
    <t>JANSSEN Erik</t>
  </si>
  <si>
    <t>DARSSI Mustapha (IABKRIMAN Brahim)</t>
  </si>
  <si>
    <t>LETOCART Véronique (IABKRIMAN Brahim)</t>
  </si>
  <si>
    <t>CRUTZEN Paul (RINGS Elodie)</t>
  </si>
  <si>
    <t>1-66990-44-004</t>
  </si>
  <si>
    <t>KEUTGEN Elmar</t>
  </si>
  <si>
    <t>MILET Jean-Pierre (PANIER Raphael)</t>
  </si>
  <si>
    <t>La Charmille</t>
  </si>
  <si>
    <t>virginiewillem73@gmail.com</t>
  </si>
  <si>
    <t>info@drbelleflamme.be</t>
  </si>
  <si>
    <t>MILET Jean-Pierre (DJONEV Ivo)</t>
  </si>
  <si>
    <t>1-78282-04-006</t>
  </si>
  <si>
    <t>muzembebamanayi@gmail.com</t>
  </si>
  <si>
    <t>ROUSSEAU Jean-Yves (IABKRIMAN Brahim)</t>
  </si>
  <si>
    <t>MILET Jean-Pierre (BOURGRAFF Pauline)</t>
  </si>
  <si>
    <t>HICK François</t>
  </si>
  <si>
    <t>1-78311-72-003</t>
  </si>
  <si>
    <t>JENNIGES Alexander (GÜZEL Halil)</t>
  </si>
  <si>
    <t>TANIDIS Chrissoula</t>
  </si>
  <si>
    <t>JAMAR Gabriel (GENDEBIEN Elsa)</t>
  </si>
  <si>
    <t>SCHREIDEN Murielle (DELAHAUT Numa)</t>
  </si>
  <si>
    <t>MÜLLER Daniel (HEINEN Ophélie)</t>
  </si>
  <si>
    <t>LEONARD Pierre (REMY Manon)</t>
  </si>
  <si>
    <t>TIQUET Marie-Pierre (BECKERS Florence)</t>
  </si>
  <si>
    <t xml:space="preserve">GLOESENER Mireille (HOUBAILLE Mathilde) </t>
  </si>
  <si>
    <t>FAYMONVILLE Mélanie</t>
  </si>
  <si>
    <t>BOURDON Nicole (MONVILLE Bérangère)</t>
  </si>
  <si>
    <t>1-69242-23-003</t>
  </si>
  <si>
    <t>1-69447-12-003</t>
  </si>
  <si>
    <t>1-69148-20-003</t>
  </si>
  <si>
    <t>1-69423-36-003</t>
  </si>
  <si>
    <t>1-69355-07-004</t>
  </si>
  <si>
    <t>N° de téléphone</t>
  </si>
  <si>
    <t>AL Ebru</t>
  </si>
  <si>
    <t>1-69655-95-005</t>
  </si>
  <si>
    <t>0471/65.28.78</t>
  </si>
  <si>
    <t>1-63008-49-004</t>
  </si>
  <si>
    <t>087/46.02.53</t>
  </si>
  <si>
    <t>BRAGA Silviu (SAFADI Alaa)</t>
  </si>
  <si>
    <t>asafadi@student.uliege.be</t>
  </si>
  <si>
    <t>BURGEON Pascal (LHOST Marine)</t>
  </si>
  <si>
    <t>1-69309-53-004</t>
  </si>
  <si>
    <t>087/35.10.18</t>
  </si>
  <si>
    <t>CHARLIER Christian (VANDERHEYDEN Nora)</t>
  </si>
  <si>
    <t>vanderheydennora@gmail.com</t>
  </si>
  <si>
    <t>CHOFFRAY Jean-Luc (REDA Julien)</t>
  </si>
  <si>
    <t>jreda@student.uliege.be</t>
  </si>
  <si>
    <t>CHOFFRAY Jean-Luc (TURKI Mohamed)</t>
  </si>
  <si>
    <t>mturki@student.uliege.be</t>
  </si>
  <si>
    <t>0496/38.46.49</t>
  </si>
  <si>
    <t>DAOUT Patrick</t>
  </si>
  <si>
    <t>1-63552-87-004</t>
  </si>
  <si>
    <t>087/22.05.79</t>
  </si>
  <si>
    <t>patrick.daout@skynet.be</t>
  </si>
  <si>
    <t>DAOUT Patrick (DETHIER Sophie)</t>
  </si>
  <si>
    <t>dethiersophie@outlook.com</t>
  </si>
  <si>
    <t>1-95808-35-005</t>
  </si>
  <si>
    <t>0487/11.91.42</t>
  </si>
  <si>
    <t>brahim.iabkriman@gmail.com</t>
  </si>
  <si>
    <t>DARSSI Mustapha (KOURIR Zakaria)</t>
  </si>
  <si>
    <t>1-01348-17-005</t>
  </si>
  <si>
    <t>zakariakourir@gmail.com</t>
  </si>
  <si>
    <t>DARSSI Mustapha (NGNINEDA Moïse)</t>
  </si>
  <si>
    <t>1-79807-31-000</t>
  </si>
  <si>
    <t>moise.ngnineda@student.uclouvain.be</t>
  </si>
  <si>
    <t>087/85.14.78</t>
  </si>
  <si>
    <t>DELAHAUT Xavier (DELAHAUT Numa)</t>
  </si>
  <si>
    <t>087/55.73.71</t>
  </si>
  <si>
    <t>numadelahaut@gmail.com</t>
  </si>
  <si>
    <t>DESONNIAUX Pascal (GRANDJEAN Camille)</t>
  </si>
  <si>
    <t>camille.grandjean@student.uclouvain.be</t>
  </si>
  <si>
    <t>1-69201-64-004</t>
  </si>
  <si>
    <t>087/44.69.48</t>
  </si>
  <si>
    <t>ERNST Grégory (MOCKEL Emmanuelle)</t>
  </si>
  <si>
    <t>1-69691-59-005</t>
  </si>
  <si>
    <t>emmanuelle_mockel@hotmail.com</t>
  </si>
  <si>
    <t>ERNST Jean-Yves (DETHIER Sophie)</t>
  </si>
  <si>
    <t>087/86.63.49</t>
  </si>
  <si>
    <t>FONSNY Benoit</t>
  </si>
  <si>
    <t>FONSNY Benoit (NICAISE Eloise)</t>
  </si>
  <si>
    <t>1-02935-79-005</t>
  </si>
  <si>
    <t>nicaise.elo@gmail.com</t>
  </si>
  <si>
    <t>1-69216-49-003</t>
  </si>
  <si>
    <t>GILON Joelle (EVRARD Corentin)</t>
  </si>
  <si>
    <t>1-75309-67-006</t>
  </si>
  <si>
    <t>corentin.evrard@student.uclouvain.be</t>
  </si>
  <si>
    <t>1-02045-96-005</t>
  </si>
  <si>
    <t>mathilde.houbaille@gmail.com</t>
  </si>
  <si>
    <t>GLOESENER Mireille (PIRET Martin)</t>
  </si>
  <si>
    <t>1-75162-20-000</t>
  </si>
  <si>
    <t>martin.piret@student.uclouvain.be</t>
  </si>
  <si>
    <t>GOFFARD Claire (MORAY Johannie)</t>
  </si>
  <si>
    <t>1-39921-50-005</t>
  </si>
  <si>
    <t>docteurj.moray@gmail.com</t>
  </si>
  <si>
    <t>0476/25.91.01</t>
  </si>
  <si>
    <t>HOTERMANS André (BORSU Céline)</t>
  </si>
  <si>
    <t>1-75380-93-000</t>
  </si>
  <si>
    <t>celine.borsu@skynet.be</t>
  </si>
  <si>
    <t>1-01815-35-005</t>
  </si>
  <si>
    <t>elsa.gendebien@gmail.com</t>
  </si>
  <si>
    <t>0476/76.46.60</t>
  </si>
  <si>
    <t>JOSKIN Benoît (ROBERT Florence)</t>
  </si>
  <si>
    <t>f.robert@student.uclouvain.be</t>
  </si>
  <si>
    <t>JUNKER Eric (DETHIER Sophie)</t>
  </si>
  <si>
    <t>1-62914-46-004</t>
  </si>
  <si>
    <t>087/55.39.95</t>
  </si>
  <si>
    <t>elmar.keutgen1@skynet.be</t>
  </si>
  <si>
    <t>1-64049-75-003</t>
  </si>
  <si>
    <t>087/77.17.00</t>
  </si>
  <si>
    <t>KUO Wee Min (LAMBERT Delphine)</t>
  </si>
  <si>
    <t>1-01358-07-006</t>
  </si>
  <si>
    <t>d.lambert@student.uliege.be</t>
  </si>
  <si>
    <t>KÜPPER Astrid (CRUCIFIX Cécile)</t>
  </si>
  <si>
    <t>1-74704-90-005</t>
  </si>
  <si>
    <t>ccrucifix@student.uclouvain.be</t>
  </si>
  <si>
    <t>KUZ Bayram (ACAR Ayse)</t>
  </si>
  <si>
    <t>1-01903-44-000</t>
  </si>
  <si>
    <t>ayse.acar@student.uliege.be</t>
  </si>
  <si>
    <t>1-69966-75-006</t>
  </si>
  <si>
    <t>pmarquet@student@student.ulg.ac.be</t>
  </si>
  <si>
    <t>LEMAIRE Aude (MONVILLE Bérangère)</t>
  </si>
  <si>
    <t>087/74.08.08</t>
  </si>
  <si>
    <t>LEMMENS Valérie (LOHMANN Charlotte)</t>
  </si>
  <si>
    <t>1-02944-70-006</t>
  </si>
  <si>
    <t>1-02930-84-000</t>
  </si>
  <si>
    <t>mremy@student.uliege.be</t>
  </si>
  <si>
    <t>LETOCART Véronique (LAVERDEUR Justine)</t>
  </si>
  <si>
    <t>1-01399-63-006</t>
  </si>
  <si>
    <t>justinelaverdeur@gmail.com</t>
  </si>
  <si>
    <t>LETOCART Véronique (SCHNACKERS Camille)</t>
  </si>
  <si>
    <t>1-75325-51-005</t>
  </si>
  <si>
    <t>camille.schnackers@gmail.com</t>
  </si>
  <si>
    <t>LOO Yannick (PIRET Martin)</t>
  </si>
  <si>
    <t>087/67.40.54</t>
  </si>
  <si>
    <t>MATHIEU Véronique (HEINEN Ophélie)</t>
  </si>
  <si>
    <t>1-02536-90-006</t>
  </si>
  <si>
    <t>heinen.ophelie@outlook.com</t>
  </si>
  <si>
    <t>MEURIS Michel (COMELIAU Guillaume)</t>
  </si>
  <si>
    <t>1-01847-03-005</t>
  </si>
  <si>
    <t>guillaume.comeliau@student.uclouvain.be</t>
  </si>
  <si>
    <t>MICHOTTE Brigitte (VEGA Lucie)</t>
  </si>
  <si>
    <t>lucie.vega.a@gmail.com</t>
  </si>
  <si>
    <t>1-78865-03-005</t>
  </si>
  <si>
    <t>1-97115-86-006</t>
  </si>
  <si>
    <t>0483/38.35.48</t>
  </si>
  <si>
    <t>0476/81.11.54</t>
  </si>
  <si>
    <t>MILET Jean-Pierre (SGHIR Soumaya)</t>
  </si>
  <si>
    <t>soumaya.sghir@student.uliege.be</t>
  </si>
  <si>
    <t>1-82543-11-006</t>
  </si>
  <si>
    <t>0496/04.96.93</t>
  </si>
  <si>
    <t>087/37.62.80</t>
  </si>
  <si>
    <t>087/74.06.07</t>
  </si>
  <si>
    <t>PAPADOPOULOS Marc (DUBOIS Louis)</t>
  </si>
  <si>
    <t>1-03006-08-006</t>
  </si>
  <si>
    <t>louis.dubois.294@gmail.com</t>
  </si>
  <si>
    <t>PARADA Alberto (FERON Virginie)</t>
  </si>
  <si>
    <t>1-01135-36-006</t>
  </si>
  <si>
    <t>feron.virginie1@gmail.com</t>
  </si>
  <si>
    <t>PARADA Alberto (MARQUET Bryan)</t>
  </si>
  <si>
    <t>1-69269-93-005</t>
  </si>
  <si>
    <t>marquet.bryan@gmail.com</t>
  </si>
  <si>
    <t>1-69343-19-004</t>
  </si>
  <si>
    <t>087/26.96.03</t>
  </si>
  <si>
    <t>PILLITTERI Maria (PILLITERI Maryline)</t>
  </si>
  <si>
    <t>1-65955-86-005</t>
  </si>
  <si>
    <t>maryline.pilliterri@outlook.com</t>
  </si>
  <si>
    <t>1-69411-48-004</t>
  </si>
  <si>
    <t>0474/91.04.99</t>
  </si>
  <si>
    <t>ROBERT Jacques (DROUGUET Adèle)</t>
  </si>
  <si>
    <t>1-02567-59-000</t>
  </si>
  <si>
    <t>adeledrouguet24@hotmail.com</t>
  </si>
  <si>
    <t>1-69412-47-004</t>
  </si>
  <si>
    <t>ROUSSEAU Jean-Yves (LAVERDEUR Justine)</t>
  </si>
  <si>
    <t>SANTOS Luis (VEGA Lucie)</t>
  </si>
  <si>
    <t>SCHAAPS Isabelle</t>
  </si>
  <si>
    <t>1-74355-51-003</t>
  </si>
  <si>
    <t>087/33.31.35</t>
  </si>
  <si>
    <t>isabelleschaaps@gmail.com</t>
  </si>
  <si>
    <t>0477/63.34.09</t>
  </si>
  <si>
    <t>1-69913-31-005</t>
  </si>
  <si>
    <t>1-65043-51-004</t>
  </si>
  <si>
    <t>087/85.15.84</t>
  </si>
  <si>
    <t>1-66676-67-004</t>
  </si>
  <si>
    <t>0477/25.27.43</t>
  </si>
  <si>
    <t>sekretariat@drcloots.be</t>
  </si>
  <si>
    <t>STAAR Christine (LOHMANN Charlotte)</t>
  </si>
  <si>
    <t>STEVENS Anne-Françoise (BECKERS Florence)</t>
  </si>
  <si>
    <t>1-01797-53-005</t>
  </si>
  <si>
    <t>beckers.f@outlook.com</t>
  </si>
  <si>
    <t>TIMMERMANN Hélène</t>
  </si>
  <si>
    <t>WESTENBOHM Paul-André (HITABATUMA Laurent)</t>
  </si>
  <si>
    <t>087/22.82.27</t>
  </si>
  <si>
    <t>laurent.hitabatuma@student.uliege.be</t>
  </si>
  <si>
    <t>WILLEM Virginie (WERTZ Adeline)</t>
  </si>
  <si>
    <t>1-75009-76-005</t>
  </si>
  <si>
    <t>adelinewertz@gmail.com</t>
  </si>
  <si>
    <t>joellegilon@outlook.fr</t>
  </si>
  <si>
    <t>melfay89@gmail.com</t>
  </si>
  <si>
    <t>ericpeerboom@gmail.com</t>
  </si>
  <si>
    <t>a.solheid@outlook.com</t>
  </si>
  <si>
    <t>SCHMITZ Eric (JASON Matthieu)</t>
  </si>
  <si>
    <t>drnuytsluc@gmail.com</t>
  </si>
  <si>
    <t>BARCLAY Catriona</t>
  </si>
  <si>
    <t>ebrual.2016@gmail.com</t>
  </si>
  <si>
    <t>mp.af@proximus.be</t>
  </si>
  <si>
    <t>pauline.bourgraff@student.uclouvain.be</t>
  </si>
  <si>
    <t>MEURIS Michel (TADLAOUI Abdelmoumen)</t>
  </si>
  <si>
    <t>Rappel au domicile</t>
  </si>
  <si>
    <t>Sainte Elisabeth à Saint-Vith</t>
  </si>
  <si>
    <t>med.monville@gmail.com</t>
  </si>
  <si>
    <t>HICK Jean (CHAUMONT Antoine)</t>
  </si>
  <si>
    <t>Mise à jour : 23/04/2019</t>
  </si>
  <si>
    <t>CMBLC - BERCKMOES Jacques</t>
  </si>
  <si>
    <t>CMBLC - BERCKMOES Jacques (GUEBEN Robin)</t>
  </si>
  <si>
    <t>1-79805-33-005</t>
  </si>
  <si>
    <t>gueben.robin@gmail.com</t>
  </si>
  <si>
    <t>AKP - CHOFFRAY Jean-Luc</t>
  </si>
  <si>
    <t>AKP - CHOFFRAY Jean-Luc (REDA Julien)</t>
  </si>
  <si>
    <t>AKP - CHOFFRAY Jean-Luc (TURKI Mohamed)</t>
  </si>
  <si>
    <t>CMBLC - CORTEIL Jérôme</t>
  </si>
  <si>
    <t>1-75011-74-00</t>
  </si>
  <si>
    <t>CMV - DESSART Eric</t>
  </si>
  <si>
    <t>CMM - GILON Joelle (EVRARD Corentin)</t>
  </si>
  <si>
    <t>1-74983-05-005</t>
  </si>
  <si>
    <t>antoine.chaumont@student.uclouvain.be</t>
  </si>
  <si>
    <t>CMV - KUPPER Sandra</t>
  </si>
  <si>
    <t>CMBLC - LEGROS Véronique</t>
  </si>
  <si>
    <t>CMBLC - LEGROS Véronique (WARLAND Coralie)</t>
  </si>
  <si>
    <t>1-74710-84-006</t>
  </si>
  <si>
    <t>coraliewarland@cabchapman.be</t>
  </si>
  <si>
    <t>TMD - LETOCART Véronique (IABKRIMAN Brahim)</t>
  </si>
  <si>
    <t>TMD - LETOCART Véronique (LAVERDEUR Justine)</t>
  </si>
  <si>
    <t>TMD - LETOCART Véronique (SCHNACKERS Camille)</t>
  </si>
  <si>
    <t>MEURIS Michel (AMAMOU Samir)</t>
  </si>
  <si>
    <t>1-78655-19-005</t>
  </si>
  <si>
    <t>0470/05.10.20</t>
  </si>
  <si>
    <t>smiroff2001@yahoo.es</t>
  </si>
  <si>
    <t xml:space="preserve">MEURIS Michel (GASSAVELIS Antonis) </t>
  </si>
  <si>
    <t>1-79503-44-006</t>
  </si>
  <si>
    <t>angassav@ulb.ac.be</t>
  </si>
  <si>
    <t>1-02787-33-006</t>
  </si>
  <si>
    <t>dr.atadlaoui@gmail.com</t>
  </si>
  <si>
    <t>MILET Jean-Pierre (DE PIERPONT Victoria)</t>
  </si>
  <si>
    <t>1-39230-62-005</t>
  </si>
  <si>
    <t>victoria.depierpont@student.uclouvain.be</t>
  </si>
  <si>
    <t>MILET Jean-Pierre (IBOUANGA Dominique)</t>
  </si>
  <si>
    <t>1-99700-23-005</t>
  </si>
  <si>
    <t>dm.ibouanga@outlook.com</t>
  </si>
  <si>
    <t>MILET Jean-Pierre (TESEI Aline)</t>
  </si>
  <si>
    <t>1-95507-45-005</t>
  </si>
  <si>
    <t>alinetesei@hotmail.com</t>
  </si>
  <si>
    <t>CMV - MORAY Michèle</t>
  </si>
  <si>
    <t>CMV - PAPADOPOULOS Marc</t>
  </si>
  <si>
    <t>CMV - PAPADOPOULOS Marc (DUBOIS Louis)</t>
  </si>
  <si>
    <t>AKP - SCHORKOPS Ellen</t>
  </si>
  <si>
    <t>1-69550-06-006</t>
  </si>
  <si>
    <t>AKP - WESTENBOHM Paul-André</t>
  </si>
  <si>
    <t>AKP - WESTENBOHM Paul-André (HITABATUMA Laurent)</t>
  </si>
  <si>
    <t>AKP - SCHORKOPS Ellen (TURKI Mohamed)</t>
  </si>
  <si>
    <t>charlottelohmann16@gmail.com</t>
  </si>
  <si>
    <t>CMM - GILON Joelle (JADRAN Saïd)</t>
  </si>
  <si>
    <t>zeroual.amal.az@gmail.com</t>
  </si>
  <si>
    <t>dr.jpierrejacob@gmail.com</t>
  </si>
  <si>
    <t>andre.joelle@gmail.com </t>
  </si>
  <si>
    <t>franckwavreille@outlook.com</t>
  </si>
  <si>
    <t>beatrice.fourir@icloud.com</t>
  </si>
  <si>
    <t>dutilleuxphilippe@gmail.com</t>
  </si>
  <si>
    <t>Marc</t>
  </si>
  <si>
    <t>Pierre</t>
  </si>
  <si>
    <t>Jean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</si>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</sst>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[$-80C]dddd\ d\ mmmm\ yyyy;@"/>
    <numFmt numFmtId="166" formatCode="&quot;€&quot;\ #,##0.00"/>
    <numFmt numFmtId="167" formatCode="&quot;Date de paiement&quot;"/>
  </numFmts>
  <fonts count="35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color rgb="FF000000"/>
      <name val="Arial"/>
      <family val="2"/>
    </font>
    <font>
      <b/>
      <sz val="10"/>
      <color theme="3"/>
      <name val="Calibri"/>
      <family val="2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sz val="11"/>
      <color theme="1"/>
      <name val="Calibri"/>
      <family val="2"/>
      <scheme val="minor"/>
    </font>
    <font>
      <sz val="24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42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thin">
        <color theme="9"/>
      </left>
      <right/>
      <top/>
      <bottom/>
      <diagonal/>
    </border>
    <border>
      <left style="medium">
        <color theme="9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medium">
        <color rgb="FF002060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/>
      <top/>
      <bottom style="thin">
        <color theme="9"/>
      </bottom>
      <diagonal/>
    </border>
    <border>
      <left style="thick">
        <color theme="9"/>
      </left>
      <right/>
      <top/>
      <bottom/>
      <diagonal/>
    </border>
    <border>
      <left style="medium">
        <color theme="8" tint="-0.499984740745262"/>
      </left>
      <right/>
      <top style="medium">
        <color rgb="FF002060"/>
      </top>
      <bottom/>
      <diagonal/>
    </border>
    <border>
      <left/>
      <right style="medium">
        <color theme="8" tint="-0.499984740745262"/>
      </right>
      <top style="medium">
        <color rgb="FF002060"/>
      </top>
      <bottom/>
      <diagonal/>
    </border>
    <border>
      <left style="medium">
        <color theme="8" tint="-0.499984740745262"/>
      </left>
      <right/>
      <top/>
      <bottom/>
      <diagonal/>
    </border>
    <border>
      <left/>
      <right style="medium">
        <color theme="8" tint="-0.499984740745262"/>
      </right>
      <top/>
      <bottom/>
      <diagonal/>
    </border>
    <border>
      <left style="medium">
        <color theme="8" tint="-0.499984740745262"/>
      </left>
      <right/>
      <top/>
      <bottom style="thin">
        <color theme="0"/>
      </bottom>
      <diagonal/>
    </border>
    <border>
      <left/>
      <right style="medium">
        <color theme="8" tint="-0.499984740745262"/>
      </right>
      <top/>
      <bottom style="thin">
        <color theme="0"/>
      </bottom>
      <diagonal/>
    </border>
    <border>
      <left style="medium">
        <color theme="8" tint="-0.499984740745262"/>
      </left>
      <right/>
      <top style="thin">
        <color theme="0"/>
      </top>
      <bottom/>
      <diagonal/>
    </border>
    <border>
      <left/>
      <right style="medium">
        <color theme="8" tint="-0.499984740745262"/>
      </right>
      <top style="thin">
        <color theme="0"/>
      </top>
      <bottom/>
      <diagonal/>
    </border>
  </borders>
  <cellStyleXfs count="5">
    <xf numFmtId="0" fontId="0" fillId="0" borderId="0"/>
    <xf numFmtId="0" fontId="11" fillId="0" borderId="0" applyNumberFormat="0" applyFill="0" applyBorder="0" applyAlignment="0" applyProtection="0"/>
    <xf numFmtId="0" fontId="12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</cellStyleXfs>
  <cellXfs count="139">
    <xf numFmtId="0" fontId="0" fillId="0" borderId="0" xfId="0"/>
    <xf numFmtId="0" fontId="7" fillId="0" borderId="11" xfId="0" applyFont="1" applyBorder="1" applyAlignment="1" applyProtection="1">
      <alignment horizontal="left" vertical="center" indent="1"/>
      <protection locked="0"/>
    </xf>
    <xf numFmtId="4" fontId="7" fillId="0" borderId="11" xfId="0" applyNumberFormat="1" applyFont="1" applyBorder="1" applyAlignment="1" applyProtection="1">
      <alignment horizontal="right" vertical="center" indent="1"/>
      <protection locked="0"/>
    </xf>
    <xf numFmtId="0" fontId="7" fillId="0" borderId="13" xfId="0" applyFont="1" applyBorder="1" applyAlignment="1" applyProtection="1">
      <alignment horizontal="left" vertical="center" indent="1"/>
      <protection locked="0"/>
    </xf>
    <xf numFmtId="0" fontId="7" fillId="0" borderId="14" xfId="0" applyFont="1" applyBorder="1" applyAlignment="1" applyProtection="1">
      <alignment horizontal="right" vertical="center" indent="1"/>
      <protection locked="0"/>
    </xf>
    <xf numFmtId="4" fontId="7" fillId="0" borderId="15" xfId="0" applyNumberFormat="1" applyFont="1" applyBorder="1" applyAlignment="1" applyProtection="1">
      <alignment horizontal="right" vertical="center" indent="1"/>
      <protection locked="0"/>
    </xf>
    <xf numFmtId="0" fontId="7" fillId="0" borderId="16" xfId="0" applyFont="1" applyBorder="1" applyAlignment="1" applyProtection="1">
      <alignment horizontal="left" vertical="center" indent="1"/>
      <protection locked="0"/>
    </xf>
    <xf numFmtId="0" fontId="0" fillId="0" borderId="0" xfId="0" applyProtection="1">
      <protection locked="0"/>
    </xf>
    <xf numFmtId="0" fontId="7" fillId="0" borderId="0" xfId="0" applyFont="1" applyProtection="1">
      <protection locked="0"/>
    </xf>
    <xf numFmtId="0" fontId="7" fillId="5" borderId="10" xfId="0" applyFont="1" applyFill="1" applyBorder="1" applyAlignment="1" applyProtection="1">
      <alignment horizontal="center" vertical="center"/>
      <protection locked="0"/>
    </xf>
    <xf numFmtId="0" fontId="7" fillId="0" borderId="11" xfId="0" applyFont="1" applyBorder="1" applyProtection="1">
      <protection locked="0"/>
    </xf>
    <xf numFmtId="0" fontId="7" fillId="0" borderId="12" xfId="0" applyFont="1" applyBorder="1" applyProtection="1">
      <protection locked="0"/>
    </xf>
    <xf numFmtId="0" fontId="7" fillId="5" borderId="14" xfId="0" applyFont="1" applyFill="1" applyBorder="1" applyAlignment="1" applyProtection="1">
      <alignment horizontal="center" vertical="center"/>
      <protection locked="0"/>
    </xf>
    <xf numFmtId="0" fontId="7" fillId="0" borderId="15" xfId="0" applyFont="1" applyBorder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4" fontId="7" fillId="6" borderId="11" xfId="0" applyNumberFormat="1" applyFont="1" applyFill="1" applyBorder="1" applyAlignment="1">
      <alignment horizontal="right" vertical="center" indent="1"/>
    </xf>
    <xf numFmtId="0" fontId="7" fillId="0" borderId="0" xfId="0" applyFont="1"/>
    <xf numFmtId="0" fontId="8" fillId="0" borderId="0" xfId="0" applyFont="1" applyAlignment="1">
      <alignment vertical="center"/>
    </xf>
    <xf numFmtId="164" fontId="3" fillId="6" borderId="5" xfId="0" applyNumberFormat="1" applyFont="1" applyFill="1" applyBorder="1" applyAlignment="1">
      <alignment horizontal="right" vertical="center" indent="1"/>
    </xf>
    <xf numFmtId="164" fontId="3" fillId="6" borderId="21" xfId="0" applyNumberFormat="1" applyFont="1" applyFill="1" applyBorder="1" applyAlignment="1">
      <alignment horizontal="right" vertical="center" indent="1"/>
    </xf>
    <xf numFmtId="0" fontId="9" fillId="0" borderId="0" xfId="0" applyFont="1"/>
    <xf numFmtId="164" fontId="3" fillId="6" borderId="22" xfId="0" applyNumberFormat="1" applyFont="1" applyFill="1" applyBorder="1" applyAlignment="1">
      <alignment horizontal="right" vertical="center" indent="1"/>
    </xf>
    <xf numFmtId="164" fontId="3" fillId="6" borderId="23" xfId="0" applyNumberFormat="1" applyFont="1" applyFill="1" applyBorder="1" applyAlignment="1">
      <alignment horizontal="right" vertical="center" indent="1"/>
    </xf>
    <xf numFmtId="0" fontId="3" fillId="0" borderId="0" xfId="0" applyFont="1" applyAlignment="1">
      <alignment horizontal="right" indent="3"/>
    </xf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  <xf numFmtId="164" fontId="0" fillId="0" borderId="0" xfId="0" applyNumberFormat="1"/>
    <xf numFmtId="2" fontId="7" fillId="6" borderId="11" xfId="0" applyNumberFormat="1" applyFont="1" applyFill="1" applyBorder="1" applyAlignment="1" applyProtection="1">
      <alignment horizontal="right" vertical="center" inden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6" fillId="4" borderId="26" xfId="0" applyFont="1" applyFill="1" applyBorder="1" applyAlignment="1" applyProtection="1">
      <alignment horizontal="center" vertical="center" wrapText="1"/>
      <protection locked="0"/>
    </xf>
    <xf numFmtId="0" fontId="6" fillId="4" borderId="9" xfId="0" applyFont="1" applyFill="1" applyBorder="1" applyAlignment="1" applyProtection="1">
      <alignment horizontal="center" vertical="center" wrapText="1"/>
      <protection locked="0"/>
    </xf>
    <xf numFmtId="0" fontId="5" fillId="5" borderId="4" xfId="0" applyFont="1" applyFill="1" applyBorder="1" applyAlignment="1">
      <alignment horizontal="left" vertical="center" indent="1"/>
    </xf>
    <xf numFmtId="0" fontId="17" fillId="6" borderId="6" xfId="0" applyFont="1" applyFill="1" applyBorder="1" applyAlignment="1">
      <alignment horizontal="right" vertical="center"/>
    </xf>
    <xf numFmtId="0" fontId="13" fillId="4" borderId="3" xfId="0" applyFont="1" applyFill="1" applyBorder="1"/>
    <xf numFmtId="0" fontId="0" fillId="4" borderId="0" xfId="0" applyFill="1"/>
    <xf numFmtId="165" fontId="17" fillId="6" borderId="6" xfId="0" applyNumberFormat="1" applyFont="1" applyFill="1" applyBorder="1" applyAlignment="1">
      <alignment horizontal="right" vertical="center"/>
    </xf>
    <xf numFmtId="0" fontId="0" fillId="4" borderId="0" xfId="0" applyFill="1" applyAlignment="1">
      <alignment horizontal="center"/>
    </xf>
    <xf numFmtId="14" fontId="0" fillId="0" borderId="0" xfId="0" applyNumberFormat="1" applyAlignment="1">
      <alignment horizontal="left"/>
    </xf>
    <xf numFmtId="0" fontId="20" fillId="0" borderId="0" xfId="0" applyFont="1"/>
    <xf numFmtId="0" fontId="21" fillId="2" borderId="0" xfId="0" applyFont="1" applyFill="1" applyAlignment="1">
      <alignment vertical="center"/>
    </xf>
    <xf numFmtId="0" fontId="21" fillId="2" borderId="33" xfId="0" applyFont="1" applyFill="1" applyBorder="1" applyAlignment="1">
      <alignment vertical="center"/>
    </xf>
    <xf numFmtId="0" fontId="22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vertical="center"/>
    </xf>
    <xf numFmtId="0" fontId="23" fillId="2" borderId="0" xfId="0" applyFont="1" applyFill="1" applyAlignment="1">
      <alignment vertical="center"/>
    </xf>
    <xf numFmtId="0" fontId="24" fillId="0" borderId="0" xfId="0" applyFont="1"/>
    <xf numFmtId="0" fontId="25" fillId="0" borderId="0" xfId="1" applyFont="1"/>
    <xf numFmtId="14" fontId="22" fillId="2" borderId="0" xfId="0" applyNumberFormat="1" applyFont="1" applyFill="1" applyAlignment="1">
      <alignment vertical="center"/>
    </xf>
    <xf numFmtId="0" fontId="22" fillId="2" borderId="0" xfId="0" applyFont="1" applyFill="1" applyAlignment="1">
      <alignment horizontal="right" vertical="center"/>
    </xf>
    <xf numFmtId="14" fontId="22" fillId="2" borderId="0" xfId="0" applyNumberFormat="1" applyFont="1" applyFill="1" applyAlignment="1">
      <alignment horizontal="right" vertical="center"/>
    </xf>
    <xf numFmtId="0" fontId="27" fillId="2" borderId="0" xfId="0" applyFont="1" applyFill="1" applyAlignment="1">
      <alignment horizontal="right" vertical="center"/>
    </xf>
    <xf numFmtId="164" fontId="28" fillId="11" borderId="25" xfId="0" applyNumberFormat="1" applyFont="1" applyFill="1" applyBorder="1" applyAlignment="1">
      <alignment horizontal="center" vertical="center"/>
    </xf>
    <xf numFmtId="14" fontId="25" fillId="0" borderId="0" xfId="1" applyNumberFormat="1" applyFont="1"/>
    <xf numFmtId="0" fontId="29" fillId="2" borderId="33" xfId="0" applyFont="1" applyFill="1" applyBorder="1" applyAlignment="1">
      <alignment vertical="center"/>
    </xf>
    <xf numFmtId="14" fontId="26" fillId="0" borderId="31" xfId="0" applyNumberFormat="1" applyFont="1" applyBorder="1" applyAlignment="1">
      <alignment horizontal="center" vertical="center"/>
    </xf>
    <xf numFmtId="0" fontId="27" fillId="2" borderId="0" xfId="0" applyFont="1" applyFill="1" applyAlignment="1">
      <alignment vertical="center"/>
    </xf>
    <xf numFmtId="164" fontId="26" fillId="11" borderId="25" xfId="0" applyNumberFormat="1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 wrapText="1"/>
    </xf>
    <xf numFmtId="0" fontId="30" fillId="0" borderId="24" xfId="0" applyFont="1" applyBorder="1" applyAlignment="1">
      <alignment horizontal="center" vertical="center" wrapText="1"/>
    </xf>
    <xf numFmtId="167" fontId="30" fillId="0" borderId="24" xfId="0" applyNumberFormat="1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12" fillId="3" borderId="24" xfId="0" applyFont="1" applyFill="1" applyBorder="1"/>
    <xf numFmtId="14" fontId="12" fillId="3" borderId="0" xfId="0" applyNumberFormat="1" applyFont="1" applyFill="1"/>
    <xf numFmtId="0" fontId="12" fillId="3" borderId="24" xfId="0" applyFont="1" applyFill="1" applyBorder="1" applyAlignment="1">
      <alignment horizontal="center"/>
    </xf>
    <xf numFmtId="164" fontId="12" fillId="3" borderId="24" xfId="0" applyNumberFormat="1" applyFont="1" applyFill="1" applyBorder="1"/>
    <xf numFmtId="164" fontId="12" fillId="9" borderId="28" xfId="0" applyNumberFormat="1" applyFont="1" applyFill="1" applyBorder="1"/>
    <xf numFmtId="0" fontId="12" fillId="3" borderId="0" xfId="0" applyFont="1" applyFill="1"/>
    <xf numFmtId="164" fontId="12" fillId="9" borderId="0" xfId="0" applyNumberFormat="1" applyFont="1" applyFill="1"/>
    <xf numFmtId="164" fontId="12" fillId="5" borderId="30" xfId="0" applyNumberFormat="1" applyFont="1" applyFill="1" applyBorder="1"/>
    <xf numFmtId="0" fontId="12" fillId="3" borderId="29" xfId="0" applyFont="1" applyFill="1" applyBorder="1"/>
    <xf numFmtId="0" fontId="12" fillId="3" borderId="24" xfId="0" applyFont="1" applyFill="1" applyBorder="1" applyAlignment="1">
      <alignment wrapText="1"/>
    </xf>
    <xf numFmtId="0" fontId="1" fillId="4" borderId="0" xfId="0" applyFont="1" applyFill="1"/>
    <xf numFmtId="0" fontId="1" fillId="4" borderId="0" xfId="0" applyFont="1" applyFill="1" applyAlignment="1">
      <alignment horizontal="left"/>
    </xf>
    <xf numFmtId="0" fontId="0" fillId="4" borderId="0" xfId="0" applyFill="1" applyAlignment="1">
      <alignment horizontal="left"/>
    </xf>
    <xf numFmtId="16" fontId="7" fillId="0" borderId="10" xfId="0" applyNumberFormat="1" applyFont="1" applyBorder="1" applyAlignment="1" applyProtection="1">
      <alignment horizontal="right" vertical="center" indent="1"/>
      <protection locked="0"/>
    </xf>
    <xf numFmtId="0" fontId="7" fillId="0" borderId="11" xfId="0" applyFont="1" applyBorder="1" applyAlignment="1" applyProtection="1">
      <alignment horizontal="left"/>
      <protection locked="0"/>
    </xf>
    <xf numFmtId="16" fontId="7" fillId="0" borderId="14" xfId="0" applyNumberFormat="1" applyFont="1" applyBorder="1" applyAlignment="1" applyProtection="1">
      <alignment horizontal="right" vertical="center" indent="1"/>
      <protection locked="0"/>
    </xf>
    <xf numFmtId="0" fontId="7" fillId="0" borderId="15" xfId="0" applyFont="1" applyBorder="1" applyAlignment="1" applyProtection="1">
      <alignment horizontal="left"/>
      <protection locked="0"/>
    </xf>
    <xf numFmtId="0" fontId="7" fillId="0" borderId="15" xfId="0" applyFont="1" applyBorder="1" applyAlignment="1" applyProtection="1">
      <alignment horizontal="left" vertical="center" indent="1"/>
      <protection locked="0"/>
    </xf>
    <xf numFmtId="2" fontId="7" fillId="6" borderId="15" xfId="0" applyNumberFormat="1" applyFont="1" applyFill="1" applyBorder="1" applyAlignment="1" applyProtection="1">
      <alignment horizontal="right" vertical="center" indent="1"/>
      <protection locked="0"/>
    </xf>
    <xf numFmtId="164" fontId="5" fillId="5" borderId="19" xfId="0" applyNumberFormat="1" applyFont="1" applyFill="1" applyBorder="1" applyAlignment="1" applyProtection="1">
      <alignment horizontal="left" vertical="center" indent="1"/>
      <protection locked="0"/>
    </xf>
    <xf numFmtId="164" fontId="5" fillId="5" borderId="20" xfId="0" applyNumberFormat="1" applyFont="1" applyFill="1" applyBorder="1" applyAlignment="1" applyProtection="1">
      <alignment horizontal="left" vertical="center" indent="1"/>
      <protection locked="0"/>
    </xf>
    <xf numFmtId="164" fontId="5" fillId="5" borderId="3" xfId="0" applyNumberFormat="1" applyFont="1" applyFill="1" applyBorder="1" applyAlignment="1" applyProtection="1">
      <alignment horizontal="left" vertical="center" indent="1"/>
      <protection locked="0"/>
    </xf>
    <xf numFmtId="164" fontId="5" fillId="5" borderId="23" xfId="0" applyNumberFormat="1" applyFont="1" applyFill="1" applyBorder="1" applyAlignment="1" applyProtection="1">
      <alignment horizontal="left" vertical="center" indent="1"/>
      <protection locked="0"/>
    </xf>
    <xf numFmtId="164" fontId="5" fillId="5" borderId="4" xfId="0" applyNumberFormat="1" applyFont="1" applyFill="1" applyBorder="1" applyAlignment="1" applyProtection="1">
      <alignment horizontal="left" vertical="center" indent="1"/>
      <protection locked="0"/>
    </xf>
    <xf numFmtId="0" fontId="10" fillId="0" borderId="0" xfId="0" applyFont="1" applyAlignment="1">
      <alignment horizontal="left" vertical="center" indent="1"/>
    </xf>
    <xf numFmtId="164" fontId="3" fillId="0" borderId="0" xfId="0" applyNumberFormat="1" applyFont="1" applyAlignment="1">
      <alignment horizontal="center" vertical="center"/>
    </xf>
    <xf numFmtId="14" fontId="3" fillId="11" borderId="0" xfId="0" applyNumberFormat="1" applyFont="1" applyFill="1" applyAlignment="1">
      <alignment horizontal="center" vertical="center"/>
    </xf>
    <xf numFmtId="0" fontId="2" fillId="8" borderId="0" xfId="0" applyFont="1" applyFill="1" applyAlignment="1">
      <alignment vertical="center"/>
    </xf>
    <xf numFmtId="0" fontId="31" fillId="8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32" fillId="0" borderId="0" xfId="0" applyFont="1" applyAlignment="1">
      <alignment horizontal="center"/>
    </xf>
    <xf numFmtId="0" fontId="32" fillId="0" borderId="0" xfId="2" applyFont="1" applyAlignment="1">
      <alignment horizontal="center"/>
    </xf>
    <xf numFmtId="0" fontId="33" fillId="0" borderId="0" xfId="0" applyFont="1" applyAlignment="1">
      <alignment horizontal="center"/>
    </xf>
    <xf numFmtId="1" fontId="32" fillId="0" borderId="0" xfId="0" applyNumberFormat="1" applyFont="1" applyAlignment="1">
      <alignment horizontal="center"/>
    </xf>
    <xf numFmtId="0" fontId="0" fillId="0" borderId="0" xfId="2" applyFont="1" applyAlignment="1">
      <alignment horizontal="center"/>
    </xf>
    <xf numFmtId="0" fontId="15" fillId="0" borderId="0" xfId="3" applyAlignment="1" applyProtection="1">
      <alignment horizontal="left"/>
    </xf>
    <xf numFmtId="0" fontId="15" fillId="0" borderId="0" xfId="3" applyAlignment="1" applyProtection="1"/>
    <xf numFmtId="0" fontId="15" fillId="0" borderId="0" xfId="3" applyBorder="1" applyAlignment="1" applyProtection="1"/>
    <xf numFmtId="0" fontId="15" fillId="0" borderId="0" xfId="3" applyBorder="1" applyAlignment="1" applyProtection="1">
      <alignment horizontal="left"/>
    </xf>
    <xf numFmtId="0" fontId="32" fillId="0" borderId="0" xfId="0" applyFont="1" applyBorder="1" applyAlignment="1">
      <alignment horizontal="center"/>
    </xf>
    <xf numFmtId="0" fontId="32" fillId="0" borderId="0" xfId="2" applyFont="1" applyBorder="1" applyAlignment="1">
      <alignment horizontal="center"/>
    </xf>
    <xf numFmtId="0" fontId="0" fillId="0" borderId="0" xfId="0" applyNumberFormat="1" applyProtection="1"/>
    <xf numFmtId="0" fontId="32" fillId="0" borderId="0" xfId="0" applyFont="1" applyFill="1" applyBorder="1" applyAlignment="1">
      <alignment horizontal="center"/>
    </xf>
    <xf numFmtId="0" fontId="32" fillId="0" borderId="0" xfId="0" applyNumberFormat="1" applyFont="1" applyAlignment="1" applyProtection="1">
      <alignment horizontal="center"/>
    </xf>
    <xf numFmtId="0" fontId="15" fillId="0" borderId="0" xfId="3" applyFill="1" applyBorder="1" applyAlignment="1" applyProtection="1">
      <alignment horizontal="left"/>
    </xf>
    <xf numFmtId="0" fontId="34" fillId="0" borderId="0" xfId="3" applyFont="1" applyBorder="1" applyAlignment="1" applyProtection="1">
      <alignment horizontal="left"/>
    </xf>
    <xf numFmtId="0" fontId="34" fillId="0" borderId="0" xfId="3" applyFont="1" applyBorder="1" applyAlignment="1" applyProtection="1"/>
    <xf numFmtId="0" fontId="32" fillId="0" borderId="0" xfId="2" applyNumberFormat="1" applyFont="1" applyAlignment="1" applyProtection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NumberFormat="1" applyFont="1" applyAlignment="1" applyProtection="1">
      <alignment horizontal="center"/>
    </xf>
    <xf numFmtId="14" fontId="12" fillId="3" borderId="0" xfId="0" applyNumberFormat="1" applyFont="1" applyFill="1" applyBorder="1"/>
    <xf numFmtId="0" fontId="12" fillId="3" borderId="0" xfId="0" applyFont="1" applyFill="1" applyBorder="1"/>
    <xf numFmtId="164" fontId="12" fillId="9" borderId="0" xfId="0" applyNumberFormat="1" applyFont="1" applyFill="1" applyBorder="1"/>
    <xf numFmtId="0" fontId="2" fillId="8" borderId="0" xfId="0" applyFont="1" applyFill="1" applyAlignment="1">
      <alignment horizontal="center" vertical="center"/>
    </xf>
    <xf numFmtId="0" fontId="10" fillId="7" borderId="36" xfId="0" applyFont="1" applyFill="1" applyBorder="1" applyAlignment="1">
      <alignment horizontal="left" vertical="center"/>
    </xf>
    <xf numFmtId="0" fontId="10" fillId="7" borderId="0" xfId="0" applyFont="1" applyFill="1" applyAlignment="1">
      <alignment horizontal="left" vertical="center"/>
    </xf>
    <xf numFmtId="0" fontId="10" fillId="7" borderId="36" xfId="0" applyFont="1" applyFill="1" applyBorder="1" applyAlignment="1">
      <alignment vertical="center"/>
    </xf>
    <xf numFmtId="0" fontId="10" fillId="7" borderId="37" xfId="0" applyFont="1" applyFill="1" applyBorder="1" applyAlignment="1">
      <alignment vertical="center"/>
    </xf>
    <xf numFmtId="0" fontId="10" fillId="7" borderId="38" xfId="0" applyFont="1" applyFill="1" applyBorder="1" applyAlignment="1">
      <alignment vertical="center"/>
    </xf>
    <xf numFmtId="0" fontId="10" fillId="7" borderId="39" xfId="0" applyFont="1" applyFill="1" applyBorder="1" applyAlignment="1">
      <alignment vertical="center"/>
    </xf>
    <xf numFmtId="0" fontId="10" fillId="7" borderId="37" xfId="0" applyFont="1" applyFill="1" applyBorder="1" applyAlignment="1">
      <alignment horizontal="left" vertical="center"/>
    </xf>
    <xf numFmtId="0" fontId="10" fillId="7" borderId="38" xfId="0" applyFont="1" applyFill="1" applyBorder="1" applyAlignment="1">
      <alignment horizontal="left" vertical="center"/>
    </xf>
    <xf numFmtId="0" fontId="10" fillId="7" borderId="39" xfId="0" applyFont="1" applyFill="1" applyBorder="1" applyAlignment="1">
      <alignment horizontal="left" vertical="center"/>
    </xf>
    <xf numFmtId="0" fontId="10" fillId="7" borderId="40" xfId="0" applyFont="1" applyFill="1" applyBorder="1" applyAlignment="1">
      <alignment horizontal="left" vertical="center"/>
    </xf>
    <xf numFmtId="0" fontId="10" fillId="7" borderId="4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4" fillId="4" borderId="17" xfId="0" applyFont="1" applyFill="1" applyBorder="1" applyAlignment="1" applyProtection="1">
      <alignment horizontal="center" vertical="center"/>
      <protection locked="0"/>
    </xf>
    <xf numFmtId="0" fontId="4" fillId="4" borderId="18" xfId="0" applyFont="1" applyFill="1" applyBorder="1" applyAlignment="1" applyProtection="1">
      <alignment horizontal="center" vertical="center"/>
      <protection locked="0"/>
    </xf>
    <xf numFmtId="0" fontId="10" fillId="7" borderId="34" xfId="0" applyFont="1" applyFill="1" applyBorder="1" applyAlignment="1">
      <alignment horizontal="left" vertical="center"/>
    </xf>
    <xf numFmtId="0" fontId="10" fillId="7" borderId="35" xfId="0" applyFont="1" applyFill="1" applyBorder="1" applyAlignment="1">
      <alignment horizontal="left" vertical="center"/>
    </xf>
    <xf numFmtId="0" fontId="22" fillId="2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left" vertical="center"/>
    </xf>
    <xf numFmtId="0" fontId="14" fillId="12" borderId="0" xfId="0" applyFont="1" applyFill="1" applyAlignment="1">
      <alignment horizontal="left" vertical="center"/>
    </xf>
  </cellXfs>
  <cellStyles count="5">
    <cellStyle name="Lien hypertexte" xfId="3" builtinId="8"/>
    <cellStyle name="Normal" xfId="0" builtinId="0"/>
    <cellStyle name="Normal 2" xfId="2" xr:uid="{00000000-0005-0000-0000-000002000000}"/>
    <cellStyle name="Normal 3" xfId="4" xr:uid="{00000000-0005-0000-0000-000003000000}"/>
    <cellStyle name="Texte explicatif" xfId="1" builtinId="53"/>
  </cellStyles>
  <dxfs count="8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&quot;€&quot;\ #,##0.00"/>
      <protection locked="1" hidden="0"/>
    </dxf>
    <dxf>
      <numFmt numFmtId="0" formatCode="General"/>
      <protection locked="1" hidden="0"/>
    </dxf>
    <dxf>
      <protection locked="1" hidden="0"/>
    </dxf>
    <dxf>
      <protection locked="1" hidden="0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numFmt numFmtId="166" formatCode="&quot;€&quot;\ #,##0.00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numFmt numFmtId="166" formatCode="&quot;€&quot;\ #,##0.00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indexed="9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indexed="9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indexed="9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39997558519241921"/>
        </patternFill>
      </fill>
      <border diagonalUp="0" diagonalDown="0">
        <left style="medium">
          <color theme="1"/>
        </left>
        <right style="medium">
          <color theme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indexed="9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indexed="64"/>
          <bgColor indexed="9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indexed="9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medium">
          <color theme="1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"/>
      <fill>
        <patternFill patternType="solid">
          <fgColor indexed="64"/>
          <bgColor indexed="9"/>
        </patternFill>
      </fill>
      <protection locked="1" hidden="0"/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indexed="9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1" hidden="0"/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theme="1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protection locked="0" hidden="0"/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  <protection locked="1" hidden="0"/>
    </dxf>
    <dxf>
      <fill>
        <patternFill>
          <bgColor theme="9"/>
        </patternFill>
      </fill>
    </dxf>
    <dxf>
      <fill>
        <patternFill>
          <bgColor theme="9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numFmt numFmtId="0" formatCode="General"/>
      <protection locked="1" hidden="0"/>
    </dxf>
    <dxf>
      <protection locked="1" hidden="0"/>
    </dxf>
    <dxf>
      <protection locked="1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tyles" Target="style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onnections" Target="connections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powerPivotData" Target="model/item.data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90487</xdr:colOff>
      <xdr:row>0</xdr:row>
      <xdr:rowOff>481489</xdr:rowOff>
    </xdr:from>
    <xdr:to>
      <xdr:col>22</xdr:col>
      <xdr:colOff>126206</xdr:colOff>
      <xdr:row>4</xdr:row>
      <xdr:rowOff>123349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6072485" y="477679"/>
          <a:ext cx="2845594" cy="802481"/>
          <a:chOff x="16061531" y="559594"/>
          <a:chExt cx="2774156" cy="809625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SpPr/>
        </xdr:nvSpPr>
        <xdr:spPr>
          <a:xfrm>
            <a:off x="16061531" y="559594"/>
            <a:ext cx="2774156" cy="809625"/>
          </a:xfrm>
          <a:prstGeom prst="rect">
            <a:avLst/>
          </a:prstGeom>
          <a:solidFill>
            <a:schemeClr val="accent5">
              <a:lumMod val="75000"/>
            </a:schemeClr>
          </a:solidFill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BE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073" name="Button 1" hidden="1">
                <a:extLst>
                  <a:ext uri="{63B3BB69-23CF-44E3-9099-C40C66FF867C}">
                    <a14:compatExt spid="_x0000_s3073"/>
                  </a:ext>
                  <a:ext uri="{FF2B5EF4-FFF2-40B4-BE49-F238E27FC236}">
                    <a16:creationId xmlns:a16="http://schemas.microsoft.com/office/drawing/2014/main" id="{00000000-0008-0000-0100-0000010C0000}"/>
                  </a:ext>
                </a:extLst>
              </xdr:cNvPr>
              <xdr:cNvSpPr/>
            </xdr:nvSpPr>
            <xdr:spPr bwMode="auto">
              <a:xfrm>
                <a:off x="16356806" y="747712"/>
                <a:ext cx="2190750" cy="40719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36576" tIns="32004" rIns="36576" bIns="32004" anchor="ctr" upright="1"/>
              <a:lstStyle/>
              <a:p>
                <a:pPr algn="ctr" rtl="0">
                  <a:defRPr sz="1000"/>
                </a:pPr>
                <a:r>
                  <a:rPr lang="fr-BE" sz="1100" b="0" i="0" u="none" strike="noStrike" baseline="0">
                    <a:solidFill>
                      <a:srgbClr val="000000"/>
                    </a:solidFill>
                    <a:latin typeface="Calibri"/>
                    <a:cs typeface="Calibri"/>
                  </a:rPr>
                  <a:t>SAUVEGARDER</a:t>
                </a:r>
              </a:p>
            </xdr:txBody>
          </xdr:sp>
        </mc:Choice>
        <mc:Fallback/>
      </mc:AlternateContent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972344</xdr:colOff>
      <xdr:row>0</xdr:row>
      <xdr:rowOff>70644</xdr:rowOff>
    </xdr:from>
    <xdr:to>
      <xdr:col>2</xdr:col>
      <xdr:colOff>2436812</xdr:colOff>
      <xdr:row>1</xdr:row>
      <xdr:rowOff>177800</xdr:rowOff>
    </xdr:to>
    <xdr:sp macro="[0]!Masquercol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597944" y="70644"/>
          <a:ext cx="1464468" cy="513556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Préparer l'impression</a:t>
          </a:r>
        </a:p>
      </xdr:txBody>
    </xdr:sp>
    <xdr:clientData/>
  </xdr:twoCellAnchor>
  <xdr:twoCellAnchor>
    <xdr:from>
      <xdr:col>2</xdr:col>
      <xdr:colOff>972344</xdr:colOff>
      <xdr:row>1</xdr:row>
      <xdr:rowOff>261144</xdr:rowOff>
    </xdr:from>
    <xdr:to>
      <xdr:col>2</xdr:col>
      <xdr:colOff>2436812</xdr:colOff>
      <xdr:row>2</xdr:row>
      <xdr:rowOff>225425</xdr:rowOff>
    </xdr:to>
    <xdr:sp macro="[0]!Affichercol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597944" y="667544"/>
          <a:ext cx="1464468" cy="370681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Détail de l'historique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281940</xdr:colOff>
          <xdr:row>1</xdr:row>
          <xdr:rowOff>22860</xdr:rowOff>
        </xdr:from>
        <xdr:to>
          <xdr:col>26</xdr:col>
          <xdr:colOff>1295400</xdr:colOff>
          <xdr:row>2</xdr:row>
          <xdr:rowOff>396240</xdr:rowOff>
        </xdr:to>
        <xdr:sp macro="" textlink="">
          <xdr:nvSpPr>
            <xdr:cNvPr id="8193" name="Bou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 en PDF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752475</xdr:colOff>
      <xdr:row>0</xdr:row>
      <xdr:rowOff>104775</xdr:rowOff>
    </xdr:from>
    <xdr:to>
      <xdr:col>10</xdr:col>
      <xdr:colOff>142875</xdr:colOff>
      <xdr:row>2</xdr:row>
      <xdr:rowOff>38100</xdr:rowOff>
    </xdr:to>
    <xdr:sp macro="[0]!actuTCDTOTA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2049125" y="104775"/>
          <a:ext cx="1352550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Actualiser TCD</a:t>
          </a:r>
        </a:p>
      </xdr:txBody>
    </xdr:sp>
    <xdr:clientData/>
  </xdr:twoCellAnchor>
  <xdr:twoCellAnchor>
    <xdr:from>
      <xdr:col>8</xdr:col>
      <xdr:colOff>752475</xdr:colOff>
      <xdr:row>2</xdr:row>
      <xdr:rowOff>171450</xdr:rowOff>
    </xdr:from>
    <xdr:to>
      <xdr:col>10</xdr:col>
      <xdr:colOff>142875</xdr:colOff>
      <xdr:row>4</xdr:row>
      <xdr:rowOff>85725</xdr:rowOff>
    </xdr:to>
    <xdr:sp macro="[0]!majtotaldesmedecins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2049125" y="552450"/>
          <a:ext cx="1352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MAJ du</a:t>
          </a:r>
          <a:r>
            <a:rPr lang="fr-BE" sz="1100" baseline="0"/>
            <a:t> total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5</xdr:col>
      <xdr:colOff>466725</xdr:colOff>
      <xdr:row>2</xdr:row>
      <xdr:rowOff>133350</xdr:rowOff>
    </xdr:to>
    <xdr:sp macro="[0]!actutcdclotu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4333875" y="190500"/>
          <a:ext cx="1228725" cy="32385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Actualiser TCD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ravail\16-12%20au%2018-12-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vail\Conception%20v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loudStation/Travail/Fichier%20termin&#233;/Mod&#232;le%20rapport%20canevas%202018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Travail/Fichier%20termin&#233;/Mod&#232;le%20rapport%20canevas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1"/>
      <sheetName val="F2"/>
      <sheetName val="F3"/>
      <sheetName val="F4"/>
      <sheetName val="F5"/>
      <sheetName val="F6"/>
      <sheetName val="F7"/>
      <sheetName val="F8"/>
      <sheetName val="F9"/>
      <sheetName val="F10"/>
      <sheetName val="F11"/>
      <sheetName val="F12"/>
      <sheetName val="F13"/>
      <sheetName val="F14"/>
      <sheetName val="F15"/>
      <sheetName val="F16"/>
      <sheetName val="F17"/>
      <sheetName val="F18"/>
      <sheetName val="F19"/>
      <sheetName val="F20"/>
      <sheetName val="F21"/>
      <sheetName val="F22"/>
      <sheetName val="F23"/>
      <sheetName val="F24"/>
      <sheetName val="F25"/>
      <sheetName val="F26"/>
      <sheetName val="F27"/>
      <sheetName val="F28"/>
      <sheetName val="F29"/>
      <sheetName val="F30"/>
      <sheetName val="F31"/>
      <sheetName val="F32"/>
      <sheetName val="F33"/>
      <sheetName val="F34"/>
      <sheetName val="F35"/>
      <sheetName val="F36"/>
      <sheetName val="F37"/>
      <sheetName val="F38"/>
      <sheetName val="F39"/>
      <sheetName val="F40"/>
      <sheetName val="F41"/>
      <sheetName val="F42"/>
      <sheetName val="F43"/>
      <sheetName val="F44"/>
      <sheetName val="F45"/>
      <sheetName val="F46"/>
      <sheetName val="F47"/>
      <sheetName val="F48"/>
      <sheetName val="F49"/>
      <sheetName val="F50"/>
      <sheetName val="F51"/>
      <sheetName val="F52"/>
      <sheetName val="F53"/>
      <sheetName val="F54"/>
      <sheetName val="F55"/>
      <sheetName val="F56"/>
      <sheetName val="F57"/>
      <sheetName val="F58"/>
      <sheetName val="F59"/>
      <sheetName val="F60"/>
      <sheetName val="16-12 au 18-12-2016"/>
      <sheetName val="Liste des mutualités"/>
    </sheetNames>
    <sheetDataSet>
      <sheetData sheetId="0">
        <row r="17">
          <cell r="K17" t="str">
            <v>Vend et veille JF - JOUR - Consultation</v>
          </cell>
        </row>
        <row r="18">
          <cell r="K18" t="str">
            <v>Vend et veille JF - JOUR - Consultation NA</v>
          </cell>
        </row>
        <row r="19">
          <cell r="K19" t="str">
            <v>Vend et veille JF - JOUR - Visite 1 bénéficiare</v>
          </cell>
        </row>
        <row r="20">
          <cell r="K20" t="str">
            <v>Vend et veille JF - JOUR - Visite 2 bénéficiaires</v>
          </cell>
        </row>
        <row r="21">
          <cell r="K21" t="str">
            <v>Vend et veille JF - JOUR - Visite 3 bénéficiaires</v>
          </cell>
        </row>
        <row r="22">
          <cell r="K22" t="str">
            <v>Vend et veille JF - NUIT - Consultation</v>
          </cell>
        </row>
        <row r="23">
          <cell r="K23" t="str">
            <v>Vend et veille JF - NUIT - Visite 1 bénéficiare</v>
          </cell>
        </row>
        <row r="24">
          <cell r="K24" t="str">
            <v>Vend et veille JF - NUIT - Visite 2 bénéficiaires</v>
          </cell>
        </row>
        <row r="25">
          <cell r="K25" t="str">
            <v>Vend et veille JF - NUIT - Visite 3 bénéficiaires</v>
          </cell>
        </row>
        <row r="26">
          <cell r="K26" t="str">
            <v>Sam, dim et JF - JOUR - Consultation</v>
          </cell>
        </row>
        <row r="27">
          <cell r="K27" t="str">
            <v>Sam, dim et JF - JOUR - Consultation NA</v>
          </cell>
        </row>
        <row r="28">
          <cell r="K28" t="str">
            <v>Sam, dim et JF - JOUR - Visite 1 bénéficiaire</v>
          </cell>
        </row>
        <row r="29">
          <cell r="K29" t="str">
            <v>Sam, dim et JF - JOUR - Visite 2 bénéficiaires</v>
          </cell>
        </row>
        <row r="30">
          <cell r="K30" t="str">
            <v>Sam, dim et JF - JOUR - Visite 3 bénéficiaires</v>
          </cell>
        </row>
        <row r="31">
          <cell r="K31" t="str">
            <v>Sam, dim et JF - NUIT - Consultation</v>
          </cell>
        </row>
        <row r="32">
          <cell r="K32" t="str">
            <v>Sam, dim et JF - NUIT - Visite 1 bénéficiaire</v>
          </cell>
        </row>
        <row r="33">
          <cell r="K33" t="str">
            <v>Sam, dim et JF - NUIT - Visite 2 bénéficiaires</v>
          </cell>
        </row>
        <row r="34">
          <cell r="K34" t="str">
            <v>Sam, dim et JF - NUIT - Visite 3 bénéficiaires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1"/>
      <sheetName val="F2"/>
      <sheetName val="F3"/>
      <sheetName val="F4"/>
      <sheetName val="F5"/>
      <sheetName val="F6"/>
      <sheetName val="F7"/>
      <sheetName val="F8"/>
      <sheetName val="F9"/>
      <sheetName val="F10"/>
      <sheetName val="F11"/>
      <sheetName val="F12"/>
      <sheetName val="F13"/>
      <sheetName val="F14"/>
      <sheetName val="F15"/>
      <sheetName val="F16"/>
      <sheetName val="F17"/>
      <sheetName val="F18"/>
      <sheetName val="F19"/>
      <sheetName val="F20"/>
      <sheetName val="F21"/>
      <sheetName val="F22"/>
      <sheetName val="F23"/>
      <sheetName val="F24"/>
      <sheetName val="F25"/>
      <sheetName val="F26"/>
      <sheetName val="F27"/>
      <sheetName val="F28"/>
      <sheetName val="F29"/>
      <sheetName val="F30"/>
      <sheetName val="F31"/>
      <sheetName val="F32"/>
      <sheetName val="F33"/>
      <sheetName val="F34"/>
      <sheetName val="F35"/>
      <sheetName val="F36"/>
      <sheetName val="F37"/>
      <sheetName val="F38"/>
      <sheetName val="F39"/>
      <sheetName val="F40"/>
      <sheetName val="F41"/>
      <sheetName val="F42"/>
      <sheetName val="F43"/>
      <sheetName val="F44"/>
      <sheetName val="F45"/>
      <sheetName val="F46"/>
      <sheetName val="F47"/>
      <sheetName val="F48"/>
      <sheetName val="F49"/>
      <sheetName val="F50"/>
      <sheetName val="F51"/>
      <sheetName val="F52"/>
      <sheetName val="F53"/>
      <sheetName val="F54"/>
      <sheetName val="F55"/>
      <sheetName val="F56"/>
      <sheetName val="F57"/>
      <sheetName val="F58"/>
      <sheetName val="F59"/>
      <sheetName val="F60"/>
      <sheetName val="Liste des médecins"/>
      <sheetName val="Liste des mutualités"/>
      <sheetName val="Modèle rapport canevas 201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utualités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3061.662824537038" createdVersion="5" refreshedVersion="6" minRefreshableVersion="3" recordCount="11927" xr:uid="{00000000-000A-0000-FFFF-FFFF00000000}">
  <cacheSource type="worksheet">
    <worksheetSource name="tabhisto"/>
  </cacheSource>
  <cacheFields count="23">
    <cacheField name="Date" numFmtId="14">
      <sharedItems containsSemiMixedTypes="0" containsNonDate="0" containsDate="1" containsString="0" minDate="2016-01-01T00:00:00" maxDate="2017-11-13T00:00:00" count="150">
        <d v="2017-01-06T00:00:00"/>
        <d v="2017-01-07T00:00:00"/>
        <d v="2017-01-08T00:00:00"/>
        <d v="2017-01-13T00:00:00"/>
        <d v="2017-01-14T00:00:00"/>
        <d v="2017-01-15T00:00:00"/>
        <d v="2017-01-20T00:00:00"/>
        <d v="2017-01-21T00:00:00"/>
        <d v="2017-01-22T00:00:00"/>
        <d v="2017-01-27T00:00:00"/>
        <d v="2017-01-28T00:00:00"/>
        <d v="2017-01-29T00:00:00"/>
        <d v="2017-02-03T00:00:00"/>
        <d v="2017-02-04T00:00:00"/>
        <d v="2017-02-05T00:00:00"/>
        <d v="2017-02-10T00:00:00"/>
        <d v="2017-02-11T00:00:00"/>
        <d v="2017-02-12T00:00:00"/>
        <d v="2017-02-17T00:00:00"/>
        <d v="2017-02-18T00:00:00"/>
        <d v="2017-02-19T00:00:00"/>
        <d v="2017-02-24T00:00:00"/>
        <d v="2017-02-25T00:00:00"/>
        <d v="2017-02-26T00:00:00"/>
        <d v="2017-03-03T00:00:00"/>
        <d v="2017-03-04T00:00:00"/>
        <d v="2017-03-05T00:00:00"/>
        <d v="2017-03-10T00:00:00"/>
        <d v="2017-03-11T00:00:00"/>
        <d v="2017-03-12T00:00:00"/>
        <d v="2017-03-17T00:00:00"/>
        <d v="2017-03-18T00:00:00"/>
        <d v="2017-03-19T00:00:00"/>
        <d v="2017-03-24T00:00:00"/>
        <d v="2017-03-25T00:00:00"/>
        <d v="2017-03-26T00:00:00"/>
        <d v="2017-09-17T00:00:00"/>
        <d v="2017-03-31T00:00:00"/>
        <d v="2017-04-01T00:00:00"/>
        <d v="2017-04-02T00:00:00"/>
        <d v="2017-04-07T00:00:00"/>
        <d v="2017-04-08T00:00:00"/>
        <d v="2017-04-09T00:00:00"/>
        <d v="2017-04-14T00:00:00"/>
        <d v="2017-04-15T00:00:00"/>
        <d v="2017-04-16T00:00:00"/>
        <d v="2017-04-17T00:00:00"/>
        <d v="2017-04-21T00:00:00"/>
        <d v="2017-04-22T00:00:00"/>
        <d v="2017-04-23T00:00:00"/>
        <d v="2017-04-28T00:00:00"/>
        <d v="2017-04-29T00:00:00"/>
        <d v="2017-04-30T00:00:00"/>
        <d v="2017-05-01T00:00:00"/>
        <d v="2017-05-05T00:00:00"/>
        <d v="2017-05-06T00:00:00"/>
        <d v="2017-05-07T00:00:00"/>
        <d v="2017-05-12T00:00:00"/>
        <d v="2017-05-13T00:00:00"/>
        <d v="2017-05-14T00:00:00"/>
        <d v="2017-05-19T00:00:00"/>
        <d v="2017-05-20T00:00:00"/>
        <d v="2017-05-21T00:00:00"/>
        <d v="2017-05-24T00:00:00"/>
        <d v="2017-05-25T00:00:00"/>
        <d v="2017-05-26T00:00:00"/>
        <d v="2017-05-27T00:00:00"/>
        <d v="2017-05-28T00:00:00"/>
        <d v="2017-06-02T00:00:00"/>
        <d v="2017-06-03T00:00:00"/>
        <d v="2017-06-04T00:00:00"/>
        <d v="2017-06-05T00:00:00"/>
        <d v="2017-06-09T00:00:00"/>
        <d v="2017-06-10T00:00:00"/>
        <d v="2017-06-11T00:00:00"/>
        <d v="2017-06-16T00:00:00"/>
        <d v="2017-06-17T00:00:00"/>
        <d v="2017-06-18T00:00:00"/>
        <d v="2017-06-23T00:00:00"/>
        <d v="2017-06-24T00:00:00"/>
        <d v="2017-06-25T00:00:00"/>
        <d v="2017-06-30T00:00:00"/>
        <d v="2017-07-01T00:00:00"/>
        <d v="2017-07-02T00:00:00"/>
        <d v="2017-07-07T00:00:00"/>
        <d v="2017-07-08T00:00:00"/>
        <d v="2017-07-09T00:00:00"/>
        <d v="2017-07-14T00:00:00"/>
        <d v="2017-07-15T00:00:00"/>
        <d v="2017-07-16T00:00:00"/>
        <d v="2017-07-20T00:00:00"/>
        <d v="2017-07-21T00:00:00"/>
        <d v="2017-07-22T00:00:00"/>
        <d v="2017-07-23T00:00:00"/>
        <d v="2017-07-28T00:00:00"/>
        <d v="2017-07-29T00:00:00"/>
        <d v="2017-07-30T00:00:00"/>
        <d v="2017-08-04T00:00:00"/>
        <d v="2017-08-05T00:00:00"/>
        <d v="2017-08-06T00:00:00"/>
        <d v="2017-08-11T00:00:00"/>
        <d v="2017-08-12T00:00:00"/>
        <d v="2017-08-27T00:00:00"/>
        <d v="2017-08-13T00:00:00"/>
        <d v="2017-08-15T00:00:00"/>
        <d v="2017-08-26T00:00:00"/>
        <d v="2017-08-25T00:00:00"/>
        <d v="2017-08-14T00:00:00"/>
        <d v="2017-08-18T00:00:00"/>
        <d v="2017-08-19T00:00:00"/>
        <d v="2017-08-20T00:00:00"/>
        <d v="2017-09-01T00:00:00"/>
        <d v="2017-09-02T00:00:00"/>
        <d v="2017-09-03T00:00:00"/>
        <d v="2017-09-08T00:00:00"/>
        <d v="2017-09-09T00:00:00"/>
        <d v="2017-09-10T00:00:00"/>
        <d v="2017-09-15T00:00:00"/>
        <d v="2017-09-16T00:00:00"/>
        <d v="2017-09-22T00:00:00"/>
        <d v="2017-09-23T00:00:00"/>
        <d v="2017-09-24T00:00:00"/>
        <d v="2017-09-29T00:00:00"/>
        <d v="2017-09-30T00:00:00"/>
        <d v="2017-10-01T00:00:00"/>
        <d v="2017-10-06T00:00:00"/>
        <d v="2017-10-07T00:00:00"/>
        <d v="2017-10-08T00:00:00"/>
        <d v="2017-10-13T00:00:00"/>
        <d v="2017-10-14T00:00:00"/>
        <d v="2017-10-15T00:00:00"/>
        <d v="2017-10-21T00:00:00"/>
        <d v="2017-10-20T00:00:00"/>
        <d v="2017-10-22T00:00:00"/>
        <d v="2017-10-27T00:00:00"/>
        <d v="2017-10-28T00:00:00"/>
        <d v="2017-11-01T00:00:00"/>
        <d v="2017-10-29T00:00:00"/>
        <d v="2017-10-31T00:00:00"/>
        <d v="2017-11-03T00:00:00"/>
        <d v="2017-11-04T00:00:00"/>
        <d v="2017-11-05T00:00:00"/>
        <d v="2017-11-10T00:00:00"/>
        <d v="2017-11-11T00:00:00"/>
        <d v="2017-11-12T00:00:00"/>
        <d v="2016-12-17T00:00:00" u="1"/>
        <d v="2016-12-29T00:00:00" u="1"/>
        <d v="2016-01-01T00:00:00" u="1"/>
        <d v="2016-12-18T00:00:00" u="1"/>
        <d v="2016-12-16T00:00:00" u="1"/>
      </sharedItems>
    </cacheField>
    <cacheField name="Code Garde" numFmtId="0">
      <sharedItems containsMixedTypes="1" containsNumber="1" containsInteger="1" minValue="3" maxValue="7"/>
    </cacheField>
    <cacheField name="Médecin" numFmtId="0">
      <sharedItems containsBlank="1" count="266">
        <s v="GOVAERTS Hilde"/>
        <s v="MÜLLER Jennifer"/>
        <s v="BURGEON Pascal"/>
        <s v="KOUAM Bolivie"/>
        <s v="RENIERS Emilie (BERCKMOES)"/>
        <s v="RÖMER Gaetan"/>
        <s v="MARINESCU Ion"/>
        <s v="HAJDINAJ Igballe"/>
        <s v="MAYERES Catherine (DOCQUIER)"/>
        <s v="FRANCKH Marc"/>
        <s v="PÖTGEN Stéphanie"/>
        <s v="ARENS Marie-Christine"/>
        <s v="HICK Jean"/>
        <s v="DELCOMINETTE Jean-Paul"/>
        <s v="KOHNEN Isabelle"/>
        <s v="SIMON Marie-Hélène"/>
        <s v="GUNAYDIN Zehra"/>
        <s v="CAMUS Bertrand (DARON)"/>
        <s v="DUMONT Pierre"/>
        <s v="LEDUR Muriel"/>
        <s v="TIMMERMANN Hélène (LETOCART)"/>
        <s v="THOMAS Frank"/>
        <s v="DIDDEN Jean-Paul"/>
        <s v="DIEC KIEN Xuan"/>
        <s v="ERNST Jean-Yves"/>
        <s v="KUO Wee Min"/>
        <s v="MASSAUT Martine"/>
        <s v="LUSZEZEK Jonathan"/>
        <s v="WOJTOWSKI Philip"/>
        <s v="NOIRFALISSE Patrick"/>
        <s v="ALDENHOFF Catherine"/>
        <s v="DELAHAUT Xavier"/>
        <s v="GOFFARD Claire"/>
        <s v="DEQUENNE Antoine"/>
        <s v="CHANTEUX Anita"/>
        <s v="CHARLIER Christian"/>
        <s v="MÜLLER Daniel"/>
        <s v="BANNEUX Bernadette"/>
        <s v="SCHMITZ Dirk"/>
        <s v="LAURENT Isabelle"/>
        <s v="BEN JABALLAH Anouar"/>
        <s v="ROBINET Céline (ERNST Grégory)"/>
        <s v="MEYS Etienne"/>
        <s v="NELIS Cécile"/>
        <s v="BREUER Verena"/>
        <s v="BONTEMS Anthony (LEGROS)"/>
        <s v="BONHOMME Donat"/>
        <s v="WILLEM Virginie"/>
        <s v="HUART Didier"/>
        <s v="IACONO Domenico"/>
        <s v="BRAGA Silviu"/>
        <s v="KEUS Béatrice"/>
        <s v="GILLET Etienne"/>
        <s v="BRULS Dominique"/>
        <s v="ANGELINE Marie"/>
        <s v="MEURIS Michel"/>
        <s v="FOURIR Béatrice"/>
        <s v="HISMANS Manon (JENNIGES)"/>
        <s v="ROBINET Patrick"/>
        <s v="VERHAEREN Guy"/>
        <s v="PAROTTE Julien"/>
        <s v="CALLENS Caroline (DESONNIAUX)"/>
        <s v="NGUYEN DINH Cach"/>
        <s v="BONHOMME Ludivine"/>
        <s v="RUWET Jean-François"/>
        <s v="VANDEN BULCK François"/>
        <s v="OOMEN Adriaan"/>
        <s v="MUSELLE Christophe"/>
        <s v="SCHORKOPS Ellen"/>
        <s v="JASON Michel"/>
        <s v="DEFOURNY André"/>
        <s v="BEUKEN-FRANCHIMONT Anne"/>
        <s v="CORTEIL Jérôme"/>
        <s v="DEHOTTAY Isabelle"/>
        <s v="AL Ebru (STRAET)"/>
        <s v="PAPADOPOULOS Marc"/>
        <s v="GILLET Yvette "/>
        <s v="CARLIER André"/>
        <s v="SOLHEID Audrey (ROYAUX)"/>
        <s v="LEJEUNE Françoise"/>
        <s v="MATHIEU Véronique"/>
        <s v="STEVENS Anne-Françoise"/>
        <s v="RAQUET Linda"/>
        <s v="CAVEZ Myriam"/>
        <s v="DEWAIDE Julie"/>
        <s v="MILET Séverine"/>
        <s v="PHILIPPS Charlotte"/>
        <s v="DAGRAIN Sarah"/>
        <s v="KÜPPER Astrid"/>
        <s v="BONIVER Isabelle"/>
        <s v="CHOFFRAY Jean-Luc"/>
        <s v="IVANOV Alexandre"/>
        <s v="NUYTS Luc"/>
        <s v="BECKERS Isabelle"/>
        <s v="JEHIN François"/>
        <s v="WARNIER Françoise"/>
        <s v="COLLIN André"/>
        <s v="BILLET Goele"/>
        <s v="CHOJNACKI Olivier"/>
        <s v="DANDJIN Léonie"/>
        <s v="GARDIER Sophie"/>
        <s v="OVERSTEYNS Bruno"/>
        <s v="JANSSEN Elisabeth"/>
        <s v="TANIDIS Chrissoula (LETOCART)"/>
        <s v="SARTOR Marc"/>
        <s v="LONGTON Jonathan"/>
        <s v="COHNEN Ingrid"/>
        <s v="ROBERT Jacques"/>
        <s v="HURTGEN Xavier"/>
        <s v="AL Ebru (GILON)"/>
        <s v="KOCKS Christine"/>
        <s v="KUZ Bayram"/>
        <s v="HERBRAND Joseph"/>
        <s v="CLOES Philippe"/>
        <s v="DE LEUZE Jean-Louis"/>
        <s v="BOSCHETTI Annick"/>
        <s v="MAURAGE Aurélie"/>
        <s v="TIQUET Marie-Pierre"/>
        <s v="DAUBY Philippe"/>
        <s v="GRIGORESCU Monica"/>
        <s v="LEJEUNE Jean (JAMAR)"/>
        <s v="BOUILLON Dominique"/>
        <s v="COUNET Pierre"/>
        <s v="BARCLAY Catriona (LETOCART)"/>
        <s v="LEMMENS Valérie"/>
        <s v="MENNICKEN Christine"/>
        <s v="STAINIER Xavier"/>
        <s v="DUTILLEUX Philippe"/>
        <s v="HOTERMANS André"/>
        <s v="SKRZYPEK Benoît"/>
        <s v="LEMERCIER Françoise"/>
        <s v="WESTENBOHM Paul-André"/>
        <s v="LEONARD Roger"/>
        <s v="VANDEN BULCK Christian"/>
        <s v="FRANCK Alain"/>
        <s v="JANSSEN Erick"/>
        <s v="MICHOTTE Brigitte"/>
        <s v="BERCKMOES Jacques"/>
        <s v="DECKERS Jean-Michel"/>
        <s v="COMELIAU Patrick"/>
        <s v="KAIVERS Claude"/>
        <s v="WANG Xiaomei"/>
        <s v="SCHMITZ Eric"/>
        <s v="FRYNS Guillaume"/>
        <s v="PARADA Alberto"/>
        <s v="WERTS Carine"/>
        <s v="LAMBRECHTS Floriane"/>
        <s v="COUNET Jean-Jacques"/>
        <s v="HERMANN Cathy"/>
        <s v="CONSTANT Léon"/>
        <s v="PIETTE Jean-Louis"/>
        <s v="PEERBOOM Eric"/>
        <s v="RICHTER Damian"/>
        <s v="BINDELLE Philippe"/>
        <s v="DEGROS Emile"/>
        <s v="HICK François (DENEFFE)"/>
        <s v="SEEL Marc"/>
        <s v="PIRENNE Céline"/>
        <s v="RÖMER Bernard"/>
        <s v="ROOMANS Pascal"/>
        <s v="LETE Pascal"/>
        <s v="LEEMANS Alain"/>
        <s v="ADLJU Arsalan"/>
        <s v="NOUBA NJANTOU F. Nadine"/>
        <s v="BRUYERE Guy"/>
        <s v="MASSENAUX Luc"/>
        <s v="CROSSET Jean-Charles"/>
        <s v="SCHREIDEN Murielle"/>
        <s v="SCHNACKERS Marie-Rose"/>
        <s v="MASSON Philippe"/>
        <s v="PICQUOT Eric"/>
        <s v="DOCQUIER Bruno"/>
        <s v="DEJALLE Joseph"/>
        <s v="WATHOUR Julie"/>
        <s v="ESSER Patrick"/>
        <s v="DODEMONT Jonathan"/>
        <s v="GILIS Nathalie"/>
        <s v="JUNKER Eric"/>
        <s v="HAMACHER Margot"/>
        <s v="LOO Yannick"/>
        <s v="REMY Laure"/>
        <s v="TEHEUX Anne-Sophie"/>
        <s v="FAYMONVILLE (D.MÜLLER)"/>
        <s v="C. JOOSTEN-STAAR"/>
        <s v="TRICHA Hamid"/>
        <s v="SAMAIN Valérie"/>
        <s v="ARNOULD Line"/>
        <s v="STRAET Alain"/>
        <s v="LEONARD Pierre"/>
        <s v="BELLEFLAMME Luc"/>
        <s v="MAGETTE Audrey"/>
        <s v="HICK François (FONSNY)"/>
        <s v="KUPPER Sandra"/>
        <s v="FAYMONVILLE (D.MÜLLER) "/>
        <s v="DARON Anne"/>
        <s v="GILON Joelle"/>
        <s v="BOURDON Nicole"/>
        <s v="ORBAN Thierry"/>
        <s v="ERNST Grégory"/>
        <s v="BLANCHARD Francis"/>
        <s v="MORAY Michèle"/>
        <s v="LEGROS Véronique"/>
        <s v="JENNIGES Alexander"/>
        <s v="DEDERIX Bertrand"/>
        <s v="CHRISTOPHE Jean-Pierre"/>
        <s v="CRUTZEN Paul"/>
        <s v="PHILIPPART Julien (LEEMANS)"/>
        <s v="VANDEN BULCK Bertrand"/>
        <s v="DUYSENS Charlotte"/>
        <s v="DESONNIAUX Pascal"/>
        <s v="SNIJCKERS Elisabeth"/>
        <s v="STANKOWSKI Katharina"/>
        <s v="ROYAUX Philippe"/>
        <s v="JEHIN Marie"/>
        <s v="JOSKIN Benoît"/>
        <s v="ZEROUAL Amal (DARSSI Mustapha)"/>
        <s v="SANDER Geneviève"/>
        <s v="VANHERF Koen (MILET J-P)"/>
        <s v="DARON Guy"/>
        <s v="ANCION Thierry"/>
        <s v="PILLITTERI Maria"/>
        <s v="BULDGEN Bénédicte"/>
        <s v="NOUBA Nadine"/>
        <s v="FAVOREEL Christian"/>
        <s v="TANIDIS Chrissoula (HICK Jean)"/>
        <s v="LETOCART Véronique"/>
        <s v="PIROTON David (NOIRFALISSE)"/>
        <s v="TIMMERMANN Hélène (DARON)"/>
        <s v="PIRON Sarah (DEQUENNE)"/>
        <s v="ROBINET Céline"/>
        <s v="CAMUS Bertrand"/>
        <s v="RENIERS Emilie"/>
        <s v="BARCLAY Catriona "/>
        <s v="MARQUET Pauline (LAURENT)"/>
        <s v="AL Ebru (WATHOUR)"/>
        <s v="JASON Mathieu  (JASON M.)"/>
        <s v="NACCACHE Réouven (STRAET)"/>
        <s v="DE LEUZE Emmanuel (DOCQUIER)"/>
        <s v="CRUTZEN Donatienne (LEEMANS)"/>
        <s v="BAAR Jonathan (DESONNIAUX)"/>
        <s v="HARDY Coraline (MICHOTTE)"/>
        <s v="SOLHEID Audrey"/>
        <s v="CORDIER  (VANDEN BULCK F.)"/>
        <s v="LHOST Marine (PARADA)"/>
        <s v="HARDY Mégane (GILIS)"/>
        <s v="MARGANNE Anneline (HICK)"/>
        <m u="1"/>
        <s v="TANIDIS Chrissoula" u="1"/>
        <s v="ROMER Gaêtan" u="1"/>
        <s v="FAYMONVILLE (MÜLLER D.)" u="1"/>
        <s v="VANHERF (MILET J-P.)" u="1"/>
        <s v="HINSMANS Manon (JENNIGES)" u="1"/>
        <s v="Tom Lande" u="1"/>
        <s v="LEJEUNE" u="1"/>
        <s v="Ivanov Alex" u="1"/>
        <e v="#N/A" u="1"/>
        <s v="Bartin Claire" u="1"/>
        <s v="DECKERS Jean -Michel  " u="1"/>
        <s v="fgh" u="1"/>
        <s v="DOCQUIER - MAYERES Catherine" u="1"/>
        <s v="ZEROUAL Amal" u="1"/>
        <s v="VANHERF (MILET J-P)" u="1"/>
        <s v="ZEROUAL Amal (DARSSI)" u="1"/>
        <s v="sfdgdf" u="1"/>
        <s v="Alvarez Léa" u="1"/>
        <s v="HACKAMCHER Margot" u="1"/>
      </sharedItems>
    </cacheField>
    <cacheField name="Détail Acte" numFmtId="0">
      <sharedItems/>
    </cacheField>
    <cacheField name="Consultation ou Visite" numFmtId="0">
      <sharedItems/>
    </cacheField>
    <cacheField name="Montant de base" numFmtId="164">
      <sharedItems containsSemiMixedTypes="0" containsString="0" containsNumber="1" minValue="25" maxValue="85"/>
    </cacheField>
    <cacheField name="Patient" numFmtId="0">
      <sharedItems containsBlank="1"/>
    </cacheField>
    <cacheField name="Coordonnées MR" numFmtId="0">
      <sharedItems containsBlank="1"/>
    </cacheField>
    <cacheField name="Coordonnées Mutualités" numFmtId="0">
      <sharedItems containsBlank="1"/>
    </cacheField>
    <cacheField name="Adresse de la mutualité" numFmtId="0">
      <sharedItems containsBlank="1" containsMixedTypes="1" containsNumber="1" containsInteger="1" minValue="0" maxValue="0"/>
    </cacheField>
    <cacheField name="Type de paiement" numFmtId="0">
      <sharedItems containsBlank="1"/>
    </cacheField>
    <cacheField name="Type de différé" numFmtId="0">
      <sharedItems containsBlank="1"/>
    </cacheField>
    <cacheField name="ASD" numFmtId="0">
      <sharedItems containsBlank="1"/>
    </cacheField>
    <cacheField name="Montant modifié" numFmtId="164">
      <sharedItems containsSemiMixedTypes="0" containsString="0" containsNumber="1" minValue="0" maxValue="305"/>
    </cacheField>
    <cacheField name="TM" numFmtId="164">
      <sharedItems containsString="0" containsBlank="1" containsNumber="1" minValue="0.8" maxValue="29"/>
    </cacheField>
    <cacheField name="Date de paiement TM" numFmtId="0">
      <sharedItems containsNonDate="0" containsDate="1" containsString="0" containsBlank="1" minDate="2016-11-27T00:00:00" maxDate="2017-10-27T00:00:00" count="23">
        <d v="2017-02-06T00:00:00"/>
        <m/>
        <d v="2017-02-07T00:00:00"/>
        <d v="2017-02-14T00:00:00"/>
        <d v="2017-02-16T00:00:00"/>
        <d v="2017-03-15T00:00:00"/>
        <d v="2017-08-08T00:00:00"/>
        <d v="2017-04-20T00:00:00"/>
        <d v="2017-05-30T00:00:00"/>
        <d v="2017-06-27T00:00:00"/>
        <d v="2017-08-07T00:00:00"/>
        <d v="2017-08-29T00:00:00"/>
        <d v="2017-09-28T00:00:00"/>
        <d v="2017-10-26T00:00:00"/>
        <d v="2016-12-09T00:00:00" u="1"/>
        <d v="2016-12-28T00:00:00" u="1"/>
        <d v="2016-12-12T00:00:00" u="1"/>
        <d v="2016-12-05T00:00:00" u="1"/>
        <d v="2016-12-22T00:00:00" u="1"/>
        <d v="2016-12-13T00:00:00" u="1"/>
        <d v="2016-11-27T00:00:00" u="1"/>
        <d v="2016-12-18T00:00:00" u="1"/>
        <d v="2016-12-11T00:00:00" u="1"/>
      </sharedItems>
    </cacheField>
    <cacheField name="Montant mutuelle" numFmtId="164">
      <sharedItems containsString="0" containsBlank="1" containsNumber="1" minValue="19" maxValue="114.73"/>
    </cacheField>
    <cacheField name="Date de paiement Mm." numFmtId="0">
      <sharedItems containsNonDate="0" containsDate="1" containsString="0" containsBlank="1" minDate="2016-11-27T00:00:00" maxDate="2017-10-28T00:00:00" count="17">
        <d v="2017-05-30T00:00:00"/>
        <d v="2017-03-15T00:00:00"/>
        <m/>
        <d v="2017-09-28T00:00:00"/>
        <d v="2017-06-27T00:00:00"/>
        <d v="2017-04-20T00:00:00"/>
        <d v="2017-08-30T00:00:00"/>
        <d v="2017-08-08T00:00:00"/>
        <d v="2017-10-27T00:00:00"/>
        <d v="2016-12-14T00:00:00" u="1"/>
        <d v="2016-12-26T00:00:00" u="1"/>
        <d v="2016-12-12T00:00:00" u="1"/>
        <d v="2016-12-10T00:00:00" u="1"/>
        <d v="2016-12-15T00:00:00" u="1"/>
        <d v="2016-12-20T00:00:00" u="1"/>
        <d v="2016-11-27T00:00:00" u="1"/>
        <d v="2016-12-30T00:00:00" u="1"/>
      </sharedItems>
    </cacheField>
    <cacheField name="Honoraire complet" numFmtId="164">
      <sharedItems containsString="0" containsBlank="1" containsNumber="1" minValue="0" maxValue="305"/>
    </cacheField>
    <cacheField name="Date de paiement Hon." numFmtId="0">
      <sharedItems containsNonDate="0" containsDate="1" containsString="0" containsBlank="1" minDate="2016-11-29T00:00:00" maxDate="2017-10-28T00:00:00" count="25">
        <m/>
        <d v="2017-02-06T00:00:00"/>
        <d v="2017-08-08T00:00:00"/>
        <d v="2017-04-20T00:00:00"/>
        <d v="2017-03-15T00:00:00"/>
        <d v="2017-05-30T00:00:00"/>
        <d v="2017-06-27T00:00:00"/>
        <d v="2017-02-07T00:00:00"/>
        <d v="2017-02-14T00:00:00"/>
        <d v="2017-10-27T00:00:00"/>
        <d v="2017-02-16T00:00:00"/>
        <d v="2017-08-30T00:00:00"/>
        <d v="2017-09-28T00:00:00"/>
        <d v="2017-08-07T00:00:00"/>
        <d v="2017-08-29T00:00:00"/>
        <d v="2017-10-26T00:00:00"/>
        <d v="2016-12-14T00:00:00" u="1"/>
        <d v="2016-12-26T00:00:00" u="1"/>
        <d v="2016-12-12T00:00:00" u="1"/>
        <d v="2016-12-05T00:00:00" u="1"/>
        <d v="2016-12-10T00:00:00" u="1"/>
        <d v="2016-11-29T00:00:00" u="1"/>
        <d v="2016-12-20T00:00:00" u="1"/>
        <d v="2016-12-30T00:00:00" u="1"/>
        <d v="2016-11-30T00:00:00" u="1"/>
      </sharedItems>
    </cacheField>
    <cacheField name="Total reçu" numFmtId="164">
      <sharedItems containsSemiMixedTypes="0" containsString="0" containsNumber="1" minValue="0" maxValue="305"/>
    </cacheField>
    <cacheField name="Statut" numFmtId="0">
      <sharedItems containsBlank="1" count="10">
        <s v="Cloturé"/>
        <s v="Abandon"/>
        <s v="Hon envoi 1"/>
        <s v="Mut envoi 1"/>
        <m/>
        <s v="Mut envoi 2"/>
        <s v="Hon envoi 2"/>
        <s v="TM recouvrement" u="1"/>
        <s v="TM envoi 1" u="1"/>
        <s v="Mut recouvrement" u="1"/>
      </sharedItems>
    </cacheField>
    <cacheField name="Remarqu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927">
  <r>
    <x v="0"/>
    <s v="nuit 1"/>
    <x v="0"/>
    <s v="Vend et veille JF - JOUR - Consultation"/>
    <s v="Consultation"/>
    <n v="29"/>
    <s v="Annecour Daniel"/>
    <m/>
    <m/>
    <s v="Rue Douffet 36 4020 LIEGE"/>
    <s v="Différé"/>
    <s v="⅓ payant C"/>
    <s v="Oui"/>
    <n v="29"/>
    <n v="1.5"/>
    <x v="0"/>
    <n v="27.59"/>
    <x v="0"/>
    <m/>
    <x v="0"/>
    <n v="29.09"/>
    <x v="0"/>
    <m/>
  </r>
  <r>
    <x v="0"/>
    <s v="nuit 2"/>
    <x v="1"/>
    <s v="Vend et veille JF - JOUR - Visite 1 bénéficiare"/>
    <s v="Visite"/>
    <n v="49"/>
    <s v="Cremer Bianca"/>
    <m/>
    <s v="(137) Mutualité Chrétienne de Verviers - Eupen _x000a_"/>
    <s v="Rue Laoureux 25-29  - 4800 Verviers"/>
    <s v="Différé"/>
    <s v="⅓ payant NP"/>
    <s v="Oui"/>
    <n v="49"/>
    <m/>
    <x v="1"/>
    <n v="44.77"/>
    <x v="1"/>
    <m/>
    <x v="0"/>
    <n v="44.77"/>
    <x v="0"/>
    <m/>
  </r>
  <r>
    <x v="0"/>
    <s v="nuit 1"/>
    <x v="0"/>
    <s v="Vend et veille JF - NUIT - Visite 1 bénéficiare"/>
    <s v="Visite"/>
    <n v="85"/>
    <s v="Moonen Roger"/>
    <m/>
    <s v="(137) Mutualité Chrétienne de Verviers - Eupen "/>
    <s v="Rue Laoureux 25-29  - 4800 Verviers"/>
    <s v="Différé"/>
    <s v="⅓ payant BC"/>
    <s v="Oui"/>
    <n v="85"/>
    <n v="7"/>
    <x v="0"/>
    <n v="78.5"/>
    <x v="1"/>
    <m/>
    <x v="0"/>
    <n v="85.5"/>
    <x v="0"/>
    <m/>
  </r>
  <r>
    <x v="0"/>
    <s v="nuit 1"/>
    <x v="0"/>
    <s v="Vend et veille JF - NUIT - Visite 1 bénéficiare"/>
    <s v="Visite"/>
    <n v="85"/>
    <m/>
    <m/>
    <m/>
    <m/>
    <s v="Bancontact"/>
    <m/>
    <m/>
    <n v="85"/>
    <m/>
    <x v="1"/>
    <m/>
    <x v="2"/>
    <n v="85"/>
    <x v="1"/>
    <n v="85"/>
    <x v="0"/>
    <m/>
  </r>
  <r>
    <x v="0"/>
    <s v="nuit 3"/>
    <x v="2"/>
    <s v="Vend et veille JF - NUIT - Visite 1 bénéficiare"/>
    <s v="Visite"/>
    <n v="85"/>
    <m/>
    <m/>
    <m/>
    <m/>
    <s v="Bancontact"/>
    <m/>
    <m/>
    <n v="85"/>
    <m/>
    <x v="1"/>
    <m/>
    <x v="2"/>
    <n v="85"/>
    <x v="1"/>
    <n v="85"/>
    <x v="0"/>
    <m/>
  </r>
  <r>
    <x v="0"/>
    <s v="nuit 3"/>
    <x v="2"/>
    <s v="Vend et veille JF - NUIT - Visite 1 bénéficiare"/>
    <s v="Visite"/>
    <n v="85"/>
    <m/>
    <m/>
    <m/>
    <m/>
    <s v="Bancontact"/>
    <m/>
    <m/>
    <n v="85"/>
    <m/>
    <x v="1"/>
    <m/>
    <x v="2"/>
    <n v="85"/>
    <x v="1"/>
    <n v="85"/>
    <x v="0"/>
    <m/>
  </r>
  <r>
    <x v="1"/>
    <s v="nuit 2"/>
    <x v="3"/>
    <s v="Sam, dim et JF - NUIT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1"/>
    <n v="3"/>
    <x v="4"/>
    <s v="Sam, dim et JF - JOUR - Visite 1 bénéficiaire"/>
    <s v="Visite"/>
    <n v="55"/>
    <s v="Bastin Jules"/>
    <s v="Château sous bois Spa"/>
    <m/>
    <m/>
    <s v="Différé"/>
    <s v="MR"/>
    <s v="Oui"/>
    <n v="55"/>
    <m/>
    <x v="1"/>
    <m/>
    <x v="2"/>
    <n v="55"/>
    <x v="2"/>
    <n v="55"/>
    <x v="0"/>
    <m/>
  </r>
  <r>
    <x v="1"/>
    <n v="3"/>
    <x v="4"/>
    <s v="Sam, dim et JF - JOUR - Visite 1 bénéficiaire"/>
    <s v="Visite"/>
    <n v="55"/>
    <s v="Bertrand Marie-Thérès"/>
    <s v="Résidence Les Cheveux D'argent "/>
    <s v="(137) Mutualité Chrétienne de Verviers - Eupen "/>
    <s v="Rue x"/>
    <s v="Différé"/>
    <s v="MR"/>
    <s v="Oui"/>
    <n v="55"/>
    <m/>
    <x v="1"/>
    <m/>
    <x v="2"/>
    <n v="55"/>
    <x v="3"/>
    <n v="55"/>
    <x v="0"/>
    <m/>
  </r>
  <r>
    <x v="1"/>
    <s v="1b"/>
    <x v="5"/>
    <s v="Sam, dim et JF - JOUR - Visite 1 bénéficiaire"/>
    <s v="Visite"/>
    <n v="55"/>
    <s v="Bouchez Victor"/>
    <s v="Sainte Famille Bèfve"/>
    <s v="(228) Mutualia - Mutualité neutre _x000a_"/>
    <s v="Place verte 41 - 4800 Verviers"/>
    <s v="Différé"/>
    <s v="MR"/>
    <s v="Oui"/>
    <n v="55"/>
    <m/>
    <x v="1"/>
    <m/>
    <x v="2"/>
    <n v="55"/>
    <x v="4"/>
    <n v="55"/>
    <x v="0"/>
    <m/>
  </r>
  <r>
    <x v="1"/>
    <s v="2b"/>
    <x v="6"/>
    <s v="Sam, dim et JF - JOUR - Visite 1 bénéficiaire"/>
    <s v="Visite"/>
    <n v="55"/>
    <s v="Bouhy Henri"/>
    <s v="Bon Air Petit Rechain"/>
    <m/>
    <m/>
    <s v="Différé"/>
    <s v="MR"/>
    <s v="Oui"/>
    <n v="55"/>
    <m/>
    <x v="1"/>
    <m/>
    <x v="2"/>
    <n v="55"/>
    <x v="5"/>
    <n v="55"/>
    <x v="0"/>
    <m/>
  </r>
  <r>
    <x v="1"/>
    <s v="2a"/>
    <x v="7"/>
    <s v="Sam, dim et JF - JOUR - Consultation"/>
    <s v="Consultation"/>
    <n v="37"/>
    <s v="Boumajjal Hicham"/>
    <m/>
    <s v="(228) Mutualia - Mutualité neutre _x000a_"/>
    <s v="Place verte 41 - 4800 Verviers"/>
    <s v="Différé"/>
    <s v="⅓ payant C"/>
    <s v="Oui"/>
    <n v="37"/>
    <n v="1.5"/>
    <x v="0"/>
    <n v="35.85"/>
    <x v="0"/>
    <m/>
    <x v="0"/>
    <n v="37.35"/>
    <x v="0"/>
    <m/>
  </r>
  <r>
    <x v="1"/>
    <n v="3"/>
    <x v="4"/>
    <s v="Sam, dim et JF - JOUR - Visite 1 bénéficiaire"/>
    <s v="Visite"/>
    <n v="55"/>
    <s v="Brouwir Solange"/>
    <s v="Les Heures Claires"/>
    <m/>
    <m/>
    <s v="Différé"/>
    <s v="MR"/>
    <s v="Oui"/>
    <n v="55"/>
    <m/>
    <x v="1"/>
    <m/>
    <x v="2"/>
    <n v="55"/>
    <x v="3"/>
    <n v="55"/>
    <x v="0"/>
    <m/>
  </r>
  <r>
    <x v="1"/>
    <n v="4"/>
    <x v="8"/>
    <s v="Sam, dim et JF - JOUR - Visite 1 bénéficiaire"/>
    <s v="Visite"/>
    <n v="55"/>
    <s v="Charlier Victorine"/>
    <s v="Résidence des Arcades"/>
    <m/>
    <s v="En Mi-Ville 19 b21 - 4800 Verviers"/>
    <s v="Différé"/>
    <s v="MR"/>
    <s v="Oui"/>
    <n v="55"/>
    <m/>
    <x v="1"/>
    <m/>
    <x v="2"/>
    <n v="50"/>
    <x v="4"/>
    <n v="50"/>
    <x v="0"/>
    <m/>
  </r>
  <r>
    <x v="1"/>
    <n v="3"/>
    <x v="4"/>
    <s v="Sam, dim et JF - JOUR - Visite 1 bénéficiaire"/>
    <s v="Visite"/>
    <n v="55"/>
    <s v="Delhez Jeanine"/>
    <s v="Les Heures Claires"/>
    <s v="(228) Mutualia - Mutualité neutre _x000a_"/>
    <s v="Place verte 41 - 4800 Verviers"/>
    <s v="Différé"/>
    <s v="MR"/>
    <s v="Oui"/>
    <n v="55"/>
    <m/>
    <x v="1"/>
    <m/>
    <x v="2"/>
    <n v="55"/>
    <x v="5"/>
    <n v="55"/>
    <x v="0"/>
    <m/>
  </r>
  <r>
    <x v="1"/>
    <s v="2b"/>
    <x v="6"/>
    <s v="Sam, dim et JF - JOUR - Visite 1 bénéficiaire"/>
    <s v="Visite"/>
    <n v="55"/>
    <s v="Delville Josette"/>
    <s v="Bon Air Petit Rechain"/>
    <s v="(137) Mutualité Chrétienne de Verviers - Eupen _x000a_"/>
    <s v="Rue Laoureux 25-29  - 4800 Verviers"/>
    <s v="Différé"/>
    <s v="MR"/>
    <s v="Oui"/>
    <n v="55"/>
    <m/>
    <x v="1"/>
    <m/>
    <x v="2"/>
    <n v="55"/>
    <x v="5"/>
    <n v="55"/>
    <x v="0"/>
    <m/>
  </r>
  <r>
    <x v="1"/>
    <s v="1b"/>
    <x v="5"/>
    <s v="Sam, dim et JF - JOUR - Visite 1 bénéficiaire"/>
    <s v="Visite"/>
    <n v="55"/>
    <s v="Derine Alphonse"/>
    <s v="Résidence Léon D'Andrimont"/>
    <s v="(228) Mutualia - Mutualité neutre _x000a_"/>
    <s v="Place verte 41 - 4800 Verviers"/>
    <s v="Différé"/>
    <s v="MR"/>
    <s v="Oui"/>
    <n v="55"/>
    <m/>
    <x v="1"/>
    <m/>
    <x v="2"/>
    <n v="55"/>
    <x v="6"/>
    <n v="55"/>
    <x v="0"/>
    <m/>
  </r>
  <r>
    <x v="1"/>
    <n v="6"/>
    <x v="9"/>
    <s v="Sam, dim et JF - JOUR - Visite 1 bénéficiaire"/>
    <s v="Visite"/>
    <n v="55"/>
    <s v="Despineux Katharina"/>
    <m/>
    <s v="(137) Mutualité Chrétienne de Verviers - Eupen _x000a_"/>
    <s v="Rue Laoureux 25-29  - 4800 Verviers"/>
    <s v="Différé"/>
    <s v="Autres"/>
    <s v="Oui"/>
    <n v="55"/>
    <m/>
    <x v="1"/>
    <m/>
    <x v="2"/>
    <n v="55"/>
    <x v="4"/>
    <n v="55"/>
    <x v="0"/>
    <m/>
  </r>
  <r>
    <x v="1"/>
    <s v="nuit 1"/>
    <x v="10"/>
    <s v="Sam, dim et JF - JOUR - Consultation"/>
    <s v="Consultation"/>
    <n v="37"/>
    <s v="El Moumni EL Rhali"/>
    <s v="Bulle d'air"/>
    <m/>
    <m/>
    <s v="Différé"/>
    <s v="MM"/>
    <s v="Oui"/>
    <n v="37"/>
    <n v="6"/>
    <x v="0"/>
    <m/>
    <x v="2"/>
    <n v="31"/>
    <x v="4"/>
    <n v="37"/>
    <x v="0"/>
    <m/>
  </r>
  <r>
    <x v="1"/>
    <s v="2b"/>
    <x v="6"/>
    <s v="Sam, dim et JF - JOUR - Visite 1 bénéficiaire"/>
    <s v="Visite"/>
    <n v="55"/>
    <s v="Gillet Suzanne"/>
    <s v="Seigneurie d'Heusy"/>
    <m/>
    <m/>
    <s v="Différé"/>
    <s v="MR"/>
    <s v="Oui"/>
    <n v="55"/>
    <m/>
    <x v="1"/>
    <m/>
    <x v="2"/>
    <n v="55"/>
    <x v="4"/>
    <n v="55"/>
    <x v="0"/>
    <m/>
  </r>
  <r>
    <x v="1"/>
    <n v="6"/>
    <x v="9"/>
    <s v="Sam, dim et JF - JOUR - Consultation"/>
    <s v="Consultation"/>
    <n v="37"/>
    <s v="Gouder Ulrike"/>
    <m/>
    <s v="(137) Mutualité Chrétienne de Verviers - Eupen _x000a_"/>
    <s v="Rue Laoureux 25-29  - 4800 Verviers"/>
    <s v="Différé"/>
    <s v="⅓ payant C"/>
    <s v="Oui"/>
    <n v="37"/>
    <n v="6"/>
    <x v="0"/>
    <n v="43.69"/>
    <x v="1"/>
    <m/>
    <x v="0"/>
    <n v="49.69"/>
    <x v="0"/>
    <m/>
  </r>
  <r>
    <x v="1"/>
    <n v="7"/>
    <x v="11"/>
    <s v="Sam, dim et JF - JOUR - Visite 1 bénéficiaire"/>
    <s v="Visite"/>
    <n v="55"/>
    <s v="Heinen Hilda"/>
    <s v="MRS Bütgenbach"/>
    <m/>
    <m/>
    <s v="Différé"/>
    <s v="MR"/>
    <s v="Oui"/>
    <n v="55"/>
    <m/>
    <x v="1"/>
    <m/>
    <x v="2"/>
    <n v="55"/>
    <x v="4"/>
    <n v="55"/>
    <x v="0"/>
    <m/>
  </r>
  <r>
    <x v="1"/>
    <n v="7"/>
    <x v="11"/>
    <s v="Sam, dim et JF - JOUR - Consultation"/>
    <s v="Consultation"/>
    <n v="37"/>
    <s v="Holper Lindsay"/>
    <s v="MM Büllingen - Manderfeld"/>
    <m/>
    <m/>
    <s v="Différé"/>
    <s v="Autres"/>
    <s v="Oui"/>
    <n v="37"/>
    <n v="6"/>
    <x v="0"/>
    <m/>
    <x v="2"/>
    <n v="31"/>
    <x v="3"/>
    <n v="37"/>
    <x v="0"/>
    <m/>
  </r>
  <r>
    <x v="1"/>
    <n v="6"/>
    <x v="9"/>
    <s v="Sam, dim et JF - JOUR - Visite 1 bénéficiaire"/>
    <s v="Visite"/>
    <n v="55"/>
    <s v="Janssen Robert"/>
    <s v="Saint Joseph "/>
    <m/>
    <m/>
    <s v="Différé"/>
    <s v="MR"/>
    <s v="Oui"/>
    <n v="55"/>
    <m/>
    <x v="1"/>
    <m/>
    <x v="2"/>
    <n v="55"/>
    <x v="4"/>
    <n v="55"/>
    <x v="0"/>
    <m/>
  </r>
  <r>
    <x v="1"/>
    <n v="3"/>
    <x v="4"/>
    <s v="Sam, dim et JF - JOUR - Visite 1 bénéficiaire"/>
    <s v="Visite"/>
    <n v="55"/>
    <s v="Marchand Jan"/>
    <s v="Les Heures Claires"/>
    <s v="(137) Mutualité Chrétienne de Verviers - Eupen _x000a_"/>
    <s v="Rue Laoureux 25-29  - 4800 Verviers"/>
    <s v="Différé"/>
    <s v="MR"/>
    <s v="Oui"/>
    <n v="55"/>
    <m/>
    <x v="1"/>
    <m/>
    <x v="2"/>
    <n v="55"/>
    <x v="3"/>
    <n v="55"/>
    <x v="0"/>
    <m/>
  </r>
  <r>
    <x v="1"/>
    <n v="4"/>
    <x v="8"/>
    <s v="Sam, dim et JF - JOUR - Visite 1 bénéficiaire"/>
    <s v="Visite"/>
    <n v="55"/>
    <s v="Nicolet Madeleine"/>
    <s v="Résidence des Arcades"/>
    <s v="(137) Mutualité Chrétienne de Verviers - Eupen _x000a_"/>
    <s v="Rue Laoureux 25-29  - 4800 Verviers"/>
    <s v="Différé"/>
    <s v="MR"/>
    <s v="Oui"/>
    <n v="55"/>
    <m/>
    <x v="1"/>
    <m/>
    <x v="2"/>
    <n v="55"/>
    <x v="4"/>
    <n v="55"/>
    <x v="0"/>
    <m/>
  </r>
  <r>
    <x v="1"/>
    <s v="2b"/>
    <x v="6"/>
    <s v="Sam, dim et JF - JOUR - Visite 1 bénéficiaire"/>
    <s v="Visite"/>
    <n v="55"/>
    <s v="Noël Monique"/>
    <s v="Résidence les Hêtres"/>
    <s v="(137) Mutualité Chrétienne de Verviers - Eupen "/>
    <s v="Rue Laoureux 25-29  - 4800 Verviers"/>
    <s v="Différé"/>
    <s v="MR"/>
    <s v="Non"/>
    <n v="55"/>
    <m/>
    <x v="1"/>
    <m/>
    <x v="2"/>
    <m/>
    <x v="0"/>
    <n v="0"/>
    <x v="1"/>
    <s v="pas trouvé l'attestation"/>
  </r>
  <r>
    <x v="1"/>
    <s v="2b"/>
    <x v="6"/>
    <s v="Sam, dim et JF - JOUR - Visite 1 bénéficiaire"/>
    <s v="Visite"/>
    <n v="55"/>
    <s v="Prignon Simone"/>
    <m/>
    <s v="(228) Mutualia - Mutualité neutre "/>
    <s v="Place verte 41 - 4800 Verviers"/>
    <s v="Différé"/>
    <s v="⅓ payant C"/>
    <s v="Oui"/>
    <n v="55"/>
    <n v="6"/>
    <x v="0"/>
    <n v="50.8"/>
    <x v="1"/>
    <m/>
    <x v="0"/>
    <n v="56.8"/>
    <x v="0"/>
    <m/>
  </r>
  <r>
    <x v="1"/>
    <n v="6"/>
    <x v="9"/>
    <s v="Sam, dim et JF - JOUR - Visite 1 bénéficiaire"/>
    <s v="Visite"/>
    <n v="55"/>
    <s v="Radermacher Michael"/>
    <s v="Hôme Klösterchen Eupen"/>
    <m/>
    <m/>
    <s v="Différé"/>
    <s v="MR"/>
    <s v="Oui"/>
    <n v="55"/>
    <m/>
    <x v="1"/>
    <m/>
    <x v="2"/>
    <n v="55"/>
    <x v="4"/>
    <n v="55"/>
    <x v="0"/>
    <m/>
  </r>
  <r>
    <x v="1"/>
    <n v="4"/>
    <x v="8"/>
    <s v="Sam, dim et JF - JOUR - Visite 1 bénéficiaire"/>
    <s v="Visite"/>
    <n v="55"/>
    <s v="Remi Paquay Hubertine"/>
    <s v="Résidence des Arcades"/>
    <s v="(137) Mutualité Chrétienne de Verviers - Eupen _x000a_"/>
    <s v="Rue Laoureux 25-29  - 4800 Verviers"/>
    <s v="Différé"/>
    <s v="MR"/>
    <s v="Oui"/>
    <n v="55"/>
    <m/>
    <x v="1"/>
    <m/>
    <x v="2"/>
    <n v="55"/>
    <x v="4"/>
    <n v="55"/>
    <x v="0"/>
    <m/>
  </r>
  <r>
    <x v="1"/>
    <s v="nuit 1"/>
    <x v="10"/>
    <s v="Sam, dim et JF - JOUR - Consultation"/>
    <s v="Consultation"/>
    <n v="37"/>
    <s v="Roosen Natacha"/>
    <s v="Mosaique"/>
    <m/>
    <m/>
    <s v="Différé"/>
    <s v="MM"/>
    <s v="Oui"/>
    <n v="37"/>
    <n v="6"/>
    <x v="0"/>
    <m/>
    <x v="2"/>
    <n v="36.24"/>
    <x v="4"/>
    <n v="42.24"/>
    <x v="0"/>
    <m/>
  </r>
  <r>
    <x v="1"/>
    <n v="4"/>
    <x v="8"/>
    <s v="Sam, dim et JF - JOUR - Visite 1 bénéficiaire"/>
    <s v="Visite"/>
    <n v="55"/>
    <s v="Van Biesen Hubertine"/>
    <s v="Résidence des Arcades"/>
    <m/>
    <s v="En Mi-Ville 19 b21 - 4800 Verviers"/>
    <s v="Différé"/>
    <s v="MR"/>
    <s v="Oui"/>
    <n v="55"/>
    <m/>
    <x v="1"/>
    <m/>
    <x v="2"/>
    <n v="55"/>
    <x v="5"/>
    <n v="55"/>
    <x v="0"/>
    <m/>
  </r>
  <r>
    <x v="1"/>
    <n v="6"/>
    <x v="9"/>
    <s v="Sam, dim et JF - JOUR - Consultation"/>
    <s v="Consultation"/>
    <n v="37"/>
    <s v="Vega Bayo Maria"/>
    <s v="MM GPS Med"/>
    <s v="(137) Mutualité Chrétienne de Verviers - Eupen "/>
    <s v="Rue Laoureux 25-29  - 4800 Verviers"/>
    <s v="Différé"/>
    <s v="Autres"/>
    <s v="Oui"/>
    <n v="37"/>
    <n v="1.5"/>
    <x v="0"/>
    <m/>
    <x v="2"/>
    <n v="35.5"/>
    <x v="3"/>
    <n v="37"/>
    <x v="0"/>
    <m/>
  </r>
  <r>
    <x v="1"/>
    <n v="3"/>
    <x v="4"/>
    <s v="Sam, dim et JF - JOUR - Visite 1 bénéficiaire"/>
    <s v="Visite"/>
    <n v="55"/>
    <s v="Warlet Jean Claude"/>
    <s v="Résidence du Lac"/>
    <m/>
    <m/>
    <s v="Différé"/>
    <s v="MR"/>
    <s v="Oui"/>
    <n v="55"/>
    <m/>
    <x v="1"/>
    <m/>
    <x v="2"/>
    <n v="55"/>
    <x v="4"/>
    <n v="55"/>
    <x v="0"/>
    <m/>
  </r>
  <r>
    <x v="1"/>
    <s v="2b"/>
    <x v="6"/>
    <s v="Sam, dim et JF - JOUR - Consultation"/>
    <s v="Consultation"/>
    <n v="37"/>
    <s v="Willems Sandy"/>
    <m/>
    <s v="(228) Mutualia - Mutualité neutre _x000a_"/>
    <s v="Place verte 41 - 4800 Verviers"/>
    <s v="Différé"/>
    <s v="⅓ payant C"/>
    <s v="Oui"/>
    <n v="37"/>
    <n v="2"/>
    <x v="0"/>
    <n v="35.85"/>
    <x v="1"/>
    <m/>
    <x v="0"/>
    <n v="37.85"/>
    <x v="0"/>
    <m/>
  </r>
  <r>
    <x v="1"/>
    <n v="4"/>
    <x v="8"/>
    <s v="Sam, dim et JF - JOUR - Visite 1 bénéficiaire"/>
    <s v="Visite"/>
    <n v="55"/>
    <s v="Winkin Mathilde"/>
    <s v="Résidence F. Nicolay"/>
    <s v="(620) C.A.A.M.I."/>
    <s v="Rue Wibald 5 - 4960 Malmedy"/>
    <s v="Différé"/>
    <s v="MR"/>
    <s v="Oui"/>
    <n v="83.7"/>
    <m/>
    <x v="1"/>
    <m/>
    <x v="2"/>
    <n v="83.7"/>
    <x v="4"/>
    <n v="83.7"/>
    <x v="0"/>
    <m/>
  </r>
  <r>
    <x v="1"/>
    <s v="nuit 1"/>
    <x v="10"/>
    <s v="Sam, dim et JF - JOUR - Consultation"/>
    <s v="Consultation"/>
    <n v="37"/>
    <s v="Yussupov Kakhyrman"/>
    <m/>
    <s v="(228) Mutualia - Mutualité neutre _x000a_"/>
    <m/>
    <s v="Différé"/>
    <s v="⅓ payant C"/>
    <s v="Oui"/>
    <n v="37"/>
    <n v="6"/>
    <x v="0"/>
    <n v="35.85"/>
    <x v="1"/>
    <m/>
    <x v="0"/>
    <n v="41.85"/>
    <x v="0"/>
    <m/>
  </r>
  <r>
    <x v="1"/>
    <n v="4"/>
    <x v="8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n v="4"/>
    <x v="8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n v="4"/>
    <x v="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nuit 1"/>
    <x v="10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s v="nuit 1"/>
    <x v="10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s v="nuit 1"/>
    <x v="10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s v="1a"/>
    <x v="12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s v="1a"/>
    <x v="12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s v="1a"/>
    <x v="12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s v="1a"/>
    <x v="12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1a"/>
    <x v="12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1a"/>
    <x v="12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1a"/>
    <x v="12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1a"/>
    <x v="12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1a"/>
    <x v="12"/>
    <s v="Sam, dim et JF - JOUR - Consultation"/>
    <s v="Consultation"/>
    <n v="37"/>
    <m/>
    <m/>
    <m/>
    <m/>
    <s v="Bancontact"/>
    <m/>
    <m/>
    <n v="57"/>
    <m/>
    <x v="1"/>
    <m/>
    <x v="2"/>
    <n v="57"/>
    <x v="1"/>
    <n v="57"/>
    <x v="0"/>
    <m/>
  </r>
  <r>
    <x v="1"/>
    <s v="1a"/>
    <x v="12"/>
    <s v="Sam, dim et JF - JOUR - Visite 1 bénéficiaire"/>
    <s v="Visite"/>
    <n v="55"/>
    <m/>
    <m/>
    <m/>
    <m/>
    <s v="Bancontact"/>
    <m/>
    <m/>
    <n v="55"/>
    <m/>
    <x v="1"/>
    <m/>
    <x v="2"/>
    <n v="55"/>
    <x v="1"/>
    <n v="55"/>
    <x v="0"/>
    <m/>
  </r>
  <r>
    <x v="1"/>
    <s v="1b"/>
    <x v="5"/>
    <s v="Sam, dim et JF - JOUR - Visite 1 bénéficiaire"/>
    <s v="Visite"/>
    <n v="55"/>
    <m/>
    <m/>
    <m/>
    <m/>
    <s v="Cash"/>
    <m/>
    <m/>
    <n v="55"/>
    <m/>
    <x v="1"/>
    <m/>
    <x v="2"/>
    <n v="55"/>
    <x v="1"/>
    <n v="55"/>
    <x v="0"/>
    <m/>
  </r>
  <r>
    <x v="1"/>
    <s v="1b"/>
    <x v="5"/>
    <s v="Sam, dim et JF - JOUR - Visite 1 bénéficiaire"/>
    <s v="Visite"/>
    <n v="55"/>
    <m/>
    <m/>
    <m/>
    <m/>
    <s v="Cash"/>
    <m/>
    <m/>
    <n v="55"/>
    <m/>
    <x v="1"/>
    <m/>
    <x v="2"/>
    <n v="55"/>
    <x v="1"/>
    <n v="55"/>
    <x v="0"/>
    <m/>
  </r>
  <r>
    <x v="1"/>
    <s v="1b"/>
    <x v="5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s v="1b"/>
    <x v="5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s v="1b"/>
    <x v="5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s v="1b"/>
    <x v="5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s v="1b"/>
    <x v="5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s v="1b"/>
    <x v="5"/>
    <s v="Sam, dim et JF - JOUR - Visite 1 bénéficiaire"/>
    <s v="Visite"/>
    <n v="55"/>
    <m/>
    <m/>
    <m/>
    <m/>
    <s v="Bancontact"/>
    <m/>
    <m/>
    <n v="55"/>
    <m/>
    <x v="1"/>
    <m/>
    <x v="2"/>
    <n v="55"/>
    <x v="1"/>
    <n v="55"/>
    <x v="0"/>
    <m/>
  </r>
  <r>
    <x v="1"/>
    <s v="1b"/>
    <x v="5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1b"/>
    <x v="5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1b"/>
    <x v="5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1b"/>
    <x v="5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1b"/>
    <x v="5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1b"/>
    <x v="5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1b"/>
    <x v="5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a"/>
    <x v="7"/>
    <s v="Sam, dim et JF - JOUR - Visite 1 bénéficiaire"/>
    <s v="Visite"/>
    <n v="55"/>
    <m/>
    <m/>
    <m/>
    <m/>
    <s v="Cash"/>
    <m/>
    <m/>
    <n v="55"/>
    <m/>
    <x v="1"/>
    <m/>
    <x v="2"/>
    <n v="55"/>
    <x v="1"/>
    <n v="55"/>
    <x v="0"/>
    <m/>
  </r>
  <r>
    <x v="1"/>
    <s v="2a"/>
    <x v="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a"/>
    <x v="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a"/>
    <x v="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a"/>
    <x v="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a"/>
    <x v="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a"/>
    <x v="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a"/>
    <x v="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a"/>
    <x v="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a"/>
    <x v="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a"/>
    <x v="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a"/>
    <x v="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a"/>
    <x v="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a"/>
    <x v="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b"/>
    <x v="6"/>
    <s v="Sam, dim et JF - JOUR - Visite 1 bénéficiaire"/>
    <s v="Visite"/>
    <n v="55"/>
    <m/>
    <m/>
    <m/>
    <m/>
    <s v="Cash"/>
    <m/>
    <m/>
    <n v="55"/>
    <m/>
    <x v="1"/>
    <m/>
    <x v="2"/>
    <n v="55"/>
    <x v="1"/>
    <n v="55"/>
    <x v="0"/>
    <m/>
  </r>
  <r>
    <x v="1"/>
    <s v="2b"/>
    <x v="6"/>
    <s v="Sam, dim et JF - JOUR - Visite 1 bénéficiaire"/>
    <s v="Visite"/>
    <n v="55"/>
    <m/>
    <m/>
    <m/>
    <m/>
    <s v="Bancontact"/>
    <m/>
    <m/>
    <n v="55"/>
    <m/>
    <x v="1"/>
    <m/>
    <x v="2"/>
    <n v="55"/>
    <x v="1"/>
    <n v="55"/>
    <x v="0"/>
    <m/>
  </r>
  <r>
    <x v="1"/>
    <s v="2b"/>
    <x v="6"/>
    <s v="Sam, dim et JF - JOUR - Visite 1 bénéficiaire"/>
    <s v="Visite"/>
    <n v="55"/>
    <m/>
    <m/>
    <m/>
    <m/>
    <s v="Bancontact"/>
    <m/>
    <m/>
    <n v="55"/>
    <m/>
    <x v="1"/>
    <m/>
    <x v="2"/>
    <n v="55"/>
    <x v="1"/>
    <n v="55"/>
    <x v="0"/>
    <m/>
  </r>
  <r>
    <x v="1"/>
    <s v="2b"/>
    <x v="6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s v="2b"/>
    <x v="6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b"/>
    <x v="6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b"/>
    <x v="6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b"/>
    <x v="6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b"/>
    <x v="6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b"/>
    <x v="6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b"/>
    <x v="6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b"/>
    <x v="6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b"/>
    <x v="6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s v="2b"/>
    <x v="6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3"/>
    <x v="4"/>
    <s v="Sam, dim et JF - JOUR - Visite 1 bénéficiaire"/>
    <s v="Visite"/>
    <n v="55"/>
    <m/>
    <m/>
    <m/>
    <m/>
    <s v="Cash"/>
    <m/>
    <m/>
    <n v="55"/>
    <m/>
    <x v="1"/>
    <m/>
    <x v="2"/>
    <n v="55"/>
    <x v="1"/>
    <n v="55"/>
    <x v="0"/>
    <m/>
  </r>
  <r>
    <x v="1"/>
    <n v="3"/>
    <x v="4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3"/>
    <x v="4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3"/>
    <x v="4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3"/>
    <x v="4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3"/>
    <x v="4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3"/>
    <x v="4"/>
    <s v="Sam, dim et JF - JOUR - Visite 1 bénéficiaire"/>
    <s v="Visite"/>
    <n v="55"/>
    <m/>
    <m/>
    <m/>
    <m/>
    <s v="Bancontact"/>
    <m/>
    <m/>
    <n v="55"/>
    <m/>
    <x v="1"/>
    <m/>
    <x v="2"/>
    <n v="55"/>
    <x v="1"/>
    <n v="55"/>
    <x v="0"/>
    <m/>
  </r>
  <r>
    <x v="1"/>
    <n v="3"/>
    <x v="4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3"/>
    <x v="4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3"/>
    <x v="4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3"/>
    <x v="4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3"/>
    <x v="4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3"/>
    <x v="4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4"/>
    <x v="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4"/>
    <x v="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4"/>
    <x v="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4"/>
    <x v="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4"/>
    <x v="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4"/>
    <x v="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4"/>
    <x v="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4"/>
    <x v="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4"/>
    <x v="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4"/>
    <x v="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4"/>
    <x v="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4"/>
    <x v="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4"/>
    <x v="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4"/>
    <x v="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4"/>
    <x v="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5"/>
    <x v="13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5"/>
    <x v="13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5"/>
    <x v="13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5"/>
    <x v="13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5"/>
    <x v="13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5"/>
    <x v="13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6"/>
    <x v="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6"/>
    <x v="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6"/>
    <x v="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6"/>
    <x v="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6"/>
    <x v="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6"/>
    <x v="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6"/>
    <x v="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6"/>
    <x v="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6"/>
    <x v="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6"/>
    <x v="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6"/>
    <x v="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7"/>
    <x v="11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n v="7"/>
    <x v="11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n v="7"/>
    <x v="11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n v="7"/>
    <x v="11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n v="7"/>
    <x v="11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n v="7"/>
    <x v="11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n v="7"/>
    <x v="11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1"/>
    <n v="7"/>
    <x v="11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7"/>
    <x v="11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7"/>
    <x v="11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7"/>
    <x v="11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7"/>
    <x v="11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7"/>
    <x v="11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7"/>
    <x v="11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7"/>
    <x v="11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1"/>
    <n v="7"/>
    <x v="11"/>
    <s v="Sam, dim et JF - JOUR - Visite 1 bénéficiaire"/>
    <s v="Visite"/>
    <n v="55"/>
    <m/>
    <m/>
    <m/>
    <m/>
    <s v="Bancontact"/>
    <m/>
    <m/>
    <n v="55"/>
    <m/>
    <x v="1"/>
    <m/>
    <x v="2"/>
    <n v="55"/>
    <x v="1"/>
    <n v="55"/>
    <x v="0"/>
    <m/>
  </r>
  <r>
    <x v="1"/>
    <s v="nuit 3"/>
    <x v="14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5"/>
    <x v="15"/>
    <s v="Sam, dim et JF - JOUR - Consultation"/>
    <s v="Consultation"/>
    <n v="37"/>
    <s v="Beco Marie"/>
    <m/>
    <s v="(319) Solidaris - Mutualité socialiste et syndicale de la Province de Liège _x000a_"/>
    <s v="Rue Douffet 36 4020 LIEGE"/>
    <s v="Différé"/>
    <s v="⅓ payant C"/>
    <s v="Oui"/>
    <n v="37"/>
    <n v="1.5"/>
    <x v="0"/>
    <n v="35.85"/>
    <x v="0"/>
    <m/>
    <x v="0"/>
    <n v="37.35"/>
    <x v="0"/>
    <m/>
  </r>
  <r>
    <x v="2"/>
    <s v="2b"/>
    <x v="16"/>
    <s v="Sam, dim et JF - JOUR - Visite 1 bénéficiaire"/>
    <s v="Visite"/>
    <n v="55"/>
    <s v="Bock Hélène"/>
    <m/>
    <s v="(319) Solidaris - Mutualité socialiste et syndicale de la Province de Liège _x000a_"/>
    <s v="Rue Douffet 36 4020 LIEGE"/>
    <s v="Différé"/>
    <s v="⅓ payant C"/>
    <s v="Oui"/>
    <n v="55"/>
    <n v="1.5"/>
    <x v="0"/>
    <n v="50.8"/>
    <x v="0"/>
    <m/>
    <x v="0"/>
    <n v="52.3"/>
    <x v="0"/>
    <m/>
  </r>
  <r>
    <x v="2"/>
    <s v="2b"/>
    <x v="16"/>
    <s v="Sam, dim et JF - JOUR - Visite 1 bénéficiaire"/>
    <s v="Visite"/>
    <n v="55"/>
    <s v="Bouhmidi Redouan"/>
    <m/>
    <s v="(319) Solidaris - Mutualité socialiste et syndicale de la Province de Liège _x000a_"/>
    <s v="Rue Douffet 36 4020 LIEGE"/>
    <s v="Différé"/>
    <s v="⅓ payant C"/>
    <s v="Oui"/>
    <n v="55"/>
    <n v="1.5"/>
    <x v="0"/>
    <n v="52.8"/>
    <x v="0"/>
    <m/>
    <x v="0"/>
    <n v="54.3"/>
    <x v="0"/>
    <m/>
  </r>
  <r>
    <x v="2"/>
    <s v="2b"/>
    <x v="16"/>
    <s v="Sam, dim et JF - JOUR - Visite 1 bénéficiaire"/>
    <s v="Visite"/>
    <n v="55"/>
    <s v="Bouhmidi Zakarya"/>
    <m/>
    <s v="(319) Solidaris - Mutualité socialiste et syndicale de la Province de Liège _x000a_"/>
    <s v="Rue Douffet 36 4020 LIEGE"/>
    <s v="Différé"/>
    <s v="⅓ payant C"/>
    <s v="Oui"/>
    <n v="55"/>
    <n v="1.5"/>
    <x v="0"/>
    <n v="50.8"/>
    <x v="0"/>
    <m/>
    <x v="0"/>
    <n v="52.3"/>
    <x v="0"/>
    <m/>
  </r>
  <r>
    <x v="2"/>
    <s v="1b"/>
    <x v="17"/>
    <s v="Sam, dim et JF - JOUR - Visite 1 bénéficiaire"/>
    <s v="Visite"/>
    <n v="55"/>
    <s v="Boutet Mélanie"/>
    <s v="Sainte Famille Bèfve"/>
    <m/>
    <m/>
    <s v="Différé"/>
    <s v="MR"/>
    <s v="Oui"/>
    <n v="55"/>
    <m/>
    <x v="1"/>
    <m/>
    <x v="2"/>
    <n v="55"/>
    <x v="4"/>
    <n v="55"/>
    <x v="0"/>
    <m/>
  </r>
  <r>
    <x v="2"/>
    <n v="3"/>
    <x v="18"/>
    <s v="Sam, dim et JF - JOUR - Visite 1 bénéficiaire"/>
    <s v="Visite"/>
    <n v="55"/>
    <s v="Carabin Nelly"/>
    <s v="Seigneurie Le Grand Cerf"/>
    <m/>
    <m/>
    <s v="Différé"/>
    <s v="MR"/>
    <s v="Oui"/>
    <n v="55"/>
    <m/>
    <x v="1"/>
    <m/>
    <x v="2"/>
    <n v="55"/>
    <x v="3"/>
    <n v="55"/>
    <x v="0"/>
    <m/>
  </r>
  <r>
    <x v="2"/>
    <n v="4"/>
    <x v="19"/>
    <s v="Sam, dim et JF - JOUR - Visite 1 bénéficiaire"/>
    <s v="Visite"/>
    <n v="55"/>
    <s v="Charlier Victorine"/>
    <s v="Résidence des Arcades"/>
    <m/>
    <m/>
    <s v="Différé"/>
    <s v="MR"/>
    <s v="Oui"/>
    <n v="55"/>
    <m/>
    <x v="1"/>
    <n v="50.8"/>
    <x v="3"/>
    <m/>
    <x v="0"/>
    <n v="50.8"/>
    <x v="0"/>
    <m/>
  </r>
  <r>
    <x v="2"/>
    <s v="2b"/>
    <x v="16"/>
    <s v="Sam, dim et JF - JOUR - Visite 1 bénéficiaire"/>
    <s v="Visite"/>
    <n v="55"/>
    <s v="Davister Marie"/>
    <s v="Résidence les Hêtres"/>
    <m/>
    <m/>
    <s v="Différé"/>
    <s v="MR"/>
    <s v="Oui"/>
    <n v="55"/>
    <m/>
    <x v="1"/>
    <m/>
    <x v="2"/>
    <n v="55"/>
    <x v="4"/>
    <n v="55"/>
    <x v="0"/>
    <m/>
  </r>
  <r>
    <x v="2"/>
    <s v="2a"/>
    <x v="20"/>
    <s v="Sam, dim et JF - JOUR - Visite 1 bénéficiaire"/>
    <s v="Visite"/>
    <n v="55"/>
    <s v="Dubois Karine"/>
    <m/>
    <s v="(228) Mutualia - Mutualité neutre _x000a_"/>
    <s v="Place verte 41 - 4800 Verviers"/>
    <s v="Différé"/>
    <s v="⅓ payant C"/>
    <s v="Oui"/>
    <n v="55"/>
    <n v="5"/>
    <x v="0"/>
    <n v="50.8"/>
    <x v="1"/>
    <m/>
    <x v="0"/>
    <n v="55.8"/>
    <x v="0"/>
    <m/>
  </r>
  <r>
    <x v="2"/>
    <n v="3"/>
    <x v="18"/>
    <s v="Sam, dim et JF - JOUR - Visite 2 bénéficiaires"/>
    <s v="Visite"/>
    <n v="48"/>
    <s v="Ehlend Ingeborg"/>
    <s v="Résidence Les Cheveux D'argent "/>
    <m/>
    <m/>
    <s v="Différé"/>
    <s v="MR"/>
    <s v="Oui"/>
    <n v="48"/>
    <m/>
    <x v="1"/>
    <m/>
    <x v="2"/>
    <n v="48"/>
    <x v="3"/>
    <n v="48"/>
    <x v="0"/>
    <m/>
  </r>
  <r>
    <x v="2"/>
    <s v="2b"/>
    <x v="16"/>
    <s v="Sam, dim et JF - JOUR - Visite 1 bénéficiaire"/>
    <s v="Visite"/>
    <n v="55"/>
    <s v="El Harmouchi Ahmed"/>
    <m/>
    <s v="(137) Mutualité Chrétienne de Verviers - Eupen _x000a_"/>
    <s v="Rue Laoureux 25-29  - 4800 Verviers"/>
    <s v="Différé"/>
    <s v="⅓ payant C"/>
    <s v="Oui"/>
    <n v="55"/>
    <n v="1.5"/>
    <x v="0"/>
    <n v="50.8"/>
    <x v="1"/>
    <m/>
    <x v="0"/>
    <n v="52.3"/>
    <x v="0"/>
    <m/>
  </r>
  <r>
    <x v="2"/>
    <s v="1b"/>
    <x v="17"/>
    <s v="Sam, dim et JF - JOUR - Consultation"/>
    <s v="Consultation"/>
    <n v="37"/>
    <s v="Gode Matondo"/>
    <m/>
    <s v="(228) Mutualia - Mutualité neutre _x000a_"/>
    <s v="Place verte 41 - 4800 Verviers"/>
    <s v="Différé"/>
    <s v="⅓ payant NP"/>
    <s v="Oui"/>
    <n v="37"/>
    <m/>
    <x v="1"/>
    <n v="31.35"/>
    <x v="0"/>
    <m/>
    <x v="0"/>
    <n v="31.35"/>
    <x v="0"/>
    <m/>
  </r>
  <r>
    <x v="2"/>
    <s v="2b"/>
    <x v="16"/>
    <s v="Sam, dim et JF - JOUR - Visite 1 bénéficiaire"/>
    <s v="Visite"/>
    <n v="55"/>
    <s v="Iafrate Stéphanie"/>
    <m/>
    <s v="(228) Mutualia - Mutualité neutre _x000a_"/>
    <s v="Place verte 41 - 4800 Verviers"/>
    <s v="Différé"/>
    <s v="⅓ payant C"/>
    <s v="Oui"/>
    <n v="55"/>
    <n v="1.5"/>
    <x v="0"/>
    <n v="35.85"/>
    <x v="0"/>
    <m/>
    <x v="0"/>
    <n v="37.35"/>
    <x v="0"/>
    <m/>
  </r>
  <r>
    <x v="2"/>
    <s v="1b"/>
    <x v="17"/>
    <s v="Sam, dim et JF - JOUR - Visite 1 bénéficiaire"/>
    <s v="Visite"/>
    <n v="55"/>
    <s v="Kleynen Antoine"/>
    <s v="Sainte Famille Bèfve"/>
    <m/>
    <m/>
    <s v="Différé"/>
    <s v="MR"/>
    <s v="Oui"/>
    <n v="55"/>
    <m/>
    <x v="1"/>
    <m/>
    <x v="2"/>
    <n v="55"/>
    <x v="4"/>
    <n v="55"/>
    <x v="0"/>
    <m/>
  </r>
  <r>
    <x v="2"/>
    <s v="2a"/>
    <x v="20"/>
    <s v="Sam, dim et JF - JOUR - Visite 1 bénéficiaire"/>
    <s v="Visite"/>
    <n v="55"/>
    <s v="Kocak Hatice"/>
    <m/>
    <s v="(506) Omnimut mutualité libre de Wallonie _x000a_"/>
    <s v="Rue Spintay 75-77 - 4800 Verviers"/>
    <s v="Différé"/>
    <s v="⅓ payant C"/>
    <s v="Oui"/>
    <n v="55"/>
    <n v="5"/>
    <x v="0"/>
    <n v="50.8"/>
    <x v="0"/>
    <m/>
    <x v="0"/>
    <n v="55.8"/>
    <x v="0"/>
    <m/>
  </r>
  <r>
    <x v="2"/>
    <s v="2b"/>
    <x v="16"/>
    <s v="Sam, dim et JF - JOUR - Visite 1 bénéficiaire"/>
    <s v="Visite"/>
    <n v="55"/>
    <s v="Lecoq Armand"/>
    <m/>
    <s v="(228) Mutualia - Mutualité neutre _x000a_"/>
    <s v="Place verte 41 - 4800 Verviers"/>
    <s v="Différé"/>
    <s v="⅓ payant NP"/>
    <s v="Oui"/>
    <n v="55"/>
    <m/>
    <x v="1"/>
    <n v="37.479999999999997"/>
    <x v="1"/>
    <m/>
    <x v="0"/>
    <n v="37.479999999999997"/>
    <x v="0"/>
    <m/>
  </r>
  <r>
    <x v="2"/>
    <n v="3"/>
    <x v="18"/>
    <s v="Sam, dim et JF - JOUR - Visite 2 bénéficiaires"/>
    <s v="Visite"/>
    <n v="48"/>
    <s v="Orenga Michaël"/>
    <s v="Le domaine des Sorbiers"/>
    <m/>
    <m/>
    <s v="Différé"/>
    <s v="MR"/>
    <s v="Oui"/>
    <n v="48"/>
    <m/>
    <x v="1"/>
    <m/>
    <x v="2"/>
    <n v="55"/>
    <x v="4"/>
    <n v="55"/>
    <x v="0"/>
    <m/>
  </r>
  <r>
    <x v="2"/>
    <n v="3"/>
    <x v="18"/>
    <s v="Sam, dim et JF - JOUR - Visite 2 bénéficiaires"/>
    <s v="Visite"/>
    <n v="48"/>
    <s v="Pirnay Raymonde"/>
    <s v="Résidence Les Cheveux D'argent "/>
    <s v="(228) Mutualia - Mutualité neutre _x000a_"/>
    <s v="Rue des Alliés 26 - 4800 Verviers"/>
    <s v="Différé"/>
    <s v="MR"/>
    <s v="Oui"/>
    <n v="48"/>
    <m/>
    <x v="1"/>
    <m/>
    <x v="2"/>
    <n v="48"/>
    <x v="3"/>
    <n v="48"/>
    <x v="0"/>
    <m/>
  </r>
  <r>
    <x v="2"/>
    <n v="6"/>
    <x v="21"/>
    <s v="Sam, dim et JF - JOUR - Consultation"/>
    <s v="Consultation"/>
    <n v="37"/>
    <s v="Pluymen Sabine"/>
    <m/>
    <s v="(515) Freie Krankenkasse _x000a_"/>
    <s v="Rue Saint-Hubert 49 - 1150 BRUXELLES"/>
    <s v="Différé"/>
    <s v="⅓ payant C"/>
    <s v="Oui"/>
    <n v="37"/>
    <n v="1.5"/>
    <x v="0"/>
    <n v="35.85"/>
    <x v="0"/>
    <m/>
    <x v="0"/>
    <n v="37.35"/>
    <x v="0"/>
    <m/>
  </r>
  <r>
    <x v="2"/>
    <s v="2b"/>
    <x v="16"/>
    <s v="Sam, dim et JF - JOUR - Visite 1 bénéficiaire"/>
    <s v="Visite"/>
    <n v="55"/>
    <s v="Rasoamandinarivo Samuelyne"/>
    <s v="MM Mosaique"/>
    <s v="(228) Mutualia - Mutualité neutre _x000a_"/>
    <s v="Place verte 41 - 4800 Verviers"/>
    <s v="Différé"/>
    <s v="Autres"/>
    <s v="Oui"/>
    <n v="37.5"/>
    <n v="1.5"/>
    <x v="0"/>
    <m/>
    <x v="2"/>
    <n v="36.35"/>
    <x v="3"/>
    <n v="37.85"/>
    <x v="0"/>
    <m/>
  </r>
  <r>
    <x v="2"/>
    <s v="1b"/>
    <x v="17"/>
    <s v="Sam, dim et JF - JOUR - Consultation"/>
    <s v="Consultation"/>
    <n v="37"/>
    <s v="Selifet Bastien"/>
    <m/>
    <s v="(228) Mutualia - Mutualité neutre _x000a_"/>
    <s v="Place verte 41 - 4800 Verviers"/>
    <s v="Différé"/>
    <s v="⅓ payant C"/>
    <s v="Oui"/>
    <n v="37"/>
    <n v="1"/>
    <x v="0"/>
    <n v="35.85"/>
    <x v="0"/>
    <m/>
    <x v="0"/>
    <n v="36.85"/>
    <x v="0"/>
    <m/>
  </r>
  <r>
    <x v="2"/>
    <n v="4"/>
    <x v="19"/>
    <s v="Sam, dim et JF - JOUR - Visite 1 bénéficiaire"/>
    <s v="Visite"/>
    <n v="55"/>
    <s v="Subrenat Edith"/>
    <s v="Résidence des Arcades"/>
    <m/>
    <m/>
    <s v="Différé"/>
    <s v="MR"/>
    <s v="Oui"/>
    <n v="55"/>
    <m/>
    <x v="1"/>
    <m/>
    <x v="2"/>
    <m/>
    <x v="0"/>
    <n v="0"/>
    <x v="2"/>
    <m/>
  </r>
  <r>
    <x v="2"/>
    <n v="6"/>
    <x v="21"/>
    <s v="Sam, dim et JF - JOUR - Consultation"/>
    <s v="Consultation"/>
    <n v="37"/>
    <s v="Van Den Boom Nee W Marie-Luise"/>
    <m/>
    <m/>
    <m/>
    <s v="Différé"/>
    <s v="⅓ payant C"/>
    <s v="Oui"/>
    <n v="37"/>
    <n v="1.5"/>
    <x v="0"/>
    <n v="36.35"/>
    <x v="1"/>
    <m/>
    <x v="0"/>
    <n v="37.85"/>
    <x v="0"/>
    <m/>
  </r>
  <r>
    <x v="2"/>
    <n v="4"/>
    <x v="19"/>
    <s v="Sam, dim et JF - JOUR - Visite 1 bénéficiaire"/>
    <s v="Visite"/>
    <n v="55"/>
    <s v="Wansart Viviane"/>
    <m/>
    <s v="(137) Mutualité Chrétienne de Verviers - Eupen "/>
    <s v="Rue Laoureux 25-29  - 4800 Verviers"/>
    <s v="Différé"/>
    <s v="Autres"/>
    <s v="Oui"/>
    <n v="55"/>
    <m/>
    <x v="1"/>
    <n v="37.479999999999997"/>
    <x v="1"/>
    <m/>
    <x v="0"/>
    <n v="37.479999999999997"/>
    <x v="0"/>
    <m/>
  </r>
  <r>
    <x v="2"/>
    <n v="4"/>
    <x v="19"/>
    <s v="Sam, dim et JF - JOUR - Consultation"/>
    <s v="Consultation"/>
    <n v="37"/>
    <s v="Wauters Alexa"/>
    <m/>
    <s v="(509) Partena - Mutualité libre _x000a_"/>
    <s v="Boulevard Louis Mettewie 74-76 1080 BRUSSEL - BRUXELLES "/>
    <s v="Différé"/>
    <s v="⅓ payant C"/>
    <s v="Oui"/>
    <n v="37"/>
    <n v="1.5"/>
    <x v="0"/>
    <n v="35.85"/>
    <x v="0"/>
    <m/>
    <x v="0"/>
    <n v="37.35"/>
    <x v="0"/>
    <m/>
  </r>
  <r>
    <x v="2"/>
    <n v="7"/>
    <x v="22"/>
    <s v="Sam, dim et JF - JOUR - Visite 1 bénéficiaire"/>
    <s v="Visite"/>
    <n v="55"/>
    <s v="Weynands Hilde"/>
    <m/>
    <s v="(515) Freie Krankenkasse _x000a_"/>
    <s v="Rue Saint-Hubert 49 - 1150 BRUXELLES"/>
    <s v="Différé"/>
    <s v="⅓ payant NP"/>
    <s v="Oui"/>
    <n v="55"/>
    <m/>
    <x v="1"/>
    <n v="50.8"/>
    <x v="0"/>
    <m/>
    <x v="0"/>
    <n v="50.8"/>
    <x v="0"/>
    <m/>
  </r>
  <r>
    <x v="2"/>
    <s v="1b"/>
    <x v="17"/>
    <s v="Sam, dim et JF - JOUR - Visite 1 bénéficiaire"/>
    <s v="Visite"/>
    <n v="55"/>
    <m/>
    <m/>
    <m/>
    <m/>
    <s v="Cash"/>
    <m/>
    <m/>
    <n v="55"/>
    <m/>
    <x v="1"/>
    <m/>
    <x v="2"/>
    <n v="55"/>
    <x v="1"/>
    <n v="55"/>
    <x v="0"/>
    <m/>
  </r>
  <r>
    <x v="2"/>
    <s v="1b"/>
    <x v="17"/>
    <s v="Sam, dim et JF - JOUR - Visite 1 bénéficiaire"/>
    <s v="Visite"/>
    <n v="55"/>
    <m/>
    <m/>
    <m/>
    <m/>
    <s v="Bancontact"/>
    <m/>
    <m/>
    <n v="55"/>
    <m/>
    <x v="1"/>
    <m/>
    <x v="2"/>
    <n v="55"/>
    <x v="1"/>
    <n v="55"/>
    <x v="0"/>
    <m/>
  </r>
  <r>
    <x v="2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1b"/>
    <x v="17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2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6"/>
    <x v="21"/>
    <s v="Sam, dim et JF - JOUR - Consultation"/>
    <s v="Consultation"/>
    <n v="37"/>
    <m/>
    <m/>
    <m/>
    <m/>
    <s v="Bancontact"/>
    <m/>
    <m/>
    <n v="37"/>
    <m/>
    <x v="1"/>
    <m/>
    <x v="2"/>
    <n v="37"/>
    <x v="4"/>
    <n v="37"/>
    <x v="0"/>
    <m/>
  </r>
  <r>
    <x v="2"/>
    <n v="6"/>
    <x v="21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1a"/>
    <x v="23"/>
    <s v="Sam, dim et JF - JOUR - Consultation NA"/>
    <s v="Consultation"/>
    <n v="33"/>
    <m/>
    <m/>
    <m/>
    <m/>
    <s v="Bancontact"/>
    <m/>
    <m/>
    <n v="34"/>
    <m/>
    <x v="1"/>
    <m/>
    <x v="2"/>
    <n v="34"/>
    <x v="1"/>
    <n v="34"/>
    <x v="0"/>
    <m/>
  </r>
  <r>
    <x v="2"/>
    <s v="1a"/>
    <x v="23"/>
    <s v="Sam, dim et JF - JOUR - Consultation NA"/>
    <s v="Consultation"/>
    <n v="33"/>
    <m/>
    <m/>
    <m/>
    <m/>
    <s v="Bancontact"/>
    <m/>
    <m/>
    <n v="34"/>
    <m/>
    <x v="1"/>
    <m/>
    <x v="2"/>
    <n v="34"/>
    <x v="1"/>
    <n v="34"/>
    <x v="0"/>
    <m/>
  </r>
  <r>
    <x v="2"/>
    <s v="1a"/>
    <x v="23"/>
    <s v="Sam, dim et JF - JOUR - Consultation NA"/>
    <s v="Consultation"/>
    <n v="33"/>
    <m/>
    <m/>
    <m/>
    <m/>
    <s v="Bancontact"/>
    <m/>
    <m/>
    <n v="34"/>
    <m/>
    <x v="1"/>
    <m/>
    <x v="2"/>
    <n v="34"/>
    <x v="1"/>
    <n v="34"/>
    <x v="0"/>
    <m/>
  </r>
  <r>
    <x v="2"/>
    <s v="1a"/>
    <x v="23"/>
    <s v="Sam, dim et JF - JOUR - Consultation NA"/>
    <s v="Consultation"/>
    <n v="33"/>
    <m/>
    <m/>
    <m/>
    <m/>
    <s v="Bancontact"/>
    <m/>
    <m/>
    <n v="34"/>
    <m/>
    <x v="1"/>
    <m/>
    <x v="2"/>
    <n v="34"/>
    <x v="1"/>
    <n v="34"/>
    <x v="0"/>
    <m/>
  </r>
  <r>
    <x v="2"/>
    <s v="1a"/>
    <x v="23"/>
    <s v="Sam, dim et JF - JOUR - Consultation NA"/>
    <s v="Consultation"/>
    <n v="33"/>
    <m/>
    <m/>
    <m/>
    <m/>
    <s v="Bancontact"/>
    <m/>
    <m/>
    <n v="34"/>
    <m/>
    <x v="1"/>
    <m/>
    <x v="2"/>
    <n v="34"/>
    <x v="1"/>
    <n v="34"/>
    <x v="0"/>
    <m/>
  </r>
  <r>
    <x v="2"/>
    <s v="1a"/>
    <x v="23"/>
    <s v="Sam, dim et JF - JOUR - Consultation NA"/>
    <s v="Consultation"/>
    <n v="33"/>
    <m/>
    <m/>
    <m/>
    <m/>
    <s v="Bancontact"/>
    <m/>
    <m/>
    <n v="34"/>
    <m/>
    <x v="1"/>
    <m/>
    <x v="2"/>
    <n v="34"/>
    <x v="1"/>
    <n v="34"/>
    <x v="0"/>
    <m/>
  </r>
  <r>
    <x v="2"/>
    <s v="1a"/>
    <x v="23"/>
    <s v="Sam, dim et JF - JOUR - Consultation NA"/>
    <s v="Consultation"/>
    <n v="33"/>
    <m/>
    <m/>
    <m/>
    <m/>
    <s v="Bancontact"/>
    <m/>
    <m/>
    <n v="34"/>
    <m/>
    <x v="1"/>
    <m/>
    <x v="2"/>
    <n v="34"/>
    <x v="1"/>
    <n v="34"/>
    <x v="0"/>
    <m/>
  </r>
  <r>
    <x v="2"/>
    <s v="1a"/>
    <x v="23"/>
    <s v="Sam, dim et JF - JOUR - Consultation NA"/>
    <s v="Consultation"/>
    <n v="33"/>
    <m/>
    <m/>
    <m/>
    <m/>
    <s v="Bancontact"/>
    <m/>
    <m/>
    <n v="34"/>
    <m/>
    <x v="1"/>
    <m/>
    <x v="2"/>
    <n v="34"/>
    <x v="1"/>
    <n v="34"/>
    <x v="0"/>
    <m/>
  </r>
  <r>
    <x v="2"/>
    <s v="1a"/>
    <x v="23"/>
    <s v="Sam, dim et JF - JOUR - Consultation NA"/>
    <s v="Consultation"/>
    <n v="33"/>
    <m/>
    <m/>
    <m/>
    <m/>
    <s v="Cash"/>
    <m/>
    <m/>
    <n v="34"/>
    <m/>
    <x v="1"/>
    <m/>
    <x v="2"/>
    <n v="34"/>
    <x v="1"/>
    <n v="34"/>
    <x v="0"/>
    <m/>
  </r>
  <r>
    <x v="2"/>
    <s v="1a"/>
    <x v="23"/>
    <s v="Sam, dim et JF - JOUR - Visite 1 bénéficiaire"/>
    <s v="Visite"/>
    <n v="55"/>
    <m/>
    <m/>
    <m/>
    <m/>
    <s v="Bancontact"/>
    <m/>
    <m/>
    <n v="55"/>
    <m/>
    <x v="1"/>
    <m/>
    <x v="2"/>
    <n v="55"/>
    <x v="1"/>
    <n v="55"/>
    <x v="0"/>
    <m/>
  </r>
  <r>
    <x v="2"/>
    <s v="2a"/>
    <x v="20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2"/>
    <s v="2a"/>
    <x v="20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2"/>
    <s v="2a"/>
    <x v="20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2"/>
    <s v="2a"/>
    <x v="20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2"/>
    <s v="2a"/>
    <x v="20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2"/>
    <s v="2a"/>
    <x v="20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2a"/>
    <x v="20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2a"/>
    <x v="20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2a"/>
    <x v="20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2a"/>
    <x v="20"/>
    <s v="Sam, dim et JF - JOUR - Visite 1 bénéficiaire"/>
    <s v="Visite"/>
    <n v="55"/>
    <m/>
    <m/>
    <m/>
    <m/>
    <s v="Bancontact"/>
    <m/>
    <m/>
    <n v="55"/>
    <m/>
    <x v="1"/>
    <m/>
    <x v="2"/>
    <n v="55"/>
    <x v="1"/>
    <n v="55"/>
    <x v="0"/>
    <m/>
  </r>
  <r>
    <x v="2"/>
    <s v="2a"/>
    <x v="20"/>
    <s v="Sam, dim et JF - JOUR - Visite 1 bénéficiaire"/>
    <s v="Visite"/>
    <n v="55"/>
    <m/>
    <m/>
    <m/>
    <m/>
    <s v="Bancontact"/>
    <m/>
    <m/>
    <n v="55"/>
    <m/>
    <x v="1"/>
    <m/>
    <x v="2"/>
    <n v="55"/>
    <x v="1"/>
    <n v="55"/>
    <x v="0"/>
    <m/>
  </r>
  <r>
    <x v="2"/>
    <s v="2a"/>
    <x v="20"/>
    <s v="Sam, dim et JF - JOUR - Visite 1 bénéficiaire"/>
    <s v="Visite"/>
    <n v="55"/>
    <m/>
    <m/>
    <m/>
    <m/>
    <s v="Bancontact"/>
    <m/>
    <m/>
    <n v="55"/>
    <m/>
    <x v="1"/>
    <m/>
    <x v="2"/>
    <n v="55"/>
    <x v="1"/>
    <n v="55"/>
    <x v="0"/>
    <m/>
  </r>
  <r>
    <x v="2"/>
    <s v="2b"/>
    <x v="16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2b"/>
    <x v="16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2b"/>
    <x v="16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2b"/>
    <x v="16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2b"/>
    <x v="16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2b"/>
    <x v="16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2b"/>
    <x v="16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2b"/>
    <x v="16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3"/>
    <x v="18"/>
    <s v="Sam, dim et JF - JOUR - Visite 1 bénéficiaire"/>
    <s v="Visite"/>
    <n v="55"/>
    <m/>
    <m/>
    <m/>
    <m/>
    <s v="Cash"/>
    <m/>
    <m/>
    <n v="55"/>
    <m/>
    <x v="1"/>
    <m/>
    <x v="2"/>
    <n v="55"/>
    <x v="1"/>
    <n v="55"/>
    <x v="0"/>
    <m/>
  </r>
  <r>
    <x v="2"/>
    <n v="3"/>
    <x v="18"/>
    <s v="Sam, dim et JF - JOUR - Visite 1 bénéficiaire"/>
    <s v="Visite"/>
    <n v="55"/>
    <m/>
    <m/>
    <m/>
    <m/>
    <s v="Cash"/>
    <m/>
    <m/>
    <n v="55"/>
    <m/>
    <x v="1"/>
    <m/>
    <x v="2"/>
    <n v="55"/>
    <x v="1"/>
    <n v="55"/>
    <x v="0"/>
    <m/>
  </r>
  <r>
    <x v="2"/>
    <n v="3"/>
    <x v="18"/>
    <s v="Sam, dim et JF - JOUR - Visite 1 bénéficiaire"/>
    <s v="Visite"/>
    <n v="55"/>
    <m/>
    <m/>
    <m/>
    <m/>
    <s v="Bancontact"/>
    <m/>
    <m/>
    <n v="55"/>
    <m/>
    <x v="1"/>
    <m/>
    <x v="2"/>
    <n v="55"/>
    <x v="1"/>
    <n v="55"/>
    <x v="0"/>
    <m/>
  </r>
  <r>
    <x v="2"/>
    <n v="3"/>
    <x v="18"/>
    <s v="Sam, dim et JF - JOUR - Visite 1 bénéficiaire"/>
    <s v="Visite"/>
    <n v="55"/>
    <m/>
    <m/>
    <m/>
    <m/>
    <s v="Cash"/>
    <m/>
    <m/>
    <n v="55"/>
    <m/>
    <x v="1"/>
    <m/>
    <x v="2"/>
    <n v="55"/>
    <x v="1"/>
    <n v="55"/>
    <x v="0"/>
    <m/>
  </r>
  <r>
    <x v="2"/>
    <n v="3"/>
    <x v="1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3"/>
    <x v="1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3"/>
    <x v="1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3"/>
    <x v="1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3"/>
    <x v="1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3"/>
    <x v="1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3"/>
    <x v="1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3"/>
    <x v="1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3"/>
    <x v="1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3"/>
    <x v="1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3"/>
    <x v="18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4"/>
    <x v="1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4"/>
    <x v="1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4"/>
    <x v="1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4"/>
    <x v="1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4"/>
    <x v="1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4"/>
    <x v="1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4"/>
    <x v="19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2"/>
    <n v="4"/>
    <x v="19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2"/>
    <n v="4"/>
    <x v="19"/>
    <s v="Sam, dim et JF - JOUR - Visite 1 bénéficiaire"/>
    <s v="Visite"/>
    <n v="55"/>
    <m/>
    <m/>
    <m/>
    <m/>
    <s v="Cash"/>
    <m/>
    <m/>
    <n v="55"/>
    <m/>
    <x v="1"/>
    <m/>
    <x v="2"/>
    <n v="55"/>
    <x v="1"/>
    <n v="55"/>
    <x v="0"/>
    <m/>
  </r>
  <r>
    <x v="2"/>
    <n v="4"/>
    <x v="19"/>
    <s v="Sam, dim et JF - JOUR - Visite 1 bénéficiaire"/>
    <s v="Visite"/>
    <n v="55"/>
    <m/>
    <m/>
    <m/>
    <m/>
    <s v="Bancontact"/>
    <m/>
    <m/>
    <n v="55"/>
    <m/>
    <x v="1"/>
    <m/>
    <x v="2"/>
    <n v="55"/>
    <x v="1"/>
    <n v="55"/>
    <x v="0"/>
    <m/>
  </r>
  <r>
    <x v="2"/>
    <n v="4"/>
    <x v="19"/>
    <s v="Sam, dim et JF - JOUR - Visite 1 bénéficiaire"/>
    <s v="Visite"/>
    <n v="55"/>
    <m/>
    <m/>
    <m/>
    <m/>
    <s v="Cash"/>
    <m/>
    <m/>
    <n v="55"/>
    <m/>
    <x v="1"/>
    <m/>
    <x v="2"/>
    <n v="55"/>
    <x v="1"/>
    <n v="55"/>
    <x v="0"/>
    <m/>
  </r>
  <r>
    <x v="2"/>
    <n v="4"/>
    <x v="1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4"/>
    <x v="1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4"/>
    <x v="1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4"/>
    <x v="1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4"/>
    <x v="1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4"/>
    <x v="19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5"/>
    <x v="15"/>
    <s v="Sam, dim et JF - JOUR - Consultation"/>
    <s v="Consultation"/>
    <n v="37"/>
    <m/>
    <m/>
    <m/>
    <m/>
    <s v="Cash"/>
    <m/>
    <m/>
    <n v="37"/>
    <m/>
    <x v="1"/>
    <m/>
    <x v="2"/>
    <n v="37"/>
    <x v="1"/>
    <n v="37"/>
    <x v="0"/>
    <m/>
  </r>
  <r>
    <x v="2"/>
    <n v="5"/>
    <x v="15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5"/>
    <x v="15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5"/>
    <x v="15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5"/>
    <x v="15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5"/>
    <x v="15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6"/>
    <x v="21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6"/>
    <x v="21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6"/>
    <x v="21"/>
    <s v="Sam, dim et JF - JOUR - Visite 1 bénéficiaire"/>
    <s v="Visite"/>
    <n v="55"/>
    <m/>
    <m/>
    <m/>
    <m/>
    <s v="Bancontact"/>
    <m/>
    <m/>
    <n v="55"/>
    <m/>
    <x v="1"/>
    <m/>
    <x v="2"/>
    <n v="55"/>
    <x v="1"/>
    <n v="55"/>
    <x v="0"/>
    <m/>
  </r>
  <r>
    <x v="2"/>
    <n v="6"/>
    <x v="21"/>
    <s v="Sam, dim et JF - JOUR - Visite 1 bénéficiaire"/>
    <s v="Visite"/>
    <n v="55"/>
    <m/>
    <m/>
    <m/>
    <m/>
    <s v="Bancontact"/>
    <m/>
    <m/>
    <n v="55"/>
    <m/>
    <x v="1"/>
    <m/>
    <x v="2"/>
    <n v="55"/>
    <x v="1"/>
    <n v="55"/>
    <x v="0"/>
    <m/>
  </r>
  <r>
    <x v="2"/>
    <n v="6"/>
    <x v="21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6"/>
    <x v="21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6"/>
    <x v="21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6"/>
    <x v="21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6"/>
    <x v="21"/>
    <s v="Sam, dim et JF - JOUR - Consultation"/>
    <s v="Consultation"/>
    <n v="37"/>
    <m/>
    <m/>
    <m/>
    <m/>
    <s v="Bancontact"/>
    <m/>
    <m/>
    <n v="66"/>
    <m/>
    <x v="1"/>
    <m/>
    <x v="2"/>
    <n v="66"/>
    <x v="1"/>
    <n v="66"/>
    <x v="0"/>
    <m/>
  </r>
  <r>
    <x v="2"/>
    <n v="6"/>
    <x v="21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7"/>
    <x v="22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7"/>
    <x v="22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7"/>
    <x v="22"/>
    <s v="Sam, dim et JF - NUIT - Consultation"/>
    <s v="Consultation"/>
    <n v="49"/>
    <m/>
    <m/>
    <m/>
    <m/>
    <s v="Bancontact"/>
    <m/>
    <m/>
    <n v="49"/>
    <m/>
    <x v="1"/>
    <m/>
    <x v="2"/>
    <n v="49"/>
    <x v="1"/>
    <n v="49"/>
    <x v="0"/>
    <m/>
  </r>
  <r>
    <x v="2"/>
    <n v="7"/>
    <x v="22"/>
    <s v="Sam, dim et JF - NUIT - Consultation"/>
    <s v="Consultation"/>
    <n v="49"/>
    <m/>
    <m/>
    <m/>
    <m/>
    <s v="Cash"/>
    <m/>
    <m/>
    <n v="305"/>
    <m/>
    <x v="1"/>
    <m/>
    <x v="2"/>
    <n v="305"/>
    <x v="1"/>
    <n v="305"/>
    <x v="0"/>
    <m/>
  </r>
  <r>
    <x v="2"/>
    <n v="7"/>
    <x v="22"/>
    <s v="Sam, dim et JF - NUIT - Consultation"/>
    <s v="Consultation"/>
    <n v="49"/>
    <m/>
    <m/>
    <m/>
    <m/>
    <s v="Cash"/>
    <m/>
    <m/>
    <n v="245"/>
    <m/>
    <x v="1"/>
    <m/>
    <x v="2"/>
    <n v="245"/>
    <x v="1"/>
    <n v="245"/>
    <x v="0"/>
    <m/>
  </r>
  <r>
    <x v="2"/>
    <n v="7"/>
    <x v="22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7"/>
    <x v="22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7"/>
    <x v="22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n v="7"/>
    <x v="22"/>
    <s v="Sam, dim et JF - JOUR - Consultation"/>
    <s v="Consultation"/>
    <n v="37"/>
    <m/>
    <m/>
    <m/>
    <m/>
    <s v="Bancontact"/>
    <m/>
    <m/>
    <n v="37"/>
    <m/>
    <x v="1"/>
    <m/>
    <x v="2"/>
    <n v="37"/>
    <x v="1"/>
    <n v="37"/>
    <x v="0"/>
    <m/>
  </r>
  <r>
    <x v="2"/>
    <s v="nuit 1"/>
    <x v="24"/>
    <s v="Sam, dim et JF - NUIT - Consultation"/>
    <s v="Consultation"/>
    <n v="49"/>
    <m/>
    <m/>
    <m/>
    <m/>
    <s v="Cash"/>
    <m/>
    <m/>
    <n v="50"/>
    <m/>
    <x v="1"/>
    <m/>
    <x v="2"/>
    <n v="50"/>
    <x v="1"/>
    <n v="50"/>
    <x v="0"/>
    <m/>
  </r>
  <r>
    <x v="2"/>
    <s v="nuit 1"/>
    <x v="24"/>
    <s v="Sam, dim et JF - NUIT - Consultation"/>
    <s v="Consultation"/>
    <n v="49"/>
    <m/>
    <m/>
    <m/>
    <m/>
    <s v="Bancontact"/>
    <m/>
    <m/>
    <n v="49"/>
    <m/>
    <x v="1"/>
    <m/>
    <x v="2"/>
    <n v="49"/>
    <x v="1"/>
    <n v="49"/>
    <x v="0"/>
    <m/>
  </r>
  <r>
    <x v="2"/>
    <s v="nuit 1"/>
    <x v="24"/>
    <s v="Sam, dim et JF - NUIT - Consultation"/>
    <s v="Consultation"/>
    <n v="49"/>
    <m/>
    <m/>
    <m/>
    <m/>
    <s v="Bancontact"/>
    <m/>
    <m/>
    <n v="49"/>
    <m/>
    <x v="1"/>
    <m/>
    <x v="2"/>
    <n v="49"/>
    <x v="1"/>
    <n v="49"/>
    <x v="0"/>
    <m/>
  </r>
  <r>
    <x v="2"/>
    <s v="nuit 1"/>
    <x v="24"/>
    <s v="Sam, dim et JF - NUIT - Consultation"/>
    <s v="Consultation"/>
    <n v="49"/>
    <m/>
    <m/>
    <m/>
    <m/>
    <s v="Bancontact"/>
    <m/>
    <m/>
    <n v="49"/>
    <m/>
    <x v="1"/>
    <m/>
    <x v="2"/>
    <n v="49"/>
    <x v="1"/>
    <n v="49"/>
    <x v="0"/>
    <m/>
  </r>
  <r>
    <x v="2"/>
    <s v="nuit 2"/>
    <x v="25"/>
    <s v="Sam, dim et JF - NUIT - Consultation"/>
    <s v="Consultation"/>
    <n v="49"/>
    <m/>
    <m/>
    <m/>
    <m/>
    <s v="Cash"/>
    <m/>
    <m/>
    <n v="50"/>
    <m/>
    <x v="1"/>
    <m/>
    <x v="2"/>
    <n v="50"/>
    <x v="1"/>
    <n v="50"/>
    <x v="0"/>
    <m/>
  </r>
  <r>
    <x v="3"/>
    <s v="nuit 2"/>
    <x v="26"/>
    <s v="Vend et veille JF - NUIT - Visite 1 bénéficiare"/>
    <s v="Visite"/>
    <n v="85"/>
    <s v="Senger Nestor"/>
    <s v="Ferdinand Nicolay "/>
    <m/>
    <m/>
    <s v="Différé"/>
    <s v="MR"/>
    <s v="Oui"/>
    <n v="85"/>
    <m/>
    <x v="1"/>
    <m/>
    <x v="2"/>
    <n v="85"/>
    <x v="4"/>
    <n v="85"/>
    <x v="0"/>
    <m/>
  </r>
  <r>
    <x v="3"/>
    <s v="nuit 1"/>
    <x v="27"/>
    <s v="Vend et veille JF - NUIT - Visite 1 bénéficiare"/>
    <s v="Visite"/>
    <n v="85"/>
    <s v="Briamont Paul"/>
    <m/>
    <s v="(319) Solidaris - Mutualité socialiste et syndicale de la Province de Liège _x000a_"/>
    <s v="Rue Douffet 36 4020 LIEGE"/>
    <s v="Différé"/>
    <s v="⅓ payant NP"/>
    <s v="Oui"/>
    <n v="85"/>
    <m/>
    <x v="1"/>
    <n v="85.24"/>
    <x v="0"/>
    <m/>
    <x v="0"/>
    <n v="85.24"/>
    <x v="0"/>
    <m/>
  </r>
  <r>
    <x v="3"/>
    <s v="nuit 1"/>
    <x v="27"/>
    <s v="Vend et veille JF - JOUR - Consultation"/>
    <s v="Consultation"/>
    <n v="29"/>
    <s v="Sancak Ercan"/>
    <m/>
    <s v="(228) Mutualia - Mutualité neutre _x000a_"/>
    <s v="Place Verte 41 4800 VERVIERS"/>
    <s v="Différé"/>
    <s v="⅓ payant C"/>
    <s v="Oui"/>
    <n v="29"/>
    <n v="1.5"/>
    <x v="2"/>
    <n v="27.59"/>
    <x v="0"/>
    <m/>
    <x v="0"/>
    <n v="29.09"/>
    <x v="0"/>
    <m/>
  </r>
  <r>
    <x v="3"/>
    <s v="nuit 3"/>
    <x v="28"/>
    <s v="Vend et veille JF - NUIT - Consultation"/>
    <s v="Consultation"/>
    <n v="49"/>
    <m/>
    <m/>
    <m/>
    <m/>
    <s v="Cash"/>
    <m/>
    <m/>
    <n v="50"/>
    <m/>
    <x v="1"/>
    <m/>
    <x v="2"/>
    <n v="50"/>
    <x v="7"/>
    <n v="50"/>
    <x v="0"/>
    <m/>
  </r>
  <r>
    <x v="3"/>
    <s v="nuit 3"/>
    <x v="28"/>
    <s v="Vend et veille JF - NUIT - Consultation"/>
    <s v="Consultation"/>
    <n v="49"/>
    <m/>
    <m/>
    <m/>
    <m/>
    <s v="Bancontact"/>
    <m/>
    <m/>
    <n v="49"/>
    <m/>
    <x v="1"/>
    <m/>
    <x v="2"/>
    <n v="49"/>
    <x v="7"/>
    <n v="49"/>
    <x v="0"/>
    <m/>
  </r>
  <r>
    <x v="3"/>
    <s v="nuit 1"/>
    <x v="27"/>
    <s v="Vend et veille JF - NUIT - Consultation"/>
    <s v="Consultation"/>
    <n v="49"/>
    <m/>
    <m/>
    <m/>
    <m/>
    <s v="Cash"/>
    <m/>
    <m/>
    <n v="49"/>
    <m/>
    <x v="1"/>
    <m/>
    <x v="2"/>
    <n v="49"/>
    <x v="7"/>
    <n v="49"/>
    <x v="0"/>
    <m/>
  </r>
  <r>
    <x v="3"/>
    <s v="nuit 1"/>
    <x v="27"/>
    <s v="Vend et veille JF - NUIT - Visite 1 bénéficiare"/>
    <s v="Visite"/>
    <n v="85"/>
    <m/>
    <m/>
    <m/>
    <m/>
    <s v="Bancontact"/>
    <m/>
    <m/>
    <n v="85"/>
    <m/>
    <x v="1"/>
    <m/>
    <x v="2"/>
    <n v="85"/>
    <x v="7"/>
    <n v="85"/>
    <x v="0"/>
    <m/>
  </r>
  <r>
    <x v="4"/>
    <n v="3"/>
    <x v="29"/>
    <s v="Sam, dim et JF - JOUR - Consultation"/>
    <s v="Consultation"/>
    <n v="37"/>
    <s v="Hombleu Marie"/>
    <s v="Sainte Josephine"/>
    <m/>
    <m/>
    <s v="Différé"/>
    <s v="MR"/>
    <s v="Oui"/>
    <n v="55"/>
    <m/>
    <x v="1"/>
    <m/>
    <x v="2"/>
    <n v="55"/>
    <x v="5"/>
    <n v="55"/>
    <x v="0"/>
    <m/>
  </r>
  <r>
    <x v="4"/>
    <s v="2a"/>
    <x v="30"/>
    <s v="Sam, dim et JF - JOUR - Consultation"/>
    <s v="Consultation"/>
    <n v="37"/>
    <s v="Agovic Eldisa"/>
    <m/>
    <s v="(319) Solidaris - Mutualité socialiste et syndicale de la Province de Liège _x000a_"/>
    <s v="Rue Douffet 36 4020 LIEGE"/>
    <s v="Différé"/>
    <s v="⅓ payant C"/>
    <s v="Non"/>
    <n v="37"/>
    <n v="1.5"/>
    <x v="2"/>
    <m/>
    <x v="2"/>
    <m/>
    <x v="0"/>
    <n v="1.5"/>
    <x v="1"/>
    <m/>
  </r>
  <r>
    <x v="4"/>
    <s v="2b"/>
    <x v="31"/>
    <s v="Sam, dim et JF - JOUR - Consultation"/>
    <s v="Consultation"/>
    <n v="37"/>
    <s v="Belahlal aya"/>
    <m/>
    <s v="(319) Solidaris - Mutualité socialiste et syndicale de la Province de Liège _x000a_"/>
    <s v="Rue Douffet 36 4020 LIEGE"/>
    <s v="Différé"/>
    <s v="⅓ payant C"/>
    <s v="Oui"/>
    <n v="37"/>
    <n v="1"/>
    <x v="2"/>
    <n v="35.85"/>
    <x v="0"/>
    <m/>
    <x v="0"/>
    <n v="36.85"/>
    <x v="0"/>
    <m/>
  </r>
  <r>
    <x v="4"/>
    <s v="2b"/>
    <x v="31"/>
    <s v="Sam, dim et JF - JOUR - Consultation"/>
    <s v="Consultation"/>
    <n v="37"/>
    <s v="Bonfond Assya"/>
    <m/>
    <s v="(319) Solidaris - Mutualité socialiste et syndicale de la Province de Liège _x000a_"/>
    <s v="Rue Douffet 36 4020 LIEGE"/>
    <s v="Différé"/>
    <s v="⅓ payant C"/>
    <s v="Oui"/>
    <n v="37"/>
    <n v="1"/>
    <x v="2"/>
    <n v="35.85"/>
    <x v="0"/>
    <m/>
    <x v="0"/>
    <n v="36.85"/>
    <x v="0"/>
    <m/>
  </r>
  <r>
    <x v="4"/>
    <n v="3"/>
    <x v="29"/>
    <s v="Sam, dim et JF - JOUR - Visite 1 bénéficiaire"/>
    <s v="Visite"/>
    <n v="55"/>
    <m/>
    <m/>
    <m/>
    <m/>
    <s v="Bancontact"/>
    <m/>
    <m/>
    <n v="55"/>
    <m/>
    <x v="1"/>
    <m/>
    <x v="2"/>
    <n v="55"/>
    <x v="7"/>
    <n v="55"/>
    <x v="0"/>
    <m/>
  </r>
  <r>
    <x v="4"/>
    <s v="2a"/>
    <x v="30"/>
    <s v="Sam, dim et JF - JOUR - Visite 1 bénéficiaire"/>
    <s v="Visite"/>
    <n v="55"/>
    <s v="Chaineux Fernand"/>
    <s v="Seigneurie"/>
    <s v="(506) Omnimut mutualité libre de Wallonie _x000a_"/>
    <s v="Rue Natalis 47 B 4020 LIEGE "/>
    <s v="Différé"/>
    <s v="MR"/>
    <s v="Oui"/>
    <n v="167.58"/>
    <m/>
    <x v="1"/>
    <m/>
    <x v="2"/>
    <n v="55"/>
    <x v="4"/>
    <n v="55"/>
    <x v="0"/>
    <m/>
  </r>
  <r>
    <x v="4"/>
    <s v="nuit 2"/>
    <x v="32"/>
    <s v="Sam, dim et JF - NUIT - Visite 1 bénéficiaire"/>
    <s v="Visite"/>
    <n v="85"/>
    <s v="Coulon Albert"/>
    <s v="Château sous bois Spa"/>
    <m/>
    <m/>
    <s v="Différé"/>
    <s v="MR"/>
    <s v="Oui"/>
    <n v="85"/>
    <m/>
    <x v="1"/>
    <m/>
    <x v="2"/>
    <n v="85"/>
    <x v="5"/>
    <n v="85"/>
    <x v="0"/>
    <m/>
  </r>
  <r>
    <x v="4"/>
    <s v="1b"/>
    <x v="17"/>
    <s v="Sam, dim et JF - JOUR - Visite 1 bénéficiaire"/>
    <s v="Visite"/>
    <n v="55"/>
    <s v="Crosset Jenny"/>
    <s v="Résidence Léon D'Andrimont"/>
    <m/>
    <m/>
    <s v="Différé"/>
    <s v="MR"/>
    <s v="Oui"/>
    <n v="55"/>
    <m/>
    <x v="1"/>
    <m/>
    <x v="2"/>
    <n v="55"/>
    <x v="4"/>
    <n v="55"/>
    <x v="0"/>
    <m/>
  </r>
  <r>
    <x v="4"/>
    <n v="3"/>
    <x v="29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3"/>
    <x v="29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b"/>
    <x v="17"/>
    <s v="Sam, dim et JF - JOUR - Visite 1 bénéficiaire"/>
    <s v="Visite"/>
    <n v="55"/>
    <s v="Demarteau Victor"/>
    <s v="Sainte Elisabeth "/>
    <m/>
    <m/>
    <s v="Différé"/>
    <s v="MR"/>
    <s v="Oui"/>
    <n v="55"/>
    <m/>
    <x v="1"/>
    <m/>
    <x v="2"/>
    <n v="55"/>
    <x v="4"/>
    <n v="55"/>
    <x v="0"/>
    <m/>
  </r>
  <r>
    <x v="4"/>
    <n v="3"/>
    <x v="29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2b"/>
    <x v="31"/>
    <s v="Sam, dim et JF - JOUR - Consultation"/>
    <s v="Consultation"/>
    <n v="37"/>
    <s v="Detalle Christelle"/>
    <m/>
    <s v="(137) Mutualité Chrétienne de Verviers - Eupen _x000a_"/>
    <s v="Rue Laoureux 25-29  - 4800 Verviers"/>
    <s v="Différé"/>
    <s v="⅓ payant NP"/>
    <s v="Oui"/>
    <n v="37"/>
    <m/>
    <x v="1"/>
    <n v="35.85"/>
    <x v="1"/>
    <m/>
    <x v="0"/>
    <n v="35.85"/>
    <x v="0"/>
    <m/>
  </r>
  <r>
    <x v="4"/>
    <s v="2a"/>
    <x v="30"/>
    <s v="Sam, dim et JF - JOUR - Consultation"/>
    <s v="Consultation"/>
    <n v="37"/>
    <s v="Detry Yael"/>
    <m/>
    <s v="(228) Mutualia - Mutualité neutre _x000a_"/>
    <s v="Place Verte 41 4800 VERVIERS"/>
    <s v="Différé"/>
    <s v="⅓ payant BC"/>
    <s v="Oui"/>
    <n v="37"/>
    <n v="1.5"/>
    <x v="2"/>
    <n v="35.85"/>
    <x v="0"/>
    <m/>
    <x v="0"/>
    <n v="37.35"/>
    <x v="0"/>
    <m/>
  </r>
  <r>
    <x v="4"/>
    <n v="4"/>
    <x v="33"/>
    <s v="Sam, dim et JF - JOUR - Consultation"/>
    <s v="Consultation"/>
    <n v="37"/>
    <s v="Fonsny Sandra"/>
    <m/>
    <s v="(228) Mutualia - Mutualité neutre _x000a_"/>
    <s v="Place Verte 41 4800 VERVIERS"/>
    <s v="Différé"/>
    <s v="⅓ payant C"/>
    <s v="Oui"/>
    <n v="37"/>
    <n v="1"/>
    <x v="2"/>
    <n v="35.85"/>
    <x v="0"/>
    <m/>
    <x v="0"/>
    <n v="36.85"/>
    <x v="0"/>
    <m/>
  </r>
  <r>
    <x v="4"/>
    <s v="nuit 2"/>
    <x v="32"/>
    <s v="Sam, dim et JF - NUIT - Visite 1 bénéficiaire"/>
    <s v="Visite"/>
    <n v="85"/>
    <s v="Franssen Marie"/>
    <m/>
    <s v="(940,941,942) Caisse des Soins de santé de HR Rail Centre Médical Régional Namur _x000a_"/>
    <s v="Rue de France 85 - 1060 Bruxelles"/>
    <s v="Différé"/>
    <s v="⅓ payant C"/>
    <s v="Oui"/>
    <n v="85"/>
    <n v="3.5"/>
    <x v="2"/>
    <n v="78.5"/>
    <x v="4"/>
    <m/>
    <x v="0"/>
    <n v="82"/>
    <x v="0"/>
    <m/>
  </r>
  <r>
    <x v="4"/>
    <s v="nuit 1"/>
    <x v="34"/>
    <s v="Sam, dim et JF - NUIT - Visite 1 bénéficiaire"/>
    <s v="Visite"/>
    <n v="85"/>
    <s v="Geradon Raymond"/>
    <s v="Résidence Léon D'Andrimont"/>
    <m/>
    <m/>
    <s v="Différé"/>
    <s v="MR"/>
    <s v="Oui"/>
    <n v="85"/>
    <m/>
    <x v="1"/>
    <m/>
    <x v="2"/>
    <n v="85"/>
    <x v="4"/>
    <n v="85"/>
    <x v="0"/>
    <m/>
  </r>
  <r>
    <x v="4"/>
    <s v="2a"/>
    <x v="30"/>
    <s v="Sam, dim et JF - JOUR - Visite 1 bénéficiaire"/>
    <s v="Visite"/>
    <n v="55"/>
    <s v="Grosdent Simone"/>
    <s v="Seigneurie"/>
    <s v="(506) Omnimut mutualité libre de Wallonie _x000a_"/>
    <s v="Rue Natalis 47 B 4020 LIEGE "/>
    <s v="Différé"/>
    <s v="MR"/>
    <s v="Oui"/>
    <n v="167.58"/>
    <m/>
    <x v="1"/>
    <m/>
    <x v="2"/>
    <n v="167.58"/>
    <x v="4"/>
    <n v="167.58"/>
    <x v="0"/>
    <m/>
  </r>
  <r>
    <x v="4"/>
    <n v="3"/>
    <x v="29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3"/>
    <x v="29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b"/>
    <x v="17"/>
    <s v="Sam, dim et JF - JOUR - Visite 1 bénéficiaire"/>
    <s v="Visite"/>
    <n v="55"/>
    <s v="Houart Marie"/>
    <s v="Résidence Léon D'Andrimont"/>
    <m/>
    <m/>
    <s v="Différé"/>
    <s v="MR"/>
    <s v="Oui"/>
    <n v="55"/>
    <m/>
    <x v="1"/>
    <m/>
    <x v="2"/>
    <n v="55"/>
    <x v="5"/>
    <n v="55"/>
    <x v="0"/>
    <m/>
  </r>
  <r>
    <x v="4"/>
    <s v="1a"/>
    <x v="35"/>
    <s v="Sam, dim et JF - JOUR - Consultation"/>
    <s v="Consultation"/>
    <n v="37"/>
    <s v="Julémont René"/>
    <m/>
    <s v="(319) Solidaris - Mutualité socialiste et syndicale de la Province de Liège _x000a_"/>
    <s v="Rue Douffet 36 4020 LIEGE"/>
    <s v="Différé"/>
    <s v="⅓ payant C"/>
    <s v="Oui"/>
    <n v="37"/>
    <n v="1"/>
    <x v="2"/>
    <n v="35.85"/>
    <x v="0"/>
    <m/>
    <x v="0"/>
    <n v="36.85"/>
    <x v="0"/>
    <m/>
  </r>
  <r>
    <x v="4"/>
    <n v="7"/>
    <x v="36"/>
    <s v="Sam, dim et JF - JOUR - Visite 1 bénéficiaire"/>
    <s v="Visite"/>
    <n v="55"/>
    <s v="Keller Wilhelm"/>
    <s v="Mr Vivias St Vith"/>
    <m/>
    <m/>
    <s v="Différé"/>
    <s v="MR"/>
    <s v="Oui"/>
    <n v="55"/>
    <m/>
    <x v="1"/>
    <m/>
    <x v="2"/>
    <n v="55"/>
    <x v="4"/>
    <n v="55"/>
    <x v="0"/>
    <m/>
  </r>
  <r>
    <x v="4"/>
    <n v="4"/>
    <x v="33"/>
    <s v="Sam, dim et JF - JOUR - Visite 1 bénéficiaire"/>
    <s v="Visite"/>
    <n v="55"/>
    <s v="Konan Brou Yolande"/>
    <m/>
    <s v="(527) Partenamut"/>
    <s v="Boulevard Anspach 1 - 1000 Bruxelles"/>
    <s v="Différé"/>
    <s v="⅓ payant C"/>
    <s v="Oui"/>
    <n v="55"/>
    <n v="5"/>
    <x v="2"/>
    <n v="50.8"/>
    <x v="1"/>
    <m/>
    <x v="0"/>
    <n v="55.8"/>
    <x v="0"/>
    <m/>
  </r>
  <r>
    <x v="4"/>
    <n v="4"/>
    <x v="33"/>
    <s v="Sam, dim et JF - JOUR - Visite 1 bénéficiaire"/>
    <s v="Visite"/>
    <n v="55"/>
    <s v="Lambert Denise"/>
    <s v="Résidence Le Grand Fa"/>
    <m/>
    <m/>
    <s v="Différé"/>
    <s v="MR"/>
    <s v="Oui"/>
    <n v="55"/>
    <m/>
    <x v="1"/>
    <m/>
    <x v="2"/>
    <n v="85"/>
    <x v="3"/>
    <n v="85"/>
    <x v="0"/>
    <m/>
  </r>
  <r>
    <x v="4"/>
    <s v="1b"/>
    <x v="17"/>
    <s v="Sam, dim et JF - JOUR - Visite 1 bénéficiaire"/>
    <s v="Visite"/>
    <n v="55"/>
    <s v="Lambert Joseph"/>
    <s v="Résidence Léon D'Andrimont"/>
    <m/>
    <m/>
    <s v="Différé"/>
    <s v="MR"/>
    <s v="Oui"/>
    <n v="55"/>
    <m/>
    <x v="1"/>
    <m/>
    <x v="2"/>
    <n v="55"/>
    <x v="5"/>
    <n v="55"/>
    <x v="0"/>
    <m/>
  </r>
  <r>
    <x v="4"/>
    <s v="nuit 2"/>
    <x v="32"/>
    <s v="Sam, dim et JF - JOUR - Consultation"/>
    <s v="Consultation"/>
    <n v="37"/>
    <s v="Linet Stacy "/>
    <m/>
    <s v="(319) Solidaris - Mutualité socialiste et syndicale de la Province de Liège _x000a_"/>
    <s v="Rue Douffet 36 4020 LIEGE"/>
    <s v="Différé"/>
    <s v="⅓ payant BC"/>
    <s v="Oui"/>
    <n v="37"/>
    <n v="1.5"/>
    <x v="2"/>
    <n v="35.85"/>
    <x v="0"/>
    <m/>
    <x v="0"/>
    <n v="37.35"/>
    <x v="0"/>
    <m/>
  </r>
  <r>
    <x v="4"/>
    <s v="1b"/>
    <x v="17"/>
    <s v="Sam, dim et JF - JOUR - Visite 1 bénéficiaire"/>
    <s v="Visite"/>
    <n v="55"/>
    <s v="Lottin Joseph"/>
    <s v="Sainte Elisabeth "/>
    <m/>
    <m/>
    <s v="Différé"/>
    <s v="MR"/>
    <s v="Oui"/>
    <n v="55"/>
    <m/>
    <x v="1"/>
    <m/>
    <x v="2"/>
    <n v="55"/>
    <x v="4"/>
    <n v="55"/>
    <x v="0"/>
    <m/>
  </r>
  <r>
    <x v="4"/>
    <n v="3"/>
    <x v="29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2b"/>
    <x v="31"/>
    <s v="Sam, dim et JF - JOUR - Consultation"/>
    <s v="Consultation"/>
    <n v="37"/>
    <s v="Massafi Karima"/>
    <s v="Bulle d'air"/>
    <m/>
    <m/>
    <s v="Différé"/>
    <s v="Autres"/>
    <s v="Oui"/>
    <n v="37"/>
    <m/>
    <x v="1"/>
    <m/>
    <x v="2"/>
    <n v="37"/>
    <x v="4"/>
    <n v="37"/>
    <x v="0"/>
    <m/>
  </r>
  <r>
    <x v="4"/>
    <n v="7"/>
    <x v="36"/>
    <s v="Sam, dim et JF - JOUR - Consultation"/>
    <s v="Consultation"/>
    <n v="37"/>
    <s v="Osman Hodan Mohamed"/>
    <s v="Croix rouge Sainte-Elisabeth Manderfeld"/>
    <m/>
    <m/>
    <s v="Différé"/>
    <s v="Autres"/>
    <s v="Non"/>
    <n v="37"/>
    <m/>
    <x v="1"/>
    <m/>
    <x v="2"/>
    <m/>
    <x v="0"/>
    <n v="0"/>
    <x v="1"/>
    <s v="Croix rouge"/>
  </r>
  <r>
    <x v="4"/>
    <s v="1b"/>
    <x v="17"/>
    <s v="Sam, dim et JF - JOUR - Visite 1 bénéficiaire"/>
    <s v="Visite"/>
    <n v="55"/>
    <s v="Pesser Berthe"/>
    <s v="Sainte Famille"/>
    <m/>
    <m/>
    <s v="Différé"/>
    <s v="MR"/>
    <s v="Oui"/>
    <n v="55"/>
    <m/>
    <x v="1"/>
    <m/>
    <x v="2"/>
    <n v="55"/>
    <x v="4"/>
    <n v="55"/>
    <x v="0"/>
    <m/>
  </r>
  <r>
    <x v="4"/>
    <n v="3"/>
    <x v="29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b"/>
    <x v="17"/>
    <s v="Sam, dim et JF - JOUR - Visite 1 bénéficiaire"/>
    <s v="Visite"/>
    <n v="55"/>
    <s v="Schonbrodt Josette"/>
    <s v="Résidence Léon D'Andrimont"/>
    <m/>
    <m/>
    <s v="Différé"/>
    <s v="MR"/>
    <s v="Oui"/>
    <n v="55"/>
    <m/>
    <x v="1"/>
    <m/>
    <x v="2"/>
    <n v="55"/>
    <x v="4"/>
    <n v="55"/>
    <x v="0"/>
    <m/>
  </r>
  <r>
    <x v="4"/>
    <n v="7"/>
    <x v="36"/>
    <s v="Sam, dim et JF - JOUR - Visite 1 bénéficiaire"/>
    <s v="Visite"/>
    <n v="55"/>
    <s v="Schröder Margaretha"/>
    <s v="Ste Elisabeth -  St Vith"/>
    <m/>
    <m/>
    <s v="Différé"/>
    <s v="MR"/>
    <s v="Oui"/>
    <n v="55"/>
    <m/>
    <x v="1"/>
    <m/>
    <x v="2"/>
    <m/>
    <x v="0"/>
    <n v="0"/>
    <x v="2"/>
    <m/>
  </r>
  <r>
    <x v="4"/>
    <s v="2b"/>
    <x v="31"/>
    <s v="Sam, dim et JF - JOUR - Visite 1 bénéficiaire"/>
    <s v="Visite"/>
    <n v="55"/>
    <s v="Schyns Stacy"/>
    <m/>
    <s v="(137) Mutualité Chrétienne de Verviers - Eupen _x000a_"/>
    <s v="Rue Laoureux 25-29  - 4800 Verviers"/>
    <s v="Différé"/>
    <s v="⅓ payant NP"/>
    <s v="Oui"/>
    <n v="55"/>
    <m/>
    <x v="1"/>
    <n v="52.8"/>
    <x v="1"/>
    <m/>
    <x v="0"/>
    <n v="52.8"/>
    <x v="0"/>
    <m/>
  </r>
  <r>
    <x v="4"/>
    <s v="1a"/>
    <x v="35"/>
    <s v="Sam, dim et JF - JOUR - Visite 1 bénéficiaire"/>
    <s v="Visite"/>
    <n v="55"/>
    <s v="Schynts Marie"/>
    <s v="Sainte Famille"/>
    <s v="(137) Mutualité Chrétienne de Verviers - Eupen _x000a_"/>
    <s v="Rue Laoureux 25-29  - 4800 Verviers"/>
    <s v="Différé"/>
    <s v="MR"/>
    <s v="Oui"/>
    <n v="55"/>
    <m/>
    <x v="1"/>
    <m/>
    <x v="2"/>
    <n v="55"/>
    <x v="4"/>
    <n v="55"/>
    <x v="0"/>
    <m/>
  </r>
  <r>
    <x v="4"/>
    <s v="2a"/>
    <x v="30"/>
    <s v="Sam, dim et JF - JOUR - Consultation"/>
    <s v="Consultation"/>
    <n v="37"/>
    <s v="Sen Zeyd"/>
    <m/>
    <s v="(228) Mutualia - Mutualité neutre _x000a_"/>
    <s v="Place Verte 41 4800 VERVIERS"/>
    <s v="Différé"/>
    <s v="⅓ payant C"/>
    <s v="Oui"/>
    <n v="37"/>
    <n v="1.5"/>
    <x v="2"/>
    <n v="35.85"/>
    <x v="0"/>
    <m/>
    <x v="0"/>
    <n v="37.35"/>
    <x v="0"/>
    <m/>
  </r>
  <r>
    <x v="4"/>
    <s v="nuit 1"/>
    <x v="34"/>
    <s v="Sam, dim et JF - JOUR - Consultation"/>
    <s v="Consultation"/>
    <n v="37"/>
    <s v="Solot Jean-Marc"/>
    <s v="M. Méd Brasero"/>
    <m/>
    <m/>
    <s v="Différé"/>
    <s v="Autres"/>
    <s v="Oui"/>
    <n v="36.35"/>
    <m/>
    <x v="1"/>
    <m/>
    <x v="2"/>
    <n v="36.35"/>
    <x v="4"/>
    <n v="36.35"/>
    <x v="0"/>
    <m/>
  </r>
  <r>
    <x v="4"/>
    <s v="2b"/>
    <x v="31"/>
    <s v="Sam, dim et JF - JOUR - Consultation"/>
    <s v="Consultation"/>
    <n v="37"/>
    <s v="Wachiranaweekun Saranbhorn"/>
    <m/>
    <s v="(228) Mutualia - Mutualité neutre _x000a_"/>
    <s v="Place Verte 41 4800 VERVIERS"/>
    <s v="Différé"/>
    <s v="⅓ payant C"/>
    <s v="Oui"/>
    <n v="37"/>
    <n v="3"/>
    <x v="2"/>
    <n v="35.85"/>
    <x v="0"/>
    <m/>
    <x v="0"/>
    <n v="38.85"/>
    <x v="0"/>
    <m/>
  </r>
  <r>
    <x v="4"/>
    <s v="1b"/>
    <x v="17"/>
    <s v="Sam, dim et JF - JOUR - Visite 1 bénéficiaire"/>
    <s v="Visite"/>
    <n v="55"/>
    <m/>
    <m/>
    <m/>
    <m/>
    <s v="Bancontact"/>
    <m/>
    <m/>
    <n v="55"/>
    <m/>
    <x v="1"/>
    <m/>
    <x v="2"/>
    <n v="55"/>
    <x v="7"/>
    <n v="55"/>
    <x v="0"/>
    <m/>
  </r>
  <r>
    <x v="4"/>
    <s v="1b"/>
    <x v="17"/>
    <s v="Sam, dim et JF - JOUR - Visite 1 bénéficiaire"/>
    <s v="Visite"/>
    <n v="55"/>
    <m/>
    <m/>
    <m/>
    <m/>
    <s v="Bancontact"/>
    <m/>
    <m/>
    <n v="55"/>
    <m/>
    <x v="1"/>
    <m/>
    <x v="2"/>
    <n v="55"/>
    <x v="7"/>
    <n v="55"/>
    <x v="0"/>
    <m/>
  </r>
  <r>
    <x v="4"/>
    <s v="1b"/>
    <x v="17"/>
    <s v="Sam, dim et JF - JOUR - Visite 1 bénéficiaire"/>
    <s v="Visite"/>
    <n v="55"/>
    <m/>
    <m/>
    <m/>
    <m/>
    <s v="Bancontact"/>
    <m/>
    <m/>
    <n v="55"/>
    <m/>
    <x v="1"/>
    <m/>
    <x v="2"/>
    <n v="55"/>
    <x v="7"/>
    <n v="55"/>
    <x v="0"/>
    <m/>
  </r>
  <r>
    <x v="4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a"/>
    <x v="35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a"/>
    <x v="35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a"/>
    <x v="35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a"/>
    <x v="35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a"/>
    <x v="35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a"/>
    <x v="35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a"/>
    <x v="35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a"/>
    <x v="35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1a"/>
    <x v="35"/>
    <s v="Sam, dim et JF - JOUR - Visite 1 bénéficiaire"/>
    <s v="Visite"/>
    <n v="55"/>
    <m/>
    <m/>
    <m/>
    <m/>
    <s v="Bancontact"/>
    <m/>
    <m/>
    <n v="55"/>
    <m/>
    <x v="1"/>
    <m/>
    <x v="2"/>
    <n v="55"/>
    <x v="7"/>
    <n v="55"/>
    <x v="0"/>
    <m/>
  </r>
  <r>
    <x v="4"/>
    <s v="2a"/>
    <x v="30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2a"/>
    <x v="30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2a"/>
    <x v="30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2a"/>
    <x v="30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2a"/>
    <x v="30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2a"/>
    <x v="30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2a"/>
    <x v="30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2a"/>
    <x v="30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2a"/>
    <x v="30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2a"/>
    <x v="30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2a"/>
    <x v="30"/>
    <s v="Sam, dim et JF - JOUR - Visite 1 bénéficiaire"/>
    <s v="Visite"/>
    <n v="55"/>
    <m/>
    <m/>
    <m/>
    <m/>
    <s v="Bancontact"/>
    <m/>
    <m/>
    <n v="55"/>
    <m/>
    <x v="1"/>
    <m/>
    <x v="2"/>
    <n v="55"/>
    <x v="7"/>
    <n v="55"/>
    <x v="0"/>
    <m/>
  </r>
  <r>
    <x v="4"/>
    <s v="2a"/>
    <x v="30"/>
    <s v="Sam, dim et JF - JOUR - Visite 1 bénéficiaire"/>
    <s v="Visite"/>
    <n v="55"/>
    <m/>
    <m/>
    <m/>
    <m/>
    <s v="Cash"/>
    <m/>
    <m/>
    <n v="55"/>
    <m/>
    <x v="1"/>
    <m/>
    <x v="2"/>
    <n v="55"/>
    <x v="7"/>
    <n v="55"/>
    <x v="0"/>
    <m/>
  </r>
  <r>
    <x v="4"/>
    <s v="2b"/>
    <x v="31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4"/>
    <s v="2b"/>
    <x v="31"/>
    <s v="Sam, dim et JF - JOUR - Visite 1 bénéficiaire"/>
    <s v="Visite"/>
    <n v="55"/>
    <m/>
    <m/>
    <m/>
    <m/>
    <s v="Bancontact"/>
    <m/>
    <m/>
    <n v="55"/>
    <m/>
    <x v="1"/>
    <m/>
    <x v="2"/>
    <n v="55"/>
    <x v="7"/>
    <n v="55"/>
    <x v="0"/>
    <m/>
  </r>
  <r>
    <x v="4"/>
    <s v="2b"/>
    <x v="31"/>
    <s v="Sam, dim et JF - JOUR - Visite 1 bénéficiaire"/>
    <s v="Visite"/>
    <n v="55"/>
    <m/>
    <m/>
    <m/>
    <m/>
    <s v="Bancontact"/>
    <m/>
    <m/>
    <n v="55"/>
    <m/>
    <x v="1"/>
    <m/>
    <x v="2"/>
    <n v="55"/>
    <x v="7"/>
    <n v="55"/>
    <x v="0"/>
    <m/>
  </r>
  <r>
    <x v="4"/>
    <s v="2b"/>
    <x v="31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2b"/>
    <x v="31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2b"/>
    <x v="31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2b"/>
    <x v="31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2b"/>
    <x v="31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2b"/>
    <x v="31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3"/>
    <x v="29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3"/>
    <x v="29"/>
    <s v="Sam, dim et JF - JOUR - Visite 1 bénéficiaire"/>
    <s v="Visite"/>
    <n v="55"/>
    <m/>
    <m/>
    <m/>
    <m/>
    <s v="Cash"/>
    <m/>
    <m/>
    <n v="55"/>
    <m/>
    <x v="1"/>
    <m/>
    <x v="2"/>
    <n v="55"/>
    <x v="7"/>
    <n v="55"/>
    <x v="0"/>
    <m/>
  </r>
  <r>
    <x v="4"/>
    <n v="4"/>
    <x v="33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4"/>
    <x v="33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4"/>
    <x v="33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4"/>
    <x v="33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4"/>
    <x v="33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4"/>
    <n v="4"/>
    <x v="33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4"/>
    <n v="5"/>
    <x v="3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5"/>
    <x v="3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5"/>
    <x v="3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5"/>
    <x v="37"/>
    <s v="Sam, dim et JF - JOUR - Visite 1 bénéficiaire"/>
    <s v="Visite"/>
    <n v="55"/>
    <m/>
    <m/>
    <m/>
    <m/>
    <s v="Bancontact"/>
    <m/>
    <m/>
    <n v="55"/>
    <m/>
    <x v="1"/>
    <m/>
    <x v="2"/>
    <n v="55"/>
    <x v="7"/>
    <n v="55"/>
    <x v="0"/>
    <m/>
  </r>
  <r>
    <x v="4"/>
    <n v="6"/>
    <x v="38"/>
    <s v="Sam, dim et JF - JOUR - Visite 1 bénéficiaire"/>
    <s v="Visite"/>
    <n v="55"/>
    <m/>
    <m/>
    <m/>
    <m/>
    <s v="Cash"/>
    <m/>
    <m/>
    <n v="55"/>
    <m/>
    <x v="1"/>
    <m/>
    <x v="2"/>
    <n v="55"/>
    <x v="7"/>
    <n v="55"/>
    <x v="0"/>
    <m/>
  </r>
  <r>
    <x v="4"/>
    <n v="6"/>
    <x v="38"/>
    <s v="Sam, dim et JF - JOUR - Visite 1 bénéficiaire"/>
    <s v="Visite"/>
    <n v="55"/>
    <m/>
    <m/>
    <m/>
    <m/>
    <s v="Cash"/>
    <m/>
    <m/>
    <n v="55"/>
    <m/>
    <x v="1"/>
    <m/>
    <x v="2"/>
    <n v="55"/>
    <x v="7"/>
    <n v="55"/>
    <x v="0"/>
    <m/>
  </r>
  <r>
    <x v="4"/>
    <n v="6"/>
    <x v="38"/>
    <s v="Sam, dim et JF - JOUR - Visite 1 bénéficiaire"/>
    <s v="Visite"/>
    <n v="55"/>
    <m/>
    <m/>
    <m/>
    <m/>
    <s v="Cash"/>
    <m/>
    <m/>
    <n v="55"/>
    <m/>
    <x v="1"/>
    <m/>
    <x v="2"/>
    <n v="55"/>
    <x v="7"/>
    <n v="55"/>
    <x v="0"/>
    <m/>
  </r>
  <r>
    <x v="4"/>
    <n v="6"/>
    <x v="38"/>
    <s v="Sam, dim et JF - JOUR - Visite 1 bénéficiaire"/>
    <s v="Visite"/>
    <n v="55"/>
    <m/>
    <m/>
    <m/>
    <m/>
    <s v="Cash"/>
    <m/>
    <m/>
    <n v="55"/>
    <m/>
    <x v="1"/>
    <m/>
    <x v="2"/>
    <n v="55"/>
    <x v="7"/>
    <n v="55"/>
    <x v="0"/>
    <m/>
  </r>
  <r>
    <x v="4"/>
    <n v="6"/>
    <x v="38"/>
    <s v="Sam, dim et JF - JOUR - Visite 1 bénéficiaire"/>
    <s v="Visite"/>
    <n v="55"/>
    <m/>
    <m/>
    <m/>
    <m/>
    <s v="Cash"/>
    <m/>
    <m/>
    <n v="55"/>
    <m/>
    <x v="1"/>
    <m/>
    <x v="2"/>
    <n v="55"/>
    <x v="7"/>
    <n v="55"/>
    <x v="0"/>
    <m/>
  </r>
  <r>
    <x v="4"/>
    <n v="6"/>
    <x v="38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4"/>
    <n v="6"/>
    <x v="38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6"/>
    <x v="38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6"/>
    <x v="38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6"/>
    <x v="38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6"/>
    <x v="38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6"/>
    <x v="38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6"/>
    <x v="38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7"/>
    <x v="3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7"/>
    <x v="3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7"/>
    <x v="3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7"/>
    <x v="3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7"/>
    <x v="3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7"/>
    <x v="3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n v="7"/>
    <x v="36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4"/>
    <n v="7"/>
    <x v="36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4"/>
    <n v="7"/>
    <x v="36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4"/>
    <n v="7"/>
    <x v="36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4"/>
    <n v="7"/>
    <x v="36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4"/>
    <n v="7"/>
    <x v="36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4"/>
    <n v="7"/>
    <x v="36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4"/>
    <n v="7"/>
    <x v="36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4"/>
    <n v="7"/>
    <x v="36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4"/>
    <n v="7"/>
    <x v="36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4"/>
    <n v="7"/>
    <x v="36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4"/>
    <n v="7"/>
    <x v="36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4"/>
    <n v="7"/>
    <x v="36"/>
    <s v="Sam, dim et JF - JOUR - Visite 1 bénéficiaire"/>
    <s v="Visite"/>
    <n v="55"/>
    <m/>
    <m/>
    <m/>
    <m/>
    <s v="Cash"/>
    <m/>
    <m/>
    <n v="55"/>
    <m/>
    <x v="1"/>
    <m/>
    <x v="2"/>
    <n v="55"/>
    <x v="7"/>
    <n v="55"/>
    <x v="0"/>
    <m/>
  </r>
  <r>
    <x v="4"/>
    <n v="7"/>
    <x v="36"/>
    <s v="Sam, dim et JF - JOUR - Visite 1 bénéficiaire"/>
    <s v="Visite"/>
    <n v="55"/>
    <m/>
    <m/>
    <m/>
    <m/>
    <s v="Cash"/>
    <m/>
    <m/>
    <n v="55"/>
    <m/>
    <x v="1"/>
    <m/>
    <x v="2"/>
    <n v="55"/>
    <x v="7"/>
    <n v="55"/>
    <x v="0"/>
    <m/>
  </r>
  <r>
    <x v="4"/>
    <s v="nuit 1"/>
    <x v="34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nuit 1"/>
    <x v="34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nuit 1"/>
    <x v="34"/>
    <s v="Sam, dim et JF - NUIT - Visite 1 bénéficiaire"/>
    <s v="Visite"/>
    <n v="85"/>
    <m/>
    <m/>
    <m/>
    <m/>
    <s v="Bancontact"/>
    <m/>
    <m/>
    <n v="85"/>
    <m/>
    <x v="1"/>
    <m/>
    <x v="2"/>
    <n v="85"/>
    <x v="7"/>
    <n v="85"/>
    <x v="0"/>
    <m/>
  </r>
  <r>
    <x v="4"/>
    <s v="nuit 2"/>
    <x v="32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4"/>
    <s v="nuit 2"/>
    <x v="32"/>
    <s v="Sam, dim et JF - NUIT - Visite 1 bénéficiaire"/>
    <s v="Visite"/>
    <n v="85"/>
    <m/>
    <m/>
    <m/>
    <m/>
    <s v="Bancontact"/>
    <m/>
    <m/>
    <n v="85"/>
    <m/>
    <x v="1"/>
    <m/>
    <x v="2"/>
    <n v="85"/>
    <x v="7"/>
    <n v="85"/>
    <x v="0"/>
    <m/>
  </r>
  <r>
    <x v="4"/>
    <s v="nuit 2"/>
    <x v="32"/>
    <s v="Sam, dim et JF - NUIT - Visite 1 bénéficiaire"/>
    <s v="Visite"/>
    <n v="85"/>
    <m/>
    <m/>
    <m/>
    <m/>
    <s v="Bancontact"/>
    <m/>
    <m/>
    <n v="85"/>
    <m/>
    <x v="1"/>
    <m/>
    <x v="2"/>
    <n v="85"/>
    <x v="7"/>
    <n v="85"/>
    <x v="0"/>
    <m/>
  </r>
  <r>
    <x v="4"/>
    <s v="nuit 3"/>
    <x v="3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nuit 3"/>
    <x v="3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4"/>
    <s v="nuit 3"/>
    <x v="3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5"/>
    <x v="39"/>
    <s v="Sam, dim et JF - JOUR - Consultation"/>
    <s v="Consultation"/>
    <n v="37"/>
    <s v="Haidari Hafizullah"/>
    <m/>
    <m/>
    <m/>
    <s v="Différé"/>
    <s v="Autres"/>
    <s v="Oui"/>
    <n v="37"/>
    <m/>
    <x v="1"/>
    <m/>
    <x v="2"/>
    <m/>
    <x v="0"/>
    <n v="0"/>
    <x v="1"/>
    <s v="Croix rouge"/>
  </r>
  <r>
    <x v="5"/>
    <s v="2b"/>
    <x v="40"/>
    <s v="Sam, dim et JF - JOUR - Visite 1 bénéficiaire"/>
    <s v="Visite"/>
    <n v="55"/>
    <s v="Begond Marie"/>
    <s v="Résidence les Hêtres"/>
    <m/>
    <m/>
    <s v="Différé"/>
    <s v="MR"/>
    <s v="Oui"/>
    <n v="55"/>
    <m/>
    <x v="1"/>
    <m/>
    <x v="2"/>
    <n v="55"/>
    <x v="5"/>
    <n v="55"/>
    <x v="0"/>
    <m/>
  </r>
  <r>
    <x v="5"/>
    <n v="6"/>
    <x v="41"/>
    <s v="Sam, dim et JF - JOUR - Visite 1 bénéficiaire"/>
    <s v="Visite"/>
    <n v="55"/>
    <s v="Altunc Mehmet"/>
    <m/>
    <s v="(610) Office régional d'Eupen _x000a_"/>
    <s v="Brauereihof 5 4700 EUPEN"/>
    <s v="Différé"/>
    <s v="⅓ payant C"/>
    <s v="Oui"/>
    <n v="55"/>
    <n v="5"/>
    <x v="2"/>
    <n v="50.8"/>
    <x v="5"/>
    <m/>
    <x v="0"/>
    <n v="55.8"/>
    <x v="0"/>
    <m/>
  </r>
  <r>
    <x v="5"/>
    <n v="4"/>
    <x v="42"/>
    <s v="Sam, dim et JF - JOUR - Consultation"/>
    <s v="Consultation"/>
    <n v="37"/>
    <s v="Archambeau marie"/>
    <s v="Do Grand Fa"/>
    <m/>
    <m/>
    <s v="Différé"/>
    <s v="MR"/>
    <s v="Oui"/>
    <n v="47.8"/>
    <m/>
    <x v="1"/>
    <m/>
    <x v="2"/>
    <n v="47.8"/>
    <x v="5"/>
    <n v="47.8"/>
    <x v="0"/>
    <m/>
  </r>
  <r>
    <x v="5"/>
    <s v="2b"/>
    <x v="40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s v="2b"/>
    <x v="40"/>
    <s v="Sam, dim et JF - JOUR - Visite 1 bénéficiaire"/>
    <s v="Visite"/>
    <n v="55"/>
    <m/>
    <m/>
    <m/>
    <m/>
    <s v="Bancontact"/>
    <m/>
    <m/>
    <n v="55"/>
    <m/>
    <x v="1"/>
    <m/>
    <x v="2"/>
    <n v="55"/>
    <x v="7"/>
    <n v="55"/>
    <x v="0"/>
    <m/>
  </r>
  <r>
    <x v="5"/>
    <s v="2b"/>
    <x v="40"/>
    <s v="Sam, dim et JF - JOUR - Visite 1 bénéficiaire"/>
    <s v="Visite"/>
    <n v="55"/>
    <m/>
    <m/>
    <m/>
    <m/>
    <s v="Bancontact"/>
    <m/>
    <m/>
    <n v="55"/>
    <m/>
    <x v="1"/>
    <m/>
    <x v="2"/>
    <n v="55"/>
    <x v="7"/>
    <n v="55"/>
    <x v="0"/>
    <m/>
  </r>
  <r>
    <x v="5"/>
    <s v="2b"/>
    <x v="40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2b"/>
    <x v="40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2b"/>
    <x v="40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a"/>
    <x v="43"/>
    <s v="Sam, dim et JF - JOUR - Visite 1 bénéficiaire"/>
    <s v="Visite"/>
    <n v="55"/>
    <s v="Charlier Maguy"/>
    <m/>
    <s v="(137) Mutualité Chrétienne de Verviers - Eupen _x000a_"/>
    <s v="Rue Laoureux 25-29  - 4800 Verviers"/>
    <s v="Différé"/>
    <s v="⅓ payant NP"/>
    <s v="Oui"/>
    <n v="55"/>
    <m/>
    <x v="1"/>
    <n v="50.8"/>
    <x v="1"/>
    <m/>
    <x v="0"/>
    <n v="50.8"/>
    <x v="0"/>
    <m/>
  </r>
  <r>
    <x v="5"/>
    <s v="1b"/>
    <x v="17"/>
    <s v="Sam, dim et JF - JOUR - Visite 1 bénéficiaire"/>
    <s v="Visite"/>
    <n v="55"/>
    <s v="Cosaert Anne-Marie"/>
    <s v="MR La Kan Aubel"/>
    <m/>
    <m/>
    <s v="Différé"/>
    <s v="MR"/>
    <s v="Oui"/>
    <n v="55"/>
    <m/>
    <x v="1"/>
    <m/>
    <x v="2"/>
    <n v="55"/>
    <x v="4"/>
    <n v="55"/>
    <x v="0"/>
    <m/>
  </r>
  <r>
    <x v="5"/>
    <n v="7"/>
    <x v="44"/>
    <s v="Sam, dim et JF - JOUR - Visite 1 bénéficiaire"/>
    <s v="Visite"/>
    <n v="55"/>
    <s v="Dannemark Alex Paul"/>
    <m/>
    <s v="(620) Section de Malmedy _x000a_"/>
    <s v="Rue Wibald 5 4960 MALMEDY"/>
    <s v="Différé"/>
    <s v="⅓ payant C"/>
    <s v="Oui"/>
    <n v="55"/>
    <n v="3"/>
    <x v="2"/>
    <n v="36.479999999999997"/>
    <x v="1"/>
    <m/>
    <x v="0"/>
    <n v="39.479999999999997"/>
    <x v="0"/>
    <m/>
  </r>
  <r>
    <x v="5"/>
    <n v="5"/>
    <x v="39"/>
    <s v="Sam, dim et JF - JOUR - Consultation"/>
    <s v="Consultation"/>
    <n v="37"/>
    <s v="Hesse Eryne"/>
    <m/>
    <s v="(228) Mutualia - Mutualité neutre _x000a_"/>
    <s v="Place Verte 41 4800 VERVIERS"/>
    <s v="Différé"/>
    <s v="⅓ payant C"/>
    <s v="Oui"/>
    <n v="37"/>
    <n v="1.5"/>
    <x v="2"/>
    <n v="31.35"/>
    <x v="0"/>
    <m/>
    <x v="0"/>
    <n v="32.85"/>
    <x v="0"/>
    <m/>
  </r>
  <r>
    <x v="5"/>
    <n v="6"/>
    <x v="41"/>
    <s v="Sam, dim et JF - JOUR - Visite 1 bénéficiaire"/>
    <s v="Visite"/>
    <n v="55"/>
    <s v="Despineux Katharina"/>
    <s v="Golden Morgen Walhorm"/>
    <m/>
    <m/>
    <s v="Différé"/>
    <s v="MR"/>
    <s v="Oui"/>
    <n v="55"/>
    <m/>
    <x v="1"/>
    <m/>
    <x v="2"/>
    <m/>
    <x v="0"/>
    <n v="0"/>
    <x v="2"/>
    <s v="paiement pas avt le 13/02 car deces"/>
  </r>
  <r>
    <x v="5"/>
    <s v="1a"/>
    <x v="43"/>
    <s v="Sam, dim et JF - JOUR - Visite 1 bénéficiaire"/>
    <s v="Visite"/>
    <n v="55"/>
    <s v="Dobbelstein Marie"/>
    <s v="St Joseph Membach"/>
    <m/>
    <m/>
    <s v="Différé"/>
    <s v="MR"/>
    <s v="Oui"/>
    <n v="55"/>
    <m/>
    <x v="1"/>
    <m/>
    <x v="2"/>
    <n v="55"/>
    <x v="3"/>
    <n v="55"/>
    <x v="0"/>
    <m/>
  </r>
  <r>
    <x v="5"/>
    <n v="6"/>
    <x v="41"/>
    <s v="Sam, dim et JF - JOUR - Visite 1 bénéficiaire"/>
    <s v="Visite"/>
    <n v="55"/>
    <s v="Faymonville Marguerite"/>
    <s v="MR Golden Morgen"/>
    <m/>
    <m/>
    <s v="Différé"/>
    <s v="MR"/>
    <s v="Oui"/>
    <n v="55"/>
    <m/>
    <x v="1"/>
    <m/>
    <x v="2"/>
    <n v="55"/>
    <x v="4"/>
    <n v="55"/>
    <x v="0"/>
    <m/>
  </r>
  <r>
    <x v="5"/>
    <n v="4"/>
    <x v="42"/>
    <s v="Sam, dim et JF - JOUR - Consultation"/>
    <s v="Consultation"/>
    <n v="37"/>
    <s v="Gabriel Marie-Josée"/>
    <s v="Grand Fa"/>
    <m/>
    <m/>
    <s v="Différé"/>
    <s v="MR"/>
    <s v="Oui"/>
    <n v="47.8"/>
    <m/>
    <x v="1"/>
    <m/>
    <x v="2"/>
    <n v="47.8"/>
    <x v="5"/>
    <n v="47.8"/>
    <x v="0"/>
    <m/>
  </r>
  <r>
    <x v="5"/>
    <n v="4"/>
    <x v="42"/>
    <s v="Sam, dim et JF - JOUR - Visite 1 bénéficiaire"/>
    <s v="Visite"/>
    <n v="55"/>
    <s v="Goebel Gilberte"/>
    <s v="Résidence Ferdinand Nicolay"/>
    <m/>
    <m/>
    <s v="Différé"/>
    <s v="MR"/>
    <s v="Oui"/>
    <n v="55"/>
    <m/>
    <x v="1"/>
    <m/>
    <x v="2"/>
    <n v="55"/>
    <x v="4"/>
    <n v="55"/>
    <x v="0"/>
    <m/>
  </r>
  <r>
    <x v="5"/>
    <s v="1a"/>
    <x v="43"/>
    <s v="Sam, dim et JF - JOUR - Visite 1 bénéficiaire"/>
    <s v="Visite"/>
    <n v="55"/>
    <s v="Goka Fabien"/>
    <m/>
    <s v="(137) Mutualité Chrétienne de Verviers - Eupen _x000a_"/>
    <s v="Rue Laoureux 25-29  - 4800 Verviers"/>
    <s v="Différé"/>
    <s v="⅓ payant NP"/>
    <s v="Oui"/>
    <n v="55"/>
    <m/>
    <x v="1"/>
    <m/>
    <x v="2"/>
    <m/>
    <x v="0"/>
    <n v="0"/>
    <x v="3"/>
    <m/>
  </r>
  <r>
    <x v="5"/>
    <n v="5"/>
    <x v="39"/>
    <s v="Sam, dim et JF - JOUR - Consultation"/>
    <s v="Consultation"/>
    <n v="37"/>
    <m/>
    <m/>
    <m/>
    <m/>
    <s v="Bancontact"/>
    <m/>
    <m/>
    <n v="37.5"/>
    <m/>
    <x v="1"/>
    <m/>
    <x v="2"/>
    <n v="37.5"/>
    <x v="7"/>
    <n v="37.5"/>
    <x v="0"/>
    <m/>
  </r>
  <r>
    <x v="5"/>
    <n v="5"/>
    <x v="39"/>
    <s v="Sam, dim et JF - JOUR - Consultation"/>
    <s v="Consultation"/>
    <n v="37"/>
    <m/>
    <m/>
    <m/>
    <m/>
    <s v="Bancontact"/>
    <m/>
    <m/>
    <n v="37.5"/>
    <m/>
    <x v="1"/>
    <m/>
    <x v="2"/>
    <n v="37.5"/>
    <x v="7"/>
    <n v="37.5"/>
    <x v="0"/>
    <m/>
  </r>
  <r>
    <x v="5"/>
    <s v="1a"/>
    <x v="43"/>
    <s v="Sam, dim et JF - JOUR - Consultation"/>
    <s v="Consultation"/>
    <n v="37"/>
    <s v="Hurard Thibaut"/>
    <m/>
    <s v="(137) Mutualité Chrétienne de Verviers - Eupen _x000a_"/>
    <s v="Rue Laoureux 25-29  - 4800 Verviers"/>
    <s v="Différé"/>
    <s v="⅓ payant C"/>
    <s v="Oui"/>
    <n v="37"/>
    <n v="1.5"/>
    <x v="2"/>
    <n v="31.35"/>
    <x v="1"/>
    <m/>
    <x v="0"/>
    <n v="32.85"/>
    <x v="0"/>
    <m/>
  </r>
  <r>
    <x v="5"/>
    <n v="6"/>
    <x v="41"/>
    <s v="Sam, dim et JF - JOUR - Consultation"/>
    <s v="Consultation"/>
    <n v="37"/>
    <s v="Jacobi Lilli"/>
    <m/>
    <s v="(137) Mutualité Chrétienne de Verviers - Eupen _x000a_"/>
    <s v="Rue Laoureux 25-29  - 4800 Verviers"/>
    <s v="Différé"/>
    <s v="⅓ payant C"/>
    <s v="Oui"/>
    <n v="37"/>
    <n v="1.5"/>
    <x v="2"/>
    <n v="35.85"/>
    <x v="1"/>
    <m/>
    <x v="0"/>
    <n v="37.35"/>
    <x v="0"/>
    <m/>
  </r>
  <r>
    <x v="5"/>
    <n v="6"/>
    <x v="41"/>
    <s v="Sam, dim et JF - JOUR - Visite 1 bénéficiaire"/>
    <s v="Visite"/>
    <n v="55"/>
    <s v="Lambertz Irmgard"/>
    <s v="MR St Franziskus Eupen"/>
    <m/>
    <m/>
    <s v="Différé"/>
    <s v="MR"/>
    <s v="Oui"/>
    <n v="55"/>
    <m/>
    <x v="1"/>
    <m/>
    <x v="2"/>
    <n v="55"/>
    <x v="4"/>
    <n v="55"/>
    <x v="0"/>
    <m/>
  </r>
  <r>
    <x v="5"/>
    <n v="5"/>
    <x v="39"/>
    <s v="Sam, dim et JF - JOUR - Consultation"/>
    <s v="Consultation"/>
    <n v="37"/>
    <m/>
    <m/>
    <m/>
    <m/>
    <s v="Bancontact"/>
    <m/>
    <m/>
    <n v="37.5"/>
    <m/>
    <x v="1"/>
    <m/>
    <x v="2"/>
    <n v="37.5"/>
    <x v="7"/>
    <n v="37.5"/>
    <x v="0"/>
    <m/>
  </r>
  <r>
    <x v="5"/>
    <n v="3"/>
    <x v="45"/>
    <s v="Sam, dim et JF - JOUR - Visite 1 bénéficiaire"/>
    <s v="Visite"/>
    <n v="55"/>
    <s v="Moïse Adèle"/>
    <s v="Résidence Les Cheveux D'argent "/>
    <m/>
    <m/>
    <s v="Différé"/>
    <s v="MR"/>
    <s v="Oui"/>
    <n v="55"/>
    <m/>
    <x v="1"/>
    <m/>
    <x v="2"/>
    <n v="55"/>
    <x v="3"/>
    <n v="55"/>
    <x v="0"/>
    <m/>
  </r>
  <r>
    <x v="5"/>
    <s v="1b"/>
    <x v="17"/>
    <s v="Sam, dim et JF - JOUR - Consultation"/>
    <s v="Consultation"/>
    <n v="37"/>
    <s v="Moser Daniel"/>
    <m/>
    <s v="(319) Solidaris - Mutualité socialiste et syndicale de la Province de Liège _x000a_"/>
    <s v="Rue Douffet 36 4020 LIEGE"/>
    <s v="Différé"/>
    <s v="⅓ payant BC"/>
    <s v="Oui"/>
    <n v="37"/>
    <n v="6"/>
    <x v="2"/>
    <n v="31.35"/>
    <x v="0"/>
    <m/>
    <x v="0"/>
    <n v="37.35"/>
    <x v="0"/>
    <m/>
  </r>
  <r>
    <x v="5"/>
    <s v="1b"/>
    <x v="17"/>
    <s v="Sam, dim et JF - JOUR - Consultation"/>
    <s v="Consultation"/>
    <n v="37"/>
    <s v="Mostert Hubertine"/>
    <m/>
    <s v="(509) Partena - Mutualité libre _x000a_"/>
    <s v="Boulevard Louis Mettewie 74-76 1080 BRUSSEL - BRUXELLES "/>
    <s v="Différé"/>
    <s v="⅓ payant C"/>
    <s v="Oui"/>
    <n v="37"/>
    <n v="1.5"/>
    <x v="2"/>
    <n v="35.85"/>
    <x v="0"/>
    <m/>
    <x v="0"/>
    <n v="37.35"/>
    <x v="0"/>
    <m/>
  </r>
  <r>
    <x v="5"/>
    <s v="nuit 3"/>
    <x v="44"/>
    <s v="Sam, dim et JF - JOUR - Visite 1 bénéficiaire"/>
    <s v="Visite"/>
    <n v="55"/>
    <s v="Parmentier Joseph"/>
    <m/>
    <s v="(137) Mutualité Chrétienne de Verviers - Eupen _x000a_"/>
    <s v="Rue Laoureux 25-29  - 4800 Verviers"/>
    <s v="Différé"/>
    <s v="⅓ payant C"/>
    <s v="Oui"/>
    <n v="55"/>
    <n v="3"/>
    <x v="2"/>
    <n v="50.8"/>
    <x v="1"/>
    <m/>
    <x v="0"/>
    <n v="53.8"/>
    <x v="0"/>
    <m/>
  </r>
  <r>
    <x v="5"/>
    <s v="1b"/>
    <x v="17"/>
    <s v="Sam, dim et JF - JOUR - Visite 1 bénéficiaire"/>
    <s v="Visite"/>
    <n v="55"/>
    <s v="Pizzileo Maria"/>
    <s v="MR La Kan Aubel"/>
    <m/>
    <m/>
    <s v="Différé"/>
    <s v="MR"/>
    <s v="Oui"/>
    <n v="55"/>
    <m/>
    <x v="1"/>
    <m/>
    <x v="2"/>
    <n v="55"/>
    <x v="4"/>
    <n v="55"/>
    <x v="0"/>
    <m/>
  </r>
  <r>
    <x v="5"/>
    <n v="5"/>
    <x v="39"/>
    <s v="Sam, dim et JF - JOUR - Consultation"/>
    <s v="Consultation"/>
    <n v="37"/>
    <m/>
    <m/>
    <m/>
    <m/>
    <s v="Bancontact"/>
    <m/>
    <m/>
    <n v="37.5"/>
    <m/>
    <x v="1"/>
    <m/>
    <x v="2"/>
    <n v="37.5"/>
    <x v="7"/>
    <n v="37.5"/>
    <x v="0"/>
    <m/>
  </r>
  <r>
    <x v="5"/>
    <n v="7"/>
    <x v="44"/>
    <s v="Sam, dim et JF - JOUR - Consultation"/>
    <s v="Consultation"/>
    <n v="37"/>
    <s v="Scheufler Elisabeth"/>
    <s v="Ste Elisabeth -  St Vith"/>
    <m/>
    <m/>
    <s v="Différé"/>
    <s v="MR"/>
    <s v="Oui"/>
    <n v="37"/>
    <m/>
    <x v="1"/>
    <m/>
    <x v="2"/>
    <m/>
    <x v="0"/>
    <n v="0"/>
    <x v="2"/>
    <m/>
  </r>
  <r>
    <x v="5"/>
    <s v="1b"/>
    <x v="17"/>
    <s v="Sam, dim et JF - JOUR - Visite 1 bénéficiaire"/>
    <s v="Visite"/>
    <n v="55"/>
    <s v="Schonbroodt Marie-José"/>
    <s v="MR Trav d'andrimont Limbourg"/>
    <m/>
    <m/>
    <s v="Différé"/>
    <s v="MR"/>
    <s v="Oui"/>
    <n v="55"/>
    <m/>
    <x v="1"/>
    <m/>
    <x v="2"/>
    <n v="55"/>
    <x v="4"/>
    <n v="55"/>
    <x v="0"/>
    <m/>
  </r>
  <r>
    <x v="5"/>
    <s v="1b"/>
    <x v="17"/>
    <s v="Sam, dim et JF - JOUR - Visite 1 bénéficiaire"/>
    <s v="Visite"/>
    <n v="55"/>
    <s v="Straet Friedrich "/>
    <s v="MR La Kan Aubel"/>
    <m/>
    <m/>
    <s v="Différé"/>
    <s v="MR"/>
    <s v="Oui"/>
    <n v="55"/>
    <m/>
    <x v="1"/>
    <m/>
    <x v="2"/>
    <n v="55"/>
    <x v="4"/>
    <n v="55"/>
    <x v="0"/>
    <m/>
  </r>
  <r>
    <x v="5"/>
    <s v="nuit 1"/>
    <x v="46"/>
    <s v="Sam, dim et JF - NUIT - Consultation"/>
    <s v="Consultation"/>
    <n v="49"/>
    <s v="Willems Sandy"/>
    <m/>
    <s v="(228) Mutualia - Mutualité neutre _x000a_"/>
    <s v="Place Verte 41 4800 VERVIERS"/>
    <s v="Différé"/>
    <s v="⅓ payant C"/>
    <s v="Oui"/>
    <n v="49"/>
    <n v="3"/>
    <x v="2"/>
    <n v="48.19"/>
    <x v="0"/>
    <m/>
    <x v="0"/>
    <n v="51.19"/>
    <x v="0"/>
    <m/>
  </r>
  <r>
    <x v="5"/>
    <s v="1b"/>
    <x v="17"/>
    <s v="Sam, dim et JF - JOUR - Visite 1 bénéficiaire"/>
    <s v="Visite"/>
    <n v="55"/>
    <m/>
    <m/>
    <m/>
    <m/>
    <s v="Bancontact"/>
    <m/>
    <m/>
    <n v="55"/>
    <m/>
    <x v="1"/>
    <m/>
    <x v="2"/>
    <n v="55"/>
    <x v="7"/>
    <n v="55"/>
    <x v="0"/>
    <m/>
  </r>
  <r>
    <x v="5"/>
    <s v="1b"/>
    <x v="17"/>
    <s v="Sam, dim et JF - JOUR - Visite 1 bénéficiaire"/>
    <s v="Visite"/>
    <n v="55"/>
    <m/>
    <m/>
    <m/>
    <m/>
    <s v="Bancontact"/>
    <m/>
    <m/>
    <n v="55"/>
    <m/>
    <x v="1"/>
    <m/>
    <x v="2"/>
    <n v="55"/>
    <x v="7"/>
    <n v="55"/>
    <x v="0"/>
    <m/>
  </r>
  <r>
    <x v="5"/>
    <s v="1b"/>
    <x v="17"/>
    <s v="Sam, dim et JF - JOUR - Visite 1 bénéficiaire"/>
    <s v="Visite"/>
    <n v="55"/>
    <m/>
    <m/>
    <m/>
    <m/>
    <s v="Bancontact"/>
    <m/>
    <m/>
    <n v="55"/>
    <m/>
    <x v="1"/>
    <m/>
    <x v="2"/>
    <n v="55"/>
    <x v="7"/>
    <n v="55"/>
    <x v="0"/>
    <m/>
  </r>
  <r>
    <x v="5"/>
    <s v="1b"/>
    <x v="17"/>
    <s v="Sam, dim et JF - JOUR - Visite 1 bénéficiaire"/>
    <s v="Visite"/>
    <n v="55"/>
    <m/>
    <m/>
    <m/>
    <m/>
    <s v="Bancontact"/>
    <m/>
    <m/>
    <n v="55"/>
    <m/>
    <x v="1"/>
    <m/>
    <x v="2"/>
    <n v="55"/>
    <x v="7"/>
    <n v="55"/>
    <x v="0"/>
    <m/>
  </r>
  <r>
    <x v="5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b"/>
    <x v="17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7"/>
    <x v="44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s v="1a"/>
    <x v="43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s v="1a"/>
    <x v="43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s v="1a"/>
    <x v="43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s v="1a"/>
    <x v="43"/>
    <s v="Sam, dim et JF - JOUR - Visite 1 bénéficiaire"/>
    <s v="Visite"/>
    <n v="55"/>
    <m/>
    <m/>
    <m/>
    <m/>
    <s v="Cash"/>
    <m/>
    <m/>
    <n v="55"/>
    <m/>
    <x v="1"/>
    <m/>
    <x v="2"/>
    <n v="55"/>
    <x v="7"/>
    <n v="55"/>
    <x v="0"/>
    <m/>
  </r>
  <r>
    <x v="5"/>
    <s v="1a"/>
    <x v="43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a"/>
    <x v="43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a"/>
    <x v="43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a"/>
    <x v="43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a"/>
    <x v="43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a"/>
    <x v="43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a"/>
    <x v="43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a"/>
    <x v="43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a"/>
    <x v="43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1a"/>
    <x v="43"/>
    <s v="Sam, dim et JF - JOUR - Visite 1 bénéficiaire"/>
    <s v="Visite"/>
    <n v="55"/>
    <m/>
    <m/>
    <m/>
    <m/>
    <s v="Bancontact"/>
    <m/>
    <m/>
    <n v="55"/>
    <m/>
    <x v="1"/>
    <m/>
    <x v="2"/>
    <n v="55"/>
    <x v="7"/>
    <n v="55"/>
    <x v="0"/>
    <m/>
  </r>
  <r>
    <x v="5"/>
    <s v="2a"/>
    <x v="46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s v="2a"/>
    <x v="46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s v="2a"/>
    <x v="46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s v="2a"/>
    <x v="4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2a"/>
    <x v="4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2a"/>
    <x v="4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2a"/>
    <x v="4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2a"/>
    <x v="4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2a"/>
    <x v="4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2a"/>
    <x v="4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2a"/>
    <x v="4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2a"/>
    <x v="4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s v="2a"/>
    <x v="46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3"/>
    <x v="45"/>
    <s v="Sam, dim et JF - JOUR - Visite 1 bénéficiaire"/>
    <s v="Visite"/>
    <n v="55"/>
    <m/>
    <m/>
    <m/>
    <m/>
    <s v="Cash"/>
    <m/>
    <m/>
    <n v="55"/>
    <m/>
    <x v="1"/>
    <m/>
    <x v="2"/>
    <n v="55"/>
    <x v="7"/>
    <n v="55"/>
    <x v="0"/>
    <m/>
  </r>
  <r>
    <x v="5"/>
    <n v="3"/>
    <x v="45"/>
    <s v="Sam, dim et JF - JOUR - Visite 1 bénéficiaire"/>
    <s v="Visite"/>
    <n v="55"/>
    <m/>
    <m/>
    <m/>
    <m/>
    <s v="Cash"/>
    <m/>
    <m/>
    <n v="55"/>
    <m/>
    <x v="1"/>
    <m/>
    <x v="2"/>
    <n v="55"/>
    <x v="7"/>
    <n v="55"/>
    <x v="0"/>
    <m/>
  </r>
  <r>
    <x v="5"/>
    <n v="3"/>
    <x v="45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3"/>
    <x v="45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3"/>
    <x v="45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3"/>
    <x v="45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3"/>
    <x v="45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3"/>
    <x v="45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3"/>
    <x v="45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3"/>
    <x v="45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3"/>
    <x v="45"/>
    <s v="Sam, dim et JF - JOUR - Visite 1 bénéficiaire"/>
    <s v="Visite"/>
    <n v="55"/>
    <m/>
    <m/>
    <m/>
    <m/>
    <s v="Bancontact"/>
    <m/>
    <m/>
    <n v="55"/>
    <m/>
    <x v="1"/>
    <m/>
    <x v="2"/>
    <n v="55"/>
    <x v="7"/>
    <n v="55"/>
    <x v="0"/>
    <m/>
  </r>
  <r>
    <x v="5"/>
    <n v="4"/>
    <x v="42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n v="4"/>
    <x v="42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4"/>
    <x v="42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4"/>
    <x v="42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4"/>
    <x v="42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4"/>
    <x v="42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4"/>
    <x v="42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4"/>
    <x v="42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4"/>
    <x v="42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4"/>
    <x v="42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4"/>
    <x v="42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4"/>
    <x v="42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4"/>
    <x v="42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4"/>
    <x v="42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5"/>
    <x v="39"/>
    <s v="Sam, dim et JF - JOUR - Consultation"/>
    <s v="Consultation"/>
    <n v="37"/>
    <m/>
    <m/>
    <m/>
    <m/>
    <s v="Bancontact"/>
    <m/>
    <m/>
    <n v="37.5"/>
    <m/>
    <x v="1"/>
    <m/>
    <x v="2"/>
    <n v="37.5"/>
    <x v="7"/>
    <n v="37.5"/>
    <x v="0"/>
    <m/>
  </r>
  <r>
    <x v="5"/>
    <n v="5"/>
    <x v="39"/>
    <s v="Sam, dim et JF - JOUR - Consultation"/>
    <s v="Consultation"/>
    <n v="37"/>
    <m/>
    <m/>
    <m/>
    <m/>
    <s v="Bancontact"/>
    <m/>
    <m/>
    <n v="37.5"/>
    <m/>
    <x v="1"/>
    <m/>
    <x v="2"/>
    <n v="37.5"/>
    <x v="7"/>
    <n v="37.5"/>
    <x v="0"/>
    <m/>
  </r>
  <r>
    <x v="5"/>
    <n v="5"/>
    <x v="39"/>
    <s v="Sam, dim et JF - JOUR - Consultation"/>
    <s v="Consultation"/>
    <n v="37"/>
    <m/>
    <m/>
    <m/>
    <m/>
    <s v="Bancontact"/>
    <m/>
    <m/>
    <n v="37.5"/>
    <m/>
    <x v="1"/>
    <m/>
    <x v="2"/>
    <n v="37.5"/>
    <x v="7"/>
    <n v="37.5"/>
    <x v="0"/>
    <m/>
  </r>
  <r>
    <x v="5"/>
    <n v="5"/>
    <x v="39"/>
    <s v="Sam, dim et JF - JOUR - Consultation"/>
    <s v="Consultation"/>
    <n v="37"/>
    <m/>
    <m/>
    <m/>
    <m/>
    <s v="Bancontact"/>
    <m/>
    <m/>
    <n v="37.5"/>
    <m/>
    <x v="1"/>
    <m/>
    <x v="2"/>
    <n v="37.5"/>
    <x v="7"/>
    <n v="37.5"/>
    <x v="0"/>
    <m/>
  </r>
  <r>
    <x v="5"/>
    <n v="6"/>
    <x v="41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n v="6"/>
    <x v="41"/>
    <s v="Sam, dim et JF - JOUR - Visite 1 bénéficiaire"/>
    <s v="Visite"/>
    <n v="55"/>
    <m/>
    <m/>
    <m/>
    <m/>
    <s v="Cash"/>
    <m/>
    <m/>
    <n v="55"/>
    <m/>
    <x v="1"/>
    <m/>
    <x v="2"/>
    <n v="55"/>
    <x v="7"/>
    <n v="55"/>
    <x v="0"/>
    <m/>
  </r>
  <r>
    <x v="5"/>
    <n v="6"/>
    <x v="41"/>
    <s v="Sam, dim et JF - JOUR - Visite 1 bénéficiaire"/>
    <s v="Visite"/>
    <n v="55"/>
    <m/>
    <m/>
    <m/>
    <m/>
    <s v="Cash"/>
    <m/>
    <m/>
    <n v="55"/>
    <m/>
    <x v="1"/>
    <m/>
    <x v="2"/>
    <n v="55"/>
    <x v="7"/>
    <n v="55"/>
    <x v="0"/>
    <m/>
  </r>
  <r>
    <x v="5"/>
    <n v="6"/>
    <x v="41"/>
    <s v="Sam, dim et JF - JOUR - Visite 1 bénéficiaire"/>
    <s v="Visite"/>
    <n v="55"/>
    <m/>
    <m/>
    <m/>
    <m/>
    <s v="Cash"/>
    <m/>
    <m/>
    <n v="55"/>
    <m/>
    <x v="1"/>
    <m/>
    <x v="2"/>
    <n v="55"/>
    <x v="7"/>
    <n v="55"/>
    <x v="0"/>
    <m/>
  </r>
  <r>
    <x v="5"/>
    <n v="6"/>
    <x v="41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6"/>
    <x v="41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6"/>
    <x v="41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6"/>
    <x v="41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6"/>
    <x v="41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6"/>
    <x v="41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6"/>
    <x v="41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6"/>
    <x v="41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6"/>
    <x v="41"/>
    <s v="Sam, dim et JF - JOUR - Visite 1 bénéficiaire"/>
    <s v="Visite"/>
    <n v="55"/>
    <m/>
    <m/>
    <m/>
    <m/>
    <s v="Bancontact"/>
    <m/>
    <m/>
    <n v="55"/>
    <m/>
    <x v="1"/>
    <m/>
    <x v="2"/>
    <n v="55"/>
    <x v="7"/>
    <n v="55"/>
    <x v="0"/>
    <m/>
  </r>
  <r>
    <x v="5"/>
    <n v="7"/>
    <x v="44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n v="7"/>
    <x v="44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n v="7"/>
    <x v="44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n v="7"/>
    <x v="44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n v="7"/>
    <x v="44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n v="7"/>
    <x v="44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n v="7"/>
    <x v="44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n v="7"/>
    <x v="44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n v="7"/>
    <x v="44"/>
    <s v="Sam, dim et JF - JOUR - Visite 1 bénéficiaire"/>
    <s v="Visite"/>
    <n v="55"/>
    <m/>
    <m/>
    <m/>
    <m/>
    <s v="Cash"/>
    <m/>
    <m/>
    <n v="55"/>
    <m/>
    <x v="1"/>
    <m/>
    <x v="2"/>
    <n v="55"/>
    <x v="7"/>
    <n v="55"/>
    <x v="0"/>
    <m/>
  </r>
  <r>
    <x v="5"/>
    <n v="7"/>
    <x v="44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7"/>
    <x v="44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7"/>
    <x v="44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7"/>
    <x v="44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7"/>
    <x v="44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7"/>
    <x v="44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7"/>
    <x v="44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7"/>
    <x v="44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7"/>
    <x v="44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5"/>
    <n v="7"/>
    <x v="44"/>
    <s v="Sam, dim et JF - JOUR - Consultation"/>
    <s v="Consultation"/>
    <n v="37"/>
    <m/>
    <m/>
    <m/>
    <m/>
    <s v="Bancontact"/>
    <m/>
    <m/>
    <n v="70"/>
    <m/>
    <x v="1"/>
    <m/>
    <x v="2"/>
    <n v="70"/>
    <x v="7"/>
    <n v="70"/>
    <x v="0"/>
    <m/>
  </r>
  <r>
    <x v="5"/>
    <s v="nuit 1"/>
    <x v="46"/>
    <s v="Sam, dim et JF - NUIT - Consultation"/>
    <s v="Consultation"/>
    <n v="49"/>
    <m/>
    <m/>
    <m/>
    <m/>
    <s v="Cash"/>
    <m/>
    <m/>
    <n v="49"/>
    <m/>
    <x v="1"/>
    <m/>
    <x v="2"/>
    <n v="49"/>
    <x v="7"/>
    <n v="49"/>
    <x v="0"/>
    <m/>
  </r>
  <r>
    <x v="5"/>
    <s v="nuit 1"/>
    <x v="46"/>
    <s v="Sam, dim et JF - NUIT - Visite 1 bénéficiaire"/>
    <s v="Visite"/>
    <n v="85"/>
    <m/>
    <m/>
    <m/>
    <m/>
    <s v="Cash"/>
    <m/>
    <m/>
    <n v="85"/>
    <m/>
    <x v="1"/>
    <m/>
    <x v="2"/>
    <n v="85"/>
    <x v="7"/>
    <n v="85"/>
    <x v="0"/>
    <m/>
  </r>
  <r>
    <x v="5"/>
    <s v="nuit 1"/>
    <x v="46"/>
    <s v="Sam, dim et JF - NUIT - Consultation"/>
    <s v="Consultation"/>
    <n v="49"/>
    <m/>
    <m/>
    <m/>
    <m/>
    <s v="Bancontact"/>
    <m/>
    <m/>
    <n v="49"/>
    <m/>
    <x v="1"/>
    <m/>
    <x v="2"/>
    <n v="49"/>
    <x v="7"/>
    <n v="49"/>
    <x v="0"/>
    <m/>
  </r>
  <r>
    <x v="5"/>
    <s v="nuit 1"/>
    <x v="46"/>
    <s v="Sam, dim et JF - NUIT - Visite 1 bénéficiaire"/>
    <s v="Visite"/>
    <n v="85"/>
    <m/>
    <m/>
    <m/>
    <m/>
    <s v="Bancontact"/>
    <m/>
    <m/>
    <n v="85"/>
    <m/>
    <x v="1"/>
    <m/>
    <x v="2"/>
    <n v="85"/>
    <x v="7"/>
    <n v="85"/>
    <x v="0"/>
    <m/>
  </r>
  <r>
    <x v="5"/>
    <s v="nuit 2"/>
    <x v="47"/>
    <s v="Sam, dim et JF - NUIT - Visite 1 bénéficiaire"/>
    <s v="Visite"/>
    <n v="85"/>
    <m/>
    <m/>
    <m/>
    <m/>
    <s v="Bancontact"/>
    <m/>
    <m/>
    <n v="85"/>
    <m/>
    <x v="1"/>
    <m/>
    <x v="2"/>
    <n v="85"/>
    <x v="7"/>
    <n v="85"/>
    <x v="0"/>
    <m/>
  </r>
  <r>
    <x v="5"/>
    <s v="nuit 3"/>
    <x v="44"/>
    <s v="Sam, dim et JF - JOUR - Consultation"/>
    <s v="Consultation"/>
    <n v="37"/>
    <m/>
    <m/>
    <m/>
    <m/>
    <s v="Cash"/>
    <m/>
    <m/>
    <n v="37"/>
    <m/>
    <x v="1"/>
    <m/>
    <x v="2"/>
    <n v="37"/>
    <x v="7"/>
    <n v="37"/>
    <x v="0"/>
    <m/>
  </r>
  <r>
    <x v="5"/>
    <s v="nuit 3"/>
    <x v="44"/>
    <s v="Sam, dim et JF - JOUR - Consultation"/>
    <s v="Consultation"/>
    <n v="37"/>
    <m/>
    <m/>
    <m/>
    <m/>
    <s v="Bancontact"/>
    <m/>
    <m/>
    <n v="37"/>
    <m/>
    <x v="1"/>
    <m/>
    <x v="2"/>
    <n v="37"/>
    <x v="7"/>
    <n v="37"/>
    <x v="0"/>
    <m/>
  </r>
  <r>
    <x v="6"/>
    <s v="nuit 1"/>
    <x v="48"/>
    <s v="Vend et veille JF - NUIT - Consultation"/>
    <s v="Consultation"/>
    <n v="49"/>
    <s v="Hustings Jeanne"/>
    <m/>
    <s v="(130) Mutualité chrétienne de Liège _x000a_"/>
    <s v="Place du XX Août 38 - 4000 LIEGE"/>
    <s v="Différé"/>
    <s v="⅓ payant NP"/>
    <s v="Oui"/>
    <n v="47"/>
    <m/>
    <x v="1"/>
    <n v="44.28"/>
    <x v="5"/>
    <m/>
    <x v="0"/>
    <n v="44.28"/>
    <x v="0"/>
    <m/>
  </r>
  <r>
    <x v="6"/>
    <s v="nuit 1"/>
    <x v="48"/>
    <s v="Vend et veille JF - NUIT - Consultation"/>
    <s v="Consultation"/>
    <n v="49"/>
    <m/>
    <m/>
    <m/>
    <m/>
    <s v="Bancontact"/>
    <m/>
    <m/>
    <n v="47"/>
    <m/>
    <x v="1"/>
    <m/>
    <x v="2"/>
    <n v="47"/>
    <x v="8"/>
    <n v="47"/>
    <x v="0"/>
    <m/>
  </r>
  <r>
    <x v="6"/>
    <s v="nuit 1"/>
    <x v="48"/>
    <s v="Vend et veille JF - NUIT - Consultation"/>
    <s v="Consultation"/>
    <n v="49"/>
    <m/>
    <m/>
    <m/>
    <m/>
    <s v="Bancontact"/>
    <m/>
    <m/>
    <n v="47"/>
    <m/>
    <x v="1"/>
    <m/>
    <x v="2"/>
    <n v="47"/>
    <x v="8"/>
    <n v="47"/>
    <x v="0"/>
    <m/>
  </r>
  <r>
    <x v="6"/>
    <s v="nuit 1"/>
    <x v="48"/>
    <s v="Vend et veille JF - NUIT - Consultation"/>
    <s v="Consultation"/>
    <n v="49"/>
    <m/>
    <m/>
    <m/>
    <m/>
    <s v="Bancontact"/>
    <m/>
    <m/>
    <n v="47"/>
    <m/>
    <x v="1"/>
    <m/>
    <x v="2"/>
    <n v="47"/>
    <x v="8"/>
    <n v="47"/>
    <x v="0"/>
    <m/>
  </r>
  <r>
    <x v="6"/>
    <s v="nuit 1"/>
    <x v="48"/>
    <s v="Vend et veille JF - NUIT - Visite 1 bénéficiare"/>
    <s v="Visite"/>
    <n v="85"/>
    <m/>
    <m/>
    <m/>
    <m/>
    <s v="Bancontact"/>
    <m/>
    <m/>
    <n v="85"/>
    <m/>
    <x v="1"/>
    <m/>
    <x v="2"/>
    <n v="85"/>
    <x v="8"/>
    <n v="85"/>
    <x v="0"/>
    <m/>
  </r>
  <r>
    <x v="6"/>
    <s v="nuit 2"/>
    <x v="49"/>
    <s v="Vend et veille JF - NUIT - Consultation"/>
    <s v="Consultation"/>
    <n v="49"/>
    <m/>
    <m/>
    <m/>
    <m/>
    <s v="Bancontact"/>
    <m/>
    <m/>
    <n v="49.5"/>
    <m/>
    <x v="1"/>
    <m/>
    <x v="2"/>
    <n v="49.5"/>
    <x v="8"/>
    <n v="49.5"/>
    <x v="0"/>
    <m/>
  </r>
  <r>
    <x v="6"/>
    <s v="nuit 3"/>
    <x v="50"/>
    <s v="Vend et veille JF - JOUR - Consultation"/>
    <s v="Consultation"/>
    <n v="29"/>
    <m/>
    <m/>
    <m/>
    <m/>
    <s v="Bancontact"/>
    <m/>
    <m/>
    <n v="29"/>
    <m/>
    <x v="1"/>
    <m/>
    <x v="2"/>
    <n v="29"/>
    <x v="8"/>
    <n v="29"/>
    <x v="0"/>
    <m/>
  </r>
  <r>
    <x v="6"/>
    <s v="nuit 3"/>
    <x v="50"/>
    <s v="Vend et veille JF - JOUR - Consultation"/>
    <s v="Consultation"/>
    <n v="29"/>
    <m/>
    <m/>
    <m/>
    <m/>
    <s v="Bancontact"/>
    <m/>
    <m/>
    <n v="29"/>
    <m/>
    <x v="1"/>
    <m/>
    <x v="2"/>
    <n v="29"/>
    <x v="8"/>
    <n v="29"/>
    <x v="0"/>
    <m/>
  </r>
  <r>
    <x v="6"/>
    <s v="nuit 3"/>
    <x v="50"/>
    <s v="Vend et veille JF - NUIT - Visite 1 bénéficiare"/>
    <s v="Visite"/>
    <n v="85"/>
    <m/>
    <m/>
    <m/>
    <m/>
    <s v="Cash"/>
    <m/>
    <m/>
    <n v="85"/>
    <m/>
    <x v="1"/>
    <m/>
    <x v="2"/>
    <n v="85"/>
    <x v="8"/>
    <n v="85"/>
    <x v="0"/>
    <m/>
  </r>
  <r>
    <x v="7"/>
    <n v="7"/>
    <x v="51"/>
    <s v="Sam, dim et JF - JOUR - Visite 1 bénéficiaire"/>
    <s v="Visite"/>
    <n v="55"/>
    <s v="Gillessen Marie"/>
    <s v="Ste Elisabeth -  St Vith"/>
    <m/>
    <m/>
    <s v="Différé"/>
    <s v="MR"/>
    <s v="Oui"/>
    <n v="55.5"/>
    <m/>
    <x v="1"/>
    <m/>
    <x v="2"/>
    <n v="55.5"/>
    <x v="2"/>
    <n v="55.5"/>
    <x v="0"/>
    <m/>
  </r>
  <r>
    <x v="7"/>
    <s v="2b"/>
    <x v="52"/>
    <s v="Sam, dim et JF - JOUR - Consultation"/>
    <s v="Consultation"/>
    <n v="37"/>
    <s v="Lavergne Gohan"/>
    <m/>
    <s v="(228) Mutualia - Mutualité neutre _x000a_"/>
    <s v="Place Verte 41 4800 VERVIERS"/>
    <s v="Différé"/>
    <s v="⅓ payant BC"/>
    <s v="Oui"/>
    <n v="37.5"/>
    <n v="1.5"/>
    <x v="3"/>
    <n v="35.85"/>
    <x v="5"/>
    <m/>
    <x v="0"/>
    <n v="37.35"/>
    <x v="0"/>
    <m/>
  </r>
  <r>
    <x v="7"/>
    <n v="4"/>
    <x v="53"/>
    <s v="Sam, dim et JF - JOUR - Consultation"/>
    <s v="Consultation"/>
    <n v="37"/>
    <s v="Beauvois Myriam"/>
    <m/>
    <s v="(137) Mutualité Chrétienne de Verviers - Eupen _x000a_"/>
    <s v="Rue Laoureux 25-29  - 4800 Verviers"/>
    <s v="Différé"/>
    <s v="⅓ payant C"/>
    <s v="Oui"/>
    <n v="37.5"/>
    <n v="6"/>
    <x v="3"/>
    <n v="31.35"/>
    <x v="5"/>
    <m/>
    <x v="0"/>
    <n v="37.35"/>
    <x v="0"/>
    <m/>
  </r>
  <r>
    <x v="7"/>
    <s v="2b"/>
    <x v="40"/>
    <s v="Sam, dim et JF - JOUR - Visite 1 bénéficiaire"/>
    <s v="Visite"/>
    <n v="55"/>
    <s v="Begond Marie"/>
    <s v="Résidence les Hêtres"/>
    <m/>
    <m/>
    <s v="Différé"/>
    <s v="MR"/>
    <s v="Oui"/>
    <n v="55"/>
    <m/>
    <x v="1"/>
    <m/>
    <x v="2"/>
    <n v="55"/>
    <x v="5"/>
    <n v="55"/>
    <x v="0"/>
    <m/>
  </r>
  <r>
    <x v="7"/>
    <s v="2b"/>
    <x v="40"/>
    <s v="Sam, dim et JF - JOUR - Visite 1 bénéficiaire"/>
    <s v="Visite"/>
    <n v="55"/>
    <s v="Darcos Elena"/>
    <m/>
    <s v="(137) Mutualité Chrétienne de Verviers - Eupen _x000a_"/>
    <s v="Rue Laoureux 25-29  - 4800 Verviers"/>
    <s v="Différé"/>
    <s v="⅓ payant NP"/>
    <s v="Oui"/>
    <n v="55"/>
    <m/>
    <x v="1"/>
    <n v="37.479999999999997"/>
    <x v="5"/>
    <m/>
    <x v="0"/>
    <n v="37.479999999999997"/>
    <x v="0"/>
    <m/>
  </r>
  <r>
    <x v="7"/>
    <s v="nuit 1"/>
    <x v="21"/>
    <s v="Sam, dim et JF - NUIT - Consultation"/>
    <s v="Consultation"/>
    <n v="49"/>
    <s v="Carriere  / Schmitz  Christiane"/>
    <m/>
    <s v="(137) Mutualité Chrétienne de Verviers - Eupen _x000a_"/>
    <s v="Rue Laoureux 25-29  - 4800 Verviers"/>
    <s v="Différé"/>
    <s v="⅓ payant NP"/>
    <s v="Oui"/>
    <n v="49"/>
    <m/>
    <x v="1"/>
    <n v="48.19"/>
    <x v="5"/>
    <m/>
    <x v="0"/>
    <n v="48.19"/>
    <x v="0"/>
    <m/>
  </r>
  <r>
    <x v="7"/>
    <s v="2b"/>
    <x v="52"/>
    <s v="Sam, dim et JF - JOUR - Visite 1 bénéficiaire"/>
    <s v="Visite"/>
    <n v="55"/>
    <m/>
    <m/>
    <m/>
    <m/>
    <s v="Cash"/>
    <m/>
    <m/>
    <n v="55.5"/>
    <m/>
    <x v="1"/>
    <m/>
    <x v="2"/>
    <n v="55.5"/>
    <x v="8"/>
    <n v="55.5"/>
    <x v="0"/>
    <m/>
  </r>
  <r>
    <x v="7"/>
    <n v="5"/>
    <x v="54"/>
    <s v="Sam, dim et JF - JOUR - Consultation"/>
    <s v="Consultation"/>
    <n v="37"/>
    <s v="Close Bénédicte"/>
    <m/>
    <s v="(137) Mutualité Chrétienne de Verviers - Eupen _x000a_"/>
    <s v="Rue Laoureux 25-29  - 4800 Verviers"/>
    <s v="Différé"/>
    <s v="⅓ payant BC"/>
    <s v="Oui"/>
    <n v="37.5"/>
    <n v="1.5"/>
    <x v="3"/>
    <n v="35.85"/>
    <x v="5"/>
    <m/>
    <x v="0"/>
    <n v="37.35"/>
    <x v="0"/>
    <m/>
  </r>
  <r>
    <x v="7"/>
    <s v="2b"/>
    <x v="40"/>
    <s v="Sam, dim et JF - JOUR - Consultation"/>
    <s v="Consultation"/>
    <n v="37"/>
    <s v="Demiral Ilhan"/>
    <m/>
    <s v="(137) Mutualité Chrétienne de Verviers - Eupen _x000a_"/>
    <s v="Rue Laoureux 25-29  - 4800 Verviers"/>
    <s v="Différé"/>
    <s v="⅓ payant C"/>
    <s v="Oui"/>
    <n v="37"/>
    <n v="1.5"/>
    <x v="3"/>
    <n v="35.85"/>
    <x v="5"/>
    <m/>
    <x v="0"/>
    <n v="37.35"/>
    <x v="0"/>
    <m/>
  </r>
  <r>
    <x v="7"/>
    <s v="2b"/>
    <x v="40"/>
    <s v="Sam, dim et JF - JOUR - Consultation"/>
    <s v="Consultation"/>
    <n v="37"/>
    <s v="Solot Jean-Marc"/>
    <s v="M. Méd Brasero"/>
    <s v="(228) Mutualia - Mutualité neutre _x000a_"/>
    <s v="Place Verte 41 4800 VERVIERS"/>
    <s v="Différé"/>
    <s v="Autres"/>
    <s v="Oui"/>
    <n v="37"/>
    <m/>
    <x v="1"/>
    <m/>
    <x v="2"/>
    <m/>
    <x v="0"/>
    <n v="0"/>
    <x v="2"/>
    <m/>
  </r>
  <r>
    <x v="7"/>
    <s v="2b"/>
    <x v="40"/>
    <s v="Sam, dim et JF - JOUR - Visite 1 bénéficiaire"/>
    <s v="Visite"/>
    <n v="55"/>
    <m/>
    <m/>
    <m/>
    <m/>
    <s v="Bancontact"/>
    <m/>
    <m/>
    <n v="55"/>
    <m/>
    <x v="1"/>
    <m/>
    <x v="2"/>
    <n v="55"/>
    <x v="8"/>
    <n v="55"/>
    <x v="0"/>
    <m/>
  </r>
  <r>
    <x v="7"/>
    <s v="2b"/>
    <x v="40"/>
    <s v="Sam, dim et JF - JOUR - Consultation"/>
    <s v="Consultation"/>
    <n v="37"/>
    <m/>
    <m/>
    <m/>
    <m/>
    <s v="Cash"/>
    <m/>
    <m/>
    <n v="37"/>
    <m/>
    <x v="1"/>
    <m/>
    <x v="2"/>
    <n v="37"/>
    <x v="8"/>
    <n v="37"/>
    <x v="0"/>
    <m/>
  </r>
  <r>
    <x v="7"/>
    <s v="2b"/>
    <x v="52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7"/>
    <n v="4"/>
    <x v="53"/>
    <s v="Sam, dim et JF - JOUR - Visite 1 bénéficiaire"/>
    <s v="Visite"/>
    <n v="55"/>
    <s v="Delhez Yvette Marie"/>
    <s v="MR Pré Messire Stavelot"/>
    <m/>
    <m/>
    <s v="Différé"/>
    <s v="MR"/>
    <s v="Oui"/>
    <n v="55.5"/>
    <m/>
    <x v="1"/>
    <m/>
    <x v="2"/>
    <n v="55.5"/>
    <x v="3"/>
    <n v="55.5"/>
    <x v="0"/>
    <m/>
  </r>
  <r>
    <x v="7"/>
    <s v="2b"/>
    <x v="40"/>
    <s v="Sam, dim et JF - JOUR - Consultation"/>
    <s v="Consultation"/>
    <n v="37"/>
    <m/>
    <m/>
    <m/>
    <m/>
    <s v="Cash"/>
    <m/>
    <m/>
    <n v="37"/>
    <m/>
    <x v="1"/>
    <m/>
    <x v="2"/>
    <n v="37"/>
    <x v="8"/>
    <n v="37"/>
    <x v="0"/>
    <m/>
  </r>
  <r>
    <x v="7"/>
    <s v="2b"/>
    <x v="40"/>
    <s v="Sam, dim et JF - JOUR - Consultation"/>
    <s v="Consultation"/>
    <n v="37"/>
    <m/>
    <m/>
    <m/>
    <m/>
    <s v="Bancontact"/>
    <m/>
    <m/>
    <n v="37"/>
    <m/>
    <x v="1"/>
    <m/>
    <x v="2"/>
    <n v="37"/>
    <x v="8"/>
    <n v="37"/>
    <x v="0"/>
    <m/>
  </r>
  <r>
    <x v="7"/>
    <s v="2b"/>
    <x v="52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7"/>
    <s v="2b"/>
    <x v="40"/>
    <s v="Sam, dim et JF - JOUR - Consultation"/>
    <s v="Consultation"/>
    <n v="37"/>
    <m/>
    <m/>
    <m/>
    <m/>
    <s v="Bancontact"/>
    <m/>
    <m/>
    <n v="37"/>
    <m/>
    <x v="1"/>
    <m/>
    <x v="2"/>
    <n v="37"/>
    <x v="8"/>
    <n v="37"/>
    <x v="0"/>
    <m/>
  </r>
  <r>
    <x v="7"/>
    <n v="4"/>
    <x v="53"/>
    <s v="Sam, dim et JF - JOUR - Consultation"/>
    <s v="Consultation"/>
    <n v="37"/>
    <s v="Dusabe Jacqueline"/>
    <m/>
    <s v="(323) Mutualité socialiste du Luxembourg _x000a_"/>
    <s v="Place de la Mutualité 1 6870 SAINT-HUBERT "/>
    <s v="Différé"/>
    <s v="⅓ payant C"/>
    <s v="Oui"/>
    <n v="37.5"/>
    <n v="1.5"/>
    <x v="3"/>
    <n v="35.85"/>
    <x v="0"/>
    <m/>
    <x v="0"/>
    <n v="37.35"/>
    <x v="0"/>
    <m/>
  </r>
  <r>
    <x v="7"/>
    <s v="2b"/>
    <x v="52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7"/>
    <s v="2b"/>
    <x v="5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2b"/>
    <x v="5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2b"/>
    <x v="40"/>
    <s v="Sam, dim et JF - JOUR - Consultation"/>
    <s v="Consultation"/>
    <n v="37"/>
    <m/>
    <m/>
    <m/>
    <m/>
    <s v="Bancontact"/>
    <m/>
    <m/>
    <n v="37"/>
    <m/>
    <x v="1"/>
    <m/>
    <x v="2"/>
    <n v="37"/>
    <x v="8"/>
    <n v="37"/>
    <x v="0"/>
    <m/>
  </r>
  <r>
    <x v="7"/>
    <s v="2b"/>
    <x v="5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7"/>
    <x v="51"/>
    <s v="Sam, dim et JF - JOUR - Consultation"/>
    <s v="Consultation"/>
    <n v="37"/>
    <s v="Paterno Giuseppina"/>
    <s v="Envoyé à MM Pro Gesund"/>
    <m/>
    <m/>
    <s v="Différé"/>
    <s v="Autres"/>
    <s v="Oui"/>
    <n v="37.5"/>
    <n v="6"/>
    <x v="3"/>
    <m/>
    <x v="2"/>
    <n v="31.5"/>
    <x v="9"/>
    <n v="37.5"/>
    <x v="0"/>
    <m/>
  </r>
  <r>
    <x v="7"/>
    <n v="3"/>
    <x v="55"/>
    <s v="Sam, dim et JF - JOUR - Visite 1 bénéficiaire"/>
    <s v="Visite"/>
    <n v="55"/>
    <s v="Frankart Nelly"/>
    <s v="La Charmille Jalhay"/>
    <m/>
    <m/>
    <s v="Différé"/>
    <s v="MR"/>
    <s v="Oui"/>
    <n v="55"/>
    <m/>
    <x v="1"/>
    <m/>
    <x v="2"/>
    <m/>
    <x v="0"/>
    <n v="0"/>
    <x v="2"/>
    <s v="rappel au domicile "/>
  </r>
  <r>
    <x v="7"/>
    <s v="2b"/>
    <x v="40"/>
    <s v="Sam, dim et JF - JOUR - Consultation"/>
    <s v="Consultation"/>
    <n v="37"/>
    <m/>
    <m/>
    <m/>
    <m/>
    <s v="Bancontact"/>
    <m/>
    <m/>
    <n v="37"/>
    <m/>
    <x v="1"/>
    <m/>
    <x v="2"/>
    <n v="37"/>
    <x v="8"/>
    <n v="37"/>
    <x v="0"/>
    <m/>
  </r>
  <r>
    <x v="7"/>
    <s v="nuit 1"/>
    <x v="21"/>
    <s v="Sam, dim et JF - NUIT - Consultation"/>
    <s v="Consultation"/>
    <n v="49"/>
    <s v="Gerardy Jessica"/>
    <m/>
    <s v="(137) Mutualité Chrétienne de Verviers - Eupen _x000a_"/>
    <s v="Rue Laoureux 25-29  - 4800 Verviers"/>
    <s v="Différé"/>
    <s v="⅓ payant C"/>
    <s v="Oui"/>
    <n v="49"/>
    <n v="1.5"/>
    <x v="3"/>
    <n v="48.19"/>
    <x v="5"/>
    <m/>
    <x v="0"/>
    <n v="49.69"/>
    <x v="0"/>
    <m/>
  </r>
  <r>
    <x v="7"/>
    <s v="2b"/>
    <x v="40"/>
    <s v="Sam, dim et JF - JOUR - Consultation"/>
    <s v="Consultation"/>
    <n v="37"/>
    <m/>
    <m/>
    <m/>
    <m/>
    <s v="Bancontact"/>
    <m/>
    <m/>
    <n v="37"/>
    <m/>
    <x v="1"/>
    <m/>
    <x v="2"/>
    <n v="37"/>
    <x v="8"/>
    <n v="37"/>
    <x v="0"/>
    <m/>
  </r>
  <r>
    <x v="7"/>
    <s v="1a"/>
    <x v="56"/>
    <s v="Sam, dim et JF - JOUR - Visite 1 bénéficiaire"/>
    <s v="Visite"/>
    <n v="55"/>
    <s v="Morusiewicz Janina"/>
    <m/>
    <s v="(228) Mutualia - Mutualité neutre _x000a_"/>
    <s v="Place Verte 41 4800 VERVIERS"/>
    <s v="Différé"/>
    <s v="⅓ payant C"/>
    <s v="Oui"/>
    <n v="55.5"/>
    <n v="5"/>
    <x v="3"/>
    <n v="50.8"/>
    <x v="5"/>
    <m/>
    <x v="0"/>
    <n v="55.8"/>
    <x v="0"/>
    <m/>
  </r>
  <r>
    <x v="7"/>
    <s v="nuit 3"/>
    <x v="57"/>
    <s v="Sam, dim et JF - JOUR - Visite 1 bénéficiaire"/>
    <s v="Visite"/>
    <n v="55"/>
    <s v="Gillessen Marie"/>
    <s v="Ste Elisabeth -  St Vith"/>
    <m/>
    <m/>
    <s v="Différé"/>
    <s v="MR"/>
    <s v="Oui"/>
    <n v="55.5"/>
    <m/>
    <x v="1"/>
    <m/>
    <x v="2"/>
    <n v="55.5"/>
    <x v="2"/>
    <n v="55.5"/>
    <x v="0"/>
    <m/>
  </r>
  <r>
    <x v="7"/>
    <n v="7"/>
    <x v="51"/>
    <s v="Sam, dim et JF - JOUR - Consultation"/>
    <s v="Consultation"/>
    <n v="37"/>
    <s v="Meyer Bruno"/>
    <s v="MM Progesund"/>
    <s v="(515) Freie Krankenkasse _x000a_"/>
    <s v="Hauptstrasse 2 4760 BULLINGEN"/>
    <s v="Différé"/>
    <s v="Autres"/>
    <s v="Oui"/>
    <n v="37.5"/>
    <n v="6"/>
    <x v="3"/>
    <m/>
    <x v="2"/>
    <n v="31.5"/>
    <x v="4"/>
    <n v="37.5"/>
    <x v="0"/>
    <m/>
  </r>
  <r>
    <x v="7"/>
    <s v="2b"/>
    <x v="40"/>
    <s v="Sam, dim et JF - JOUR - Consultation"/>
    <s v="Consultation"/>
    <n v="37"/>
    <m/>
    <m/>
    <m/>
    <m/>
    <s v="Cash"/>
    <m/>
    <m/>
    <n v="37"/>
    <m/>
    <x v="1"/>
    <m/>
    <x v="2"/>
    <n v="37"/>
    <x v="8"/>
    <n v="37"/>
    <x v="0"/>
    <m/>
  </r>
  <r>
    <x v="7"/>
    <s v="2b"/>
    <x v="5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6"/>
    <x v="58"/>
    <s v="Sam, dim et JF - JOUR - Visite 1 bénéficiaire"/>
    <s v="Visite"/>
    <n v="55"/>
    <s v="Gombert Ralph"/>
    <s v="Home Fabiola Eupen"/>
    <m/>
    <m/>
    <s v="Différé"/>
    <s v="MR"/>
    <s v="Oui"/>
    <n v="55.5"/>
    <m/>
    <x v="1"/>
    <m/>
    <x v="2"/>
    <n v="55.5"/>
    <x v="3"/>
    <n v="55.5"/>
    <x v="0"/>
    <m/>
  </r>
  <r>
    <x v="7"/>
    <s v="2b"/>
    <x v="5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2b"/>
    <x v="5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7"/>
    <x v="51"/>
    <s v="Sam, dim et JF - JOUR - Consultation"/>
    <s v="Consultation"/>
    <n v="37"/>
    <s v="Meyer Julia"/>
    <s v="MM Progesund"/>
    <s v="(515) Freie Krankenkasse _x000a_"/>
    <s v="Hauptstrasse 2 4760 BULLINGEN"/>
    <s v="Différé"/>
    <s v="Autres"/>
    <s v="Oui"/>
    <n v="37.5"/>
    <n v="6"/>
    <x v="3"/>
    <m/>
    <x v="2"/>
    <n v="31.5"/>
    <x v="3"/>
    <n v="37.5"/>
    <x v="0"/>
    <m/>
  </r>
  <r>
    <x v="7"/>
    <n v="6"/>
    <x v="58"/>
    <s v="Sam, dim et JF - JOUR - Visite 3 bénéficiaires"/>
    <s v="Visite"/>
    <n v="46"/>
    <s v="Herbrand Heinrich"/>
    <s v="Golden Morgen Walhorm"/>
    <m/>
    <m/>
    <s v="Différé"/>
    <s v="MR"/>
    <s v="Oui"/>
    <n v="46.5"/>
    <m/>
    <x v="1"/>
    <m/>
    <x v="2"/>
    <n v="46.5"/>
    <x v="5"/>
    <n v="46.5"/>
    <x v="0"/>
    <m/>
  </r>
  <r>
    <x v="7"/>
    <n v="6"/>
    <x v="58"/>
    <s v="Sam, dim et JF - JOUR - Consultation"/>
    <s v="Consultation"/>
    <n v="37"/>
    <s v="Hussain Jawad-Salam"/>
    <s v="MM GPS Med Bergstrasse 14"/>
    <s v="(509) Partena - Mutualité libre _x000a_"/>
    <s v="Boulevard Louis Mettewie 74-76 1080 BRUSSEL - BRUXELLES "/>
    <s v="Différé"/>
    <s v="Autres"/>
    <s v="Oui"/>
    <n v="37.5"/>
    <n v="1.5"/>
    <x v="3"/>
    <m/>
    <x v="2"/>
    <n v="36"/>
    <x v="4"/>
    <n v="37.5"/>
    <x v="0"/>
    <m/>
  </r>
  <r>
    <x v="7"/>
    <n v="7"/>
    <x v="51"/>
    <s v="Sam, dim et JF - JOUR - Visite 1 bénéficiaire"/>
    <s v="Visite"/>
    <n v="55"/>
    <s v="Moeris Brigitte"/>
    <m/>
    <s v="(137) Mutualité Chrétienne de Verviers - Eupen _x000a_"/>
    <s v="Rue Laoureux 25-29  - 4800 Verviers"/>
    <s v="Différé"/>
    <s v="⅓ payant C"/>
    <s v="Oui"/>
    <n v="55.5"/>
    <n v="5"/>
    <x v="3"/>
    <n v="50.8"/>
    <x v="5"/>
    <m/>
    <x v="0"/>
    <n v="55.8"/>
    <x v="0"/>
    <m/>
  </r>
  <r>
    <x v="7"/>
    <n v="6"/>
    <x v="58"/>
    <s v="Sam, dim et JF - JOUR - Visite 3 bénéficiaires"/>
    <s v="Visite"/>
    <n v="46"/>
    <s v="Krampol Helga"/>
    <s v="Golden Morgen Walhorm"/>
    <m/>
    <m/>
    <s v="Différé"/>
    <s v="MR"/>
    <s v="Oui"/>
    <n v="46.5"/>
    <m/>
    <x v="1"/>
    <m/>
    <x v="2"/>
    <n v="46.5"/>
    <x v="4"/>
    <n v="46.5"/>
    <x v="0"/>
    <m/>
  </r>
  <r>
    <x v="7"/>
    <n v="6"/>
    <x v="58"/>
    <s v="Sam, dim et JF - JOUR - Consultation"/>
    <s v="Consultation"/>
    <n v="37"/>
    <s v="Labs Lukas"/>
    <m/>
    <s v="(137) Mutualité Chrétienne de Verviers - Eupen _x000a_"/>
    <s v="Rue Laoureux 25-29  - 4800 Verviers"/>
    <s v="Différé"/>
    <s v="⅓ payant C"/>
    <s v="Oui"/>
    <n v="37.5"/>
    <n v="1.5"/>
    <x v="3"/>
    <n v="35.85"/>
    <x v="0"/>
    <m/>
    <x v="0"/>
    <n v="37.35"/>
    <x v="0"/>
    <m/>
  </r>
  <r>
    <x v="7"/>
    <s v="1a"/>
    <x v="56"/>
    <s v="Sam, dim et JF - JOUR - Visite 1 bénéficiaire"/>
    <s v="Visite"/>
    <n v="55"/>
    <s v="Wynants Josephine"/>
    <s v="ST Elisabeth Herve"/>
    <m/>
    <s v="Rue Douffet 36 4020 LIEGE"/>
    <s v="Différé"/>
    <s v="MR"/>
    <s v="Oui"/>
    <n v="55.5"/>
    <m/>
    <x v="1"/>
    <m/>
    <x v="2"/>
    <n v="55.5"/>
    <x v="3"/>
    <n v="55.5"/>
    <x v="0"/>
    <m/>
  </r>
  <r>
    <x v="7"/>
    <s v="2b"/>
    <x v="5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7"/>
    <x v="51"/>
    <s v="Sam, dim et JF - JOUR - Visite 1 bénéficiaire"/>
    <s v="Visite"/>
    <n v="55"/>
    <s v="Rohs Maria"/>
    <s v="Ste Elisabeth -  St Vith"/>
    <m/>
    <m/>
    <s v="Différé"/>
    <s v="MR"/>
    <s v="Oui"/>
    <n v="55.5"/>
    <m/>
    <x v="1"/>
    <m/>
    <x v="2"/>
    <n v="55.5"/>
    <x v="4"/>
    <n v="55.5"/>
    <x v="0"/>
    <m/>
  </r>
  <r>
    <x v="7"/>
    <s v="nuit 2"/>
    <x v="59"/>
    <s v="Sam, dim et JF - NUIT - Consultation"/>
    <s v="Consultation"/>
    <n v="49"/>
    <s v="Machiels Aron"/>
    <m/>
    <s v="(120) Christelijke mutualiteit Middden- Vlaanderen "/>
    <s v="Martelaarslaan 17 9000 GENT"/>
    <s v="Différé"/>
    <s v="⅓ payant C"/>
    <s v="Oui"/>
    <n v="50"/>
    <n v="1.5"/>
    <x v="3"/>
    <m/>
    <x v="2"/>
    <m/>
    <x v="0"/>
    <n v="1.5"/>
    <x v="3"/>
    <m/>
  </r>
  <r>
    <x v="7"/>
    <s v="2b"/>
    <x v="5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2b"/>
    <x v="5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7"/>
    <x v="51"/>
    <s v="Sam, dim et JF - JOUR - Visite 1 bénéficiaire"/>
    <s v="Visite"/>
    <n v="55"/>
    <m/>
    <m/>
    <m/>
    <m/>
    <s v="Cash"/>
    <m/>
    <m/>
    <n v="55.5"/>
    <m/>
    <x v="1"/>
    <m/>
    <x v="2"/>
    <n v="55.5"/>
    <x v="8"/>
    <n v="55.5"/>
    <x v="0"/>
    <m/>
  </r>
  <r>
    <x v="7"/>
    <n v="7"/>
    <x v="51"/>
    <s v="Sam, dim et JF - JOUR - Visite 1 bénéficiaire"/>
    <s v="Visite"/>
    <n v="55"/>
    <m/>
    <m/>
    <m/>
    <m/>
    <s v="Cash"/>
    <m/>
    <m/>
    <n v="55.5"/>
    <m/>
    <x v="1"/>
    <m/>
    <x v="2"/>
    <n v="55.5"/>
    <x v="8"/>
    <n v="55.5"/>
    <x v="0"/>
    <m/>
  </r>
  <r>
    <x v="7"/>
    <n v="7"/>
    <x v="51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7"/>
    <s v="1a"/>
    <x v="56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5"/>
    <x v="54"/>
    <s v="Sam, dim et JF - JOUR - Consultation"/>
    <s v="Consultation"/>
    <n v="37"/>
    <s v="Mourad Yasmine"/>
    <m/>
    <s v="(319) Solidaris - Mutualité socialiste et syndicale de la Province de Liège _x000a_"/>
    <s v="Rue Douffet 36 4020 LIEGE"/>
    <s v="Différé"/>
    <s v="⅓ payant C"/>
    <s v="Oui"/>
    <n v="37.5"/>
    <n v="1.5"/>
    <x v="3"/>
    <n v="31.35"/>
    <x v="0"/>
    <m/>
    <x v="0"/>
    <n v="32.85"/>
    <x v="0"/>
    <m/>
  </r>
  <r>
    <x v="7"/>
    <n v="3"/>
    <x v="55"/>
    <s v="Sam, dim et JF - JOUR - Consultation"/>
    <s v="Consultation"/>
    <n v="37"/>
    <s v="Nona Alphonsine"/>
    <s v="Heures Claires Spa"/>
    <m/>
    <m/>
    <s v="Différé"/>
    <s v="MR"/>
    <s v="Oui"/>
    <n v="37"/>
    <m/>
    <x v="1"/>
    <m/>
    <x v="2"/>
    <n v="37"/>
    <x v="4"/>
    <n v="37"/>
    <x v="0"/>
    <m/>
  </r>
  <r>
    <x v="7"/>
    <n v="6"/>
    <x v="58"/>
    <s v="Sam, dim et JF - JOUR - Consultation"/>
    <s v="Consultation"/>
    <n v="37"/>
    <s v="Pankert Dana Mihaela"/>
    <m/>
    <s v="(515) Freie Krankenkasse _x000a_"/>
    <s v="Hauptstrasse 2 4760 BULLINGEN"/>
    <s v="Différé"/>
    <s v="⅓ payant C"/>
    <s v="Oui"/>
    <n v="37.5"/>
    <n v="1.5"/>
    <x v="3"/>
    <n v="35.85"/>
    <x v="1"/>
    <m/>
    <x v="0"/>
    <n v="37.35"/>
    <x v="0"/>
    <m/>
  </r>
  <r>
    <x v="7"/>
    <s v="2b"/>
    <x v="5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1a"/>
    <x v="56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1a"/>
    <x v="56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7"/>
    <x v="51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7"/>
    <s v="2b"/>
    <x v="5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6"/>
    <x v="58"/>
    <s v="Sam, dim et JF - JOUR - Consultation"/>
    <s v="Consultation"/>
    <n v="37"/>
    <s v="Schmeitz Rita"/>
    <s v="GPS Med"/>
    <s v="(137) Mutualité Chrétienne de Verviers - Eupen _x000a_"/>
    <s v="Rue Laoureux 25-29  - 4800 Verviers"/>
    <s v="Différé"/>
    <s v="Autres"/>
    <s v="Oui"/>
    <n v="37.5"/>
    <n v="1"/>
    <x v="3"/>
    <m/>
    <x v="2"/>
    <n v="36.5"/>
    <x v="3"/>
    <n v="37.5"/>
    <x v="0"/>
    <m/>
  </r>
  <r>
    <x v="7"/>
    <s v="nuit 3"/>
    <x v="57"/>
    <s v="Sam, dim et JF - NUIT - Visite 1 bénéficiaire"/>
    <s v="Visite"/>
    <n v="85"/>
    <s v="Schneider Joseph"/>
    <m/>
    <s v="(515) Freie Krankenkasse _x000a_"/>
    <s v="Hauptstrasse 2 4760 BULLINGEN"/>
    <s v="Différé"/>
    <s v="⅓ payant C"/>
    <s v="Oui"/>
    <n v="85"/>
    <n v="7"/>
    <x v="3"/>
    <n v="78.5"/>
    <x v="1"/>
    <m/>
    <x v="0"/>
    <n v="85.5"/>
    <x v="0"/>
    <m/>
  </r>
  <r>
    <x v="7"/>
    <s v="nuit 3"/>
    <x v="57"/>
    <s v="Sam, dim et JF - NUIT - Visite 1 bénéficiaire"/>
    <s v="Visite"/>
    <n v="85"/>
    <s v="Schneider Manfred"/>
    <m/>
    <s v="(515) Freie Krankenkasse _x000a_"/>
    <s v="Hauptstrasse 2 4760 BULLINGEN"/>
    <s v="Différé"/>
    <s v="⅓ payant NP"/>
    <s v="Oui"/>
    <n v="85"/>
    <m/>
    <x v="1"/>
    <n v="78.5"/>
    <x v="1"/>
    <m/>
    <x v="0"/>
    <n v="78.5"/>
    <x v="0"/>
    <m/>
  </r>
  <r>
    <x v="7"/>
    <n v="6"/>
    <x v="58"/>
    <s v="Sam, dim et JF - JOUR - Visite 3 bénéficiaires"/>
    <s v="Visite"/>
    <n v="46"/>
    <s v="Schroder Anna Maria"/>
    <s v="Golden Morgen Walhorm"/>
    <m/>
    <m/>
    <s v="Différé"/>
    <s v="MR"/>
    <s v="Oui"/>
    <n v="46.5"/>
    <m/>
    <x v="1"/>
    <m/>
    <x v="2"/>
    <n v="55"/>
    <x v="4"/>
    <n v="55"/>
    <x v="0"/>
    <m/>
  </r>
  <r>
    <x v="7"/>
    <n v="7"/>
    <x v="51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7"/>
    <n v="7"/>
    <x v="51"/>
    <s v="Sam, dim et JF - JOUR - Visite 1 bénéficiaire"/>
    <s v="Visite"/>
    <n v="55"/>
    <m/>
    <m/>
    <m/>
    <m/>
    <s v="Bancontact"/>
    <m/>
    <m/>
    <n v="55.5"/>
    <m/>
    <x v="1"/>
    <m/>
    <x v="2"/>
    <n v="55.5"/>
    <x v="8"/>
    <n v="55.5"/>
    <x v="0"/>
    <m/>
  </r>
  <r>
    <x v="7"/>
    <s v="1a"/>
    <x v="56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7"/>
    <x v="51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7"/>
    <x v="51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1a"/>
    <x v="56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4"/>
    <x v="53"/>
    <s v="Sam, dim et JF - JOUR - Visite 1 bénéficiaire"/>
    <s v="Visite"/>
    <n v="55"/>
    <s v="Vandriken Jacques"/>
    <s v="MR Pré Messire Stavelot"/>
    <m/>
    <m/>
    <s v="Différé"/>
    <s v="MR"/>
    <s v="Oui"/>
    <n v="55.5"/>
    <m/>
    <x v="1"/>
    <m/>
    <x v="2"/>
    <n v="55.5"/>
    <x v="4"/>
    <n v="55.5"/>
    <x v="0"/>
    <m/>
  </r>
  <r>
    <x v="7"/>
    <n v="4"/>
    <x v="53"/>
    <s v="Sam, dim et JF - JOUR - Visite 1 bénéficiaire"/>
    <s v="Visite"/>
    <n v="55"/>
    <s v="Verreck Henri"/>
    <s v="MR Xhoffraix (Malmedy)"/>
    <m/>
    <m/>
    <s v="Différé"/>
    <s v="MR"/>
    <s v="Oui"/>
    <n v="55.5"/>
    <m/>
    <x v="1"/>
    <m/>
    <x v="2"/>
    <n v="55.5"/>
    <x v="3"/>
    <n v="55.5"/>
    <x v="0"/>
    <m/>
  </r>
  <r>
    <x v="7"/>
    <s v="2a"/>
    <x v="60"/>
    <s v="Sam, dim et JF - JOUR - Consultation"/>
    <s v="Consultation"/>
    <n v="37"/>
    <s v="Viroux Marie-France"/>
    <m/>
    <s v="(228) Mutualia - Mutualité neutre _x000a_"/>
    <s v="Place Verte 41 4800 VERVIERS"/>
    <s v="Différé"/>
    <s v="⅓ payant NP"/>
    <s v="Oui"/>
    <n v="37.5"/>
    <m/>
    <x v="1"/>
    <n v="35.85"/>
    <x v="5"/>
    <m/>
    <x v="0"/>
    <n v="35.85"/>
    <x v="0"/>
    <m/>
  </r>
  <r>
    <x v="7"/>
    <s v="1a"/>
    <x v="56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5"/>
    <x v="54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1a"/>
    <x v="56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1a"/>
    <x v="56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1a"/>
    <x v="56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2a"/>
    <x v="60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2a"/>
    <x v="60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2a"/>
    <x v="60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2a"/>
    <x v="60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2a"/>
    <x v="60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2a"/>
    <x v="60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2a"/>
    <x v="60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2a"/>
    <x v="60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2a"/>
    <x v="60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2a"/>
    <x v="60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2a"/>
    <x v="60"/>
    <s v="Sam, dim et JF - JOUR - Visite 1 bénéficiaire"/>
    <s v="Visite"/>
    <n v="55"/>
    <m/>
    <m/>
    <m/>
    <m/>
    <s v="Bancontact"/>
    <m/>
    <m/>
    <n v="55.5"/>
    <m/>
    <x v="1"/>
    <m/>
    <x v="2"/>
    <n v="55.5"/>
    <x v="8"/>
    <n v="55.5"/>
    <x v="0"/>
    <m/>
  </r>
  <r>
    <x v="7"/>
    <s v="2a"/>
    <x v="60"/>
    <s v="Sam, dim et JF - JOUR - Visite 1 bénéficiaire"/>
    <s v="Visite"/>
    <n v="55"/>
    <m/>
    <m/>
    <m/>
    <m/>
    <s v="Bancontact"/>
    <m/>
    <m/>
    <n v="55.5"/>
    <m/>
    <x v="1"/>
    <m/>
    <x v="2"/>
    <n v="55.5"/>
    <x v="8"/>
    <n v="55.5"/>
    <x v="0"/>
    <m/>
  </r>
  <r>
    <x v="7"/>
    <s v="2a"/>
    <x v="60"/>
    <s v="Sam, dim et JF - JOUR - Visite 1 bénéficiaire"/>
    <s v="Visite"/>
    <n v="55"/>
    <m/>
    <m/>
    <m/>
    <m/>
    <s v="Bancontact"/>
    <m/>
    <m/>
    <n v="55.5"/>
    <m/>
    <x v="1"/>
    <m/>
    <x v="2"/>
    <n v="55.5"/>
    <x v="8"/>
    <n v="55.5"/>
    <x v="0"/>
    <m/>
  </r>
  <r>
    <x v="7"/>
    <s v="2a"/>
    <x v="60"/>
    <s v="Sam, dim et JF - JOUR - Visite 1 bénéficiaire"/>
    <s v="Visite"/>
    <n v="55"/>
    <m/>
    <m/>
    <m/>
    <m/>
    <s v="Bancontact"/>
    <m/>
    <m/>
    <n v="55.5"/>
    <m/>
    <x v="1"/>
    <m/>
    <x v="2"/>
    <n v="55.5"/>
    <x v="8"/>
    <n v="55.5"/>
    <x v="0"/>
    <m/>
  </r>
  <r>
    <x v="7"/>
    <s v="2a"/>
    <x v="60"/>
    <s v="Sam, dim et JF - JOUR - Visite 1 bénéficiaire"/>
    <s v="Visite"/>
    <n v="55"/>
    <m/>
    <m/>
    <m/>
    <m/>
    <s v="Bancontact"/>
    <m/>
    <m/>
    <n v="55.5"/>
    <m/>
    <x v="1"/>
    <m/>
    <x v="2"/>
    <n v="55.5"/>
    <x v="8"/>
    <n v="55.5"/>
    <x v="0"/>
    <m/>
  </r>
  <r>
    <x v="7"/>
    <n v="3"/>
    <x v="5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3"/>
    <x v="5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3"/>
    <x v="5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3"/>
    <x v="5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3"/>
    <x v="5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3"/>
    <x v="5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3"/>
    <x v="5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3"/>
    <x v="5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3"/>
    <x v="5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3"/>
    <x v="5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3"/>
    <x v="5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4"/>
    <x v="53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4"/>
    <x v="53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4"/>
    <x v="53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4"/>
    <x v="53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4"/>
    <x v="53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4"/>
    <x v="53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4"/>
    <x v="53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4"/>
    <x v="53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4"/>
    <x v="53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4"/>
    <x v="53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4"/>
    <x v="53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4"/>
    <x v="53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4"/>
    <x v="53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5"/>
    <x v="54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5"/>
    <x v="54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5"/>
    <x v="54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5"/>
    <x v="54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5"/>
    <x v="54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6"/>
    <x v="58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7"/>
    <n v="6"/>
    <x v="58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7"/>
    <n v="6"/>
    <x v="58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6"/>
    <x v="58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6"/>
    <x v="58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6"/>
    <x v="58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6"/>
    <x v="58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7"/>
    <x v="51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n v="7"/>
    <x v="51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7"/>
    <s v="nuit 1"/>
    <x v="21"/>
    <s v="Sam, dim et JF - JOUR - Consultation"/>
    <s v="Consultation"/>
    <n v="37"/>
    <m/>
    <m/>
    <m/>
    <m/>
    <s v="Cash"/>
    <m/>
    <m/>
    <n v="37"/>
    <m/>
    <x v="1"/>
    <m/>
    <x v="2"/>
    <n v="37"/>
    <x v="8"/>
    <n v="37"/>
    <x v="0"/>
    <m/>
  </r>
  <r>
    <x v="7"/>
    <s v="nuit 1"/>
    <x v="21"/>
    <s v="Sam, dim et JF - JOUR - Consultation"/>
    <s v="Consultation"/>
    <n v="37"/>
    <m/>
    <m/>
    <m/>
    <m/>
    <s v="Bancontact"/>
    <m/>
    <m/>
    <n v="37"/>
    <m/>
    <x v="1"/>
    <m/>
    <x v="2"/>
    <n v="37"/>
    <x v="8"/>
    <n v="37"/>
    <x v="0"/>
    <m/>
  </r>
  <r>
    <x v="7"/>
    <s v="nuit 1"/>
    <x v="21"/>
    <s v="Sam, dim et JF - JOUR - Consultation"/>
    <s v="Consultation"/>
    <n v="37"/>
    <m/>
    <m/>
    <m/>
    <m/>
    <s v="Bancontact"/>
    <m/>
    <m/>
    <n v="37"/>
    <m/>
    <x v="1"/>
    <m/>
    <x v="2"/>
    <n v="37"/>
    <x v="8"/>
    <n v="37"/>
    <x v="0"/>
    <m/>
  </r>
  <r>
    <x v="7"/>
    <s v="nuit 1"/>
    <x v="21"/>
    <s v="Sam, dim et JF - NUIT - Consultation"/>
    <s v="Consultation"/>
    <n v="49"/>
    <m/>
    <m/>
    <m/>
    <m/>
    <s v="Bancontact"/>
    <m/>
    <m/>
    <n v="49"/>
    <m/>
    <x v="1"/>
    <m/>
    <x v="2"/>
    <n v="49"/>
    <x v="8"/>
    <n v="49"/>
    <x v="0"/>
    <m/>
  </r>
  <r>
    <x v="7"/>
    <s v="nuit 1"/>
    <x v="21"/>
    <s v="Sam, dim et JF - NUIT - Visite 1 bénéficiaire"/>
    <s v="Visite"/>
    <n v="85"/>
    <m/>
    <m/>
    <m/>
    <m/>
    <s v="Bancontact"/>
    <m/>
    <m/>
    <n v="85"/>
    <m/>
    <x v="1"/>
    <m/>
    <x v="2"/>
    <n v="85"/>
    <x v="8"/>
    <n v="85"/>
    <x v="0"/>
    <m/>
  </r>
  <r>
    <x v="7"/>
    <s v="nuit 2"/>
    <x v="59"/>
    <s v="Sam, dim et JF - NUIT - Consultation"/>
    <s v="Consultation"/>
    <n v="49"/>
    <m/>
    <m/>
    <m/>
    <m/>
    <s v="Cash"/>
    <m/>
    <m/>
    <n v="50"/>
    <m/>
    <x v="1"/>
    <m/>
    <x v="2"/>
    <n v="50"/>
    <x v="8"/>
    <n v="50"/>
    <x v="0"/>
    <m/>
  </r>
  <r>
    <x v="7"/>
    <s v="nuit 2"/>
    <x v="59"/>
    <s v="Sam, dim et JF - NUIT - Visite 1 bénéficiaire"/>
    <s v="Visite"/>
    <n v="85"/>
    <m/>
    <m/>
    <m/>
    <m/>
    <s v="Cash"/>
    <m/>
    <m/>
    <n v="85"/>
    <m/>
    <x v="1"/>
    <m/>
    <x v="2"/>
    <n v="85"/>
    <x v="8"/>
    <n v="85"/>
    <x v="0"/>
    <m/>
  </r>
  <r>
    <x v="8"/>
    <n v="7"/>
    <x v="28"/>
    <s v="Sam, dim et JF - JOUR - Visite 1 bénéficiaire"/>
    <s v="Visite"/>
    <n v="55"/>
    <s v="Adams Irma"/>
    <s v="Ste Elisabeth - St Vith"/>
    <m/>
    <m/>
    <s v="Différé"/>
    <s v="MR"/>
    <s v="Oui"/>
    <n v="55.5"/>
    <m/>
    <x v="1"/>
    <m/>
    <x v="2"/>
    <n v="55.5"/>
    <x v="3"/>
    <n v="55.5"/>
    <x v="0"/>
    <m/>
  </r>
  <r>
    <x v="8"/>
    <n v="5"/>
    <x v="61"/>
    <s v="Sam, dim et JF - JOUR - Visite 1 bénéficiaire"/>
    <s v="Visite"/>
    <n v="55"/>
    <s v="Burton Ghislaine"/>
    <s v="MR La bouvière Vielsalm"/>
    <m/>
    <m/>
    <s v="Différé"/>
    <s v="MR"/>
    <s v="Oui"/>
    <n v="55.5"/>
    <m/>
    <x v="1"/>
    <m/>
    <x v="2"/>
    <n v="55.5"/>
    <x v="3"/>
    <n v="55.5"/>
    <x v="0"/>
    <m/>
  </r>
  <r>
    <x v="8"/>
    <n v="4"/>
    <x v="62"/>
    <s v="Sam, dim et JF - JOUR - Visite 1 bénéficiaire"/>
    <s v="Visite"/>
    <n v="55"/>
    <s v="Cloot Josiane"/>
    <s v="MR Arcades Spa"/>
    <m/>
    <m/>
    <s v="Différé"/>
    <s v="MR"/>
    <s v="Oui"/>
    <n v="134.4"/>
    <m/>
    <x v="1"/>
    <m/>
    <x v="2"/>
    <n v="134.4"/>
    <x v="3"/>
    <n v="134.4"/>
    <x v="0"/>
    <m/>
  </r>
  <r>
    <x v="8"/>
    <s v="2b"/>
    <x v="63"/>
    <s v="Sam, dim et JF - JOUR - Visite 2 bénéficiaires"/>
    <s v="Visite"/>
    <n v="48"/>
    <s v="Crets Marie Jeanne"/>
    <s v="Bon Air Petit Rechain"/>
    <m/>
    <m/>
    <s v="Différé"/>
    <s v="MR"/>
    <s v="Oui"/>
    <n v="48"/>
    <m/>
    <x v="1"/>
    <m/>
    <x v="2"/>
    <n v="48"/>
    <x v="5"/>
    <n v="48"/>
    <x v="0"/>
    <m/>
  </r>
  <r>
    <x v="8"/>
    <s v="1b"/>
    <x v="64"/>
    <s v="Sam, dim et JF - JOUR - Consultation"/>
    <s v="Consultation"/>
    <n v="37"/>
    <s v="D'Affnay Frédéric"/>
    <m/>
    <s v="(137) Mutualité Chrétienne de Verviers - Eupen _x000a_"/>
    <s v="Rue Laoureux 25-29  - 4800 Verviers"/>
    <s v="Différé"/>
    <s v="⅓ payant C"/>
    <s v="Oui"/>
    <n v="37.5"/>
    <n v="1.5"/>
    <x v="3"/>
    <n v="35.85"/>
    <x v="5"/>
    <m/>
    <x v="0"/>
    <n v="37.35"/>
    <x v="0"/>
    <m/>
  </r>
  <r>
    <x v="8"/>
    <s v="2b"/>
    <x v="63"/>
    <s v="Sam, dim et JF - JOUR - Visite 2 bénéficiaires"/>
    <s v="Visite"/>
    <n v="48"/>
    <s v="Dethier Mathieu"/>
    <s v="Bon Air Petit Rechain"/>
    <m/>
    <m/>
    <s v="Différé"/>
    <s v="MR"/>
    <s v="Oui"/>
    <n v="48"/>
    <m/>
    <x v="1"/>
    <m/>
    <x v="2"/>
    <n v="48"/>
    <x v="5"/>
    <n v="48"/>
    <x v="0"/>
    <m/>
  </r>
  <r>
    <x v="8"/>
    <n v="3"/>
    <x v="65"/>
    <s v="Sam, dim et JF - JOUR - Consultation"/>
    <s v="Consultation"/>
    <n v="37"/>
    <s v="Devaux Eleana"/>
    <m/>
    <s v="(137) Mutualité Chrétienne de Verviers - Eupen _x000a_"/>
    <s v="Rue Laoureux 25-29  - 4800 Verviers"/>
    <s v="Différé"/>
    <s v="⅓ payant NP"/>
    <s v="Oui"/>
    <n v="37.5"/>
    <m/>
    <x v="1"/>
    <n v="35.85"/>
    <x v="5"/>
    <m/>
    <x v="0"/>
    <n v="35.85"/>
    <x v="0"/>
    <m/>
  </r>
  <r>
    <x v="8"/>
    <s v="2b"/>
    <x v="63"/>
    <s v="Sam, dim et JF - JOUR - Consultation"/>
    <s v="Consultation"/>
    <n v="37"/>
    <s v="Edrissi Arani Molly"/>
    <s v="MM Thier mère Dieu"/>
    <s v="(228) Mutualia - Mutualité neutre _x000a_"/>
    <s v="Place Verte 41 4800 VERVIERS"/>
    <s v="Différé"/>
    <s v="Autres"/>
    <s v="Oui"/>
    <n v="37"/>
    <n v="1.5"/>
    <x v="3"/>
    <m/>
    <x v="2"/>
    <n v="35.5"/>
    <x v="3"/>
    <n v="37"/>
    <x v="0"/>
    <m/>
  </r>
  <r>
    <x v="8"/>
    <s v="1a"/>
    <x v="27"/>
    <s v="Sam, dim et JF - JOUR - Visite 1 bénéficiaire"/>
    <s v="Visite"/>
    <n v="55"/>
    <s v="Ernst Nathalie"/>
    <m/>
    <s v="(515) Freie Krankenkasse _x000a_"/>
    <s v="Hauptstrasse 2 4760 BULLINGEN"/>
    <s v="Différé"/>
    <s v="⅓ payant C"/>
    <s v="Oui"/>
    <n v="55.5"/>
    <n v="5"/>
    <x v="3"/>
    <n v="50.8"/>
    <x v="1"/>
    <m/>
    <x v="0"/>
    <n v="55.8"/>
    <x v="0"/>
    <m/>
  </r>
  <r>
    <x v="8"/>
    <n v="7"/>
    <x v="28"/>
    <s v="Sam, dim et JF - JOUR - Visite 1 bénéficiaire"/>
    <s v="Visite"/>
    <n v="55"/>
    <s v="Faber Ernestine"/>
    <s v="Ste Elisabeth - St Vith"/>
    <m/>
    <m/>
    <s v="Différé"/>
    <s v="MR"/>
    <s v="Oui"/>
    <n v="55.5"/>
    <m/>
    <x v="1"/>
    <m/>
    <x v="2"/>
    <n v="55.5"/>
    <x v="5"/>
    <n v="55.5"/>
    <x v="0"/>
    <m/>
  </r>
  <r>
    <x v="8"/>
    <n v="6"/>
    <x v="66"/>
    <s v="Sam, dim et JF - JOUR - Consultation"/>
    <s v="Consultation"/>
    <n v="37"/>
    <s v="Förster Stephan"/>
    <s v="MM GPS Med Bergstrasse 14"/>
    <m/>
    <m/>
    <s v="Différé"/>
    <s v="Autres"/>
    <s v="Oui"/>
    <n v="37.5"/>
    <n v="6"/>
    <x v="3"/>
    <m/>
    <x v="2"/>
    <n v="31.5"/>
    <x v="4"/>
    <n v="37.5"/>
    <x v="0"/>
    <m/>
  </r>
  <r>
    <x v="8"/>
    <s v="1a"/>
    <x v="27"/>
    <s v="Sam, dim et JF - JOUR - Visite 1 bénéficiaire"/>
    <s v="Visite"/>
    <n v="55"/>
    <s v="Geradon Raymond"/>
    <s v="Léon D’Andrimont  4830 Limbourg"/>
    <m/>
    <m/>
    <s v="Différé"/>
    <s v="MR"/>
    <s v="Oui"/>
    <n v="55.5"/>
    <m/>
    <x v="1"/>
    <m/>
    <x v="2"/>
    <n v="55.5"/>
    <x v="3"/>
    <n v="55.5"/>
    <x v="0"/>
    <m/>
  </r>
  <r>
    <x v="8"/>
    <s v="nuit 1"/>
    <x v="67"/>
    <s v="Sam, dim et JF - NUIT - Consultation"/>
    <s v="Consultation"/>
    <n v="49"/>
    <s v="Geron Thomas"/>
    <s v="CPAS d'Aubel "/>
    <m/>
    <m/>
    <s v="Différé"/>
    <s v="MR"/>
    <s v="Oui"/>
    <n v="50"/>
    <m/>
    <x v="1"/>
    <m/>
    <x v="2"/>
    <n v="50"/>
    <x v="3"/>
    <n v="50"/>
    <x v="0"/>
    <m/>
  </r>
  <r>
    <x v="8"/>
    <s v="1a"/>
    <x v="27"/>
    <s v="Sam, dim et JF - JOUR - Visite 1 bénéficiaire"/>
    <s v="Visite"/>
    <n v="55"/>
    <s v="Gorissen Flore"/>
    <s v="St Famille 4898 Thimister"/>
    <m/>
    <m/>
    <s v="Différé"/>
    <s v="MR"/>
    <s v="Oui"/>
    <n v="55.5"/>
    <m/>
    <x v="1"/>
    <m/>
    <x v="2"/>
    <n v="55.5"/>
    <x v="4"/>
    <n v="55.5"/>
    <x v="0"/>
    <m/>
  </r>
  <r>
    <x v="8"/>
    <s v="1b"/>
    <x v="64"/>
    <s v="Sam, dim et JF - JOUR - Consultation"/>
    <s v="Consultation"/>
    <n v="37"/>
    <s v="Grooteclaes Rose-Anne"/>
    <m/>
    <s v="(137) Mutualité Chrétienne de Verviers - Eupen _x000a_"/>
    <s v="Rue Laoureux 25-29  - 4800 Verviers"/>
    <s v="Différé"/>
    <s v="⅓ payant C"/>
    <s v="Oui"/>
    <n v="37.5"/>
    <n v="1.5"/>
    <x v="3"/>
    <n v="35.85"/>
    <x v="5"/>
    <m/>
    <x v="0"/>
    <n v="37.35"/>
    <x v="0"/>
    <m/>
  </r>
  <r>
    <x v="8"/>
    <s v="2b"/>
    <x v="63"/>
    <s v="Sam, dim et JF - JOUR - Visite 1 bénéficiaire"/>
    <s v="Visite"/>
    <n v="55"/>
    <s v="Jaspenne Liliane"/>
    <s v="Couquemont Dison"/>
    <m/>
    <m/>
    <s v="Différé"/>
    <s v="MR"/>
    <s v="Oui"/>
    <n v="55"/>
    <m/>
    <x v="1"/>
    <m/>
    <x v="2"/>
    <n v="55.6"/>
    <x v="3"/>
    <n v="55.6"/>
    <x v="0"/>
    <m/>
  </r>
  <r>
    <x v="8"/>
    <n v="6"/>
    <x v="66"/>
    <s v="Sam, dim et JF - JOUR - Consultation"/>
    <s v="Consultation"/>
    <n v="37"/>
    <s v="Kujovic Ajla"/>
    <m/>
    <s v="(137) Mutualité Chrétienne de Verviers - Eupen _x000a_"/>
    <s v="Rue Laoureux 25-29  - 4800 Verviers"/>
    <s v="Différé"/>
    <s v="⅓ payant C"/>
    <s v="Oui"/>
    <n v="37.5"/>
    <n v="1.5"/>
    <x v="3"/>
    <n v="35.85"/>
    <x v="5"/>
    <m/>
    <x v="0"/>
    <n v="37.35"/>
    <x v="0"/>
    <m/>
  </r>
  <r>
    <x v="8"/>
    <s v="1b"/>
    <x v="64"/>
    <s v="Sam, dim et JF - JOUR - Consultation"/>
    <s v="Consultation"/>
    <n v="37"/>
    <s v="Lecloux Amandine"/>
    <m/>
    <s v="(137) Mutualité Chrétienne de Verviers - Eupen _x000a_"/>
    <s v="Rue Laoureux 25-29  - 4800 Verviers"/>
    <s v="Différé"/>
    <s v="⅓ payant C"/>
    <s v="Oui"/>
    <n v="37.5"/>
    <n v="6"/>
    <x v="3"/>
    <n v="31.35"/>
    <x v="5"/>
    <m/>
    <x v="0"/>
    <n v="37.35"/>
    <x v="0"/>
    <m/>
  </r>
  <r>
    <x v="8"/>
    <s v="1a"/>
    <x v="27"/>
    <s v="Sam, dim et JF - JOUR - Visite 1 bénéficiaire"/>
    <s v="Visite"/>
    <n v="55"/>
    <s v="Lottin Joseph"/>
    <s v="Ste Elisabeth 4650 Herve"/>
    <m/>
    <m/>
    <s v="Différé"/>
    <s v="MR"/>
    <s v="Oui"/>
    <n v="55.5"/>
    <m/>
    <x v="1"/>
    <m/>
    <x v="2"/>
    <n v="55.5"/>
    <x v="4"/>
    <n v="55.5"/>
    <x v="0"/>
    <m/>
  </r>
  <r>
    <x v="8"/>
    <s v="1a"/>
    <x v="27"/>
    <s v="Sam, dim et JF - JOUR - Consultation"/>
    <s v="Consultation"/>
    <n v="37"/>
    <s v="Masson Nathalie"/>
    <m/>
    <s v="(509) Partena - Mutualité libre _x000a_"/>
    <s v="Boulevard Louis Mettewie 74-76 1080 BRUSSEL - BRUXELLES "/>
    <s v="Différé"/>
    <s v="⅓ payant C"/>
    <s v="Oui"/>
    <n v="37.5"/>
    <n v="1.5"/>
    <x v="3"/>
    <n v="35.85"/>
    <x v="5"/>
    <m/>
    <x v="0"/>
    <n v="37.35"/>
    <x v="0"/>
    <m/>
  </r>
  <r>
    <x v="8"/>
    <s v="2b"/>
    <x v="63"/>
    <s v="Sam, dim et JF - JOUR - Consultation"/>
    <s v="Consultation"/>
    <n v="37"/>
    <s v="Minni Roberto"/>
    <m/>
    <m/>
    <m/>
    <s v="Différé"/>
    <s v="⅓ payant C"/>
    <s v="Oui"/>
    <n v="37"/>
    <n v="1.5"/>
    <x v="3"/>
    <n v="35.85"/>
    <x v="5"/>
    <m/>
    <x v="0"/>
    <n v="37.35"/>
    <x v="0"/>
    <m/>
  </r>
  <r>
    <x v="8"/>
    <s v="1b"/>
    <x v="64"/>
    <s v="Sam, dim et JF - JOUR - Visite 1 bénéficiaire"/>
    <s v="Visite"/>
    <n v="55"/>
    <s v="Peeters Marie Rose"/>
    <m/>
    <s v="(506) Omnimut mutualité libre de Wallonie _x000a_"/>
    <s v="Rue Natalis 47 B 4020 LIEGE "/>
    <s v="Différé"/>
    <s v="⅓ payant C"/>
    <s v="Oui"/>
    <n v="55.5"/>
    <n v="5"/>
    <x v="3"/>
    <n v="50.8"/>
    <x v="5"/>
    <m/>
    <x v="0"/>
    <n v="55.8"/>
    <x v="0"/>
    <m/>
  </r>
  <r>
    <x v="8"/>
    <s v="nuit 3"/>
    <x v="68"/>
    <s v="Sam, dim et JF - NUIT - Visite 1 bénéficiaire"/>
    <s v="Visite"/>
    <n v="85"/>
    <s v="Peiffer Christa"/>
    <m/>
    <s v="(515) Freie Krankenkasse _x000a_"/>
    <s v="Hauptstrasse 2 4760 BULLINGEN"/>
    <s v="Différé"/>
    <s v="⅓ payant C"/>
    <s v="Non"/>
    <n v="85"/>
    <n v="7"/>
    <x v="3"/>
    <m/>
    <x v="2"/>
    <m/>
    <x v="0"/>
    <n v="7"/>
    <x v="1"/>
    <m/>
  </r>
  <r>
    <x v="8"/>
    <s v="2b"/>
    <x v="63"/>
    <s v="Sam, dim et JF - JOUR - Consultation"/>
    <s v="Consultation"/>
    <n v="37"/>
    <s v="Rudelopt Marine"/>
    <m/>
    <s v="(137) Mutualité Chrétienne de Verviers - Eupen _x000a_"/>
    <s v="Rue Laoureux 25-29  - 4800 Verviers"/>
    <s v="Différé"/>
    <s v="⅓ payant C"/>
    <s v="Oui"/>
    <n v="37"/>
    <n v="1.5"/>
    <x v="3"/>
    <n v="35.85"/>
    <x v="5"/>
    <m/>
    <x v="0"/>
    <n v="37.35"/>
    <x v="0"/>
    <m/>
  </r>
  <r>
    <x v="8"/>
    <s v="2b"/>
    <x v="63"/>
    <s v="Sam, dim et JF - JOUR - Consultation"/>
    <s v="Consultation"/>
    <n v="37"/>
    <s v="Solot Jean-Marc"/>
    <s v="M. Méd Brasero"/>
    <s v="(228) Mutualia - Mutualité neutre _x000a_"/>
    <s v="Place Verte 41 4800 VERVIERS"/>
    <s v="Différé"/>
    <s v="Autres"/>
    <s v="Oui"/>
    <n v="37"/>
    <n v="0.8"/>
    <x v="3"/>
    <m/>
    <x v="2"/>
    <n v="35.049999999999997"/>
    <x v="3"/>
    <n v="35.849999999999994"/>
    <x v="0"/>
    <m/>
  </r>
  <r>
    <x v="8"/>
    <n v="6"/>
    <x v="66"/>
    <s v="Sam, dim et JF - JOUR - Visite 1 bénéficiaire"/>
    <s v="Visite"/>
    <n v="55"/>
    <s v="Threinen Julia"/>
    <s v="Marienheim Spitalstrasse 60 Raeren"/>
    <m/>
    <m/>
    <s v="Différé"/>
    <s v="MR"/>
    <s v="Oui"/>
    <n v="55.5"/>
    <m/>
    <x v="1"/>
    <m/>
    <x v="2"/>
    <n v="55.5"/>
    <x v="4"/>
    <n v="55.5"/>
    <x v="0"/>
    <m/>
  </r>
  <r>
    <x v="8"/>
    <n v="5"/>
    <x v="61"/>
    <s v="Sam, dim et JF - JOUR - Consultation"/>
    <s v="Consultation"/>
    <n v="37"/>
    <s v="Trembloy Marine"/>
    <m/>
    <s v="(228) Mutualia - Mutualité neutre _x000a_"/>
    <s v="Place Verte 41 4800 VERVIERS"/>
    <s v="Différé"/>
    <s v="⅓ payant C"/>
    <s v="Oui"/>
    <n v="37.5"/>
    <n v="1.5"/>
    <x v="3"/>
    <n v="35.85"/>
    <x v="5"/>
    <m/>
    <x v="0"/>
    <n v="37.35"/>
    <x v="0"/>
    <m/>
  </r>
  <r>
    <x v="8"/>
    <n v="7"/>
    <x v="28"/>
    <s v="Sam, dim et JF - JOUR - Consultation"/>
    <s v="Consultation"/>
    <n v="37"/>
    <s v="Van Cauter Nathalie"/>
    <s v="MM Pro gesund Dr Braga Ballyen "/>
    <m/>
    <m/>
    <s v="Différé"/>
    <s v="Autres"/>
    <s v="Oui"/>
    <n v="37.5"/>
    <n v="6"/>
    <x v="3"/>
    <m/>
    <x v="2"/>
    <n v="31.5"/>
    <x v="4"/>
    <n v="37.5"/>
    <x v="0"/>
    <m/>
  </r>
  <r>
    <x v="8"/>
    <n v="7"/>
    <x v="28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8"/>
    <n v="7"/>
    <x v="28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8"/>
    <n v="7"/>
    <x v="28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8"/>
    <n v="7"/>
    <x v="28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8"/>
    <n v="7"/>
    <x v="28"/>
    <s v="Sam, dim et JF - JOUR - Visite 1 bénéficiaire"/>
    <s v="Visite"/>
    <n v="55"/>
    <m/>
    <m/>
    <m/>
    <m/>
    <s v="Cash"/>
    <m/>
    <m/>
    <n v="55.5"/>
    <m/>
    <x v="1"/>
    <m/>
    <x v="2"/>
    <n v="55.5"/>
    <x v="8"/>
    <n v="55.5"/>
    <x v="0"/>
    <m/>
  </r>
  <r>
    <x v="8"/>
    <n v="7"/>
    <x v="28"/>
    <s v="Sam, dim et JF - JOUR - Visite 1 bénéficiaire"/>
    <s v="Visite"/>
    <n v="55"/>
    <m/>
    <m/>
    <m/>
    <m/>
    <s v="Cash"/>
    <m/>
    <m/>
    <n v="55.5"/>
    <m/>
    <x v="1"/>
    <m/>
    <x v="2"/>
    <n v="55.5"/>
    <x v="8"/>
    <n v="55.5"/>
    <x v="0"/>
    <m/>
  </r>
  <r>
    <x v="8"/>
    <s v="1a"/>
    <x v="27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8"/>
    <s v="1a"/>
    <x v="27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8"/>
    <s v="1a"/>
    <x v="27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a"/>
    <x v="27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a"/>
    <x v="27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a"/>
    <x v="27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a"/>
    <x v="27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a"/>
    <x v="27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a"/>
    <x v="27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a"/>
    <x v="27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a"/>
    <x v="27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a"/>
    <x v="27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a"/>
    <x v="27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b"/>
    <x v="64"/>
    <s v="Sam, dim et JF - JOUR - Consultation"/>
    <s v="Consultation"/>
    <n v="37"/>
    <m/>
    <m/>
    <m/>
    <m/>
    <s v="Cash"/>
    <m/>
    <m/>
    <n v="40"/>
    <m/>
    <x v="1"/>
    <m/>
    <x v="2"/>
    <n v="40"/>
    <x v="8"/>
    <n v="40"/>
    <x v="0"/>
    <m/>
  </r>
  <r>
    <x v="8"/>
    <s v="1b"/>
    <x v="64"/>
    <s v="Sam, dim et JF - JOUR - Visite 1 bénéficiaire"/>
    <s v="Visite"/>
    <n v="55"/>
    <m/>
    <m/>
    <m/>
    <m/>
    <s v="Bancontact"/>
    <m/>
    <m/>
    <n v="55.5"/>
    <m/>
    <x v="1"/>
    <m/>
    <x v="2"/>
    <n v="55.5"/>
    <x v="8"/>
    <n v="55.5"/>
    <x v="0"/>
    <m/>
  </r>
  <r>
    <x v="8"/>
    <s v="1b"/>
    <x v="64"/>
    <s v="Sam, dim et JF - JOUR - Consultation"/>
    <s v="Consultation"/>
    <n v="37"/>
    <m/>
    <m/>
    <m/>
    <m/>
    <s v="Bancontact"/>
    <m/>
    <m/>
    <n v="37"/>
    <m/>
    <x v="1"/>
    <m/>
    <x v="2"/>
    <n v="37"/>
    <x v="8"/>
    <n v="37"/>
    <x v="0"/>
    <m/>
  </r>
  <r>
    <x v="8"/>
    <s v="1b"/>
    <x v="64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b"/>
    <x v="64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b"/>
    <x v="64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b"/>
    <x v="64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b"/>
    <x v="64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b"/>
    <x v="64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b"/>
    <x v="64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b"/>
    <x v="64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1b"/>
    <x v="64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2a"/>
    <x v="69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2a"/>
    <x v="69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2a"/>
    <x v="69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2a"/>
    <x v="69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2a"/>
    <x v="69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2a"/>
    <x v="69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2a"/>
    <x v="69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2a"/>
    <x v="69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2a"/>
    <x v="69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2a"/>
    <x v="69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2a"/>
    <x v="69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2a"/>
    <x v="69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2a"/>
    <x v="69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2a"/>
    <x v="69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8"/>
    <s v="2a"/>
    <x v="69"/>
    <s v="Sam, dim et JF - JOUR - Visite 1 bénéficiaire"/>
    <s v="Visite"/>
    <n v="55"/>
    <m/>
    <m/>
    <m/>
    <m/>
    <s v="Cash"/>
    <m/>
    <m/>
    <n v="55"/>
    <m/>
    <x v="1"/>
    <m/>
    <x v="2"/>
    <n v="55"/>
    <x v="8"/>
    <n v="55"/>
    <x v="0"/>
    <m/>
  </r>
  <r>
    <x v="8"/>
    <s v="2a"/>
    <x v="69"/>
    <s v="Sam, dim et JF - JOUR - Visite 1 bénéficiaire"/>
    <s v="Visite"/>
    <n v="55"/>
    <m/>
    <m/>
    <m/>
    <m/>
    <s v="Cash"/>
    <m/>
    <m/>
    <n v="55"/>
    <m/>
    <x v="1"/>
    <m/>
    <x v="2"/>
    <n v="55"/>
    <x v="8"/>
    <n v="55"/>
    <x v="0"/>
    <m/>
  </r>
  <r>
    <x v="8"/>
    <s v="2a"/>
    <x v="69"/>
    <s v="Sam, dim et JF - JOUR - Visite 1 bénéficiaire"/>
    <s v="Visite"/>
    <n v="55"/>
    <m/>
    <m/>
    <m/>
    <m/>
    <s v="Cash"/>
    <m/>
    <m/>
    <n v="55"/>
    <m/>
    <x v="1"/>
    <m/>
    <x v="2"/>
    <n v="55"/>
    <x v="8"/>
    <n v="55"/>
    <x v="0"/>
    <m/>
  </r>
  <r>
    <x v="8"/>
    <s v="2b"/>
    <x v="63"/>
    <s v="Sam, dim et JF - JOUR - Consultation"/>
    <s v="Consultation"/>
    <n v="37"/>
    <m/>
    <m/>
    <m/>
    <m/>
    <s v="Cash"/>
    <m/>
    <m/>
    <n v="37"/>
    <m/>
    <x v="1"/>
    <m/>
    <x v="2"/>
    <n v="37"/>
    <x v="8"/>
    <n v="37"/>
    <x v="0"/>
    <m/>
  </r>
  <r>
    <x v="8"/>
    <s v="2b"/>
    <x v="63"/>
    <s v="Sam, dim et JF - JOUR - Visite 1 bénéficiaire"/>
    <s v="Visite"/>
    <n v="55"/>
    <m/>
    <m/>
    <m/>
    <m/>
    <s v="Bancontact"/>
    <m/>
    <m/>
    <n v="55"/>
    <m/>
    <x v="1"/>
    <m/>
    <x v="2"/>
    <n v="55"/>
    <x v="8"/>
    <n v="55"/>
    <x v="0"/>
    <m/>
  </r>
  <r>
    <x v="8"/>
    <s v="2b"/>
    <x v="63"/>
    <s v="Sam, dim et JF - JOUR - Consultation"/>
    <s v="Consultation"/>
    <n v="37"/>
    <m/>
    <m/>
    <m/>
    <m/>
    <s v="Bancontact"/>
    <m/>
    <m/>
    <n v="37"/>
    <m/>
    <x v="1"/>
    <m/>
    <x v="2"/>
    <n v="37"/>
    <x v="8"/>
    <n v="37"/>
    <x v="0"/>
    <m/>
  </r>
  <r>
    <x v="8"/>
    <s v="2b"/>
    <x v="63"/>
    <s v="Sam, dim et JF - JOUR - Consultation"/>
    <s v="Consultation"/>
    <n v="37"/>
    <m/>
    <m/>
    <m/>
    <m/>
    <s v="Bancontact"/>
    <m/>
    <m/>
    <n v="37"/>
    <m/>
    <x v="1"/>
    <m/>
    <x v="2"/>
    <n v="37"/>
    <x v="8"/>
    <n v="37"/>
    <x v="0"/>
    <m/>
  </r>
  <r>
    <x v="8"/>
    <s v="2b"/>
    <x v="63"/>
    <s v="Sam, dim et JF - JOUR - Consultation"/>
    <s v="Consultation"/>
    <n v="37"/>
    <m/>
    <m/>
    <m/>
    <m/>
    <s v="Bancontact"/>
    <m/>
    <m/>
    <n v="37"/>
    <m/>
    <x v="1"/>
    <m/>
    <x v="2"/>
    <n v="37"/>
    <x v="8"/>
    <n v="37"/>
    <x v="0"/>
    <m/>
  </r>
  <r>
    <x v="8"/>
    <s v="2b"/>
    <x v="63"/>
    <s v="Sam, dim et JF - JOUR - Consultation"/>
    <s v="Consultation"/>
    <n v="37"/>
    <m/>
    <m/>
    <m/>
    <m/>
    <s v="Bancontact"/>
    <m/>
    <m/>
    <n v="37"/>
    <m/>
    <x v="1"/>
    <m/>
    <x v="2"/>
    <n v="37"/>
    <x v="8"/>
    <n v="37"/>
    <x v="0"/>
    <m/>
  </r>
  <r>
    <x v="8"/>
    <s v="2b"/>
    <x v="63"/>
    <s v="Sam, dim et JF - JOUR - Consultation"/>
    <s v="Consultation"/>
    <n v="37"/>
    <m/>
    <m/>
    <m/>
    <m/>
    <s v="Bancontact"/>
    <m/>
    <m/>
    <n v="37"/>
    <m/>
    <x v="1"/>
    <m/>
    <x v="2"/>
    <n v="37"/>
    <x v="8"/>
    <n v="37"/>
    <x v="0"/>
    <m/>
  </r>
  <r>
    <x v="8"/>
    <s v="2b"/>
    <x v="63"/>
    <s v="Sam, dim et JF - JOUR - Consultation"/>
    <s v="Consultation"/>
    <n v="37"/>
    <m/>
    <m/>
    <m/>
    <m/>
    <s v="Bancontact"/>
    <m/>
    <m/>
    <n v="37"/>
    <m/>
    <x v="1"/>
    <m/>
    <x v="2"/>
    <n v="37"/>
    <x v="8"/>
    <n v="37"/>
    <x v="0"/>
    <m/>
  </r>
  <r>
    <x v="8"/>
    <s v="2b"/>
    <x v="63"/>
    <s v="Sam, dim et JF - JOUR - Consultation"/>
    <s v="Consultation"/>
    <n v="37"/>
    <m/>
    <m/>
    <m/>
    <m/>
    <s v="Bancontact"/>
    <m/>
    <m/>
    <n v="37"/>
    <m/>
    <x v="1"/>
    <m/>
    <x v="2"/>
    <n v="37"/>
    <x v="8"/>
    <n v="37"/>
    <x v="0"/>
    <m/>
  </r>
  <r>
    <x v="8"/>
    <s v="2b"/>
    <x v="63"/>
    <s v="Sam, dim et JF - JOUR - Consultation"/>
    <s v="Consultation"/>
    <n v="37"/>
    <m/>
    <m/>
    <m/>
    <m/>
    <s v="Bancontact"/>
    <m/>
    <m/>
    <n v="37"/>
    <m/>
    <x v="1"/>
    <m/>
    <x v="2"/>
    <n v="37"/>
    <x v="8"/>
    <n v="37"/>
    <x v="0"/>
    <m/>
  </r>
  <r>
    <x v="8"/>
    <s v="2b"/>
    <x v="63"/>
    <s v="Sam, dim et JF - JOUR - Consultation"/>
    <s v="Consultation"/>
    <n v="37"/>
    <m/>
    <m/>
    <m/>
    <m/>
    <s v="Cash"/>
    <m/>
    <m/>
    <n v="37"/>
    <m/>
    <x v="1"/>
    <m/>
    <x v="2"/>
    <n v="37"/>
    <x v="8"/>
    <n v="37"/>
    <x v="0"/>
    <m/>
  </r>
  <r>
    <x v="8"/>
    <s v="2b"/>
    <x v="63"/>
    <s v="Sam, dim et JF - JOUR - Consultation"/>
    <s v="Consultation"/>
    <n v="37"/>
    <m/>
    <m/>
    <m/>
    <m/>
    <s v="Cash"/>
    <m/>
    <m/>
    <n v="37"/>
    <m/>
    <x v="1"/>
    <m/>
    <x v="2"/>
    <n v="37"/>
    <x v="8"/>
    <n v="37"/>
    <x v="0"/>
    <m/>
  </r>
  <r>
    <x v="8"/>
    <n v="3"/>
    <x v="65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8"/>
    <n v="3"/>
    <x v="65"/>
    <s v="Sam, dim et JF - JOUR - Consultation"/>
    <s v="Consultation"/>
    <n v="37"/>
    <m/>
    <m/>
    <m/>
    <m/>
    <s v="Bancontact"/>
    <m/>
    <m/>
    <n v="25"/>
    <m/>
    <x v="1"/>
    <m/>
    <x v="2"/>
    <n v="25"/>
    <x v="8"/>
    <n v="25"/>
    <x v="0"/>
    <m/>
  </r>
  <r>
    <x v="8"/>
    <n v="3"/>
    <x v="6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3"/>
    <x v="6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3"/>
    <x v="6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3"/>
    <x v="6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3"/>
    <x v="6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3"/>
    <x v="6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3"/>
    <x v="6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3"/>
    <x v="6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3"/>
    <x v="65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4"/>
    <x v="62"/>
    <s v="Sam, dim et JF - JOUR - Consultation"/>
    <s v="Consultation"/>
    <n v="37"/>
    <m/>
    <m/>
    <m/>
    <m/>
    <s v="Bancontact"/>
    <m/>
    <m/>
    <n v="37.56"/>
    <m/>
    <x v="1"/>
    <m/>
    <x v="2"/>
    <n v="37.56"/>
    <x v="8"/>
    <n v="37.56"/>
    <x v="0"/>
    <m/>
  </r>
  <r>
    <x v="8"/>
    <n v="4"/>
    <x v="6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4"/>
    <x v="6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4"/>
    <x v="6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4"/>
    <x v="6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4"/>
    <x v="6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4"/>
    <x v="6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4"/>
    <x v="6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4"/>
    <x v="6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4"/>
    <x v="6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4"/>
    <x v="6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4"/>
    <x v="6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4"/>
    <x v="6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4"/>
    <x v="6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4"/>
    <x v="6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4"/>
    <x v="62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5"/>
    <x v="61"/>
    <s v="Sam, dim et JF - JOUR - Consultation"/>
    <s v="Consultation"/>
    <n v="37"/>
    <m/>
    <m/>
    <m/>
    <m/>
    <s v="Cash"/>
    <m/>
    <m/>
    <n v="32.5"/>
    <m/>
    <x v="1"/>
    <m/>
    <x v="2"/>
    <n v="32.5"/>
    <x v="8"/>
    <n v="32.5"/>
    <x v="0"/>
    <m/>
  </r>
  <r>
    <x v="8"/>
    <n v="5"/>
    <x v="61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8"/>
    <n v="5"/>
    <x v="61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5"/>
    <x v="61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5"/>
    <x v="61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5"/>
    <x v="61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5"/>
    <x v="61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6"/>
    <x v="66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8"/>
    <n v="6"/>
    <x v="66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8"/>
    <n v="6"/>
    <x v="66"/>
    <s v="Sam, dim et JF - JOUR - Consultation"/>
    <s v="Consultation"/>
    <n v="37"/>
    <m/>
    <m/>
    <m/>
    <m/>
    <s v="Cash"/>
    <m/>
    <m/>
    <n v="37.5"/>
    <m/>
    <x v="1"/>
    <m/>
    <x v="2"/>
    <n v="37.5"/>
    <x v="8"/>
    <n v="37.5"/>
    <x v="0"/>
    <m/>
  </r>
  <r>
    <x v="8"/>
    <n v="6"/>
    <x v="66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6"/>
    <x v="66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6"/>
    <x v="66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6"/>
    <x v="66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7"/>
    <x v="28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7"/>
    <x v="28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7"/>
    <x v="28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7"/>
    <x v="28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7"/>
    <x v="28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7"/>
    <x v="28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7"/>
    <x v="28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7"/>
    <x v="28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7"/>
    <x v="28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7"/>
    <x v="28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7"/>
    <x v="28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n v="7"/>
    <x v="28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nuit 1"/>
    <x v="67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nuit 1"/>
    <x v="67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nuit 1"/>
    <x v="67"/>
    <s v="Sam, dim et JF - JOUR - Consultation"/>
    <s v="Consultation"/>
    <n v="37"/>
    <m/>
    <m/>
    <m/>
    <m/>
    <s v="Bancontact"/>
    <m/>
    <m/>
    <n v="37.5"/>
    <m/>
    <x v="1"/>
    <m/>
    <x v="2"/>
    <n v="37.5"/>
    <x v="8"/>
    <n v="37.5"/>
    <x v="0"/>
    <m/>
  </r>
  <r>
    <x v="8"/>
    <s v="nuit 1"/>
    <x v="67"/>
    <s v="Sam, dim et JF - NUIT - Visite 1 bénéficiaire"/>
    <s v="Visite"/>
    <n v="85"/>
    <m/>
    <m/>
    <m/>
    <m/>
    <s v="Bancontact"/>
    <m/>
    <m/>
    <n v="85"/>
    <m/>
    <x v="1"/>
    <m/>
    <x v="2"/>
    <n v="85"/>
    <x v="8"/>
    <n v="85"/>
    <x v="0"/>
    <m/>
  </r>
  <r>
    <x v="8"/>
    <s v="nuit 1"/>
    <x v="67"/>
    <s v="Sam, dim et JF - NUIT - Consultation"/>
    <s v="Consultation"/>
    <n v="49"/>
    <m/>
    <m/>
    <m/>
    <m/>
    <s v="Bancontact"/>
    <m/>
    <m/>
    <n v="50"/>
    <m/>
    <x v="1"/>
    <m/>
    <x v="2"/>
    <n v="50"/>
    <x v="8"/>
    <n v="50"/>
    <x v="0"/>
    <m/>
  </r>
  <r>
    <x v="8"/>
    <s v="nuit 2"/>
    <x v="70"/>
    <s v="Sam, dim et JF - NUIT - Consultation"/>
    <s v="Consultation"/>
    <n v="49"/>
    <m/>
    <m/>
    <m/>
    <m/>
    <s v="Bancontact"/>
    <m/>
    <m/>
    <n v="50"/>
    <m/>
    <x v="1"/>
    <m/>
    <x v="2"/>
    <n v="50"/>
    <x v="8"/>
    <n v="50"/>
    <x v="0"/>
    <m/>
  </r>
  <r>
    <x v="8"/>
    <s v="nuit 2"/>
    <x v="70"/>
    <s v="Sam, dim et JF - NUIT - Consultation"/>
    <s v="Consultation"/>
    <n v="49"/>
    <m/>
    <m/>
    <m/>
    <m/>
    <s v="Bancontact"/>
    <m/>
    <m/>
    <n v="50"/>
    <m/>
    <x v="1"/>
    <m/>
    <x v="2"/>
    <n v="50"/>
    <x v="8"/>
    <n v="50"/>
    <x v="0"/>
    <m/>
  </r>
  <r>
    <x v="9"/>
    <s v="nuit 1"/>
    <x v="71"/>
    <s v="Vend et veille JF - NUIT - Visite 1 bénéficiare"/>
    <s v="Visite"/>
    <n v="85"/>
    <s v="Remacle Alain"/>
    <s v="MR La Kan Aubel"/>
    <m/>
    <m/>
    <s v="Différé"/>
    <s v="MR"/>
    <s v="Oui"/>
    <n v="131"/>
    <m/>
    <x v="1"/>
    <m/>
    <x v="2"/>
    <n v="131"/>
    <x v="3"/>
    <n v="131"/>
    <x v="0"/>
    <m/>
  </r>
  <r>
    <x v="9"/>
    <s v="nuit 1"/>
    <x v="71"/>
    <s v="Vend et veille JF - NUIT - Consultation"/>
    <s v="Consultation"/>
    <n v="50"/>
    <m/>
    <m/>
    <m/>
    <m/>
    <s v="Cash"/>
    <m/>
    <m/>
    <n v="50"/>
    <m/>
    <x v="1"/>
    <m/>
    <x v="2"/>
    <n v="50"/>
    <x v="10"/>
    <n v="50"/>
    <x v="0"/>
    <m/>
  </r>
  <r>
    <x v="9"/>
    <s v="nuit 1"/>
    <x v="71"/>
    <s v="Vend et veille JF - NUIT - Visite 1 bénéficiare"/>
    <s v="Visite"/>
    <n v="85"/>
    <m/>
    <m/>
    <m/>
    <m/>
    <s v="Cash"/>
    <m/>
    <m/>
    <n v="85"/>
    <m/>
    <x v="1"/>
    <m/>
    <x v="2"/>
    <n v="85"/>
    <x v="10"/>
    <n v="85"/>
    <x v="0"/>
    <m/>
  </r>
  <r>
    <x v="9"/>
    <s v="nuit 1"/>
    <x v="71"/>
    <s v="Vend et veille JF - NUIT - Visite 1 bénéficiare"/>
    <s v="Visite"/>
    <n v="85"/>
    <m/>
    <m/>
    <m/>
    <m/>
    <s v="Cash"/>
    <m/>
    <m/>
    <n v="85"/>
    <m/>
    <x v="1"/>
    <m/>
    <x v="2"/>
    <n v="85"/>
    <x v="10"/>
    <n v="85"/>
    <x v="0"/>
    <m/>
  </r>
  <r>
    <x v="9"/>
    <s v="nuit 1"/>
    <x v="71"/>
    <s v="Vend et veille JF - NUIT - Consultation"/>
    <s v="Consultation"/>
    <n v="50"/>
    <m/>
    <m/>
    <m/>
    <m/>
    <s v="Bancontact"/>
    <m/>
    <m/>
    <n v="50"/>
    <m/>
    <x v="1"/>
    <m/>
    <x v="2"/>
    <n v="50"/>
    <x v="10"/>
    <n v="50"/>
    <x v="0"/>
    <m/>
  </r>
  <r>
    <x v="9"/>
    <s v="nuit 2"/>
    <x v="72"/>
    <s v="Vend et veille JF - NUIT - Consultation"/>
    <s v="Consultation"/>
    <n v="50"/>
    <m/>
    <m/>
    <m/>
    <m/>
    <s v="Bancontact"/>
    <m/>
    <m/>
    <n v="95.44"/>
    <m/>
    <x v="1"/>
    <m/>
    <x v="2"/>
    <n v="95.44"/>
    <x v="10"/>
    <n v="95.44"/>
    <x v="0"/>
    <m/>
  </r>
  <r>
    <x v="9"/>
    <s v="nuit 2"/>
    <x v="72"/>
    <s v="Vend et veille JF - NUIT - Consultation"/>
    <s v="Consultation"/>
    <n v="50"/>
    <m/>
    <m/>
    <m/>
    <m/>
    <s v="Bancontact"/>
    <m/>
    <m/>
    <n v="50"/>
    <m/>
    <x v="1"/>
    <m/>
    <x v="2"/>
    <n v="50"/>
    <x v="10"/>
    <n v="50"/>
    <x v="0"/>
    <m/>
  </r>
  <r>
    <x v="9"/>
    <s v="nuit 3"/>
    <x v="1"/>
    <s v="Vend et veille JF - JOUR - Consultation"/>
    <s v="Consultation"/>
    <n v="29"/>
    <m/>
    <m/>
    <m/>
    <m/>
    <s v="Cash"/>
    <m/>
    <m/>
    <n v="29"/>
    <m/>
    <x v="1"/>
    <m/>
    <x v="2"/>
    <n v="29"/>
    <x v="10"/>
    <n v="29"/>
    <x v="0"/>
    <m/>
  </r>
  <r>
    <x v="9"/>
    <s v="nuit 3"/>
    <x v="1"/>
    <s v="Vend et veille JF - JOUR - Consultation"/>
    <s v="Consultation"/>
    <n v="29"/>
    <m/>
    <m/>
    <m/>
    <m/>
    <s v="Cash"/>
    <m/>
    <m/>
    <n v="29"/>
    <m/>
    <x v="1"/>
    <m/>
    <x v="2"/>
    <n v="29"/>
    <x v="10"/>
    <n v="29"/>
    <x v="0"/>
    <m/>
  </r>
  <r>
    <x v="9"/>
    <s v="nuit 3"/>
    <x v="1"/>
    <s v="Vend et veille JF - NUIT - Visite 1 bénéficiare"/>
    <s v="Visite"/>
    <n v="85"/>
    <m/>
    <m/>
    <m/>
    <m/>
    <s v="Cash"/>
    <m/>
    <m/>
    <n v="85"/>
    <m/>
    <x v="1"/>
    <m/>
    <x v="2"/>
    <n v="85"/>
    <x v="10"/>
    <n v="85"/>
    <x v="0"/>
    <m/>
  </r>
  <r>
    <x v="10"/>
    <n v="6"/>
    <x v="73"/>
    <s v="Sam, dim et JF - JOUR - Consultation"/>
    <s v="Consultation"/>
    <n v="37.5"/>
    <s v="Al Namo Bushra"/>
    <m/>
    <s v="(319) Solidaris - Mutualité socialiste et syndicale de la Province de Liège _x000a_"/>
    <s v="Rue Douffet 36 4020 LIEGE"/>
    <s v="Différé"/>
    <s v="⅓ payant BC"/>
    <s v="Oui"/>
    <n v="37.5"/>
    <n v="1.5"/>
    <x v="4"/>
    <n v="35.85"/>
    <x v="0"/>
    <m/>
    <x v="0"/>
    <n v="37.35"/>
    <x v="0"/>
    <m/>
  </r>
  <r>
    <x v="10"/>
    <n v="6"/>
    <x v="73"/>
    <s v="Sam, dim et JF - JOUR - Consultation"/>
    <s v="Consultation"/>
    <n v="37.5"/>
    <s v="Al Namo Farrad Majid"/>
    <m/>
    <s v="(319) Solidaris - Mutualité socialiste et syndicale de la Province de Liège _x000a_"/>
    <s v="Rue Douffet 36 4020 LIEGE"/>
    <s v="Différé"/>
    <s v="⅓ payant BC"/>
    <s v="Oui"/>
    <n v="37.5"/>
    <n v="1.5"/>
    <x v="4"/>
    <n v="35.85"/>
    <x v="0"/>
    <m/>
    <x v="0"/>
    <n v="37.35"/>
    <x v="0"/>
    <m/>
  </r>
  <r>
    <x v="10"/>
    <s v="2b"/>
    <x v="74"/>
    <s v="Sam, dim et JF - JOUR - Visite 1 bénéficiaire"/>
    <s v="Visite"/>
    <n v="55.5"/>
    <s v="Azhar Aicha"/>
    <m/>
    <s v="(228) Mutualia - Mutualité neutre _x000a_"/>
    <s v="Place Verte 41 4800 VERVIERS"/>
    <s v="Différé"/>
    <s v="⅓ payant C"/>
    <s v="Oui"/>
    <n v="55.5"/>
    <n v="5"/>
    <x v="4"/>
    <n v="50.8"/>
    <x v="1"/>
    <m/>
    <x v="0"/>
    <n v="55.8"/>
    <x v="0"/>
    <m/>
  </r>
  <r>
    <x v="10"/>
    <s v="2a"/>
    <x v="75"/>
    <s v="Sam, dim et JF - JOUR - Consultation"/>
    <s v="Consultation"/>
    <n v="37.5"/>
    <s v="Bennouali Lamguirisse Johanna"/>
    <s v="MM Mosaique"/>
    <s v="(228) Mutualia - Mutualité neutre _x000a_"/>
    <s v="Place Verte 41 4800 VERVIERS"/>
    <s v="Différé"/>
    <s v="Autres"/>
    <s v="Oui"/>
    <n v="37.5"/>
    <n v="1.5"/>
    <x v="4"/>
    <m/>
    <x v="2"/>
    <n v="36.35"/>
    <x v="3"/>
    <n v="37.85"/>
    <x v="0"/>
    <m/>
  </r>
  <r>
    <x v="10"/>
    <n v="3"/>
    <x v="76"/>
    <s v="Sam, dim et JF - JOUR - Consultation"/>
    <s v="Consultation"/>
    <n v="37.5"/>
    <s v="Brunclair Bakala-Ya"/>
    <m/>
    <s v="(137) Mutualité Chrétienne de Verviers - Eupen _x000a_"/>
    <s v="Rue Laoureux 25-29  - 4800 Verviers"/>
    <s v="Différé"/>
    <s v="⅓ payant BC"/>
    <s v="Oui"/>
    <n v="37.5"/>
    <n v="1.5"/>
    <x v="4"/>
    <n v="31.35"/>
    <x v="5"/>
    <m/>
    <x v="0"/>
    <n v="32.85"/>
    <x v="0"/>
    <m/>
  </r>
  <r>
    <x v="10"/>
    <n v="3"/>
    <x v="76"/>
    <s v="Sam, dim et JF - JOUR - Consultation"/>
    <s v="Consultation"/>
    <n v="37.5"/>
    <s v="Brunclair Claudia"/>
    <m/>
    <s v="(137) Mutualité Chrétienne de Verviers - Eupen _x000a_"/>
    <s v="vis"/>
    <s v="Différé"/>
    <s v="⅓ payant BC"/>
    <s v="Oui"/>
    <n v="37.5"/>
    <n v="1.5"/>
    <x v="4"/>
    <n v="33.35"/>
    <x v="5"/>
    <m/>
    <x v="0"/>
    <n v="34.85"/>
    <x v="0"/>
    <m/>
  </r>
  <r>
    <x v="10"/>
    <n v="3"/>
    <x v="76"/>
    <s v="Sam, dim et JF - JOUR - Consultation"/>
    <s v="Consultation"/>
    <n v="37.5"/>
    <s v="Brunclair Rosy-Julien"/>
    <m/>
    <s v="(137) Mutualité Chrétienne de Verviers - Eupen _x000a_"/>
    <s v="Rue Laoureux 25-29  - 4800 Verviers"/>
    <s v="Différé"/>
    <s v="⅓ payant BC"/>
    <s v="Oui"/>
    <n v="37.5"/>
    <n v="1.5"/>
    <x v="4"/>
    <n v="31.35"/>
    <x v="5"/>
    <m/>
    <x v="0"/>
    <n v="32.85"/>
    <x v="0"/>
    <m/>
  </r>
  <r>
    <x v="10"/>
    <s v="2b"/>
    <x v="74"/>
    <s v="Sam, dim et JF - JOUR - Consultation"/>
    <s v="Consultation"/>
    <n v="37.5"/>
    <s v="Constant Marie-Claire"/>
    <m/>
    <s v="(228) Mutualia - Mutualité neutre _x000a_"/>
    <s v="Place Verte 41 4800 VERVIERS"/>
    <s v="Différé"/>
    <s v="⅓ payant C"/>
    <s v="Oui"/>
    <n v="37.5"/>
    <n v="1.5"/>
    <x v="4"/>
    <n v="35.85"/>
    <x v="1"/>
    <m/>
    <x v="0"/>
    <n v="37.35"/>
    <x v="0"/>
    <m/>
  </r>
  <r>
    <x v="10"/>
    <s v="1a"/>
    <x v="77"/>
    <s v="Sam, dim et JF - JOUR - Visite 1 bénéficiaire"/>
    <s v="Visite"/>
    <n v="55.5"/>
    <s v="Demoulin Eliane"/>
    <s v="MR La Kan Aubel"/>
    <m/>
    <m/>
    <s v="Différé"/>
    <s v="MR"/>
    <s v="Oui"/>
    <n v="55"/>
    <m/>
    <x v="1"/>
    <m/>
    <x v="2"/>
    <n v="55.5"/>
    <x v="3"/>
    <n v="55.5"/>
    <x v="0"/>
    <m/>
  </r>
  <r>
    <x v="10"/>
    <s v="2b"/>
    <x v="74"/>
    <s v="Sam, dim et JF - JOUR - Visite 1 bénéficiaire"/>
    <s v="Visite"/>
    <n v="55.5"/>
    <s v="D'Haese Henri"/>
    <m/>
    <s v="(228) Mutualia - Mutualité neutre _x000a_"/>
    <s v="Place Verte 41 4800 VERVIERS"/>
    <s v="Différé"/>
    <s v="⅓ payant BC"/>
    <s v="Oui"/>
    <n v="55.5"/>
    <n v="5"/>
    <x v="4"/>
    <n v="50.8"/>
    <x v="1"/>
    <m/>
    <x v="0"/>
    <n v="55.8"/>
    <x v="0"/>
    <m/>
  </r>
  <r>
    <x v="10"/>
    <n v="4"/>
    <x v="78"/>
    <s v="Sam, dim et JF - JOUR - Consultation"/>
    <s v="Consultation"/>
    <n v="37.5"/>
    <s v="Diffels Clément"/>
    <m/>
    <s v="(319) Solidaris - Mutualité socialiste et syndicale de la Province de Liège _x000a_"/>
    <s v="Rue Douffet 36 4020 LIEGE"/>
    <s v="Différé"/>
    <s v="⅓ payant C"/>
    <s v="Oui"/>
    <n v="37.5"/>
    <n v="1.5"/>
    <x v="4"/>
    <n v="35.85"/>
    <x v="0"/>
    <m/>
    <x v="0"/>
    <n v="37.35"/>
    <x v="0"/>
    <m/>
  </r>
  <r>
    <x v="10"/>
    <s v="2a"/>
    <x v="75"/>
    <s v="Sam, dim et JF - JOUR - Consultation"/>
    <s v="Consultation"/>
    <n v="37.5"/>
    <s v="Fassin Brandon"/>
    <m/>
    <s v="(228) Mutualia - Mutualité neutre _x000a_"/>
    <s v="Place Verte 41 4800 VERVIERS"/>
    <s v="Différé"/>
    <s v="⅓ payant BC"/>
    <s v="Oui"/>
    <n v="37.5"/>
    <n v="1.5"/>
    <x v="4"/>
    <n v="31.35"/>
    <x v="1"/>
    <m/>
    <x v="0"/>
    <n v="32.85"/>
    <x v="0"/>
    <m/>
  </r>
  <r>
    <x v="10"/>
    <s v="2a"/>
    <x v="75"/>
    <s v="Sam, dim et JF - JOUR - Consultation"/>
    <s v="Consultation"/>
    <n v="37.5"/>
    <s v="Fontaine Hugo"/>
    <m/>
    <s v="(506) Omnimut mutualité libre de Wallonie _x000a_"/>
    <s v="Rue Natalis 47 B 4020 LIEGE "/>
    <s v="Différé"/>
    <s v="⅓ payant NP"/>
    <s v="Oui"/>
    <n v="37.5"/>
    <m/>
    <x v="1"/>
    <n v="31.35"/>
    <x v="0"/>
    <m/>
    <x v="0"/>
    <n v="31.35"/>
    <x v="0"/>
    <m/>
  </r>
  <r>
    <x v="10"/>
    <n v="5"/>
    <x v="79"/>
    <s v="Sam, dim et JF - JOUR - Consultation"/>
    <s v="Consultation"/>
    <n v="37.5"/>
    <s v="Gaspar Gwendoline"/>
    <m/>
    <s v="(323) Mutualité socialiste du Luxembourg _x000a_"/>
    <s v="Place de la Mutualité 1 6870 SAINT-HUBERT "/>
    <s v="Différé"/>
    <s v="⅓ payant C"/>
    <s v="Oui"/>
    <n v="37.5"/>
    <n v="1.5"/>
    <x v="4"/>
    <n v="31"/>
    <x v="0"/>
    <m/>
    <x v="0"/>
    <n v="32.5"/>
    <x v="0"/>
    <m/>
  </r>
  <r>
    <x v="10"/>
    <n v="7"/>
    <x v="80"/>
    <s v="Sam, dim et JF - JOUR - Consultation"/>
    <s v="Consultation"/>
    <n v="37.5"/>
    <s v="Held Aloisius Joseph"/>
    <s v="M.M. Pro Gesund (Dr Jenniges)"/>
    <m/>
    <m/>
    <s v="Différé"/>
    <s v="Autres"/>
    <s v="Oui"/>
    <n v="37.5"/>
    <m/>
    <x v="1"/>
    <m/>
    <x v="2"/>
    <n v="35.85"/>
    <x v="4"/>
    <n v="35.85"/>
    <x v="0"/>
    <m/>
  </r>
  <r>
    <x v="10"/>
    <s v="2b"/>
    <x v="74"/>
    <s v="Sam, dim et JF - JOUR - Visite 1 bénéficiaire"/>
    <s v="Visite"/>
    <n v="55.5"/>
    <s v="Heusch Claude"/>
    <m/>
    <s v="(137) Mutualité Chrétienne de Verviers - Eupen _x000a_"/>
    <s v="Rue Laoureux 25-29  - 4800 Verviers"/>
    <s v="Différé"/>
    <s v="⅓ payant C"/>
    <s v="Oui"/>
    <n v="55.5"/>
    <n v="5"/>
    <x v="4"/>
    <n v="50.8"/>
    <x v="5"/>
    <m/>
    <x v="0"/>
    <n v="55.8"/>
    <x v="0"/>
    <m/>
  </r>
  <r>
    <x v="10"/>
    <n v="4"/>
    <x v="78"/>
    <s v="Sam, dim et JF - JOUR - Visite 1 bénéficiaire"/>
    <s v="Visite"/>
    <n v="55.5"/>
    <s v="Jacobs Oscar"/>
    <m/>
    <s v="(137) Mutualité Chrétienne de Verviers - Eupen _x000a_"/>
    <s v="Rue Laoureux 25-29  - 4800 Verviers"/>
    <s v="Différé"/>
    <s v="⅓ payant C"/>
    <s v="Oui"/>
    <n v="55.5"/>
    <n v="5"/>
    <x v="4"/>
    <n v="50.8"/>
    <x v="5"/>
    <m/>
    <x v="0"/>
    <n v="55.8"/>
    <x v="0"/>
    <m/>
  </r>
  <r>
    <x v="10"/>
    <n v="6"/>
    <x v="73"/>
    <s v="Sam, dim et JF - JOUR - Consultation"/>
    <s v="Consultation"/>
    <n v="37.5"/>
    <s v="Jendi Qassem Eiffel"/>
    <m/>
    <s v="(319) Solidaris - Mutualité socialiste et syndicale de la Province de Liège _x000a_"/>
    <s v="Rue Douffet 36 4020 LIEGE"/>
    <s v="Différé"/>
    <s v="⅓ payant BC"/>
    <s v="Oui"/>
    <n v="37.5"/>
    <n v="1.5"/>
    <x v="4"/>
    <n v="35.85"/>
    <x v="0"/>
    <m/>
    <x v="0"/>
    <n v="37.35"/>
    <x v="0"/>
    <m/>
  </r>
  <r>
    <x v="10"/>
    <n v="3"/>
    <x v="76"/>
    <s v="Sam, dim et JF - JOUR - Visite 1 bénéficiaire"/>
    <s v="Visite"/>
    <n v="55.5"/>
    <s v="Jonniaux Bernadette"/>
    <s v="MR Heures Claires"/>
    <m/>
    <m/>
    <s v="Différé"/>
    <s v="MR"/>
    <s v="Oui"/>
    <n v="55.5"/>
    <m/>
    <x v="1"/>
    <m/>
    <x v="2"/>
    <n v="55"/>
    <x v="3"/>
    <n v="55"/>
    <x v="0"/>
    <m/>
  </r>
  <r>
    <x v="10"/>
    <n v="7"/>
    <x v="80"/>
    <s v="Sam, dim et JF - JOUR - Consultation"/>
    <s v="Consultation"/>
    <n v="37.5"/>
    <s v="Lecoq Maria"/>
    <m/>
    <s v="(515) Freie Krankenkasse _x000a_"/>
    <s v="Rue Saint-Hubert 49 - 1150 BRUXELLES"/>
    <s v="Différé"/>
    <s v="⅓ payant C"/>
    <s v="Oui"/>
    <n v="37.5"/>
    <n v="1.5"/>
    <x v="4"/>
    <n v="35.85"/>
    <x v="0"/>
    <m/>
    <x v="0"/>
    <n v="37.35"/>
    <x v="0"/>
    <m/>
  </r>
  <r>
    <x v="10"/>
    <s v="nuit 1"/>
    <x v="81"/>
    <s v="Sam, dim et JF - NUIT - Visite 1 bénéficiaire"/>
    <s v="Visite"/>
    <n v="85"/>
    <s v="Lennertz Francine"/>
    <m/>
    <s v="(319) Solidaris - Mutualité socialiste et syndicale de la Province de Liège _x000a_"/>
    <s v="Rue Douffet 36 4020 LIEGE"/>
    <s v="Différé"/>
    <s v="⅓ payant C"/>
    <s v="Oui"/>
    <n v="85"/>
    <n v="3"/>
    <x v="4"/>
    <n v="78.5"/>
    <x v="0"/>
    <m/>
    <x v="0"/>
    <n v="81.5"/>
    <x v="0"/>
    <m/>
  </r>
  <r>
    <x v="10"/>
    <s v="nuit 2"/>
    <x v="82"/>
    <s v="Sam, dim et JF - NUIT - Visite 1 bénéficiaire"/>
    <s v="Visite"/>
    <n v="85"/>
    <s v="Masset Pascal"/>
    <m/>
    <s v="(319) Solidaris - Mutualité socialiste et syndicale de la Province de Liège _x000a_"/>
    <s v="Rue Douffet 36 4020 LIEGE"/>
    <s v="Différé"/>
    <s v="⅓ payant C"/>
    <s v="Oui"/>
    <n v="85"/>
    <n v="3.5"/>
    <x v="4"/>
    <n v="78.5"/>
    <x v="3"/>
    <m/>
    <x v="0"/>
    <n v="82"/>
    <x v="0"/>
    <m/>
  </r>
  <r>
    <x v="10"/>
    <n v="5"/>
    <x v="79"/>
    <s v="Sam, dim et JF - JOUR - Consultation"/>
    <s v="Consultation"/>
    <n v="37.5"/>
    <s v="Michiels Mehddy"/>
    <m/>
    <s v="(323) Mutualité socialiste du Luxembourg _x000a_"/>
    <s v="Place de la Mutualité 1 6870 SAINT-HUBERT "/>
    <s v="Différé"/>
    <s v="⅓ payant C"/>
    <s v="Oui"/>
    <n v="37.5"/>
    <n v="1.5"/>
    <x v="4"/>
    <n v="20"/>
    <x v="0"/>
    <m/>
    <x v="0"/>
    <n v="21.5"/>
    <x v="0"/>
    <m/>
  </r>
  <r>
    <x v="10"/>
    <s v="nuit 1"/>
    <x v="81"/>
    <s v="Sam, dim et JF - NUIT - Visite 1 bénéficiaire"/>
    <s v="Visite"/>
    <n v="85"/>
    <s v="Nottebaert Théo"/>
    <m/>
    <s v="(414) Mutualité libérale de Liège _x000a_"/>
    <s v="Rue de Hermée, 177D 4040 HERSTAL"/>
    <s v="Différé"/>
    <s v="⅓ payant NP"/>
    <s v="Oui"/>
    <n v="85"/>
    <m/>
    <x v="1"/>
    <n v="81.59"/>
    <x v="5"/>
    <m/>
    <x v="0"/>
    <n v="81.59"/>
    <x v="0"/>
    <m/>
  </r>
  <r>
    <x v="10"/>
    <n v="3"/>
    <x v="76"/>
    <s v="Sam, dim et JF - JOUR - Consultation"/>
    <s v="Consultation"/>
    <n v="37.5"/>
    <s v="Pottier André"/>
    <m/>
    <s v="(228) Mutualia - Mutualité neutre _x000a_"/>
    <s v="Place Verte 41 4800 VERVIERS"/>
    <s v="Différé"/>
    <s v="⅓ payant C"/>
    <s v="Oui"/>
    <n v="37.5"/>
    <n v="1.5"/>
    <x v="4"/>
    <n v="35.85"/>
    <x v="1"/>
    <m/>
    <x v="0"/>
    <n v="37.35"/>
    <x v="0"/>
    <m/>
  </r>
  <r>
    <x v="10"/>
    <s v="2a"/>
    <x v="75"/>
    <s v="Sam, dim et JF - JOUR - Visite 1 bénéficiaire"/>
    <s v="Visite"/>
    <n v="55.5"/>
    <s v="René D'Archambeau"/>
    <s v="CPAS Pepinster"/>
    <m/>
    <m/>
    <s v="Différé"/>
    <s v="CPAS"/>
    <s v="Oui"/>
    <n v="55.5"/>
    <m/>
    <x v="1"/>
    <m/>
    <x v="2"/>
    <n v="55.5"/>
    <x v="3"/>
    <n v="55.5"/>
    <x v="0"/>
    <m/>
  </r>
  <r>
    <x v="10"/>
    <n v="5"/>
    <x v="79"/>
    <s v="Sam, dim et JF - JOUR - Visite 1 bénéficiaire"/>
    <s v="Visite"/>
    <n v="55.5"/>
    <s v="Schmitz Irma"/>
    <m/>
    <s v="(137) Mutualité Chrétienne de Verviers - Eupen _x000a_"/>
    <s v="Rue Laoureux 25-29  - 4800 Verviers"/>
    <s v="Différé"/>
    <s v="⅓ payant C"/>
    <s v="Oui"/>
    <n v="55.5"/>
    <n v="5"/>
    <x v="4"/>
    <n v="78.510000000000005"/>
    <x v="5"/>
    <m/>
    <x v="0"/>
    <n v="83.51"/>
    <x v="0"/>
    <m/>
  </r>
  <r>
    <x v="10"/>
    <s v="1a"/>
    <x v="77"/>
    <s v="Sam, dim et JF - JOUR - Visite 1 bénéficiaire"/>
    <s v="Visite"/>
    <n v="55.5"/>
    <s v="Schnackers Maria"/>
    <s v="MR Home St Leonard Welkenraedt"/>
    <m/>
    <m/>
    <s v="Différé"/>
    <s v="MR"/>
    <s v="Oui"/>
    <n v="55"/>
    <m/>
    <x v="1"/>
    <m/>
    <x v="2"/>
    <n v="55.5"/>
    <x v="3"/>
    <n v="55.5"/>
    <x v="0"/>
    <m/>
  </r>
  <r>
    <x v="10"/>
    <s v="2b"/>
    <x v="74"/>
    <s v="Sam, dim et JF - JOUR - Visite 1 bénéficiaire"/>
    <s v="Visite"/>
    <n v="55.5"/>
    <s v="Simsek Omer"/>
    <s v="MM Thier mère Dieu"/>
    <s v="(228) Mutualia - Mutualité neutre _x000a_"/>
    <s v="Place Verte 41 4800 VERVIERS"/>
    <s v="Différé"/>
    <s v="Autres"/>
    <s v="Oui"/>
    <n v="55.5"/>
    <n v="1.5"/>
    <x v="4"/>
    <m/>
    <x v="2"/>
    <n v="36.35"/>
    <x v="3"/>
    <n v="37.85"/>
    <x v="0"/>
    <m/>
  </r>
  <r>
    <x v="10"/>
    <s v="2a"/>
    <x v="75"/>
    <s v="Sam, dim et JF - JOUR - Visite 1 bénéficiaire"/>
    <s v="Visite"/>
    <n v="55.5"/>
    <s v="Tajar Fadma"/>
    <m/>
    <s v="(228) Mutualia - Mutualité neutre _x000a_"/>
    <s v="Place Verte 41 4800 VERVIERS"/>
    <s v="Différé"/>
    <s v="⅓ payant NP"/>
    <s v="Oui"/>
    <n v="55.5"/>
    <m/>
    <x v="1"/>
    <n v="50.8"/>
    <x v="1"/>
    <m/>
    <x v="0"/>
    <n v="50.8"/>
    <x v="0"/>
    <m/>
  </r>
  <r>
    <x v="10"/>
    <s v="nuit 1"/>
    <x v="81"/>
    <s v="Sam, dim et JF - NUIT - Consultation"/>
    <s v="Consultation"/>
    <n v="50"/>
    <s v="Viegas Nunes Kyle"/>
    <m/>
    <s v="(137) Mutualité Chrétienne de Verviers - Eupen _x000a_"/>
    <s v="Rue Laoureux 25-29  - 4800 Verviers"/>
    <s v="Différé"/>
    <s v="⅓ payant C"/>
    <s v="Oui"/>
    <n v="50"/>
    <n v="1.5"/>
    <x v="4"/>
    <n v="48.19"/>
    <x v="5"/>
    <m/>
    <x v="0"/>
    <n v="49.69"/>
    <x v="0"/>
    <m/>
  </r>
  <r>
    <x v="10"/>
    <s v="2b"/>
    <x v="74"/>
    <s v="Sam, dim et JF - JOUR - Visite 1 bénéficiaire"/>
    <s v="Visite"/>
    <n v="55.5"/>
    <s v="Vinaimont Solange"/>
    <s v="MR Seigneurerie d'Heusy"/>
    <m/>
    <m/>
    <s v="Différé"/>
    <s v="MR"/>
    <s v="Oui"/>
    <n v="55.5"/>
    <m/>
    <x v="1"/>
    <m/>
    <x v="2"/>
    <n v="55.5"/>
    <x v="3"/>
    <n v="55.5"/>
    <x v="0"/>
    <m/>
  </r>
  <r>
    <x v="10"/>
    <n v="6"/>
    <x v="73"/>
    <s v="Sam, dim et JF - JOUR - Consultation"/>
    <s v="Visite"/>
    <n v="55.5"/>
    <s v="Vonhoff Leo Josef"/>
    <s v="MR Marienheim de Raeren"/>
    <m/>
    <m/>
    <s v="Différé"/>
    <s v="MR"/>
    <s v="Oui"/>
    <n v="55.5"/>
    <m/>
    <x v="1"/>
    <m/>
    <x v="2"/>
    <m/>
    <x v="0"/>
    <n v="0"/>
    <x v="2"/>
    <s v="Attestation perdue"/>
  </r>
  <r>
    <x v="10"/>
    <s v="2b"/>
    <x v="74"/>
    <s v="Sam, dim et JF - JOUR - Visite 1 bénéficiaire"/>
    <s v="Visite"/>
    <n v="55.5"/>
    <m/>
    <m/>
    <m/>
    <m/>
    <s v="Cash"/>
    <m/>
    <m/>
    <n v="55.5"/>
    <m/>
    <x v="1"/>
    <m/>
    <x v="2"/>
    <n v="55.5"/>
    <x v="10"/>
    <n v="55.5"/>
    <x v="0"/>
    <m/>
  </r>
  <r>
    <x v="10"/>
    <s v="2b"/>
    <x v="74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s v="2b"/>
    <x v="74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2b"/>
    <x v="74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2b"/>
    <x v="74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2b"/>
    <x v="74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2b"/>
    <x v="74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2b"/>
    <x v="74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s v="2b"/>
    <x v="74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2b"/>
    <x v="74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s v="1b"/>
    <x v="83"/>
    <s v="Sam, dim et JF - JOUR - Visite 1 bénéficiaire"/>
    <s v="Visite"/>
    <n v="55.5"/>
    <m/>
    <m/>
    <m/>
    <m/>
    <s v="Bancontact"/>
    <m/>
    <m/>
    <n v="55"/>
    <m/>
    <x v="1"/>
    <m/>
    <x v="2"/>
    <n v="55"/>
    <x v="10"/>
    <n v="55"/>
    <x v="0"/>
    <m/>
  </r>
  <r>
    <x v="10"/>
    <s v="1a"/>
    <x v="77"/>
    <s v="Sam, dim et JF - JOUR - Consultation"/>
    <s v="Consultation"/>
    <n v="37.5"/>
    <m/>
    <m/>
    <m/>
    <m/>
    <s v="Cash"/>
    <m/>
    <m/>
    <n v="37"/>
    <m/>
    <x v="1"/>
    <m/>
    <x v="2"/>
    <n v="37"/>
    <x v="10"/>
    <n v="37"/>
    <x v="0"/>
    <m/>
  </r>
  <r>
    <x v="10"/>
    <s v="1a"/>
    <x v="77"/>
    <s v="Sam, dim et JF - JOUR - Consultation"/>
    <s v="Consultation"/>
    <n v="37.5"/>
    <m/>
    <m/>
    <m/>
    <m/>
    <s v="Cash"/>
    <m/>
    <m/>
    <n v="37"/>
    <m/>
    <x v="1"/>
    <m/>
    <x v="2"/>
    <n v="37"/>
    <x v="10"/>
    <n v="37"/>
    <x v="0"/>
    <m/>
  </r>
  <r>
    <x v="10"/>
    <s v="1a"/>
    <x v="77"/>
    <s v="Sam, dim et JF - JOUR - Consultation"/>
    <s v="Consultation"/>
    <n v="37.5"/>
    <m/>
    <m/>
    <m/>
    <m/>
    <s v="Cash"/>
    <m/>
    <m/>
    <n v="37"/>
    <m/>
    <x v="1"/>
    <m/>
    <x v="2"/>
    <n v="37"/>
    <x v="10"/>
    <n v="37"/>
    <x v="0"/>
    <m/>
  </r>
  <r>
    <x v="10"/>
    <s v="1a"/>
    <x v="77"/>
    <s v="Sam, dim et JF - JOUR - Visite 1 bénéficiaire"/>
    <s v="Visite"/>
    <n v="55.5"/>
    <m/>
    <m/>
    <m/>
    <m/>
    <s v="Cash"/>
    <m/>
    <m/>
    <n v="55"/>
    <m/>
    <x v="1"/>
    <m/>
    <x v="2"/>
    <n v="55"/>
    <x v="10"/>
    <n v="55"/>
    <x v="0"/>
    <m/>
  </r>
  <r>
    <x v="10"/>
    <s v="1a"/>
    <x v="77"/>
    <s v="Sam, dim et JF - JOUR - Consultation"/>
    <s v="Consultation"/>
    <n v="37.5"/>
    <m/>
    <m/>
    <m/>
    <m/>
    <s v="Cash"/>
    <m/>
    <m/>
    <n v="37"/>
    <m/>
    <x v="1"/>
    <m/>
    <x v="2"/>
    <n v="37"/>
    <x v="10"/>
    <n v="37"/>
    <x v="0"/>
    <m/>
  </r>
  <r>
    <x v="10"/>
    <s v="1a"/>
    <x v="77"/>
    <s v="Sam, dim et JF - JOUR - Consultation"/>
    <s v="Consultation"/>
    <n v="37.5"/>
    <m/>
    <m/>
    <m/>
    <m/>
    <s v="Cash"/>
    <m/>
    <m/>
    <n v="37"/>
    <m/>
    <x v="1"/>
    <m/>
    <x v="2"/>
    <n v="37"/>
    <x v="10"/>
    <n v="37"/>
    <x v="0"/>
    <m/>
  </r>
  <r>
    <x v="10"/>
    <s v="1a"/>
    <x v="77"/>
    <s v="Sam, dim et JF - JOUR - Consultation"/>
    <s v="Consultation"/>
    <n v="37.5"/>
    <m/>
    <m/>
    <m/>
    <m/>
    <s v="Bancontact"/>
    <m/>
    <m/>
    <n v="37"/>
    <m/>
    <x v="1"/>
    <m/>
    <x v="2"/>
    <n v="37"/>
    <x v="10"/>
    <n v="37"/>
    <x v="0"/>
    <m/>
  </r>
  <r>
    <x v="10"/>
    <s v="1a"/>
    <x v="77"/>
    <s v="Sam, dim et JF - JOUR - Consultation"/>
    <s v="Consultation"/>
    <n v="37.5"/>
    <m/>
    <m/>
    <m/>
    <m/>
    <s v="Bancontact"/>
    <m/>
    <m/>
    <n v="37"/>
    <m/>
    <x v="1"/>
    <m/>
    <x v="2"/>
    <n v="37"/>
    <x v="10"/>
    <n v="37"/>
    <x v="0"/>
    <m/>
  </r>
  <r>
    <x v="10"/>
    <s v="1a"/>
    <x v="77"/>
    <s v="Sam, dim et JF - JOUR - Consultation"/>
    <s v="Consultation"/>
    <n v="37.5"/>
    <m/>
    <m/>
    <m/>
    <m/>
    <s v="Bancontact"/>
    <m/>
    <m/>
    <n v="37"/>
    <m/>
    <x v="1"/>
    <m/>
    <x v="2"/>
    <n v="37"/>
    <x v="10"/>
    <n v="37"/>
    <x v="0"/>
    <m/>
  </r>
  <r>
    <x v="10"/>
    <s v="1a"/>
    <x v="77"/>
    <s v="Sam, dim et JF - JOUR - Consultation"/>
    <s v="Consultation"/>
    <n v="37.5"/>
    <m/>
    <m/>
    <m/>
    <m/>
    <s v="Bancontact"/>
    <m/>
    <m/>
    <n v="37"/>
    <m/>
    <x v="1"/>
    <m/>
    <x v="2"/>
    <n v="37"/>
    <x v="10"/>
    <n v="37"/>
    <x v="0"/>
    <m/>
  </r>
  <r>
    <x v="10"/>
    <s v="1a"/>
    <x v="77"/>
    <s v="Sam, dim et JF - JOUR - Consultation"/>
    <s v="Consultation"/>
    <n v="37.5"/>
    <m/>
    <m/>
    <m/>
    <m/>
    <s v="Bancontact"/>
    <m/>
    <m/>
    <n v="37"/>
    <m/>
    <x v="1"/>
    <m/>
    <x v="2"/>
    <n v="37"/>
    <x v="10"/>
    <n v="37"/>
    <x v="0"/>
    <m/>
  </r>
  <r>
    <x v="10"/>
    <s v="1a"/>
    <x v="77"/>
    <s v="Sam, dim et JF - JOUR - Consultation"/>
    <s v="Consultation"/>
    <n v="37.5"/>
    <m/>
    <m/>
    <m/>
    <m/>
    <s v="Bancontact"/>
    <m/>
    <m/>
    <n v="37"/>
    <m/>
    <x v="1"/>
    <m/>
    <x v="2"/>
    <n v="37"/>
    <x v="10"/>
    <n v="37"/>
    <x v="0"/>
    <m/>
  </r>
  <r>
    <x v="10"/>
    <s v="1a"/>
    <x v="77"/>
    <s v="Sam, dim et JF - JOUR - Consultation"/>
    <s v="Consultation"/>
    <n v="37.5"/>
    <m/>
    <m/>
    <m/>
    <m/>
    <s v="Bancontact"/>
    <m/>
    <m/>
    <n v="37"/>
    <m/>
    <x v="1"/>
    <m/>
    <x v="2"/>
    <n v="37"/>
    <x v="10"/>
    <n v="37"/>
    <x v="0"/>
    <m/>
  </r>
  <r>
    <x v="10"/>
    <s v="1a"/>
    <x v="77"/>
    <s v="Sam, dim et JF - JOUR - Consultation"/>
    <s v="Consultation"/>
    <n v="37.5"/>
    <m/>
    <m/>
    <m/>
    <m/>
    <s v="Bancontact"/>
    <m/>
    <m/>
    <n v="37"/>
    <m/>
    <x v="1"/>
    <m/>
    <x v="2"/>
    <n v="37"/>
    <x v="10"/>
    <n v="37"/>
    <x v="0"/>
    <m/>
  </r>
  <r>
    <x v="10"/>
    <s v="1a"/>
    <x v="77"/>
    <s v="Sam, dim et JF - JOUR - Visite 1 bénéficiaire"/>
    <s v="Visite"/>
    <n v="55.5"/>
    <m/>
    <m/>
    <m/>
    <m/>
    <s v="Bancontact"/>
    <m/>
    <m/>
    <n v="55"/>
    <m/>
    <x v="1"/>
    <m/>
    <x v="2"/>
    <n v="55"/>
    <x v="10"/>
    <n v="55"/>
    <x v="0"/>
    <m/>
  </r>
  <r>
    <x v="10"/>
    <s v="1b"/>
    <x v="83"/>
    <s v="Sam, dim et JF - JOUR - Visite 1 bénéficiaire"/>
    <s v="Visite"/>
    <n v="55.5"/>
    <m/>
    <m/>
    <m/>
    <m/>
    <s v="Bancontact"/>
    <m/>
    <m/>
    <n v="55.5"/>
    <m/>
    <x v="1"/>
    <m/>
    <x v="2"/>
    <n v="55.5"/>
    <x v="10"/>
    <n v="55.5"/>
    <x v="0"/>
    <m/>
  </r>
  <r>
    <x v="10"/>
    <s v="1b"/>
    <x v="83"/>
    <s v="Sam, dim et JF - JOUR - Visite 1 bénéficiaire"/>
    <s v="Visite"/>
    <n v="55.5"/>
    <m/>
    <m/>
    <m/>
    <m/>
    <s v="Bancontact"/>
    <m/>
    <m/>
    <n v="55.5"/>
    <m/>
    <x v="1"/>
    <m/>
    <x v="2"/>
    <n v="55.5"/>
    <x v="10"/>
    <n v="55.5"/>
    <x v="0"/>
    <m/>
  </r>
  <r>
    <x v="10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2a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2a"/>
    <x v="75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s v="2a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2a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2a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2a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2a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2a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2a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2a"/>
    <x v="75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s v="2a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2a"/>
    <x v="75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s v="2a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2a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2a"/>
    <x v="75"/>
    <s v="Sam, dim et JF - JOUR - Visite 1 bénéficiaire"/>
    <s v="Visite"/>
    <n v="55.5"/>
    <m/>
    <m/>
    <m/>
    <m/>
    <s v="Bancontact"/>
    <m/>
    <m/>
    <n v="55.5"/>
    <m/>
    <x v="1"/>
    <m/>
    <x v="2"/>
    <n v="55.5"/>
    <x v="10"/>
    <n v="55.5"/>
    <x v="0"/>
    <m/>
  </r>
  <r>
    <x v="10"/>
    <s v="2a"/>
    <x v="75"/>
    <s v="Sam, dim et JF - JOUR - Visite 1 bénéficiaire"/>
    <s v="Visite"/>
    <n v="55.5"/>
    <m/>
    <m/>
    <m/>
    <m/>
    <s v="Bancontact"/>
    <m/>
    <m/>
    <n v="55.5"/>
    <m/>
    <x v="1"/>
    <m/>
    <x v="2"/>
    <n v="55.5"/>
    <x v="10"/>
    <n v="55.5"/>
    <x v="0"/>
    <m/>
  </r>
  <r>
    <x v="10"/>
    <s v="2a"/>
    <x v="75"/>
    <s v="Sam, dim et JF - JOUR - Visite 2 bénéficiaires"/>
    <s v="Visite"/>
    <n v="48"/>
    <m/>
    <m/>
    <m/>
    <m/>
    <s v="Bancontact"/>
    <m/>
    <m/>
    <n v="49"/>
    <m/>
    <x v="1"/>
    <m/>
    <x v="2"/>
    <n v="49"/>
    <x v="10"/>
    <n v="49"/>
    <x v="0"/>
    <m/>
  </r>
  <r>
    <x v="10"/>
    <s v="2a"/>
    <x v="75"/>
    <s v="Sam, dim et JF - JOUR - Visite 2 bénéficiaires"/>
    <s v="Visite"/>
    <n v="48"/>
    <m/>
    <m/>
    <m/>
    <m/>
    <s v="Bancontact"/>
    <m/>
    <m/>
    <n v="49"/>
    <m/>
    <x v="1"/>
    <m/>
    <x v="2"/>
    <n v="49"/>
    <x v="10"/>
    <n v="49"/>
    <x v="0"/>
    <m/>
  </r>
  <r>
    <x v="10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3"/>
    <x v="76"/>
    <s v="Sam, dim et JF - JOUR - Visite 1 bénéficiaire"/>
    <s v="Visite"/>
    <n v="55.5"/>
    <m/>
    <m/>
    <m/>
    <m/>
    <s v="Bancontact"/>
    <m/>
    <m/>
    <n v="55.5"/>
    <m/>
    <x v="1"/>
    <m/>
    <x v="2"/>
    <n v="55.5"/>
    <x v="10"/>
    <n v="55.5"/>
    <x v="0"/>
    <m/>
  </r>
  <r>
    <x v="10"/>
    <n v="3"/>
    <x v="76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3"/>
    <x v="76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4"/>
    <x v="78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4"/>
    <x v="78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4"/>
    <x v="78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4"/>
    <x v="78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4"/>
    <x v="78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4"/>
    <x v="78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4"/>
    <x v="78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4"/>
    <x v="78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4"/>
    <x v="78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4"/>
    <x v="78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4"/>
    <x v="78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4"/>
    <x v="78"/>
    <s v="Sam, dim et JF - JOUR - Visite 1 bénéficiaire"/>
    <s v="Visite"/>
    <n v="55.5"/>
    <m/>
    <m/>
    <m/>
    <m/>
    <s v="Cash"/>
    <m/>
    <m/>
    <n v="55.5"/>
    <m/>
    <x v="1"/>
    <m/>
    <x v="2"/>
    <n v="55.5"/>
    <x v="10"/>
    <n v="55.5"/>
    <x v="0"/>
    <m/>
  </r>
  <r>
    <x v="10"/>
    <n v="4"/>
    <x v="78"/>
    <s v="Sam, dim et JF - JOUR - Visite 1 bénéficiaire"/>
    <s v="Visite"/>
    <n v="55.5"/>
    <m/>
    <m/>
    <m/>
    <m/>
    <s v="Cash"/>
    <m/>
    <m/>
    <n v="55.5"/>
    <m/>
    <x v="1"/>
    <m/>
    <x v="2"/>
    <n v="55.5"/>
    <x v="10"/>
    <n v="55.5"/>
    <x v="0"/>
    <m/>
  </r>
  <r>
    <x v="10"/>
    <n v="4"/>
    <x v="78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4"/>
    <x v="78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4"/>
    <x v="78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4"/>
    <x v="78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5"/>
    <x v="79"/>
    <s v="Sam, dim et JF - JOUR - Visite 1 bénéficiaire"/>
    <s v="Visite"/>
    <n v="55.5"/>
    <m/>
    <m/>
    <m/>
    <m/>
    <s v="Cash"/>
    <m/>
    <m/>
    <n v="55.5"/>
    <m/>
    <x v="1"/>
    <m/>
    <x v="2"/>
    <n v="55.5"/>
    <x v="10"/>
    <n v="55.5"/>
    <x v="0"/>
    <m/>
  </r>
  <r>
    <x v="10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6"/>
    <x v="73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6"/>
    <x v="73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6"/>
    <x v="73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6"/>
    <x v="73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6"/>
    <x v="73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n v="7"/>
    <x v="80"/>
    <s v="Sam, dim et JF - JOUR - Visite 1 bénéficiaire"/>
    <s v="Visite"/>
    <n v="55.5"/>
    <m/>
    <m/>
    <m/>
    <m/>
    <s v="Bancontact"/>
    <m/>
    <m/>
    <n v="55.5"/>
    <m/>
    <x v="1"/>
    <m/>
    <x v="2"/>
    <n v="55.5"/>
    <x v="10"/>
    <n v="55.5"/>
    <x v="0"/>
    <m/>
  </r>
  <r>
    <x v="10"/>
    <s v="nuit 1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nuit 1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nuit 1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0"/>
    <s v="nuit 1"/>
    <x v="81"/>
    <s v="Sam, dim et JF - NUIT - Consultation"/>
    <s v="Consultation"/>
    <n v="50"/>
    <m/>
    <m/>
    <m/>
    <m/>
    <s v="Bancontact"/>
    <m/>
    <m/>
    <n v="50"/>
    <m/>
    <x v="1"/>
    <m/>
    <x v="2"/>
    <n v="50"/>
    <x v="10"/>
    <n v="50"/>
    <x v="0"/>
    <m/>
  </r>
  <r>
    <x v="10"/>
    <s v="nuit 2"/>
    <x v="82"/>
    <s v="Sam, dim et JF - NUIT - Consultation"/>
    <s v="Consultation"/>
    <n v="50"/>
    <m/>
    <m/>
    <m/>
    <m/>
    <s v="Bancontact"/>
    <m/>
    <m/>
    <n v="50"/>
    <m/>
    <x v="1"/>
    <m/>
    <x v="2"/>
    <n v="50"/>
    <x v="10"/>
    <n v="50"/>
    <x v="0"/>
    <m/>
  </r>
  <r>
    <x v="10"/>
    <s v="nuit 2"/>
    <x v="82"/>
    <s v="Sam, dim et JF - NUIT - Consultation"/>
    <s v="Consultation"/>
    <n v="50"/>
    <m/>
    <m/>
    <m/>
    <m/>
    <s v="Bancontact"/>
    <m/>
    <m/>
    <n v="50"/>
    <m/>
    <x v="1"/>
    <m/>
    <x v="2"/>
    <n v="50"/>
    <x v="10"/>
    <n v="50"/>
    <x v="0"/>
    <m/>
  </r>
  <r>
    <x v="10"/>
    <s v="nuit 2"/>
    <x v="82"/>
    <s v="Sam, dim et JF - NUIT - Consultation"/>
    <s v="Consultation"/>
    <n v="50"/>
    <m/>
    <m/>
    <m/>
    <m/>
    <s v="Bancontact"/>
    <m/>
    <m/>
    <n v="50"/>
    <m/>
    <x v="1"/>
    <m/>
    <x v="2"/>
    <n v="50"/>
    <x v="10"/>
    <n v="50"/>
    <x v="0"/>
    <m/>
  </r>
  <r>
    <x v="10"/>
    <s v="nuit 2"/>
    <x v="82"/>
    <s v="Sam, dim et JF - NUIT - Visite 1 bénéficiaire"/>
    <s v="Visite"/>
    <n v="85"/>
    <m/>
    <m/>
    <m/>
    <m/>
    <s v="Bancontact"/>
    <m/>
    <m/>
    <n v="85"/>
    <m/>
    <x v="1"/>
    <m/>
    <x v="2"/>
    <n v="85"/>
    <x v="10"/>
    <n v="85"/>
    <x v="0"/>
    <m/>
  </r>
  <r>
    <x v="10"/>
    <s v="nuit 3"/>
    <x v="22"/>
    <s v="Sam, dim et JF - NUIT - Visite 1 bénéficiaire"/>
    <s v="Visite"/>
    <n v="85"/>
    <m/>
    <m/>
    <m/>
    <m/>
    <s v="Cash"/>
    <m/>
    <m/>
    <n v="85"/>
    <m/>
    <x v="1"/>
    <m/>
    <x v="2"/>
    <n v="85"/>
    <x v="10"/>
    <n v="85"/>
    <x v="0"/>
    <m/>
  </r>
  <r>
    <x v="10"/>
    <s v="nuit 3"/>
    <x v="22"/>
    <s v="Sam, dim et JF - NUIT - Visite 1 bénéficiaire"/>
    <s v="Visite"/>
    <n v="85"/>
    <m/>
    <m/>
    <m/>
    <m/>
    <s v="Bancontact"/>
    <m/>
    <m/>
    <n v="85"/>
    <m/>
    <x v="1"/>
    <m/>
    <x v="2"/>
    <n v="85"/>
    <x v="10"/>
    <n v="85"/>
    <x v="0"/>
    <m/>
  </r>
  <r>
    <x v="11"/>
    <s v="2a"/>
    <x v="84"/>
    <s v="Sam, dim et JF - JOUR - Visite 1 bénéficiaire"/>
    <s v="Visite"/>
    <n v="55.5"/>
    <s v="Danhier Marianne"/>
    <m/>
    <s v="(228) Mutualia - Mutualité neutre _x000a_"/>
    <s v="Place Verte 41 4800 VERVIERS"/>
    <s v="Différé"/>
    <s v="⅓ payant C"/>
    <s v="Oui"/>
    <n v="55"/>
    <n v="5"/>
    <x v="4"/>
    <n v="50.8"/>
    <x v="1"/>
    <m/>
    <x v="0"/>
    <n v="55.8"/>
    <x v="0"/>
    <m/>
  </r>
  <r>
    <x v="11"/>
    <s v="1b"/>
    <x v="85"/>
    <s v="Sam, dim et JF - JOUR - Consultation"/>
    <s v="Consultation"/>
    <n v="37.5"/>
    <s v="Beer Joachim"/>
    <m/>
    <s v="(319) Solidaris - Mutualité socialiste et syndicale de la Province de Liège _x000a_"/>
    <s v="Rue Douffet 36 4020 LIEGE"/>
    <s v="Différé"/>
    <s v="⅓ payant C"/>
    <s v="Oui"/>
    <n v="37.5"/>
    <n v="1.5"/>
    <x v="4"/>
    <n v="35.85"/>
    <x v="0"/>
    <m/>
    <x v="0"/>
    <n v="37.35"/>
    <x v="0"/>
    <m/>
  </r>
  <r>
    <x v="11"/>
    <n v="6"/>
    <x v="86"/>
    <s v="Sam, dim et JF - JOUR - Consultation"/>
    <s v="Consultation"/>
    <n v="37.5"/>
    <s v="Benjilali Fatiha"/>
    <s v="MM GPS Med Bergshasse 14 Eupen"/>
    <m/>
    <m/>
    <s v="Différé"/>
    <s v="Autres"/>
    <s v="Oui"/>
    <n v="37.5"/>
    <n v="6"/>
    <x v="4"/>
    <m/>
    <x v="2"/>
    <n v="31.5"/>
    <x v="4"/>
    <n v="37.5"/>
    <x v="0"/>
    <m/>
  </r>
  <r>
    <x v="11"/>
    <s v="nuit 2"/>
    <x v="87"/>
    <s v="Sam, dim et JF - NUIT - Consultation"/>
    <s v="Consultation"/>
    <n v="50"/>
    <s v="Mondaca Burgos Nelson"/>
    <m/>
    <s v="(319) Solidaris - Mutualité socialiste et syndicale de la Province de Liège _x000a_"/>
    <s v="Rue Douffet 36 4020 LIEGE"/>
    <s v="Différé"/>
    <s v="⅓ payant BC"/>
    <s v="Oui"/>
    <n v="50"/>
    <n v="1.5"/>
    <x v="4"/>
    <n v="43.69"/>
    <x v="3"/>
    <m/>
    <x v="0"/>
    <n v="45.19"/>
    <x v="0"/>
    <m/>
  </r>
  <r>
    <x v="11"/>
    <s v="nuit 2"/>
    <x v="87"/>
    <s v="Sam, dim et JF - NUIT - Consultation"/>
    <s v="Consultation"/>
    <n v="50"/>
    <m/>
    <m/>
    <m/>
    <m/>
    <s v="Bancontact"/>
    <m/>
    <m/>
    <n v="50"/>
    <m/>
    <x v="1"/>
    <m/>
    <x v="2"/>
    <n v="50"/>
    <x v="10"/>
    <n v="50"/>
    <x v="0"/>
    <m/>
  </r>
  <r>
    <x v="11"/>
    <n v="4"/>
    <x v="88"/>
    <s v="Sam, dim et JF - JOUR - Consultation"/>
    <s v="Consultation"/>
    <n v="37.5"/>
    <s v="Dehez Pauline"/>
    <m/>
    <s v="(319) Solidaris - Mutualité socialiste et syndicale de la Province de Liège _x000a_"/>
    <s v="Rue Douffet 36 4020 LIEGE"/>
    <s v="Différé"/>
    <s v="⅓ payant C"/>
    <s v="Oui"/>
    <n v="37.5"/>
    <n v="1"/>
    <x v="4"/>
    <n v="35.85"/>
    <x v="0"/>
    <m/>
    <x v="0"/>
    <n v="36.85"/>
    <x v="0"/>
    <m/>
  </r>
  <r>
    <x v="11"/>
    <s v="1b"/>
    <x v="85"/>
    <s v="Sam, dim et JF - JOUR - Visite 1 bénéficiaire"/>
    <s v="Visite"/>
    <n v="55.5"/>
    <s v="Brull Maria"/>
    <s v="MR Sainte Catherine Walhorn"/>
    <m/>
    <m/>
    <s v="Différé"/>
    <s v="MR"/>
    <s v="Oui"/>
    <n v="55.5"/>
    <m/>
    <x v="1"/>
    <m/>
    <x v="2"/>
    <n v="55.5"/>
    <x v="4"/>
    <n v="55.5"/>
    <x v="0"/>
    <m/>
  </r>
  <r>
    <x v="11"/>
    <s v="1b"/>
    <x v="85"/>
    <s v="Sam, dim et JF - JOUR - Visite 1 bénéficiaire"/>
    <s v="Visite"/>
    <n v="55.5"/>
    <s v="Chaineux Georges"/>
    <s v="Pannesheydt"/>
    <m/>
    <m/>
    <s v="Différé"/>
    <s v="MR"/>
    <s v="Oui"/>
    <n v="55.5"/>
    <m/>
    <x v="1"/>
    <m/>
    <x v="2"/>
    <n v="55.5"/>
    <x v="6"/>
    <n v="55.5"/>
    <x v="0"/>
    <m/>
  </r>
  <r>
    <x v="11"/>
    <s v="1a"/>
    <x v="17"/>
    <s v="Sam, dim et JF - JOUR - Consultation"/>
    <s v="Consultation"/>
    <n v="37.5"/>
    <s v="Charlier Chloé"/>
    <m/>
    <s v="(228) Mutualia - Mutualité neutre _x000a_"/>
    <s v="Place Verte 41 4800 VERVIERS"/>
    <s v="Différé"/>
    <s v="⅓ payant C"/>
    <s v="Oui"/>
    <n v="37.5"/>
    <n v="1.5"/>
    <x v="4"/>
    <n v="35.85"/>
    <x v="1"/>
    <m/>
    <x v="0"/>
    <n v="37.35"/>
    <x v="0"/>
    <m/>
  </r>
  <r>
    <x v="11"/>
    <n v="4"/>
    <x v="88"/>
    <s v="Sam, dim et JF - JOUR - Consultation"/>
    <s v="Consultation"/>
    <n v="37.5"/>
    <s v="Michel Marie-Rose"/>
    <m/>
    <s v="(137) Mutualité Chrétienne de Verviers - Eupen _x000a_"/>
    <s v="Rue Laoureux 25-29  - 4800 Verviers"/>
    <s v="Différé"/>
    <s v="⅓ payant C"/>
    <s v="Oui"/>
    <n v="37.5"/>
    <n v="1"/>
    <x v="4"/>
    <n v="36.35"/>
    <x v="5"/>
    <m/>
    <x v="0"/>
    <n v="37.35"/>
    <x v="0"/>
    <m/>
  </r>
  <r>
    <x v="11"/>
    <s v="2a"/>
    <x v="84"/>
    <s v="Sam, dim et JF - JOUR - Consultation"/>
    <s v="Consultation"/>
    <n v="37.5"/>
    <s v="Lambert Morgane"/>
    <m/>
    <s v="(228) Mutualia - Mutualité neutre _x000a_"/>
    <s v="Place Verte 41 4800 VERVIERS"/>
    <s v="Différé"/>
    <s v="⅓ payant NP"/>
    <s v="Oui"/>
    <n v="34"/>
    <m/>
    <x v="1"/>
    <n v="31.94"/>
    <x v="1"/>
    <m/>
    <x v="0"/>
    <n v="31.94"/>
    <x v="0"/>
    <m/>
  </r>
  <r>
    <x v="11"/>
    <s v="2a"/>
    <x v="84"/>
    <s v="Sam, dim et JF - JOUR - Consultation"/>
    <s v="Consultation"/>
    <n v="37.5"/>
    <s v="Lemmens Kellie"/>
    <m/>
    <s v="(319) Solidaris - Mutualité socialiste et syndicale de la Province de Liège _x000a_"/>
    <s v="Rue Douffet 36 4020 LIEGE"/>
    <s v="Différé"/>
    <s v="⅓ payant C"/>
    <s v="Oui"/>
    <n v="34"/>
    <n v="1.5"/>
    <x v="4"/>
    <n v="31.94"/>
    <x v="0"/>
    <m/>
    <x v="0"/>
    <n v="33.44"/>
    <x v="0"/>
    <m/>
  </r>
  <r>
    <x v="11"/>
    <n v="4"/>
    <x v="88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1"/>
    <s v="2a"/>
    <x v="84"/>
    <s v="Sam, dim et JF - JOUR - Visite 1 bénéficiaire"/>
    <s v="Visite"/>
    <n v="55.5"/>
    <s v="Remacle Gerardine"/>
    <s v="La Barcarolle "/>
    <m/>
    <m/>
    <s v="Différé"/>
    <s v="MR"/>
    <s v="Oui"/>
    <n v="55"/>
    <m/>
    <x v="1"/>
    <m/>
    <x v="2"/>
    <n v="55.6"/>
    <x v="11"/>
    <n v="55.6"/>
    <x v="0"/>
    <m/>
  </r>
  <r>
    <x v="11"/>
    <n v="3"/>
    <x v="89"/>
    <s v="Sam, dim et JF - JOUR - Consultation"/>
    <s v="Consultation"/>
    <n v="37.5"/>
    <s v="Demoulin Raphaelle"/>
    <m/>
    <s v="(228) Mutualia - Mutualité neutre _x000a_"/>
    <s v="Place Verte 41 4800 VERVIERS"/>
    <s v="Différé"/>
    <s v="⅓ payant C"/>
    <s v="Oui"/>
    <n v="37.5"/>
    <n v="1.5"/>
    <x v="4"/>
    <n v="35.85"/>
    <x v="1"/>
    <m/>
    <x v="0"/>
    <n v="37.35"/>
    <x v="0"/>
    <m/>
  </r>
  <r>
    <x v="11"/>
    <s v="2a"/>
    <x v="84"/>
    <s v="Sam, dim et JF - JOUR - Consultation"/>
    <s v="Consultation"/>
    <n v="37.5"/>
    <s v="Willot Joelle"/>
    <m/>
    <s v="(319) Solidaris - Mutualité socialiste et syndicale de la Province de Liège _x000a_"/>
    <s v="Rue Douffet 36 4020 LIEGE"/>
    <s v="Différé"/>
    <s v="⅓ payant C"/>
    <s v="Oui"/>
    <n v="34"/>
    <n v="1.5"/>
    <x v="4"/>
    <n v="31.94"/>
    <x v="0"/>
    <m/>
    <x v="0"/>
    <n v="33.44"/>
    <x v="0"/>
    <m/>
  </r>
  <r>
    <x v="11"/>
    <s v="2a"/>
    <x v="84"/>
    <s v="Sam, dim et JF - JOUR - Consultation"/>
    <s v="Consultation"/>
    <n v="37.5"/>
    <m/>
    <m/>
    <m/>
    <m/>
    <s v="Cash"/>
    <m/>
    <m/>
    <n v="34"/>
    <m/>
    <x v="1"/>
    <m/>
    <x v="2"/>
    <n v="34"/>
    <x v="10"/>
    <n v="34"/>
    <x v="0"/>
    <m/>
  </r>
  <r>
    <x v="11"/>
    <s v="2a"/>
    <x v="84"/>
    <s v="Sam, dim et JF - JOUR - Consultation"/>
    <s v="Consultation"/>
    <n v="37.5"/>
    <m/>
    <m/>
    <m/>
    <m/>
    <s v="Cash"/>
    <m/>
    <m/>
    <n v="34"/>
    <m/>
    <x v="1"/>
    <m/>
    <x v="2"/>
    <n v="34"/>
    <x v="10"/>
    <n v="34"/>
    <x v="0"/>
    <m/>
  </r>
  <r>
    <x v="11"/>
    <s v="1a"/>
    <x v="17"/>
    <s v="Sam, dim et JF - JOUR - Visite 1 bénéficiaire"/>
    <s v="Visite"/>
    <n v="55.5"/>
    <s v="Ernst Nicolas"/>
    <m/>
    <s v="(319) Solidaris - Mutualité socialiste et syndicale de la Province de Liège _x000a_"/>
    <s v="Rue Douffet 36 4020 LIEGE"/>
    <s v="Différé"/>
    <s v="⅓ payant NP"/>
    <s v="Oui"/>
    <n v="55.5"/>
    <m/>
    <x v="1"/>
    <n v="37.479999999999997"/>
    <x v="0"/>
    <m/>
    <x v="0"/>
    <n v="37.479999999999997"/>
    <x v="0"/>
    <m/>
  </r>
  <r>
    <x v="11"/>
    <s v="nuit 1"/>
    <x v="74"/>
    <s v="Sam, dim et JF - NUIT - Visite 1 bénéficiaire"/>
    <s v="Visite"/>
    <n v="85"/>
    <s v="Fafchamps Mariette"/>
    <s v="MR …"/>
    <m/>
    <m/>
    <s v="Différé"/>
    <s v="MR"/>
    <s v="Oui"/>
    <n v="85"/>
    <m/>
    <x v="1"/>
    <m/>
    <x v="2"/>
    <m/>
    <x v="0"/>
    <n v="0"/>
    <x v="1"/>
    <m/>
  </r>
  <r>
    <x v="11"/>
    <n v="3"/>
    <x v="89"/>
    <s v="Sam, dim et JF - JOUR - Visite 1 bénéficiaire"/>
    <s v="Visite"/>
    <n v="55.5"/>
    <s v="Gilon Francine Marie"/>
    <s v="Résidence Les Cheveux D'argent "/>
    <m/>
    <m/>
    <s v="Différé"/>
    <s v="MR"/>
    <s v="Oui"/>
    <n v="55.5"/>
    <m/>
    <x v="1"/>
    <m/>
    <x v="2"/>
    <n v="55.5"/>
    <x v="5"/>
    <n v="55.5"/>
    <x v="0"/>
    <m/>
  </r>
  <r>
    <x v="11"/>
    <n v="6"/>
    <x v="86"/>
    <s v="Sam, dim et JF - JOUR - Consultation"/>
    <s v="Consultation"/>
    <n v="37.5"/>
    <s v="Gjoni Vjollca"/>
    <s v="MM GPS Med Bergshasse 14 Eupen"/>
    <m/>
    <m/>
    <s v="Différé"/>
    <s v="Autres"/>
    <s v="Oui"/>
    <n v="37.5"/>
    <n v="6"/>
    <x v="4"/>
    <m/>
    <x v="2"/>
    <n v="31.5"/>
    <x v="4"/>
    <n v="37.5"/>
    <x v="0"/>
    <m/>
  </r>
  <r>
    <x v="11"/>
    <s v="2b"/>
    <x v="40"/>
    <s v="Sam, dim et JF - JOUR - Visite 1 bénéficiaire"/>
    <s v="Visite"/>
    <n v="55.5"/>
    <s v="Aussems Marie-Theres"/>
    <s v="Bon Air Petit Rechain"/>
    <m/>
    <m/>
    <s v="Différé"/>
    <s v="MR"/>
    <s v="Oui"/>
    <n v="55"/>
    <m/>
    <x v="1"/>
    <m/>
    <x v="2"/>
    <n v="55"/>
    <x v="5"/>
    <n v="55"/>
    <x v="0"/>
    <m/>
  </r>
  <r>
    <x v="1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2a"/>
    <x v="84"/>
    <s v="Sam, dim et JF - JOUR - Consultation"/>
    <s v="Consultation"/>
    <n v="37.5"/>
    <m/>
    <m/>
    <m/>
    <m/>
    <s v="Bancontact"/>
    <m/>
    <m/>
    <n v="34"/>
    <m/>
    <x v="1"/>
    <m/>
    <x v="2"/>
    <n v="34"/>
    <x v="10"/>
    <n v="34"/>
    <x v="0"/>
    <m/>
  </r>
  <r>
    <x v="11"/>
    <s v="2a"/>
    <x v="84"/>
    <s v="Sam, dim et JF - JOUR - Consultation"/>
    <s v="Consultation"/>
    <n v="37.5"/>
    <m/>
    <m/>
    <m/>
    <m/>
    <s v="Bancontact"/>
    <m/>
    <m/>
    <n v="34"/>
    <m/>
    <x v="1"/>
    <m/>
    <x v="2"/>
    <n v="34"/>
    <x v="10"/>
    <n v="34"/>
    <x v="0"/>
    <m/>
  </r>
  <r>
    <x v="11"/>
    <s v="2b"/>
    <x v="40"/>
    <s v="Sam, dim et JF - JOUR - Visite 1 bénéficiaire"/>
    <s v="Visite"/>
    <n v="55.5"/>
    <s v="Constant/Halleux Yvette"/>
    <s v="La Barcarolle "/>
    <m/>
    <m/>
    <s v="Différé"/>
    <s v="MR"/>
    <s v="Oui"/>
    <n v="55"/>
    <m/>
    <x v="1"/>
    <m/>
    <x v="2"/>
    <n v="55.6"/>
    <x v="11"/>
    <n v="55.6"/>
    <x v="0"/>
    <m/>
  </r>
  <r>
    <x v="11"/>
    <s v="2a"/>
    <x v="84"/>
    <s v="Sam, dim et JF - JOUR - Consultation"/>
    <s v="Consultation"/>
    <n v="37.5"/>
    <m/>
    <m/>
    <m/>
    <m/>
    <s v="Bancontact"/>
    <m/>
    <m/>
    <n v="34"/>
    <m/>
    <x v="1"/>
    <m/>
    <x v="2"/>
    <n v="34"/>
    <x v="10"/>
    <n v="34"/>
    <x v="0"/>
    <m/>
  </r>
  <r>
    <x v="11"/>
    <s v="2b"/>
    <x v="40"/>
    <s v="Sam, dim et JF - JOUR - Visite 1 bénéficiaire"/>
    <s v="Visite"/>
    <n v="55.5"/>
    <s v="Getaz Francine"/>
    <s v="MR St Joseph Ch Heusy 77"/>
    <m/>
    <m/>
    <s v="Différé"/>
    <s v="MR"/>
    <s v="Oui"/>
    <n v="55"/>
    <m/>
    <x v="1"/>
    <m/>
    <x v="2"/>
    <m/>
    <x v="0"/>
    <n v="0"/>
    <x v="2"/>
    <s v="envoyé à domicile"/>
  </r>
  <r>
    <x v="11"/>
    <n v="7"/>
    <x v="90"/>
    <s v="Sam, dim et JF - JOUR - Consultation"/>
    <s v="Consultation"/>
    <n v="37.5"/>
    <s v="Hoffmann Jonas"/>
    <m/>
    <s v="(515) Freie Krankenkasse _x000a_"/>
    <s v="Rue Saint-Hubert 49 - 1150 BRUXELLES"/>
    <s v="Différé"/>
    <s v="⅓ payant C"/>
    <s v="Non"/>
    <n v="37.5"/>
    <n v="1.5"/>
    <x v="4"/>
    <m/>
    <x v="2"/>
    <m/>
    <x v="0"/>
    <n v="1.5"/>
    <x v="1"/>
    <m/>
  </r>
  <r>
    <x v="1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2a"/>
    <x v="84"/>
    <s v="Sam, dim et JF - JOUR - Consultation"/>
    <s v="Consultation"/>
    <n v="37.5"/>
    <m/>
    <m/>
    <m/>
    <m/>
    <s v="Bancontact"/>
    <m/>
    <m/>
    <n v="34"/>
    <m/>
    <x v="1"/>
    <m/>
    <x v="2"/>
    <n v="34"/>
    <x v="10"/>
    <n v="34"/>
    <x v="0"/>
    <m/>
  </r>
  <r>
    <x v="11"/>
    <s v="2b"/>
    <x v="40"/>
    <s v="Sam, dim et JF - JOUR - Visite 1 bénéficiaire"/>
    <s v="Visite"/>
    <n v="55.5"/>
    <s v="Leonard Simone"/>
    <s v="MR La Barcarolle Stembert"/>
    <m/>
    <m/>
    <s v="Différé"/>
    <s v="MR"/>
    <s v="Oui"/>
    <n v="55"/>
    <m/>
    <x v="1"/>
    <m/>
    <x v="2"/>
    <n v="55.6"/>
    <x v="11"/>
    <n v="55.6"/>
    <x v="0"/>
    <m/>
  </r>
  <r>
    <x v="11"/>
    <n v="7"/>
    <x v="90"/>
    <s v="Sam, dim et JF - JOUR - Consultation"/>
    <s v="Consultation"/>
    <n v="37.5"/>
    <s v="Kohl Marc"/>
    <m/>
    <s v="(137) Mutualité Chrétienne de Verviers - Eupen _x000a_"/>
    <s v="Rue Laoureux 25-29  - 4800 Verviers"/>
    <s v="Différé"/>
    <s v="⅓ payant C"/>
    <s v="Oui"/>
    <n v="37.5"/>
    <n v="1.5"/>
    <x v="4"/>
    <n v="35.85"/>
    <x v="5"/>
    <m/>
    <x v="0"/>
    <n v="37.35"/>
    <x v="0"/>
    <m/>
  </r>
  <r>
    <x v="11"/>
    <s v="2a"/>
    <x v="84"/>
    <s v="Sam, dim et JF - JOUR - Consultation"/>
    <s v="Consultation"/>
    <n v="37.5"/>
    <m/>
    <m/>
    <m/>
    <m/>
    <s v="Bancontact"/>
    <m/>
    <m/>
    <n v="34"/>
    <m/>
    <x v="1"/>
    <m/>
    <x v="2"/>
    <n v="34"/>
    <x v="10"/>
    <n v="34"/>
    <x v="0"/>
    <m/>
  </r>
  <r>
    <x v="11"/>
    <s v="2a"/>
    <x v="84"/>
    <s v="Sam, dim et JF - JOUR - Consultation"/>
    <s v="Consultation"/>
    <n v="37.5"/>
    <m/>
    <m/>
    <m/>
    <m/>
    <s v="Bancontact"/>
    <m/>
    <m/>
    <n v="34"/>
    <m/>
    <x v="1"/>
    <m/>
    <x v="2"/>
    <n v="34"/>
    <x v="10"/>
    <n v="34"/>
    <x v="0"/>
    <m/>
  </r>
  <r>
    <x v="11"/>
    <s v="2a"/>
    <x v="84"/>
    <s v="Sam, dim et JF - JOUR - Consultation"/>
    <s v="Consultation"/>
    <n v="37.5"/>
    <m/>
    <m/>
    <m/>
    <m/>
    <s v="Bancontact"/>
    <m/>
    <m/>
    <n v="34"/>
    <m/>
    <x v="1"/>
    <m/>
    <x v="2"/>
    <n v="34"/>
    <x v="10"/>
    <n v="34"/>
    <x v="0"/>
    <m/>
  </r>
  <r>
    <x v="11"/>
    <n v="3"/>
    <x v="89"/>
    <s v="Sam, dim et JF - JOUR - Consultation"/>
    <s v="Consultation"/>
    <n v="37.5"/>
    <s v="Lecomte Marie-Louise"/>
    <s v="MR Heures Claires"/>
    <m/>
    <m/>
    <s v="Différé"/>
    <s v="MR"/>
    <s v="Oui"/>
    <n v="37.5"/>
    <m/>
    <x v="1"/>
    <m/>
    <x v="2"/>
    <n v="37.5"/>
    <x v="3"/>
    <n v="37.5"/>
    <x v="0"/>
    <m/>
  </r>
  <r>
    <x v="1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2a"/>
    <x v="84"/>
    <s v="Sam, dim et JF - JOUR - Consultation"/>
    <s v="Consultation"/>
    <n v="37.5"/>
    <m/>
    <m/>
    <m/>
    <m/>
    <s v="Bancontact"/>
    <m/>
    <m/>
    <n v="34"/>
    <m/>
    <x v="1"/>
    <m/>
    <x v="2"/>
    <n v="34"/>
    <x v="10"/>
    <n v="34"/>
    <x v="0"/>
    <m/>
  </r>
  <r>
    <x v="11"/>
    <s v="2a"/>
    <x v="84"/>
    <s v="Sam, dim et JF - JOUR - Consultation"/>
    <s v="Consultation"/>
    <n v="37.5"/>
    <m/>
    <m/>
    <m/>
    <m/>
    <s v="Bancontact"/>
    <m/>
    <m/>
    <n v="34"/>
    <m/>
    <x v="1"/>
    <m/>
    <x v="2"/>
    <n v="34"/>
    <x v="10"/>
    <n v="34"/>
    <x v="0"/>
    <m/>
  </r>
  <r>
    <x v="11"/>
    <n v="7"/>
    <x v="90"/>
    <s v="Sam, dim et JF - JOUR - Consultation"/>
    <s v="Consultation"/>
    <n v="37.5"/>
    <s v="Lenz Maria"/>
    <m/>
    <s v="(515) Freie Krankenkasse _x000a_"/>
    <s v="Rue Saint-Hubert 49 - 1150 BRUXELLES"/>
    <s v="Différé"/>
    <s v="⅓ payant C"/>
    <s v="Oui"/>
    <n v="37.5"/>
    <n v="1.5"/>
    <x v="4"/>
    <n v="35.85"/>
    <x v="0"/>
    <m/>
    <x v="0"/>
    <n v="37.35"/>
    <x v="0"/>
    <m/>
  </r>
  <r>
    <x v="11"/>
    <s v="2b"/>
    <x v="40"/>
    <s v="Sam, dim et JF - JOUR - Visite 1 bénéficiaire"/>
    <s v="Visite"/>
    <n v="55.5"/>
    <s v="Lorquet Jacqueline"/>
    <s v="MR La Barcarolle Stembert"/>
    <m/>
    <m/>
    <s v="Différé"/>
    <s v="MR"/>
    <s v="Oui"/>
    <n v="55"/>
    <m/>
    <x v="1"/>
    <m/>
    <x v="2"/>
    <n v="55.6"/>
    <x v="11"/>
    <n v="55.6"/>
    <x v="0"/>
    <m/>
  </r>
  <r>
    <x v="11"/>
    <n v="6"/>
    <x v="86"/>
    <s v="Sam, dim et JF - JOUR - Consultation"/>
    <s v="Consultation"/>
    <n v="37.5"/>
    <s v="Leys Jens"/>
    <s v="MM GPS Med Bergshasse 14 Eupen"/>
    <m/>
    <m/>
    <s v="Différé"/>
    <s v="Autres"/>
    <s v="Oui"/>
    <n v="37.5"/>
    <n v="6"/>
    <x v="4"/>
    <m/>
    <x v="2"/>
    <n v="31.5"/>
    <x v="4"/>
    <n v="37.5"/>
    <x v="0"/>
    <m/>
  </r>
  <r>
    <x v="11"/>
    <s v="2b"/>
    <x v="40"/>
    <s v="Sam, dim et JF - JOUR - Visite 1 bénéficiaire"/>
    <s v="Visite"/>
    <n v="55.5"/>
    <s v="Philippe Yvonne"/>
    <s v="La Barcarolle "/>
    <m/>
    <m/>
    <s v="Différé"/>
    <s v="MR"/>
    <s v="Oui"/>
    <n v="55"/>
    <m/>
    <x v="1"/>
    <m/>
    <x v="2"/>
    <n v="55.6"/>
    <x v="11"/>
    <n v="55.6"/>
    <x v="0"/>
    <m/>
  </r>
  <r>
    <x v="11"/>
    <s v="2b"/>
    <x v="40"/>
    <s v="Sam, dim et JF - JOUR - Visite 1 bénéficiaire"/>
    <s v="Visite"/>
    <n v="55.5"/>
    <s v="Roth Arthur"/>
    <s v="MR La Barcarolle Stembert"/>
    <m/>
    <m/>
    <s v="Différé"/>
    <s v="MR"/>
    <s v="Oui"/>
    <n v="55"/>
    <m/>
    <x v="1"/>
    <m/>
    <x v="2"/>
    <n v="55.5"/>
    <x v="3"/>
    <n v="55.5"/>
    <x v="0"/>
    <m/>
  </r>
  <r>
    <x v="11"/>
    <s v="2b"/>
    <x v="40"/>
    <s v="Sam, dim et JF - JOUR - Consultation"/>
    <s v="Consultation"/>
    <n v="37.5"/>
    <m/>
    <m/>
    <m/>
    <m/>
    <s v="Cash"/>
    <m/>
    <m/>
    <n v="37"/>
    <m/>
    <x v="1"/>
    <m/>
    <x v="2"/>
    <n v="37"/>
    <x v="10"/>
    <n v="37"/>
    <x v="0"/>
    <m/>
  </r>
  <r>
    <x v="11"/>
    <n v="6"/>
    <x v="86"/>
    <s v="Sam, dim et JF - JOUR - Visite 1 bénéficiaire"/>
    <s v="Visite"/>
    <n v="55.5"/>
    <s v="Macheroux Maria"/>
    <s v="MR Sankt Joseph Rotenberg 35 Eupen"/>
    <m/>
    <m/>
    <s v="Différé"/>
    <s v="MR"/>
    <s v="Oui"/>
    <n v="55.5"/>
    <m/>
    <x v="1"/>
    <m/>
    <x v="2"/>
    <n v="55"/>
    <x v="5"/>
    <n v="55"/>
    <x v="0"/>
    <m/>
  </r>
  <r>
    <x v="11"/>
    <s v="2b"/>
    <x v="40"/>
    <s v="Sam, dim et JF - JOUR - Visite 1 bénéficiaire"/>
    <s v="Visite"/>
    <n v="55.5"/>
    <m/>
    <m/>
    <m/>
    <m/>
    <s v="Bancontact"/>
    <m/>
    <m/>
    <n v="55"/>
    <m/>
    <x v="1"/>
    <m/>
    <x v="2"/>
    <n v="55"/>
    <x v="10"/>
    <n v="55"/>
    <x v="0"/>
    <m/>
  </r>
  <r>
    <x v="11"/>
    <n v="5"/>
    <x v="91"/>
    <s v="Sam, dim et JF - JOUR - Visite 1 bénéficiaire"/>
    <s v="Visite"/>
    <n v="55.5"/>
    <s v="Micha Bertha"/>
    <s v="MR La Bouvière Vielsalm"/>
    <m/>
    <m/>
    <s v="Différé"/>
    <s v="MR"/>
    <s v="Oui"/>
    <n v="55.5"/>
    <m/>
    <x v="1"/>
    <m/>
    <x v="2"/>
    <n v="55.5"/>
    <x v="3"/>
    <n v="55.5"/>
    <x v="0"/>
    <m/>
  </r>
  <r>
    <x v="1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2a"/>
    <x v="84"/>
    <s v="Sam, dim et JF - JOUR - Consultation"/>
    <s v="Consultation"/>
    <n v="37.5"/>
    <m/>
    <m/>
    <m/>
    <m/>
    <s v="Bancontact"/>
    <m/>
    <m/>
    <n v="34"/>
    <m/>
    <x v="1"/>
    <m/>
    <x v="2"/>
    <n v="34"/>
    <x v="10"/>
    <n v="34"/>
    <x v="0"/>
    <m/>
  </r>
  <r>
    <x v="11"/>
    <n v="7"/>
    <x v="90"/>
    <s v="Sam, dim et JF - JOUR - Consultation"/>
    <s v="Consultation"/>
    <n v="37.5"/>
    <s v="Nelles Monika"/>
    <m/>
    <s v="(137) Mutualité Chrétienne de Verviers - Eupen _x000a_"/>
    <s v="Rue Laoureux 25-29  - 4800 Verviers"/>
    <s v="Différé"/>
    <s v="⅓ payant C"/>
    <s v="Oui"/>
    <n v="37.5"/>
    <n v="1.5"/>
    <x v="4"/>
    <n v="35.85"/>
    <x v="5"/>
    <m/>
    <x v="0"/>
    <n v="37.35"/>
    <x v="0"/>
    <m/>
  </r>
  <r>
    <x v="11"/>
    <s v="2b"/>
    <x v="40"/>
    <s v="Sam, dim et JF - JOUR - Consultation"/>
    <s v="Consultation"/>
    <n v="37.5"/>
    <m/>
    <m/>
    <m/>
    <m/>
    <s v="Bancontact"/>
    <m/>
    <m/>
    <n v="37"/>
    <m/>
    <x v="1"/>
    <m/>
    <x v="2"/>
    <n v="37"/>
    <x v="10"/>
    <n v="37"/>
    <x v="0"/>
    <m/>
  </r>
  <r>
    <x v="1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2b"/>
    <x v="40"/>
    <s v="Sam, dim et JF - JOUR - Consultation"/>
    <s v="Consultation"/>
    <n v="37.5"/>
    <m/>
    <m/>
    <m/>
    <m/>
    <s v="Bancontact"/>
    <m/>
    <m/>
    <n v="37"/>
    <m/>
    <x v="1"/>
    <m/>
    <x v="2"/>
    <n v="37"/>
    <x v="10"/>
    <n v="37"/>
    <x v="0"/>
    <m/>
  </r>
  <r>
    <x v="11"/>
    <s v="2b"/>
    <x v="40"/>
    <s v="Sam, dim et JF - JOUR - Consultation"/>
    <s v="Consultation"/>
    <n v="37.5"/>
    <m/>
    <m/>
    <m/>
    <m/>
    <s v="Bancontact"/>
    <m/>
    <m/>
    <n v="37"/>
    <m/>
    <x v="1"/>
    <m/>
    <x v="2"/>
    <n v="37"/>
    <x v="10"/>
    <n v="37"/>
    <x v="0"/>
    <m/>
  </r>
  <r>
    <x v="11"/>
    <s v="1a"/>
    <x v="17"/>
    <s v="Sam, dim et JF - JOUR - Consultation"/>
    <s v="Consultation"/>
    <n v="37.5"/>
    <s v="Pirotte Elodie"/>
    <m/>
    <s v="(319) Solidaris - Mutualité socialiste et syndicale de la Province de Liège _x000a_"/>
    <s v="Rue Douffet 36 4020 LIEGE"/>
    <s v="Différé"/>
    <s v="⅓ payant C"/>
    <s v="Oui"/>
    <n v="37.5"/>
    <n v="1.5"/>
    <x v="4"/>
    <n v="35.85"/>
    <x v="0"/>
    <m/>
    <x v="0"/>
    <n v="37.35"/>
    <x v="0"/>
    <m/>
  </r>
  <r>
    <x v="1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2b"/>
    <x v="40"/>
    <s v="Sam, dim et JF - JOUR - Consultation"/>
    <s v="Consultation"/>
    <n v="37.5"/>
    <m/>
    <m/>
    <m/>
    <m/>
    <s v="Bancontact"/>
    <m/>
    <m/>
    <n v="37"/>
    <m/>
    <x v="1"/>
    <m/>
    <x v="2"/>
    <n v="37"/>
    <x v="10"/>
    <n v="37"/>
    <x v="0"/>
    <m/>
  </r>
  <r>
    <x v="11"/>
    <n v="3"/>
    <x v="89"/>
    <s v="Sam, dim et JF - JOUR - Visite 1 bénéficiaire"/>
    <s v="Visite"/>
    <n v="55.5"/>
    <s v="Robert Monique "/>
    <s v="MR Heures Claires"/>
    <m/>
    <m/>
    <s v="Différé"/>
    <s v="MR"/>
    <s v="Oui"/>
    <n v="55.5"/>
    <m/>
    <x v="1"/>
    <m/>
    <x v="2"/>
    <n v="55.5"/>
    <x v="3"/>
    <n v="55.5"/>
    <x v="0"/>
    <m/>
  </r>
  <r>
    <x v="11"/>
    <s v="2b"/>
    <x v="40"/>
    <s v="Sam, dim et JF - JOUR - Consultation"/>
    <s v="Consultation"/>
    <n v="37.5"/>
    <m/>
    <m/>
    <m/>
    <m/>
    <s v="Bancontact"/>
    <m/>
    <m/>
    <n v="37"/>
    <m/>
    <x v="1"/>
    <m/>
    <x v="2"/>
    <n v="37"/>
    <x v="10"/>
    <n v="37"/>
    <x v="0"/>
    <m/>
  </r>
  <r>
    <x v="11"/>
    <n v="6"/>
    <x v="86"/>
    <s v="Sam, dim et JF - JOUR - Consultation"/>
    <s v="Consultation"/>
    <n v="37.5"/>
    <s v="Rosenstein Raphael"/>
    <s v="MM GPS Med Bergshasse 14 Eupen"/>
    <m/>
    <m/>
    <s v="Différé"/>
    <s v="Autres"/>
    <s v="Oui"/>
    <n v="37.5"/>
    <n v="6"/>
    <x v="4"/>
    <m/>
    <x v="2"/>
    <n v="31.5"/>
    <x v="4"/>
    <n v="37.5"/>
    <x v="0"/>
    <m/>
  </r>
  <r>
    <x v="11"/>
    <s v="2b"/>
    <x v="40"/>
    <s v="Sam, dim et JF - JOUR - Consultation"/>
    <s v="Consultation"/>
    <n v="37.5"/>
    <m/>
    <m/>
    <m/>
    <m/>
    <s v="Bancontact"/>
    <m/>
    <m/>
    <n v="37"/>
    <m/>
    <x v="1"/>
    <m/>
    <x v="2"/>
    <n v="37"/>
    <x v="10"/>
    <n v="37"/>
    <x v="0"/>
    <m/>
  </r>
  <r>
    <x v="11"/>
    <n v="6"/>
    <x v="86"/>
    <s v="Sam, dim et JF - JOUR - Consultation"/>
    <s v="Consultation"/>
    <n v="37.5"/>
    <s v="Scheiff Rene"/>
    <m/>
    <s v="(610) Office régional d'Eupen _x000a_"/>
    <s v="Brauereihof 5 4700 EUPEN"/>
    <s v="Différé"/>
    <s v="⅓ payant C"/>
    <s v="Oui"/>
    <n v="37.5"/>
    <n v="1.5"/>
    <x v="4"/>
    <n v="35.85"/>
    <x v="1"/>
    <m/>
    <x v="0"/>
    <n v="37.35"/>
    <x v="0"/>
    <m/>
  </r>
  <r>
    <x v="11"/>
    <n v="6"/>
    <x v="86"/>
    <s v="Sam, dim et JF - JOUR - Consultation"/>
    <s v="Consultation"/>
    <n v="37.5"/>
    <s v="Schins Manuela"/>
    <s v="MM GPS Med Bergshasse 14 Eupen"/>
    <m/>
    <m/>
    <s v="Différé"/>
    <s v="Autres"/>
    <s v="Oui"/>
    <n v="37.5"/>
    <n v="6"/>
    <x v="4"/>
    <m/>
    <x v="2"/>
    <n v="31.5"/>
    <x v="4"/>
    <n v="37.5"/>
    <x v="0"/>
    <m/>
  </r>
  <r>
    <x v="11"/>
    <n v="6"/>
    <x v="86"/>
    <s v="Sam, dim et JF - JOUR - Visite 1 bénéficiaire"/>
    <s v="Visite"/>
    <n v="55.5"/>
    <s v="Schwarz Helena"/>
    <s v="MR Katharina Haus"/>
    <m/>
    <m/>
    <s v="Différé"/>
    <s v="MR"/>
    <s v="Oui"/>
    <n v="55.5"/>
    <m/>
    <x v="1"/>
    <m/>
    <x v="2"/>
    <n v="55.5"/>
    <x v="5"/>
    <n v="55.5"/>
    <x v="0"/>
    <m/>
  </r>
  <r>
    <x v="11"/>
    <s v="1b"/>
    <x v="85"/>
    <s v="Sam, dim et JF - JOUR - Consultation"/>
    <s v="Consultation"/>
    <n v="37.5"/>
    <s v="Sekkouri Fadoua"/>
    <m/>
    <s v="(319) Solidaris - Mutualité socialiste et syndicale de la Province de Liège _x000a_"/>
    <s v="Rue Douffet 36 4020 LIEGE"/>
    <s v="Différé"/>
    <s v="⅓ payant C"/>
    <s v="Oui"/>
    <n v="37.5"/>
    <n v="1.5"/>
    <x v="4"/>
    <n v="35.85"/>
    <x v="0"/>
    <m/>
    <x v="0"/>
    <n v="37.35"/>
    <x v="0"/>
    <m/>
  </r>
  <r>
    <x v="11"/>
    <n v="6"/>
    <x v="86"/>
    <s v="Sam, dim et JF - JOUR - Consultation"/>
    <s v="Consultation"/>
    <n v="37.5"/>
    <s v="Serwas Berthe"/>
    <m/>
    <s v="(137) Mutualité Chrétienne de Verviers - Eupen _x000a_"/>
    <s v="Rue Laoureux 25-29  - 4800 Verviers"/>
    <s v="Différé"/>
    <s v="⅓ payant C"/>
    <s v="Oui"/>
    <n v="37.5"/>
    <n v="1.5"/>
    <x v="4"/>
    <n v="35.85"/>
    <x v="5"/>
    <m/>
    <x v="0"/>
    <n v="37.35"/>
    <x v="0"/>
    <m/>
  </r>
  <r>
    <x v="11"/>
    <s v="2b"/>
    <x v="40"/>
    <s v="Sam, dim et JF - JOUR - Consultation"/>
    <s v="Consultation"/>
    <n v="37.5"/>
    <m/>
    <m/>
    <m/>
    <m/>
    <s v="Bancontact"/>
    <m/>
    <m/>
    <n v="37"/>
    <m/>
    <x v="1"/>
    <m/>
    <x v="2"/>
    <n v="37"/>
    <x v="10"/>
    <n v="37"/>
    <x v="0"/>
    <m/>
  </r>
  <r>
    <x v="1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1a"/>
    <x v="17"/>
    <s v="Sam, dim et JF - JOUR - Visite 1 bénéficiaire"/>
    <s v="Visite"/>
    <n v="55.5"/>
    <s v="Straat Marie"/>
    <s v="MR Regina Moresnet"/>
    <m/>
    <m/>
    <s v="Différé"/>
    <s v="MR"/>
    <s v="Oui"/>
    <n v="55.5"/>
    <m/>
    <x v="1"/>
    <m/>
    <x v="2"/>
    <n v="55"/>
    <x v="5"/>
    <n v="55"/>
    <x v="0"/>
    <m/>
  </r>
  <r>
    <x v="11"/>
    <s v="2b"/>
    <x v="40"/>
    <s v="Sam, dim et JF - JOUR - Consultation"/>
    <s v="Consultation"/>
    <n v="37.5"/>
    <m/>
    <m/>
    <m/>
    <m/>
    <s v="Bancontact"/>
    <m/>
    <m/>
    <n v="37"/>
    <m/>
    <x v="1"/>
    <m/>
    <x v="2"/>
    <n v="37"/>
    <x v="10"/>
    <n v="37"/>
    <x v="0"/>
    <m/>
  </r>
  <r>
    <x v="11"/>
    <s v="1a"/>
    <x v="17"/>
    <s v="Sam, dim et JF - JOUR - Consultation"/>
    <s v="Consultation"/>
    <n v="37.5"/>
    <s v="Tabli Ali"/>
    <m/>
    <s v="(137) Mutualité Chrétienne de Verviers - Eupen _x000a_"/>
    <s v="Rue Laoureux 25-29  - 4800 Verviers"/>
    <s v="Différé"/>
    <s v="⅓ payant C"/>
    <s v="Oui"/>
    <n v="37.5"/>
    <n v="1.5"/>
    <x v="4"/>
    <n v="35.85"/>
    <x v="5"/>
    <m/>
    <x v="0"/>
    <n v="37.35"/>
    <x v="0"/>
    <m/>
  </r>
  <r>
    <x v="1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7"/>
    <x v="90"/>
    <s v="Sam, dim et JF - JOUR - Consultation"/>
    <s v="Consultation"/>
    <n v="37.5"/>
    <s v="Treinen Michelle"/>
    <m/>
    <s v="(515) Freie Krankenkasse _x000a_"/>
    <s v="Rue Saint-Hubert 49 - 1150 BRUXELLES"/>
    <s v="Différé"/>
    <s v="⅓ payant C"/>
    <s v="Oui"/>
    <n v="37.5"/>
    <n v="1.5"/>
    <x v="4"/>
    <n v="35.85"/>
    <x v="0"/>
    <m/>
    <x v="0"/>
    <n v="37.35"/>
    <x v="0"/>
    <m/>
  </r>
  <r>
    <x v="1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2b"/>
    <x v="40"/>
    <s v="Sam, dim et JF - JOUR - Consultation"/>
    <s v="Consultation"/>
    <n v="37.5"/>
    <m/>
    <m/>
    <m/>
    <m/>
    <s v="Bancontact"/>
    <m/>
    <m/>
    <n v="37"/>
    <m/>
    <x v="1"/>
    <m/>
    <x v="2"/>
    <n v="37"/>
    <x v="10"/>
    <n v="37"/>
    <x v="0"/>
    <m/>
  </r>
  <r>
    <x v="1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nuit 1"/>
    <x v="74"/>
    <s v="Sam, dim et JF - NUIT - Consultation"/>
    <s v="Consultation"/>
    <n v="50"/>
    <m/>
    <m/>
    <m/>
    <m/>
    <s v="Bancontact"/>
    <m/>
    <m/>
    <n v="50"/>
    <m/>
    <x v="1"/>
    <m/>
    <x v="2"/>
    <n v="50"/>
    <x v="10"/>
    <n v="50"/>
    <x v="0"/>
    <m/>
  </r>
  <r>
    <x v="11"/>
    <s v="nuit 1"/>
    <x v="74"/>
    <s v="Sam, dim et JF - NUIT - Consultation"/>
    <s v="Consultation"/>
    <n v="50"/>
    <m/>
    <m/>
    <m/>
    <m/>
    <s v="Bancontact"/>
    <m/>
    <m/>
    <n v="50"/>
    <m/>
    <x v="1"/>
    <m/>
    <x v="2"/>
    <n v="50"/>
    <x v="10"/>
    <n v="50"/>
    <x v="0"/>
    <m/>
  </r>
  <r>
    <x v="11"/>
    <s v="nuit 1"/>
    <x v="74"/>
    <s v="Sam, dim et JF - NUIT - Consultation"/>
    <s v="Consultation"/>
    <n v="50"/>
    <m/>
    <m/>
    <m/>
    <m/>
    <s v="Bancontact"/>
    <m/>
    <m/>
    <n v="50"/>
    <m/>
    <x v="1"/>
    <m/>
    <x v="2"/>
    <n v="50"/>
    <x v="10"/>
    <n v="50"/>
    <x v="0"/>
    <m/>
  </r>
  <r>
    <x v="11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1a"/>
    <x v="17"/>
    <s v="Sam, dim et JF - JOUR - Visite 1 bénéficiaire"/>
    <s v="Visite"/>
    <n v="55.5"/>
    <m/>
    <m/>
    <m/>
    <m/>
    <s v="Bancontact"/>
    <m/>
    <m/>
    <n v="55.5"/>
    <m/>
    <x v="1"/>
    <m/>
    <x v="2"/>
    <n v="55.5"/>
    <x v="10"/>
    <n v="55.5"/>
    <x v="0"/>
    <m/>
  </r>
  <r>
    <x v="11"/>
    <s v="1a"/>
    <x v="17"/>
    <s v="Sam, dim et JF - JOUR - Visite 1 bénéficiaire"/>
    <s v="Visite"/>
    <n v="55.5"/>
    <m/>
    <m/>
    <m/>
    <m/>
    <s v="Bancontact"/>
    <m/>
    <m/>
    <n v="55.5"/>
    <m/>
    <x v="1"/>
    <m/>
    <x v="2"/>
    <n v="55.5"/>
    <x v="10"/>
    <n v="55.5"/>
    <x v="0"/>
    <m/>
  </r>
  <r>
    <x v="11"/>
    <s v="nuit 1"/>
    <x v="74"/>
    <s v="Sam, dim et JF - NUIT - Consultation"/>
    <s v="Consultation"/>
    <n v="50"/>
    <m/>
    <m/>
    <m/>
    <m/>
    <s v="Bancontact"/>
    <m/>
    <m/>
    <n v="50"/>
    <m/>
    <x v="1"/>
    <m/>
    <x v="2"/>
    <n v="50"/>
    <x v="10"/>
    <n v="50"/>
    <x v="0"/>
    <m/>
  </r>
  <r>
    <x v="11"/>
    <s v="nuit 1"/>
    <x v="74"/>
    <s v="Sam, dim et JF - NUIT - Consultation"/>
    <s v="Consultation"/>
    <n v="50"/>
    <m/>
    <m/>
    <m/>
    <m/>
    <s v="Cash"/>
    <m/>
    <m/>
    <n v="50"/>
    <m/>
    <x v="1"/>
    <m/>
    <x v="2"/>
    <n v="50"/>
    <x v="10"/>
    <n v="50"/>
    <x v="0"/>
    <m/>
  </r>
  <r>
    <x v="11"/>
    <s v="nuit 1"/>
    <x v="74"/>
    <s v="Sam, dim et JF - NUIT - Consultation"/>
    <s v="Consultation"/>
    <n v="50"/>
    <m/>
    <m/>
    <m/>
    <m/>
    <s v="Cash"/>
    <m/>
    <m/>
    <n v="50"/>
    <m/>
    <x v="1"/>
    <m/>
    <x v="2"/>
    <n v="50"/>
    <x v="10"/>
    <n v="50"/>
    <x v="0"/>
    <m/>
  </r>
  <r>
    <x v="11"/>
    <s v="1b"/>
    <x v="85"/>
    <s v="Sam, dim et JF - JOUR - Visite 1 bénéficiaire"/>
    <s v="Visite"/>
    <n v="55.5"/>
    <m/>
    <m/>
    <m/>
    <m/>
    <s v="Cash"/>
    <m/>
    <m/>
    <n v="55.5"/>
    <m/>
    <x v="1"/>
    <m/>
    <x v="2"/>
    <n v="55.5"/>
    <x v="10"/>
    <n v="55.5"/>
    <x v="0"/>
    <m/>
  </r>
  <r>
    <x v="11"/>
    <s v="1b"/>
    <x v="85"/>
    <s v="Sam, dim et JF - JOUR - Visite 1 bénéficiaire"/>
    <s v="Visite"/>
    <n v="55.5"/>
    <m/>
    <m/>
    <m/>
    <m/>
    <s v="Cash"/>
    <m/>
    <m/>
    <n v="55.5"/>
    <m/>
    <x v="1"/>
    <m/>
    <x v="2"/>
    <n v="55.5"/>
    <x v="10"/>
    <n v="55.5"/>
    <x v="0"/>
    <m/>
  </r>
  <r>
    <x v="11"/>
    <s v="1b"/>
    <x v="85"/>
    <s v="Sam, dim et JF - JOUR - Visite 1 bénéficiaire"/>
    <s v="Visite"/>
    <n v="55.5"/>
    <m/>
    <m/>
    <m/>
    <m/>
    <s v="Cash"/>
    <m/>
    <m/>
    <n v="55.5"/>
    <m/>
    <x v="1"/>
    <m/>
    <x v="2"/>
    <n v="55.5"/>
    <x v="10"/>
    <n v="55.5"/>
    <x v="0"/>
    <m/>
  </r>
  <r>
    <x v="11"/>
    <s v="1b"/>
    <x v="85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1"/>
    <s v="1b"/>
    <x v="85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1"/>
    <s v="1b"/>
    <x v="85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1"/>
    <s v="1b"/>
    <x v="85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1"/>
    <s v="1b"/>
    <x v="85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1"/>
    <s v="1b"/>
    <x v="85"/>
    <s v="Sam, dim et JF - JOUR - Visite 1 bénéficiaire"/>
    <s v="Visite"/>
    <n v="55.5"/>
    <m/>
    <m/>
    <m/>
    <m/>
    <s v="Bancontact"/>
    <m/>
    <m/>
    <n v="55.5"/>
    <m/>
    <x v="1"/>
    <m/>
    <x v="2"/>
    <n v="55.5"/>
    <x v="10"/>
    <n v="55.5"/>
    <x v="0"/>
    <m/>
  </r>
  <r>
    <x v="11"/>
    <s v="1b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1b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1b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1b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1b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1b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1b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3"/>
    <x v="89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1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3"/>
    <x v="89"/>
    <s v="Sam, dim et JF - JOUR - Visite 1 bénéficiaire"/>
    <s v="Visite"/>
    <n v="55.5"/>
    <m/>
    <m/>
    <m/>
    <m/>
    <s v="Bancontact"/>
    <m/>
    <m/>
    <n v="55.5"/>
    <m/>
    <x v="1"/>
    <m/>
    <x v="2"/>
    <n v="55.5"/>
    <x v="10"/>
    <n v="55.5"/>
    <x v="0"/>
    <m/>
  </r>
  <r>
    <x v="11"/>
    <n v="3"/>
    <x v="89"/>
    <s v="Sam, dim et JF - JOUR - Visite 1 bénéficiaire"/>
    <s v="Visite"/>
    <n v="55.5"/>
    <m/>
    <m/>
    <m/>
    <m/>
    <s v="Bancontact"/>
    <m/>
    <m/>
    <n v="48"/>
    <m/>
    <x v="1"/>
    <m/>
    <x v="2"/>
    <n v="48"/>
    <x v="10"/>
    <n v="48"/>
    <x v="0"/>
    <m/>
  </r>
  <r>
    <x v="11"/>
    <n v="3"/>
    <x v="89"/>
    <s v="Sam, dim et JF - JOUR - Visite 1 bénéficiaire"/>
    <s v="Visite"/>
    <n v="55.5"/>
    <m/>
    <m/>
    <m/>
    <m/>
    <s v="Bancontact"/>
    <m/>
    <m/>
    <n v="48"/>
    <m/>
    <x v="1"/>
    <m/>
    <x v="2"/>
    <n v="48"/>
    <x v="10"/>
    <n v="48"/>
    <x v="0"/>
    <m/>
  </r>
  <r>
    <x v="11"/>
    <n v="4"/>
    <x v="88"/>
    <s v="Sam, dim et JF - JOUR - Visite 1 bénéficiaire"/>
    <s v="Visite"/>
    <n v="55.5"/>
    <m/>
    <m/>
    <m/>
    <m/>
    <s v="Bancontact"/>
    <m/>
    <m/>
    <n v="55"/>
    <m/>
    <x v="1"/>
    <m/>
    <x v="2"/>
    <n v="55"/>
    <x v="10"/>
    <n v="55"/>
    <x v="0"/>
    <m/>
  </r>
  <r>
    <x v="11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5"/>
    <x v="91"/>
    <s v="Sam, dim et JF - JOUR - Consultation"/>
    <s v="Consultation"/>
    <n v="37.5"/>
    <m/>
    <m/>
    <m/>
    <m/>
    <s v="Cash"/>
    <m/>
    <m/>
    <n v="30"/>
    <m/>
    <x v="1"/>
    <m/>
    <x v="2"/>
    <n v="30"/>
    <x v="10"/>
    <n v="30"/>
    <x v="0"/>
    <m/>
  </r>
  <r>
    <x v="11"/>
    <n v="6"/>
    <x v="86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1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6"/>
    <x v="86"/>
    <s v="Sam, dim et JF - JOUR - Visite 1 bénéficiaire"/>
    <s v="Visite"/>
    <n v="55.5"/>
    <m/>
    <m/>
    <m/>
    <m/>
    <s v="Bancontact"/>
    <m/>
    <m/>
    <n v="55.5"/>
    <m/>
    <x v="1"/>
    <m/>
    <x v="2"/>
    <n v="55.5"/>
    <x v="10"/>
    <n v="55.5"/>
    <x v="0"/>
    <m/>
  </r>
  <r>
    <x v="11"/>
    <n v="7"/>
    <x v="90"/>
    <s v="Sam, dim et JF - JOUR - Consultation"/>
    <s v="Consultation"/>
    <n v="37.5"/>
    <m/>
    <m/>
    <m/>
    <m/>
    <s v="Cash"/>
    <m/>
    <m/>
    <n v="37.5"/>
    <m/>
    <x v="1"/>
    <m/>
    <x v="2"/>
    <n v="37.5"/>
    <x v="10"/>
    <n v="37.5"/>
    <x v="0"/>
    <m/>
  </r>
  <r>
    <x v="11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7"/>
    <x v="90"/>
    <s v="Sam, dim et JF - JOUR - Consultation"/>
    <s v="Consultation"/>
    <n v="37.5"/>
    <m/>
    <m/>
    <m/>
    <m/>
    <s v="Cash"/>
    <m/>
    <m/>
    <n v="39"/>
    <m/>
    <x v="1"/>
    <m/>
    <x v="2"/>
    <n v="39"/>
    <x v="10"/>
    <n v="39"/>
    <x v="0"/>
    <m/>
  </r>
  <r>
    <x v="11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0"/>
    <n v="37.5"/>
    <x v="0"/>
    <m/>
  </r>
  <r>
    <x v="11"/>
    <s v="nuit 3"/>
    <x v="90"/>
    <s v="Sam, dim et JF - NUIT - Consultation"/>
    <s v="Consultation"/>
    <n v="50"/>
    <m/>
    <m/>
    <m/>
    <m/>
    <s v="Bancontact"/>
    <m/>
    <m/>
    <n v="50"/>
    <m/>
    <x v="1"/>
    <m/>
    <x v="2"/>
    <n v="50"/>
    <x v="10"/>
    <n v="50"/>
    <x v="0"/>
    <m/>
  </r>
  <r>
    <x v="12"/>
    <s v="nuit 2"/>
    <x v="54"/>
    <s v="Vend et veille JF - NUIT - Consultation"/>
    <s v="Consultation"/>
    <n v="50"/>
    <s v="Neudt Brigitte"/>
    <s v="Heures Claires  Spa"/>
    <s v="(319) Solidaris - Mutualité socialiste et syndicale de la Province de Liège _x000a_"/>
    <s v="Rue Douffet 36 4020 LIEGE"/>
    <s v="Différé"/>
    <s v="MR"/>
    <s v="Oui"/>
    <n v="49.5"/>
    <m/>
    <x v="1"/>
    <m/>
    <x v="2"/>
    <n v="49.5"/>
    <x v="3"/>
    <n v="49.5"/>
    <x v="0"/>
    <m/>
  </r>
  <r>
    <x v="12"/>
    <s v="nuit 1"/>
    <x v="92"/>
    <s v="Vend et veille JF - JOUR - Consultation"/>
    <s v="Consultation"/>
    <n v="29"/>
    <s v="Schutz Kevin"/>
    <m/>
    <s v="(228) Mutualia - Mutualité neutre _x000a_"/>
    <s v="Place Verte 41 4800 VERVIERS"/>
    <s v="Différé"/>
    <s v="⅓ payant BC"/>
    <s v="Oui"/>
    <n v="29"/>
    <n v="1.5"/>
    <x v="5"/>
    <n v="27.59"/>
    <x v="5"/>
    <m/>
    <x v="0"/>
    <n v="29.09"/>
    <x v="0"/>
    <m/>
  </r>
  <r>
    <x v="12"/>
    <s v="nuit 1"/>
    <x v="92"/>
    <s v="Vend et veille JF - JOUR - Consultation"/>
    <s v="Consultation"/>
    <n v="29"/>
    <m/>
    <m/>
    <m/>
    <m/>
    <s v="Cash"/>
    <m/>
    <m/>
    <n v="29"/>
    <m/>
    <x v="1"/>
    <m/>
    <x v="2"/>
    <n v="29"/>
    <x v="4"/>
    <n v="29"/>
    <x v="0"/>
    <m/>
  </r>
  <r>
    <x v="12"/>
    <s v="nuit 1"/>
    <x v="92"/>
    <s v="Vend et veille JF - JOUR - Consultation"/>
    <s v="Consultation"/>
    <n v="29"/>
    <m/>
    <m/>
    <m/>
    <m/>
    <s v="Bancontact"/>
    <m/>
    <m/>
    <n v="29"/>
    <m/>
    <x v="1"/>
    <m/>
    <x v="2"/>
    <n v="29"/>
    <x v="4"/>
    <n v="29"/>
    <x v="0"/>
    <m/>
  </r>
  <r>
    <x v="12"/>
    <s v="nuit 1"/>
    <x v="92"/>
    <s v="Sam, dim et JF - NUIT - Visite 1 bénéficiaire"/>
    <s v="Visite"/>
    <n v="85"/>
    <m/>
    <m/>
    <m/>
    <m/>
    <s v="Bancontact"/>
    <m/>
    <m/>
    <n v="85"/>
    <m/>
    <x v="1"/>
    <m/>
    <x v="2"/>
    <n v="85"/>
    <x v="4"/>
    <n v="85"/>
    <x v="0"/>
    <m/>
  </r>
  <r>
    <x v="12"/>
    <s v="nuit 2"/>
    <x v="54"/>
    <s v="Vend et veille JF - NUIT - Consultation"/>
    <s v="Consultation"/>
    <n v="50"/>
    <m/>
    <m/>
    <m/>
    <m/>
    <s v="Bancontact"/>
    <m/>
    <m/>
    <n v="49.5"/>
    <m/>
    <x v="1"/>
    <m/>
    <x v="2"/>
    <n v="49.5"/>
    <x v="4"/>
    <n v="49.5"/>
    <x v="0"/>
    <m/>
  </r>
  <r>
    <x v="12"/>
    <s v="nuit 3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2b"/>
    <x v="93"/>
    <s v="Sam, dim et JF - JOUR - Consultation"/>
    <s v="Consultation"/>
    <n v="37.5"/>
    <s v="Amjad"/>
    <m/>
    <s v="(319) Solidaris - Mutualité socialiste et syndicale de la Province de Liège _x000a_"/>
    <s v="Rue Douffet 36 4020 LIEGE"/>
    <s v="Différé"/>
    <s v="⅓ payant BC"/>
    <s v="Oui"/>
    <n v="37.5"/>
    <n v="1.5"/>
    <x v="5"/>
    <n v="35.85"/>
    <x v="5"/>
    <m/>
    <x v="0"/>
    <n v="37.35"/>
    <x v="0"/>
    <m/>
  </r>
  <r>
    <x v="13"/>
    <s v="nuit 2"/>
    <x v="8"/>
    <s v="Sam, dim et JF - NUIT - Visite 1 bénéficiaire"/>
    <s v="Visite"/>
    <n v="85"/>
    <s v="Antoine Anne"/>
    <s v="MR Heures Claires"/>
    <m/>
    <m/>
    <s v="Différé"/>
    <s v="MR"/>
    <s v="Oui"/>
    <n v="85"/>
    <m/>
    <x v="1"/>
    <m/>
    <x v="2"/>
    <n v="85"/>
    <x v="3"/>
    <n v="85"/>
    <x v="0"/>
    <m/>
  </r>
  <r>
    <x v="13"/>
    <s v="2b"/>
    <x v="93"/>
    <s v="Sam, dim et JF - JOUR - Consultation"/>
    <s v="Consultation"/>
    <n v="37.5"/>
    <s v="Beaufays Mariette"/>
    <m/>
    <s v="(228) Mutualia - Mutualité neutre _x000a_"/>
    <s v="Place Verte 41 4800 VERVIERS"/>
    <s v="Différé"/>
    <s v="⅓ payant BC"/>
    <s v="Oui"/>
    <n v="37.5"/>
    <n v="1.5"/>
    <x v="5"/>
    <n v="35.85"/>
    <x v="5"/>
    <m/>
    <x v="0"/>
    <n v="37.35"/>
    <x v="0"/>
    <m/>
  </r>
  <r>
    <x v="13"/>
    <s v="2b"/>
    <x v="93"/>
    <s v="Sam, dim et JF - JOUR - Consultation"/>
    <s v="Consultation"/>
    <n v="37.5"/>
    <s v="Benghoufiri Bougassa Nisrin"/>
    <s v="MR Bulle d'Air"/>
    <s v="(228) Mutualia - Mutualité neutre _x000a_"/>
    <s v="Place Verte 41 4800 VERVIERS"/>
    <s v="Différé"/>
    <s v="Autres"/>
    <s v="Oui"/>
    <n v="37.5"/>
    <n v="1.5"/>
    <x v="5"/>
    <m/>
    <x v="2"/>
    <n v="36"/>
    <x v="5"/>
    <n v="37.5"/>
    <x v="0"/>
    <m/>
  </r>
  <r>
    <x v="13"/>
    <s v="2b"/>
    <x v="93"/>
    <s v="Sam, dim et JF - JOUR - Consultation"/>
    <s v="Consultation"/>
    <n v="37.5"/>
    <s v="Benghoufiri Yassmin"/>
    <s v="MR Bulle d'Air"/>
    <s v="(228) Mutualia - Mutualité neutre _x000a_"/>
    <s v="Place Verte 41 4800 VERVIERS"/>
    <s v="Différé"/>
    <s v="Autres"/>
    <s v="Oui"/>
    <n v="37.5"/>
    <n v="1.5"/>
    <x v="5"/>
    <m/>
    <x v="2"/>
    <n v="36"/>
    <x v="5"/>
    <n v="37.5"/>
    <x v="0"/>
    <m/>
  </r>
  <r>
    <x v="13"/>
    <s v="2b"/>
    <x v="93"/>
    <s v="Sam, dim et JF - JOUR - Consultation"/>
    <s v="Consultation"/>
    <n v="37.5"/>
    <s v="Bou Gassa Haname"/>
    <s v="MR Bulle d'Air"/>
    <s v="(228) Mutualia - Mutualité neutre _x000a_"/>
    <s v="Place Verte 41 4800 VERVIERS"/>
    <s v="Différé"/>
    <s v="Autres"/>
    <s v="Oui"/>
    <n v="37.5"/>
    <n v="1.5"/>
    <x v="5"/>
    <m/>
    <x v="2"/>
    <n v="36"/>
    <x v="5"/>
    <n v="37.5"/>
    <x v="0"/>
    <m/>
  </r>
  <r>
    <x v="13"/>
    <n v="3"/>
    <x v="94"/>
    <s v="Sam, dim et JF - JOUR - Visite 1 bénéficiaire"/>
    <s v="Visite"/>
    <n v="55.5"/>
    <s v="Delvaux Denise"/>
    <s v="Château Sous Bois"/>
    <m/>
    <m/>
    <s v="Différé"/>
    <s v="MR"/>
    <s v="Oui"/>
    <n v="134.68"/>
    <m/>
    <x v="1"/>
    <m/>
    <x v="2"/>
    <n v="134.68"/>
    <x v="5"/>
    <n v="134.68"/>
    <x v="0"/>
    <m/>
  </r>
  <r>
    <x v="13"/>
    <s v="1b"/>
    <x v="95"/>
    <s v="Sam, dim et JF - JOUR - Consultation"/>
    <s v="Consultation"/>
    <n v="37.5"/>
    <s v="Deville Jamila"/>
    <m/>
    <s v="(137) Mutualité Chrétienne de Verviers - Eupen _x000a_"/>
    <s v="Rue Laoureux 25-29  - 4800 Verviers"/>
    <s v="Différé"/>
    <s v="⅓ payant BC"/>
    <s v="Oui"/>
    <n v="37.5"/>
    <n v="6"/>
    <x v="5"/>
    <n v="31.35"/>
    <x v="5"/>
    <m/>
    <x v="0"/>
    <n v="37.35"/>
    <x v="0"/>
    <m/>
  </r>
  <r>
    <x v="13"/>
    <s v="2b"/>
    <x v="93"/>
    <s v="Sam, dim et JF - JOUR - Consultation"/>
    <s v="Consultation"/>
    <n v="37.5"/>
    <s v="Duman Chukar"/>
    <m/>
    <s v="(319) Solidaris - Mutualité socialiste et syndicale de la Province de Liège _x000a_"/>
    <s v="Rue Douffet 36 4020 LIEGE"/>
    <s v="Différé"/>
    <s v="⅓ payant BC"/>
    <s v="Oui"/>
    <n v="37.5"/>
    <n v="1.5"/>
    <x v="5"/>
    <n v="35.85"/>
    <x v="5"/>
    <m/>
    <x v="0"/>
    <n v="37.35"/>
    <x v="0"/>
    <m/>
  </r>
  <r>
    <x v="13"/>
    <s v="2b"/>
    <x v="93"/>
    <s v="Sam, dim et JF - JOUR - Consultation"/>
    <s v="Consultation"/>
    <n v="37.5"/>
    <s v="Duman Furkar"/>
    <m/>
    <s v="(319) Solidaris - Mutualité socialiste et syndicale de la Province de Liège _x000a_"/>
    <s v="Rue Douffet 36 4020 LIEGE"/>
    <s v="Différé"/>
    <s v="⅓ payant BC"/>
    <s v="Oui"/>
    <n v="37.5"/>
    <n v="1.5"/>
    <x v="5"/>
    <n v="35.85"/>
    <x v="5"/>
    <m/>
    <x v="0"/>
    <n v="37.35"/>
    <x v="0"/>
    <m/>
  </r>
  <r>
    <x v="13"/>
    <s v="2b"/>
    <x v="93"/>
    <s v="Sam, dim et JF - JOUR - Consultation"/>
    <s v="Consultation"/>
    <n v="37.5"/>
    <s v="Es-Sebbani Hafida"/>
    <m/>
    <s v="(137) Mutualité Chrétienne de Verviers - Eupen _x000a_"/>
    <s v="Rue Laoureux 25-29  - 4800 Verviers"/>
    <s v="Différé"/>
    <s v="⅓ payant BC"/>
    <s v="Oui"/>
    <n v="37.5"/>
    <n v="5"/>
    <x v="5"/>
    <n v="50.8"/>
    <x v="5"/>
    <m/>
    <x v="0"/>
    <n v="55.8"/>
    <x v="0"/>
    <m/>
  </r>
  <r>
    <x v="13"/>
    <n v="4"/>
    <x v="96"/>
    <s v="Sam, dim et JF - JOUR - Consultation"/>
    <s v="Consultation"/>
    <n v="37.5"/>
    <s v="Etienne Hubert"/>
    <m/>
    <s v="(509) Partena - Mutualité libre _x000a_"/>
    <s v="Boulevard Louis Mettewie 74-76 1080 BRUXELLES "/>
    <s v="Différé"/>
    <s v="⅓ payant C"/>
    <s v="Oui"/>
    <n v="37.5"/>
    <n v="2"/>
    <x v="5"/>
    <n v="35.85"/>
    <x v="0"/>
    <m/>
    <x v="0"/>
    <n v="37.85"/>
    <x v="0"/>
    <m/>
  </r>
  <r>
    <x v="13"/>
    <s v="1b"/>
    <x v="95"/>
    <s v="Sam, dim et JF - JOUR - Visite 1 bénéficiaire"/>
    <s v="Visite"/>
    <n v="55.5"/>
    <s v="Fidelibus Maria"/>
    <s v="MR Ste Elisabeth"/>
    <m/>
    <m/>
    <s v="Différé"/>
    <s v="MR"/>
    <s v="Oui"/>
    <n v="55.5"/>
    <m/>
    <x v="1"/>
    <m/>
    <x v="2"/>
    <n v="55.5"/>
    <x v="4"/>
    <n v="55.5"/>
    <x v="0"/>
    <m/>
  </r>
  <r>
    <x v="13"/>
    <s v="nuit 3"/>
    <x v="97"/>
    <s v="Sam, dim et JF - JOUR - Consultation"/>
    <s v="Consultation"/>
    <n v="37.5"/>
    <s v="Geyer Emilia"/>
    <m/>
    <s v="(137) Mutualité Chrétienne de Verviers - Eupen _x000a_"/>
    <s v="Rue Laoureux 25-29  - 4800 Verviers"/>
    <s v="Différé"/>
    <s v="⅓ payant C"/>
    <s v="Oui"/>
    <n v="37.5"/>
    <n v="1.5"/>
    <x v="5"/>
    <n v="35.85"/>
    <x v="5"/>
    <m/>
    <x v="0"/>
    <n v="37.35"/>
    <x v="0"/>
    <m/>
  </r>
  <r>
    <x v="13"/>
    <s v="2b"/>
    <x v="93"/>
    <s v="Sam, dim et JF - JOUR - Consultation"/>
    <s v="Consultation"/>
    <n v="37.5"/>
    <s v="Handini Sihem"/>
    <m/>
    <s v="(319) Solidaris - Mutualité socialiste et syndicale de la Province de Liège _x000a_"/>
    <s v="Rue Douffet 36 4020 LIEGE"/>
    <s v="Différé"/>
    <s v="⅓ payant BC"/>
    <s v="Oui"/>
    <n v="37.5"/>
    <n v="1.5"/>
    <x v="5"/>
    <n v="35.85"/>
    <x v="5"/>
    <m/>
    <x v="0"/>
    <n v="37.35"/>
    <x v="0"/>
    <m/>
  </r>
  <r>
    <x v="13"/>
    <n v="7"/>
    <x v="97"/>
    <s v="Sam, dim et JF - JOUR - Consultation"/>
    <s v="Consultation"/>
    <n v="37.5"/>
    <s v="Hellenbrandt Jack"/>
    <s v="MM Pro gesund"/>
    <m/>
    <m/>
    <s v="Différé"/>
    <s v="Autres"/>
    <s v="Oui"/>
    <n v="37.5"/>
    <m/>
    <x v="1"/>
    <m/>
    <x v="2"/>
    <n v="33.35"/>
    <x v="3"/>
    <n v="33.35"/>
    <x v="0"/>
    <m/>
  </r>
  <r>
    <x v="13"/>
    <s v="1a"/>
    <x v="98"/>
    <s v="Sam, dim et JF - JOUR - Visite 1 bénéficiaire"/>
    <s v="Visite"/>
    <n v="55.5"/>
    <s v="Hougardi Germaine"/>
    <m/>
    <s v="(137) Mutualité Chrétienne de Verviers - Eupen _x000a_"/>
    <s v="Rue Laoureux 25-29  - 4800 Verviers"/>
    <s v="Différé"/>
    <s v="⅓ payant BC"/>
    <s v="Oui"/>
    <n v="55.5"/>
    <n v="5"/>
    <x v="5"/>
    <n v="50.8"/>
    <x v="5"/>
    <m/>
    <x v="0"/>
    <n v="55.8"/>
    <x v="0"/>
    <m/>
  </r>
  <r>
    <x v="13"/>
    <s v="1a"/>
    <x v="98"/>
    <s v="Sam, dim et JF - JOUR - Visite 1 bénéficiaire"/>
    <s v="Visite"/>
    <n v="55.5"/>
    <s v="Jacob Bernadette"/>
    <m/>
    <m/>
    <m/>
    <s v="Différé"/>
    <s v="Admin. De biens"/>
    <s v="Oui"/>
    <n v="55.5"/>
    <m/>
    <x v="1"/>
    <m/>
    <x v="2"/>
    <n v="55.5"/>
    <x v="5"/>
    <n v="55.5"/>
    <x v="0"/>
    <m/>
  </r>
  <r>
    <x v="13"/>
    <n v="7"/>
    <x v="97"/>
    <s v="Sam, dim et JF - JOUR - Visite 2 bénéficiaires"/>
    <s v="Visite"/>
    <n v="48"/>
    <s v="Jacobs Josef"/>
    <m/>
    <s v="(515) Freie Krankenkasse _x000a_"/>
    <s v="Rue Saint-Hubert 49 - 1150 BRUXELLES"/>
    <s v="Différé"/>
    <s v="⅓ payant C"/>
    <s v="Oui"/>
    <n v="48"/>
    <n v="3"/>
    <x v="5"/>
    <n v="45.1"/>
    <x v="5"/>
    <m/>
    <x v="0"/>
    <n v="48.1"/>
    <x v="0"/>
    <m/>
  </r>
  <r>
    <x v="13"/>
    <s v="nuit 1"/>
    <x v="27"/>
    <s v="Sam, dim et JF - NUIT - Visite 1 bénéficiaire"/>
    <s v="Visite"/>
    <n v="85"/>
    <s v="Kessel Anna"/>
    <s v="Leonardo Da Vinci Wlkrdt"/>
    <m/>
    <m/>
    <s v="Différé"/>
    <s v="MR"/>
    <s v="Oui"/>
    <n v="130.5"/>
    <m/>
    <x v="1"/>
    <m/>
    <x v="2"/>
    <n v="130.5"/>
    <x v="6"/>
    <n v="130.5"/>
    <x v="0"/>
    <m/>
  </r>
  <r>
    <x v="13"/>
    <s v="1a"/>
    <x v="98"/>
    <s v="Sam, dim et JF - JOUR - Consultation"/>
    <s v="Consultation"/>
    <n v="37.5"/>
    <s v="Kessel Loris"/>
    <m/>
    <s v="(137) Mutualité Chrétienne de Verviers - Eupen _x000a_"/>
    <s v="Rue Laoureux 25-29  - 4800 Verviers"/>
    <s v="Différé"/>
    <s v="⅓ payant BC"/>
    <s v="Oui"/>
    <n v="37.5"/>
    <n v="1.5"/>
    <x v="5"/>
    <n v="35.85"/>
    <x v="5"/>
    <m/>
    <x v="0"/>
    <n v="37.35"/>
    <x v="0"/>
    <m/>
  </r>
  <r>
    <x v="13"/>
    <s v="2b"/>
    <x v="93"/>
    <s v="Sam, dim et JF - JOUR - Visite 1 bénéficiaire"/>
    <s v="Visite"/>
    <n v="55.5"/>
    <s v="kuta-Mwenga Pauline"/>
    <m/>
    <s v="(137) Mutualité Chrétienne de Verviers - Eupen _x000a_"/>
    <s v="Rue Laoureux 25-29  - 4800 Verviers"/>
    <s v="Différé"/>
    <s v="⅓ payant C"/>
    <s v="Oui"/>
    <n v="55.5"/>
    <n v="5"/>
    <x v="5"/>
    <n v="50.8"/>
    <x v="5"/>
    <m/>
    <x v="0"/>
    <n v="55.8"/>
    <x v="0"/>
    <m/>
  </r>
  <r>
    <x v="13"/>
    <s v="1a"/>
    <x v="98"/>
    <s v="Sam, dim et JF - JOUR - Visite 1 bénéficiaire"/>
    <s v="Visite"/>
    <n v="55.5"/>
    <s v="Labrune Angélique"/>
    <m/>
    <s v="(137) Mutualité Chrétienne de Verviers - Eupen _x000a_"/>
    <s v="Rue Laoureux 25-29  - 4800 Verviers"/>
    <s v="Différé"/>
    <s v="⅓ payant C"/>
    <s v="Oui"/>
    <n v="55.5"/>
    <n v="5"/>
    <x v="5"/>
    <n v="50.8"/>
    <x v="5"/>
    <m/>
    <x v="0"/>
    <n v="55.8"/>
    <x v="0"/>
    <m/>
  </r>
  <r>
    <x v="13"/>
    <n v="4"/>
    <x v="96"/>
    <s v="Sam, dim et JF - JOUR - Visite 1 bénéficiaire"/>
    <s v="Visite"/>
    <n v="55.5"/>
    <s v="Laloire Marie Louise"/>
    <s v="Grand Fa"/>
    <s v="(137) Mutualité Chrétienne de Verviers - Eupen _x000a_"/>
    <s v="Rue Laoureux 25-29  - 4800 Verviers"/>
    <s v="Différé"/>
    <s v="MR"/>
    <s v="Oui"/>
    <n v="55.5"/>
    <m/>
    <x v="1"/>
    <m/>
    <x v="2"/>
    <n v="55.5"/>
    <x v="5"/>
    <n v="55.5"/>
    <x v="0"/>
    <m/>
  </r>
  <r>
    <x v="13"/>
    <n v="3"/>
    <x v="94"/>
    <s v="Sam, dim et JF - JOUR - Consultation"/>
    <s v="Consultation"/>
    <n v="37.5"/>
    <s v="Ledy c/o Schmits Mariette"/>
    <s v="Heures Claires Spa"/>
    <m/>
    <m/>
    <s v="Différé"/>
    <s v="MR"/>
    <s v="Oui"/>
    <n v="37.5"/>
    <m/>
    <x v="1"/>
    <m/>
    <x v="2"/>
    <n v="37.5"/>
    <x v="3"/>
    <n v="37.5"/>
    <x v="0"/>
    <m/>
  </r>
  <r>
    <x v="13"/>
    <s v="2b"/>
    <x v="93"/>
    <s v="Sam, dim et JF - JOUR - Consultation"/>
    <s v="Consultation"/>
    <n v="37.5"/>
    <s v="Mboyo Samuel"/>
    <s v="MM Mosaique"/>
    <s v="(319) Solidaris - Mutualité socialiste et syndicale de la Province de Liège _x000a_"/>
    <s v="Rue Douffet 36 4020 LIEGE"/>
    <s v="Différé"/>
    <s v="Autres"/>
    <s v="Oui"/>
    <n v="37.5"/>
    <n v="1.5"/>
    <x v="5"/>
    <m/>
    <x v="2"/>
    <n v="35.85"/>
    <x v="5"/>
    <n v="37.35"/>
    <x v="0"/>
    <m/>
  </r>
  <r>
    <x v="13"/>
    <n v="4"/>
    <x v="96"/>
    <s v="Sam, dim et JF - JOUR - Visite 1 bénéficiaire"/>
    <s v="Visite"/>
    <n v="55.5"/>
    <s v="Melotte Jules"/>
    <s v="Grand Fa"/>
    <s v="(137) Mutualité Chrétienne de Verviers - Eupen _x000a_"/>
    <s v="Rue Laoureux 25-29  - 4800 Verviers"/>
    <s v="Différé"/>
    <s v="MR"/>
    <s v="Oui"/>
    <n v="55.5"/>
    <m/>
    <x v="1"/>
    <m/>
    <x v="2"/>
    <n v="55.5"/>
    <x v="5"/>
    <n v="55.5"/>
    <x v="0"/>
    <m/>
  </r>
  <r>
    <x v="13"/>
    <n v="7"/>
    <x v="97"/>
    <s v="Sam, dim et JF - JOUR - Visite 2 bénéficiaires"/>
    <s v="Visite"/>
    <n v="48"/>
    <s v="Müller Maria"/>
    <m/>
    <s v="(515) Freie Krankenkasse _x000a_"/>
    <s v="Rue Saint-Hubert 49 - 1150 BRUXELLES"/>
    <s v="Différé"/>
    <s v="⅓ payant C"/>
    <s v="Oui"/>
    <n v="48"/>
    <n v="3"/>
    <x v="5"/>
    <n v="45.79"/>
    <x v="5"/>
    <m/>
    <x v="0"/>
    <n v="48.79"/>
    <x v="0"/>
    <m/>
  </r>
  <r>
    <x v="13"/>
    <s v="nuit 2"/>
    <x v="8"/>
    <s v="Sam, dim et JF - NUIT - Visite 1 bénéficiaire"/>
    <s v="Visite"/>
    <n v="85"/>
    <s v="Noel Simone"/>
    <s v="MR Heures Claires"/>
    <m/>
    <m/>
    <s v="Différé"/>
    <s v="MR"/>
    <s v="Oui"/>
    <n v="85"/>
    <m/>
    <x v="1"/>
    <m/>
    <x v="2"/>
    <n v="85"/>
    <x v="3"/>
    <n v="85"/>
    <x v="0"/>
    <m/>
  </r>
  <r>
    <x v="13"/>
    <s v="1a"/>
    <x v="98"/>
    <s v="Sam, dim et JF - JOUR - Visite 1 bénéficiaire"/>
    <s v="Visite"/>
    <n v="55.5"/>
    <s v="Onou Jacques"/>
    <s v="MR Bel Œil"/>
    <m/>
    <m/>
    <s v="Différé"/>
    <s v="MR"/>
    <s v="Oui"/>
    <n v="55.5"/>
    <m/>
    <x v="1"/>
    <m/>
    <x v="2"/>
    <n v="55.5"/>
    <x v="3"/>
    <n v="55.5"/>
    <x v="0"/>
    <m/>
  </r>
  <r>
    <x v="13"/>
    <n v="6"/>
    <x v="99"/>
    <s v="Sam, dim et JF - JOUR - Visite 2 bénéficiaires"/>
    <s v="Visite"/>
    <n v="48"/>
    <s v="Rauschhardt Helmut"/>
    <s v="MR?"/>
    <s v="(515) Freie Krankenkasse _x000a_"/>
    <s v="Rue Saint-Hubert 49 - 1150 BRUXELLES"/>
    <s v="Différé"/>
    <s v="MR"/>
    <s v="Oui"/>
    <n v="48"/>
    <m/>
    <x v="1"/>
    <m/>
    <x v="2"/>
    <m/>
    <x v="0"/>
    <n v="0"/>
    <x v="4"/>
    <s v="Pas le nom MR ?"/>
  </r>
  <r>
    <x v="13"/>
    <n v="3"/>
    <x v="94"/>
    <s v="Sam, dim et JF - JOUR - Visite 1 bénéficiaire"/>
    <s v="Visite"/>
    <n v="55.5"/>
    <s v="Stassen Marie France"/>
    <s v="Heures Claires Spa"/>
    <m/>
    <m/>
    <s v="Différé"/>
    <s v="MR"/>
    <s v="Oui"/>
    <n v="55.5"/>
    <m/>
    <x v="1"/>
    <m/>
    <x v="2"/>
    <m/>
    <x v="0"/>
    <n v="0"/>
    <x v="2"/>
    <m/>
  </r>
  <r>
    <x v="13"/>
    <n v="6"/>
    <x v="99"/>
    <s v="Sam, dim et JF - JOUR - Consultation"/>
    <s v="Consultation"/>
    <n v="37.5"/>
    <s v="Thieffry Manuela"/>
    <m/>
    <s v="(515) Freie Krankenkasse _x000a_"/>
    <s v="Rue Saint-Hubert 49 - 1150 BRUXELLES"/>
    <s v="Différé"/>
    <s v="⅓ payant C"/>
    <s v="Oui"/>
    <n v="37.5"/>
    <n v="1.5"/>
    <x v="5"/>
    <n v="35.85"/>
    <x v="5"/>
    <m/>
    <x v="0"/>
    <n v="37.35"/>
    <x v="0"/>
    <m/>
  </r>
  <r>
    <x v="13"/>
    <n v="4"/>
    <x v="96"/>
    <s v="Sam, dim et JF - JOUR - Consultation"/>
    <s v="Consultation"/>
    <n v="37.5"/>
    <s v="Thunus Sophie"/>
    <s v="Grand Fa"/>
    <s v="(137) Mutualité Chrétienne de Verviers - Eupen _x000a_"/>
    <s v="Rue Laoureux 25-29  - 4800 Verviers"/>
    <s v="Différé"/>
    <s v="⅓ payant C"/>
    <s v="Oui"/>
    <n v="37.5"/>
    <n v="2"/>
    <x v="5"/>
    <n v="35.85"/>
    <x v="5"/>
    <m/>
    <x v="0"/>
    <n v="37.85"/>
    <x v="0"/>
    <m/>
  </r>
  <r>
    <x v="13"/>
    <s v="nuit 2"/>
    <x v="8"/>
    <s v="Sam, dim et JF - NUIT - Visite 1 bénéficiaire"/>
    <s v="Visite"/>
    <n v="85"/>
    <s v="Wiesen Olivier"/>
    <m/>
    <s v="(137) Mutualité Chrétienne de Verviers - Eupen _x000a_"/>
    <s v="Rue Laoureux 25-29  - 4800 Verviers"/>
    <s v="Différé"/>
    <s v="⅓ payant BC"/>
    <s v="Oui"/>
    <n v="85"/>
    <n v="5"/>
    <x v="5"/>
    <n v="78.5"/>
    <x v="5"/>
    <m/>
    <x v="0"/>
    <n v="83.5"/>
    <x v="0"/>
    <m/>
  </r>
  <r>
    <x v="13"/>
    <s v="1b"/>
    <x v="95"/>
    <s v="Sam, dim et JF - JOUR - Consultation"/>
    <s v="Consultation"/>
    <n v="37.5"/>
    <s v="Willem Zoé"/>
    <m/>
    <s v="(515) Freie Krankenkasse _x000a_"/>
    <s v="Rue Saint-Hubert 49 - 1150 BRUXELLES"/>
    <s v="Différé"/>
    <s v="⅓ payant C"/>
    <s v="Oui"/>
    <n v="37.5"/>
    <n v="1.5"/>
    <x v="5"/>
    <n v="35.85"/>
    <x v="5"/>
    <m/>
    <x v="0"/>
    <n v="37.35"/>
    <x v="0"/>
    <m/>
  </r>
  <r>
    <x v="13"/>
    <n v="6"/>
    <x v="99"/>
    <s v="Sam, dim et JF - JOUR - Visite 2 bénéficiaires"/>
    <s v="Visite"/>
    <n v="48"/>
    <s v="Wollenweber Laura"/>
    <s v="MR?"/>
    <s v="(137) Mutualité Chrétienne de Verviers - Eupen _x000a_"/>
    <s v="Rue Laoureux 25-29  - 4800 Verviers"/>
    <s v="Différé"/>
    <s v="MR"/>
    <s v="Oui"/>
    <n v="48"/>
    <m/>
    <x v="1"/>
    <m/>
    <x v="2"/>
    <m/>
    <x v="0"/>
    <n v="0"/>
    <x v="4"/>
    <s v="Pas le nom MR ?"/>
  </r>
  <r>
    <x v="13"/>
    <s v="2b"/>
    <x v="93"/>
    <s v="Sam, dim et JF - JOUR - Visite 1 bénéficiaire"/>
    <s v="Visite"/>
    <n v="55.5"/>
    <s v="Wutsch Anna"/>
    <s v="La Lainière Verviers"/>
    <m/>
    <m/>
    <s v="Différé"/>
    <s v="MR"/>
    <s v="Oui"/>
    <n v="55.5"/>
    <m/>
    <x v="1"/>
    <m/>
    <x v="2"/>
    <m/>
    <x v="0"/>
    <n v="0"/>
    <x v="2"/>
    <m/>
  </r>
  <r>
    <x v="13"/>
    <n v="4"/>
    <x v="96"/>
    <s v="Sam, dim et JF - JOUR - Consultation"/>
    <s v="Consultation"/>
    <n v="37.5"/>
    <s v="Yildirim Engin"/>
    <m/>
    <s v="(319) Solidaris - Mutualité socialiste et syndicale de la Province de Liège _x000a_"/>
    <s v="Rue Douffet 36 4020 LIEGE"/>
    <s v="Différé"/>
    <s v="⅓ payant C"/>
    <s v="Oui"/>
    <n v="37.5"/>
    <n v="5"/>
    <x v="5"/>
    <n v="33.35"/>
    <x v="5"/>
    <m/>
    <x v="0"/>
    <n v="38.35"/>
    <x v="0"/>
    <m/>
  </r>
  <r>
    <x v="13"/>
    <s v="1a"/>
    <x v="9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1a"/>
    <x v="9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1a"/>
    <x v="9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1a"/>
    <x v="9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1a"/>
    <x v="9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1a"/>
    <x v="9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1a"/>
    <x v="9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1a"/>
    <x v="9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1a"/>
    <x v="98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3"/>
    <s v="1a"/>
    <x v="98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3"/>
    <s v="1b"/>
    <x v="95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3"/>
    <s v="1b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1b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1b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1b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1b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1b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1b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1b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1b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1b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2a"/>
    <x v="7"/>
    <s v="Sam, dim et JF - JOUR - Visite 1 bénéficiaire"/>
    <s v="Visite"/>
    <n v="55.5"/>
    <m/>
    <m/>
    <m/>
    <m/>
    <s v="Cash"/>
    <m/>
    <m/>
    <n v="55"/>
    <m/>
    <x v="1"/>
    <m/>
    <x v="2"/>
    <n v="55"/>
    <x v="4"/>
    <n v="55"/>
    <x v="0"/>
    <m/>
  </r>
  <r>
    <x v="13"/>
    <s v="2a"/>
    <x v="7"/>
    <s v="Sam, dim et JF - JOUR - Visite 1 bénéficiaire"/>
    <s v="Visite"/>
    <n v="55.5"/>
    <m/>
    <m/>
    <m/>
    <m/>
    <s v="Cash"/>
    <m/>
    <m/>
    <n v="55"/>
    <m/>
    <x v="1"/>
    <m/>
    <x v="2"/>
    <n v="55"/>
    <x v="4"/>
    <n v="55"/>
    <x v="0"/>
    <m/>
  </r>
  <r>
    <x v="13"/>
    <s v="2a"/>
    <x v="7"/>
    <s v="Sam, dim et JF - JOUR - Visite 1 bénéficiaire"/>
    <s v="Visite"/>
    <n v="55.5"/>
    <m/>
    <m/>
    <m/>
    <m/>
    <s v="Cash"/>
    <m/>
    <m/>
    <n v="55"/>
    <m/>
    <x v="1"/>
    <m/>
    <x v="2"/>
    <n v="55"/>
    <x v="4"/>
    <n v="55"/>
    <x v="0"/>
    <m/>
  </r>
  <r>
    <x v="13"/>
    <s v="2a"/>
    <x v="7"/>
    <s v="Sam, dim et JF - JOUR - Consultation"/>
    <s v="Consultation"/>
    <n v="37.5"/>
    <m/>
    <m/>
    <m/>
    <m/>
    <s v="Cash"/>
    <m/>
    <m/>
    <n v="37"/>
    <m/>
    <x v="1"/>
    <m/>
    <x v="2"/>
    <n v="37"/>
    <x v="4"/>
    <n v="37"/>
    <x v="0"/>
    <m/>
  </r>
  <r>
    <x v="13"/>
    <s v="2a"/>
    <x v="7"/>
    <s v="Sam, dim et JF - JOUR - Consultation"/>
    <s v="Consultation"/>
    <n v="37.5"/>
    <m/>
    <m/>
    <m/>
    <m/>
    <s v="Cash"/>
    <m/>
    <m/>
    <n v="37"/>
    <m/>
    <x v="1"/>
    <m/>
    <x v="2"/>
    <n v="37"/>
    <x v="4"/>
    <n v="37"/>
    <x v="0"/>
    <m/>
  </r>
  <r>
    <x v="13"/>
    <s v="2a"/>
    <x v="7"/>
    <s v="Sam, dim et JF - JOUR - Consultation"/>
    <s v="Consultation"/>
    <n v="37.5"/>
    <m/>
    <m/>
    <m/>
    <m/>
    <s v="Bancontact"/>
    <m/>
    <m/>
    <n v="39.5"/>
    <m/>
    <x v="1"/>
    <m/>
    <x v="2"/>
    <n v="39.5"/>
    <x v="4"/>
    <n v="39.5"/>
    <x v="0"/>
    <m/>
  </r>
  <r>
    <x v="13"/>
    <s v="2a"/>
    <x v="7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3"/>
    <s v="2a"/>
    <x v="7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3"/>
    <s v="2a"/>
    <x v="7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3"/>
    <s v="2a"/>
    <x v="7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3"/>
    <s v="2a"/>
    <x v="7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3"/>
    <s v="2a"/>
    <x v="7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3"/>
    <s v="2a"/>
    <x v="7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3"/>
    <s v="2a"/>
    <x v="7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3"/>
    <s v="2a"/>
    <x v="7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3"/>
    <s v="2a"/>
    <x v="7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3"/>
    <s v="2a"/>
    <x v="7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3"/>
    <s v="2a"/>
    <x v="7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3"/>
    <s v="2a"/>
    <x v="7"/>
    <s v="Sam, dim et JF - JOUR - Visite 1 bénéficiaire"/>
    <s v="Visite"/>
    <n v="55.5"/>
    <m/>
    <m/>
    <m/>
    <m/>
    <s v="Cash"/>
    <m/>
    <m/>
    <n v="0"/>
    <m/>
    <x v="1"/>
    <m/>
    <x v="2"/>
    <n v="0"/>
    <x v="4"/>
    <n v="0"/>
    <x v="0"/>
    <s v="Enveloppe trop peu donc 0"/>
  </r>
  <r>
    <x v="13"/>
    <s v="2b"/>
    <x v="93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3"/>
    <s v="2b"/>
    <x v="93"/>
    <s v="Sam, dim et JF - JOUR - Visite 1 bénéficiaire"/>
    <s v="Visite"/>
    <n v="55.5"/>
    <m/>
    <m/>
    <m/>
    <m/>
    <s v="Bancontact"/>
    <m/>
    <m/>
    <n v="57.5"/>
    <m/>
    <x v="1"/>
    <m/>
    <x v="2"/>
    <n v="57.5"/>
    <x v="4"/>
    <n v="57.5"/>
    <x v="0"/>
    <m/>
  </r>
  <r>
    <x v="13"/>
    <s v="2b"/>
    <x v="93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3"/>
    <s v="2b"/>
    <x v="93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3"/>
    <s v="2b"/>
    <x v="93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3"/>
    <s v="2b"/>
    <x v="93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3"/>
    <s v="2b"/>
    <x v="93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3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3"/>
    <x v="94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3"/>
    <n v="3"/>
    <x v="94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3"/>
    <n v="3"/>
    <x v="94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3"/>
    <n v="3"/>
    <x v="94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3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4"/>
    <x v="96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3"/>
    <n v="4"/>
    <x v="96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3"/>
    <n v="4"/>
    <x v="96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3"/>
    <n v="4"/>
    <x v="96"/>
    <s v="Sam, dim et JF - JOUR - Visite 1 bénéficiaire"/>
    <s v="Visite"/>
    <n v="55.5"/>
    <m/>
    <m/>
    <m/>
    <m/>
    <s v="Bancontact"/>
    <m/>
    <m/>
    <n v="55"/>
    <m/>
    <x v="1"/>
    <m/>
    <x v="2"/>
    <n v="55"/>
    <x v="4"/>
    <n v="55"/>
    <x v="0"/>
    <m/>
  </r>
  <r>
    <x v="13"/>
    <n v="5"/>
    <x v="15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3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5"/>
    <x v="15"/>
    <s v="Sam, dim et JF - JOUR - Consultation"/>
    <s v="Consultation"/>
    <n v="37.5"/>
    <m/>
    <m/>
    <m/>
    <m/>
    <s v="Bancontact"/>
    <m/>
    <m/>
    <n v="37.53"/>
    <m/>
    <x v="1"/>
    <m/>
    <x v="2"/>
    <n v="37.53"/>
    <x v="4"/>
    <n v="37.53"/>
    <x v="0"/>
    <m/>
  </r>
  <r>
    <x v="13"/>
    <n v="6"/>
    <x v="99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n v="7"/>
    <x v="97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3"/>
    <n v="7"/>
    <x v="97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3"/>
    <n v="7"/>
    <x v="97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3"/>
    <n v="7"/>
    <x v="97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3"/>
    <n v="7"/>
    <x v="97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3"/>
    <s v="nuit 1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nuit 1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nuit 1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nuit 1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nuit 1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nuit 1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nuit 1"/>
    <x v="27"/>
    <s v="Sam, dim et JF - NUIT - Visite 1 bénéficiaire"/>
    <s v="Visite"/>
    <n v="85"/>
    <m/>
    <m/>
    <m/>
    <m/>
    <s v="Bancontact"/>
    <m/>
    <m/>
    <n v="85"/>
    <m/>
    <x v="1"/>
    <m/>
    <x v="2"/>
    <n v="85"/>
    <x v="4"/>
    <n v="85"/>
    <x v="0"/>
    <m/>
  </r>
  <r>
    <x v="13"/>
    <s v="nuit 1"/>
    <x v="27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3"/>
    <s v="nuit 1"/>
    <x v="27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3"/>
    <s v="nuit 2"/>
    <x v="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3"/>
    <s v="nuit 2"/>
    <x v="8"/>
    <s v="Sam, dim et JF - NUIT - Visite 1 bénéficiaire"/>
    <s v="Visite"/>
    <n v="85"/>
    <m/>
    <m/>
    <m/>
    <m/>
    <s v="Cash"/>
    <m/>
    <m/>
    <n v="85"/>
    <m/>
    <x v="1"/>
    <m/>
    <x v="2"/>
    <n v="85"/>
    <x v="4"/>
    <n v="85"/>
    <x v="0"/>
    <m/>
  </r>
  <r>
    <x v="13"/>
    <s v="nuit 3"/>
    <x v="97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14"/>
    <n v="6"/>
    <x v="10"/>
    <s v="Sam, dim et JF - JOUR - Consultation"/>
    <s v="Consultation"/>
    <n v="37.5"/>
    <s v="Aldenhoff Saskia"/>
    <m/>
    <s v="(319) Solidaris - Mutualité socialiste et syndicale de la Province de Liège _x000a_"/>
    <s v="Rue Douffet 36 4020 LIEGE"/>
    <s v="Différé"/>
    <s v="⅓ payant C"/>
    <s v="Oui"/>
    <n v="37.5"/>
    <n v="2"/>
    <x v="5"/>
    <n v="35.85"/>
    <x v="5"/>
    <m/>
    <x v="0"/>
    <n v="37.85"/>
    <x v="0"/>
    <m/>
  </r>
  <r>
    <x v="14"/>
    <s v="2b"/>
    <x v="100"/>
    <s v="Sam, dim et JF - JOUR - Consultation"/>
    <s v="Consultation"/>
    <n v="37.5"/>
    <s v="Azzouzi Anass"/>
    <m/>
    <s v="(228) Mutualia - Mutualité neutre _x000a_"/>
    <s v="Place Verte 41 4800 VERVIERS"/>
    <s v="Différé"/>
    <s v="⅓ payant BC"/>
    <s v="Non"/>
    <n v="37.5"/>
    <n v="1.5"/>
    <x v="5"/>
    <m/>
    <x v="2"/>
    <m/>
    <x v="0"/>
    <n v="1.5"/>
    <x v="1"/>
    <s v="ASD donnée au patient"/>
  </r>
  <r>
    <x v="14"/>
    <n v="3"/>
    <x v="101"/>
    <s v="Sam, dim et JF - JOUR - Visite 1 bénéficiaire"/>
    <s v="Visite"/>
    <n v="55.5"/>
    <s v="Baibay Marie-José"/>
    <s v="Heures Claires Spa"/>
    <m/>
    <m/>
    <s v="Différé"/>
    <s v="MR"/>
    <s v="Oui"/>
    <n v="55.5"/>
    <m/>
    <x v="1"/>
    <m/>
    <x v="2"/>
    <m/>
    <x v="0"/>
    <n v="0"/>
    <x v="2"/>
    <m/>
  </r>
  <r>
    <x v="14"/>
    <s v="nuit 1"/>
    <x v="102"/>
    <s v="Sam, dim et JF - NUIT - Visite 1 bénéficiaire"/>
    <s v="Visite"/>
    <n v="85"/>
    <s v="Banneux Anne"/>
    <s v="MR Les Hêtres"/>
    <m/>
    <m/>
    <s v="Différé"/>
    <s v="MR"/>
    <s v="Oui"/>
    <n v="85"/>
    <m/>
    <x v="1"/>
    <m/>
    <x v="2"/>
    <n v="85"/>
    <x v="3"/>
    <n v="85"/>
    <x v="0"/>
    <m/>
  </r>
  <r>
    <x v="14"/>
    <s v="2a"/>
    <x v="103"/>
    <s v="Sam, dim et JF - JOUR - Consultation"/>
    <s v="Consultation"/>
    <n v="37.5"/>
    <s v="Bleser Pauline"/>
    <s v="MM Thier Mère Dieu"/>
    <m/>
    <m/>
    <s v="Différé"/>
    <s v="Autres"/>
    <s v="Oui"/>
    <n v="37.5"/>
    <n v="2"/>
    <x v="5"/>
    <m/>
    <x v="2"/>
    <n v="35.22"/>
    <x v="3"/>
    <n v="37.22"/>
    <x v="0"/>
    <m/>
  </r>
  <r>
    <x v="14"/>
    <n v="5"/>
    <x v="104"/>
    <s v="Sam, dim et JF - JOUR - Consultation"/>
    <s v="Consultation"/>
    <n v="37.5"/>
    <s v="Brance Christina"/>
    <m/>
    <s v="(132) Mutualité chrétienne de la Province de Luxembourg "/>
    <s v="Rue de la Moselle 7-9 6700 ARLON "/>
    <s v="Différé"/>
    <s v="⅓ payant C"/>
    <s v="Oui"/>
    <n v="37.5"/>
    <n v="1.5"/>
    <x v="5"/>
    <n v="31.94"/>
    <x v="5"/>
    <m/>
    <x v="0"/>
    <n v="33.44"/>
    <x v="0"/>
    <m/>
  </r>
  <r>
    <x v="14"/>
    <s v="2b"/>
    <x v="100"/>
    <s v="Sam, dim et JF - JOUR - Visite 1 bénéficiaire"/>
    <s v="Visite"/>
    <n v="55.5"/>
    <s v="Briamont Paul"/>
    <m/>
    <s v="(319) Solidaris - Mutualité socialiste et syndicale de la Province de Liège _x000a_"/>
    <s v="Rue Douffet 36 4020 LIEGE"/>
    <s v="Différé"/>
    <s v="⅓ payant C"/>
    <s v="Oui"/>
    <n v="55.5"/>
    <n v="5"/>
    <x v="5"/>
    <n v="55.6"/>
    <x v="5"/>
    <m/>
    <x v="0"/>
    <n v="60.6"/>
    <x v="0"/>
    <m/>
  </r>
  <r>
    <x v="14"/>
    <s v="nuit 1"/>
    <x v="102"/>
    <s v="Sam, dim et JF - NUIT - Consultation"/>
    <s v="Consultation"/>
    <n v="50"/>
    <s v="Charneux Lois"/>
    <m/>
    <s v="(137) Mutualité Chrétienne de Verviers - Eupen _x000a_"/>
    <s v="Rue Laoureux 25-29  - 4800 Verviers"/>
    <s v="Différé"/>
    <s v="⅓ payant C"/>
    <s v="Oui"/>
    <n v="50"/>
    <n v="1.5"/>
    <x v="5"/>
    <n v="48.19"/>
    <x v="5"/>
    <m/>
    <x v="0"/>
    <n v="49.69"/>
    <x v="0"/>
    <m/>
  </r>
  <r>
    <x v="14"/>
    <n v="3"/>
    <x v="101"/>
    <s v="Sam, dim et JF - JOUR - Consultation"/>
    <s v="Consultation"/>
    <n v="37.5"/>
    <s v="Cirpaci Monica"/>
    <m/>
    <s v="(137) Mutualité Chrétienne de Verviers - Eupen _x000a_"/>
    <s v="Rue Laoureux 25-29  - 4800 Verviers"/>
    <s v="Différé"/>
    <s v="⅓ payant C"/>
    <s v="Oui"/>
    <n v="37.5"/>
    <n v="1.5"/>
    <x v="5"/>
    <n v="31.94"/>
    <x v="5"/>
    <m/>
    <x v="0"/>
    <n v="33.44"/>
    <x v="0"/>
    <m/>
  </r>
  <r>
    <x v="14"/>
    <s v="1b"/>
    <x v="105"/>
    <s v="Sam, dim et JF - JOUR - Consultation"/>
    <s v="Consultation"/>
    <n v="37.5"/>
    <s v="Conard Sébastien"/>
    <m/>
    <s v="(228) Mutualia - Mutualité neutre _x000a_"/>
    <s v="Place Verte 41 4800 VERVIERS"/>
    <s v="Différé"/>
    <s v="⅓ payant NP"/>
    <s v="Oui"/>
    <n v="37.5"/>
    <m/>
    <x v="1"/>
    <n v="35.85"/>
    <x v="5"/>
    <m/>
    <x v="0"/>
    <n v="35.85"/>
    <x v="0"/>
    <m/>
  </r>
  <r>
    <x v="14"/>
    <s v="1a"/>
    <x v="0"/>
    <s v="Sam, dim et JF - JOUR - Consultation"/>
    <s v="Consultation"/>
    <n v="37.5"/>
    <s v="Dieltiens Gauthier"/>
    <m/>
    <s v="(319) Solidaris - Mutualité socialiste et syndicale de la Province de Liège _x000a_"/>
    <s v="Rue Douffet 36 4020 LIEGE"/>
    <s v="Différé"/>
    <s v="Admin. De biens"/>
    <s v="Oui"/>
    <n v="37.5"/>
    <m/>
    <x v="1"/>
    <m/>
    <x v="2"/>
    <n v="37.5"/>
    <x v="3"/>
    <n v="37.5"/>
    <x v="0"/>
    <m/>
  </r>
  <r>
    <x v="14"/>
    <n v="3"/>
    <x v="101"/>
    <s v="Sam, dim et JF - JOUR - Visite 1 bénéficiaire"/>
    <s v="Visite"/>
    <n v="55.5"/>
    <s v="Dumoulin Béatrice"/>
    <s v="MR Rés du Lac "/>
    <m/>
    <m/>
    <s v="Différé"/>
    <s v="MR"/>
    <s v="Oui"/>
    <n v="55.5"/>
    <m/>
    <x v="1"/>
    <m/>
    <x v="2"/>
    <n v="55.5"/>
    <x v="3"/>
    <n v="55.5"/>
    <x v="0"/>
    <m/>
  </r>
  <r>
    <x v="14"/>
    <s v="2b"/>
    <x v="100"/>
    <s v="Sam, dim et JF - JOUR - Visite 1 bénéficiaire"/>
    <s v="Visite"/>
    <n v="55.5"/>
    <s v="Dupont Monique"/>
    <s v="Barcarolle"/>
    <m/>
    <m/>
    <s v="Différé"/>
    <s v="MR"/>
    <s v="Oui"/>
    <n v="55.5"/>
    <m/>
    <x v="1"/>
    <m/>
    <x v="2"/>
    <n v="55.6"/>
    <x v="11"/>
    <n v="55.6"/>
    <x v="0"/>
    <m/>
  </r>
  <r>
    <x v="14"/>
    <s v="2b"/>
    <x v="100"/>
    <s v="Sam, dim et JF - JOUR - Visite 1 bénéficiaire"/>
    <s v="Visite"/>
    <n v="55.5"/>
    <s v="Frenay Jacqueline"/>
    <s v="MR Le Couquemont"/>
    <m/>
    <m/>
    <s v="Différé"/>
    <s v="MR"/>
    <s v="Oui"/>
    <n v="55.5"/>
    <m/>
    <x v="1"/>
    <m/>
    <x v="2"/>
    <n v="55.6"/>
    <x v="3"/>
    <n v="55.6"/>
    <x v="0"/>
    <m/>
  </r>
  <r>
    <x v="14"/>
    <n v="6"/>
    <x v="10"/>
    <s v="Sam, dim et JF - JOUR - Consultation"/>
    <s v="Consultation"/>
    <n v="37.5"/>
    <s v="Gereke Julia"/>
    <m/>
    <s v="(137) Mutualité Chrétienne de Verviers - Eupen _x000a_"/>
    <s v="Rue Laoureux 25-29  - 4800 Verviers"/>
    <s v="Différé"/>
    <s v="⅓ payant C"/>
    <s v="Oui"/>
    <n v="37.5"/>
    <n v="2"/>
    <x v="5"/>
    <n v="35.85"/>
    <x v="5"/>
    <m/>
    <x v="0"/>
    <n v="37.85"/>
    <x v="0"/>
    <m/>
  </r>
  <r>
    <x v="14"/>
    <s v="nuit 1"/>
    <x v="102"/>
    <s v="Sam, dim et JF - JOUR - Consultation"/>
    <s v="Consultation"/>
    <n v="37.5"/>
    <s v="Graeven Monique"/>
    <m/>
    <s v="(137) Mutualité Chrétienne de Verviers - Eupen _x000a_"/>
    <s v="Rue Laoureux 25-29  - 4800 Verviers"/>
    <s v="Différé"/>
    <s v="⅓ payant BC"/>
    <s v="Oui"/>
    <n v="37.5"/>
    <n v="6"/>
    <x v="5"/>
    <n v="31.35"/>
    <x v="5"/>
    <m/>
    <x v="0"/>
    <n v="37.35"/>
    <x v="0"/>
    <m/>
  </r>
  <r>
    <x v="14"/>
    <n v="5"/>
    <x v="104"/>
    <s v="Sam, dim et JF - JOUR - Visite 1 bénéficiaire"/>
    <s v="Visite"/>
    <n v="55.5"/>
    <s v="Kasprzyk Hélène"/>
    <s v="MR La bouvière"/>
    <m/>
    <m/>
    <s v="Différé"/>
    <s v="MR"/>
    <s v="Oui"/>
    <n v="55.5"/>
    <m/>
    <x v="1"/>
    <m/>
    <x v="2"/>
    <n v="55"/>
    <x v="3"/>
    <n v="55"/>
    <x v="0"/>
    <m/>
  </r>
  <r>
    <x v="14"/>
    <s v="nuit 2"/>
    <x v="106"/>
    <s v="Sam, dim et JF - NUIT - Visite 1 bénéficiaire"/>
    <s v="Visite"/>
    <n v="85"/>
    <s v="Laloire Marie Louise"/>
    <s v="Grand Fa"/>
    <m/>
    <m/>
    <s v="Différé"/>
    <s v="MR"/>
    <s v="Oui"/>
    <n v="85"/>
    <m/>
    <x v="1"/>
    <m/>
    <x v="2"/>
    <n v="85"/>
    <x v="5"/>
    <n v="85"/>
    <x v="0"/>
    <m/>
  </r>
  <r>
    <x v="14"/>
    <s v="2b"/>
    <x v="100"/>
    <s v="Sam, dim et JF - JOUR - Visite 1 bénéficiaire"/>
    <s v="Visite"/>
    <n v="55.5"/>
    <s v="Lambert Joseph"/>
    <s v="La Lainière Verviers"/>
    <m/>
    <m/>
    <s v="Différé"/>
    <s v="MR"/>
    <s v="Oui"/>
    <n v="55.5"/>
    <m/>
    <x v="1"/>
    <m/>
    <x v="2"/>
    <m/>
    <x v="0"/>
    <n v="0"/>
    <x v="2"/>
    <m/>
  </r>
  <r>
    <x v="14"/>
    <n v="4"/>
    <x v="107"/>
    <s v="Sam, dim et JF - JOUR - Visite 1 bénéficiaire"/>
    <s v="Visite"/>
    <n v="55.5"/>
    <s v="Leduc Jacqueline"/>
    <m/>
    <s v="(319) Solidaris - Mutualité socialiste et syndicale de la Province de Liège _x000a_"/>
    <s v="Rue Douffet 36 4020 LIEGE"/>
    <s v="Différé"/>
    <s v="⅓ payant C"/>
    <s v="Oui"/>
    <n v="41.17"/>
    <n v="5"/>
    <x v="5"/>
    <n v="37.479999999999997"/>
    <x v="5"/>
    <m/>
    <x v="0"/>
    <n v="42.48"/>
    <x v="0"/>
    <m/>
  </r>
  <r>
    <x v="14"/>
    <s v="2a"/>
    <x v="103"/>
    <s v="Sam, dim et JF - JOUR - Consultation"/>
    <s v="Consultation"/>
    <n v="37.5"/>
    <s v="Lonneux Eliza"/>
    <m/>
    <s v="(319) Solidaris - Mutualité socialiste et syndicale de la Province de Liège _x000a_"/>
    <s v="Rue Douffet 36 4020 LIEGE"/>
    <s v="Différé"/>
    <s v="⅓ payant C"/>
    <s v="Oui"/>
    <n v="37.5"/>
    <n v="1.5"/>
    <x v="5"/>
    <n v="35.85"/>
    <x v="5"/>
    <m/>
    <x v="0"/>
    <n v="37.35"/>
    <x v="0"/>
    <m/>
  </r>
  <r>
    <x v="14"/>
    <n v="5"/>
    <x v="104"/>
    <s v="Sam, dim et JF - JOUR - Consultation"/>
    <s v="Consultation"/>
    <n v="37.5"/>
    <s v="Marien Amélie"/>
    <m/>
    <s v="(132) Mutualité chrétienne de la Province de Luxembourg "/>
    <s v="Rue de la Moselle 7-9 6700 ARLON "/>
    <s v="Différé"/>
    <s v="⅓ payant C"/>
    <s v="Oui"/>
    <n v="37.5"/>
    <n v="1.5"/>
    <x v="5"/>
    <n v="31.94"/>
    <x v="5"/>
    <m/>
    <x v="0"/>
    <n v="33.44"/>
    <x v="0"/>
    <m/>
  </r>
  <r>
    <x v="14"/>
    <s v="1b"/>
    <x v="105"/>
    <s v="Sam, dim et JF - JOUR - Visite 1 bénéficiaire"/>
    <s v="Visite"/>
    <n v="55.5"/>
    <s v="Meerts Marguerite"/>
    <s v="Pannesheydt"/>
    <m/>
    <m/>
    <s v="Différé"/>
    <s v="MR"/>
    <s v="Oui"/>
    <n v="55.5"/>
    <m/>
    <x v="1"/>
    <m/>
    <x v="2"/>
    <n v="55.5"/>
    <x v="6"/>
    <n v="55.5"/>
    <x v="0"/>
    <m/>
  </r>
  <r>
    <x v="14"/>
    <s v="nuit 2"/>
    <x v="106"/>
    <s v="Sam, dim et JF - NUIT - Visite 1 bénéficiaire"/>
    <s v="Visite"/>
    <n v="85"/>
    <s v="Melotte Emile"/>
    <s v="Grand Fa"/>
    <m/>
    <m/>
    <s v="Différé"/>
    <s v="MR"/>
    <s v="Oui"/>
    <n v="85"/>
    <m/>
    <x v="1"/>
    <m/>
    <x v="2"/>
    <n v="85"/>
    <x v="5"/>
    <n v="85"/>
    <x v="0"/>
    <m/>
  </r>
  <r>
    <x v="14"/>
    <n v="6"/>
    <x v="10"/>
    <s v="Sam, dim et JF - JOUR - Consultation"/>
    <s v="Consultation"/>
    <n v="37.5"/>
    <s v="Mentior Pascal"/>
    <s v="CPAS La Calamine Christine Faymonville"/>
    <s v="(319) Solidaris - Mutualité socialiste et syndicale de la Province de Liège _x000a_"/>
    <s v="Rue Douffet 36 4020 LIEGE"/>
    <s v="Différé"/>
    <s v="MR"/>
    <s v="Oui"/>
    <n v="37.5"/>
    <n v="2"/>
    <x v="5"/>
    <m/>
    <x v="2"/>
    <n v="35.5"/>
    <x v="3"/>
    <n v="37.5"/>
    <x v="0"/>
    <m/>
  </r>
  <r>
    <x v="14"/>
    <s v="nuit 2"/>
    <x v="106"/>
    <s v="Sam, dim et JF - NUIT - Visite 1 bénéficiaire"/>
    <s v="Visite"/>
    <n v="85"/>
    <s v="Michel Lina"/>
    <s v="Grand Fa"/>
    <m/>
    <m/>
    <s v="Différé"/>
    <s v="MR"/>
    <s v="Oui"/>
    <n v="85"/>
    <m/>
    <x v="1"/>
    <m/>
    <x v="2"/>
    <n v="85"/>
    <x v="5"/>
    <n v="85"/>
    <x v="0"/>
    <m/>
  </r>
  <r>
    <x v="14"/>
    <n v="6"/>
    <x v="10"/>
    <s v="Sam, dim et JF - JOUR - Visite 1 bénéficiaire"/>
    <s v="Visite"/>
    <n v="55.5"/>
    <s v="Nobel Anna Maria"/>
    <s v="MR St Josef Eupen"/>
    <m/>
    <m/>
    <s v="Différé"/>
    <s v="MR"/>
    <s v="Oui"/>
    <n v="55.5"/>
    <m/>
    <x v="1"/>
    <m/>
    <x v="2"/>
    <n v="55.5"/>
    <x v="3"/>
    <n v="55.5"/>
    <x v="0"/>
    <m/>
  </r>
  <r>
    <x v="14"/>
    <s v="1b"/>
    <x v="105"/>
    <s v="Sam, dim et JF - JOUR - Visite 1 bénéficiaire"/>
    <s v="Visite"/>
    <n v="55.5"/>
    <s v="Pickel Germaine"/>
    <s v="MR St Joseph Membach"/>
    <m/>
    <m/>
    <s v="Différé"/>
    <s v="MR"/>
    <s v="Oui"/>
    <n v="55.5"/>
    <m/>
    <x v="1"/>
    <m/>
    <x v="2"/>
    <n v="55.5"/>
    <x v="3"/>
    <n v="55.5"/>
    <x v="0"/>
    <m/>
  </r>
  <r>
    <x v="14"/>
    <s v="nuit 1"/>
    <x v="102"/>
    <s v="Sam, dim et JF - NUIT - Consultation"/>
    <s v="Consultation"/>
    <n v="50"/>
    <s v="Rashica Rita"/>
    <s v="MM Thier mère Dieu"/>
    <m/>
    <m/>
    <s v="Différé"/>
    <s v="Autres"/>
    <s v="Oui"/>
    <n v="50"/>
    <m/>
    <x v="1"/>
    <m/>
    <x v="2"/>
    <n v="45.69"/>
    <x v="3"/>
    <n v="45.69"/>
    <x v="0"/>
    <m/>
  </r>
  <r>
    <x v="14"/>
    <n v="6"/>
    <x v="10"/>
    <s v="Sam, dim et JF - JOUR - Consultation"/>
    <s v="Consultation"/>
    <n v="37.5"/>
    <s v="Rinkens Hélène"/>
    <m/>
    <s v="(137) Mutualité Chrétienne de Verviers - Eupen _x000a_"/>
    <s v="Rue Laoureux 25-29  - 4800 Verviers"/>
    <s v="Différé"/>
    <s v="⅓ payant NP"/>
    <s v="Oui"/>
    <n v="37.5"/>
    <m/>
    <x v="1"/>
    <n v="35.85"/>
    <x v="5"/>
    <m/>
    <x v="0"/>
    <n v="35.85"/>
    <x v="0"/>
    <m/>
  </r>
  <r>
    <x v="14"/>
    <n v="5"/>
    <x v="104"/>
    <s v="Sam, dim et JF - JOUR - Visite 1 bénéficiaire"/>
    <s v="Visite"/>
    <n v="55.5"/>
    <s v="Sforza Giuseppe"/>
    <s v="MR Philippe Whatelez 4987 Bouguemont"/>
    <m/>
    <m/>
    <s v="Différé"/>
    <s v="MR"/>
    <s v="Oui"/>
    <n v="55.5"/>
    <m/>
    <x v="1"/>
    <m/>
    <x v="2"/>
    <n v="55.5"/>
    <x v="3"/>
    <n v="55.5"/>
    <x v="0"/>
    <m/>
  </r>
  <r>
    <x v="14"/>
    <s v="1a"/>
    <x v="0"/>
    <s v="Sam, dim et JF - JOUR - Consultation"/>
    <s v="Consultation"/>
    <n v="37.5"/>
    <s v="Stratidakis Alessandra"/>
    <m/>
    <s v="(228) Mutualia - Mutualité neutre _x000a_"/>
    <s v="Place Verte 41 4800 VERVIERS"/>
    <s v="Différé"/>
    <s v="⅓ payant BC"/>
    <s v="Oui"/>
    <n v="37.5"/>
    <n v="1.5"/>
    <x v="5"/>
    <n v="35.85"/>
    <x v="5"/>
    <m/>
    <x v="0"/>
    <n v="37.35"/>
    <x v="0"/>
    <m/>
  </r>
  <r>
    <x v="14"/>
    <s v="nuit 2"/>
    <x v="106"/>
    <s v="Sam, dim et JF - NUIT - Visite 1 bénéficiaire"/>
    <s v="Visite"/>
    <n v="85"/>
    <s v="Van Opstal Nadine"/>
    <m/>
    <s v="(323) Mutualité socialiste du Luxembourg _x000a_"/>
    <s v="Place de la Mutualité 1 6870 SAINT-HUBERT "/>
    <s v="Différé"/>
    <s v="⅓ payant NP"/>
    <s v="Oui"/>
    <n v="85"/>
    <m/>
    <x v="1"/>
    <n v="56.62"/>
    <x v="5"/>
    <m/>
    <x v="0"/>
    <n v="56.62"/>
    <x v="0"/>
    <m/>
  </r>
  <r>
    <x v="14"/>
    <s v="1a"/>
    <x v="0"/>
    <s v="Sam, dim et JF - JOUR - Consultation"/>
    <s v="Consultation"/>
    <n v="37.5"/>
    <s v="Veshaj Klevisa"/>
    <m/>
    <s v="(228) Mutualia - Mutualité neutre _x000a_"/>
    <s v="Place Verte 41 4800 VERVIERS"/>
    <s v="Différé"/>
    <s v="⅓ payant BC"/>
    <s v="Non"/>
    <n v="37.5"/>
    <n v="1.5"/>
    <x v="5"/>
    <m/>
    <x v="2"/>
    <m/>
    <x v="0"/>
    <n v="1.5"/>
    <x v="1"/>
    <s v="ASD donnée au patient"/>
  </r>
  <r>
    <x v="14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b"/>
    <x v="10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b"/>
    <x v="10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b"/>
    <x v="10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b"/>
    <x v="10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b"/>
    <x v="10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b"/>
    <x v="10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b"/>
    <x v="10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b"/>
    <x v="10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1b"/>
    <x v="105"/>
    <s v="Sam, dim et JF - JOUR - Consultation"/>
    <s v="Consultation"/>
    <n v="37.5"/>
    <m/>
    <m/>
    <m/>
    <m/>
    <s v="Bancontact"/>
    <m/>
    <m/>
    <n v="36.5"/>
    <m/>
    <x v="1"/>
    <m/>
    <x v="2"/>
    <n v="36.5"/>
    <x v="4"/>
    <n v="36.5"/>
    <x v="0"/>
    <m/>
  </r>
  <r>
    <x v="14"/>
    <s v="1b"/>
    <x v="105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4"/>
    <s v="1b"/>
    <x v="105"/>
    <s v="Sam, dim et JF - JOUR - Visite 1 bénéficiaire"/>
    <s v="Visite"/>
    <n v="55.5"/>
    <m/>
    <m/>
    <m/>
    <m/>
    <s v="Cash"/>
    <m/>
    <m/>
    <n v="55.5"/>
    <m/>
    <x v="1"/>
    <m/>
    <x v="2"/>
    <n v="55.5"/>
    <x v="4"/>
    <n v="55.5"/>
    <x v="0"/>
    <m/>
  </r>
  <r>
    <x v="14"/>
    <s v="2a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2a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2a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2a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2a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2a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2a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2a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2a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2a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2b"/>
    <x v="100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4"/>
    <s v="2b"/>
    <x v="100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4"/>
    <s v="2b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2b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2b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2b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2b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2b"/>
    <x v="100"/>
    <s v="Sam, dim et JF - JOUR - Consultation"/>
    <s v="Consultation"/>
    <n v="37.5"/>
    <m/>
    <m/>
    <m/>
    <m/>
    <s v="Cash"/>
    <m/>
    <m/>
    <n v="42.5"/>
    <m/>
    <x v="1"/>
    <m/>
    <x v="2"/>
    <n v="42.5"/>
    <x v="4"/>
    <n v="42.5"/>
    <x v="0"/>
    <m/>
  </r>
  <r>
    <x v="14"/>
    <n v="3"/>
    <x v="101"/>
    <s v="Sam, dim et JF - JOUR - Consultation"/>
    <s v="Consultation"/>
    <n v="37.5"/>
    <m/>
    <m/>
    <m/>
    <m/>
    <s v="Bancontact"/>
    <m/>
    <m/>
    <n v="33.5"/>
    <m/>
    <x v="1"/>
    <m/>
    <x v="2"/>
    <n v="33.5"/>
    <x v="4"/>
    <n v="33.5"/>
    <x v="0"/>
    <m/>
  </r>
  <r>
    <x v="14"/>
    <n v="3"/>
    <x v="101"/>
    <s v="Sam, dim et JF - JOUR - Consultation"/>
    <s v="Consultation"/>
    <n v="37.5"/>
    <m/>
    <m/>
    <m/>
    <m/>
    <s v="Bancontact"/>
    <m/>
    <m/>
    <n v="33.5"/>
    <m/>
    <x v="1"/>
    <m/>
    <x v="2"/>
    <n v="33.5"/>
    <x v="4"/>
    <n v="33.5"/>
    <x v="0"/>
    <m/>
  </r>
  <r>
    <x v="14"/>
    <n v="3"/>
    <x v="101"/>
    <s v="Sam, dim et JF - JOUR - Consultation"/>
    <s v="Consultation"/>
    <n v="37.5"/>
    <m/>
    <m/>
    <m/>
    <m/>
    <s v="Bancontact"/>
    <m/>
    <m/>
    <n v="33.5"/>
    <m/>
    <x v="1"/>
    <m/>
    <x v="2"/>
    <n v="33.5"/>
    <x v="4"/>
    <n v="33.5"/>
    <x v="0"/>
    <m/>
  </r>
  <r>
    <x v="14"/>
    <n v="3"/>
    <x v="101"/>
    <s v="Sam, dim et JF - JOUR - Consultation"/>
    <s v="Consultation"/>
    <n v="37.5"/>
    <m/>
    <m/>
    <m/>
    <m/>
    <s v="Bancontact"/>
    <m/>
    <m/>
    <n v="33.5"/>
    <m/>
    <x v="1"/>
    <m/>
    <x v="2"/>
    <n v="33.5"/>
    <x v="4"/>
    <n v="33.5"/>
    <x v="0"/>
    <m/>
  </r>
  <r>
    <x v="14"/>
    <n v="3"/>
    <x v="101"/>
    <s v="Sam, dim et JF - JOUR - Consultation"/>
    <s v="Consultation"/>
    <n v="37.5"/>
    <m/>
    <m/>
    <m/>
    <m/>
    <s v="Bancontact"/>
    <m/>
    <m/>
    <n v="33.5"/>
    <m/>
    <x v="1"/>
    <m/>
    <x v="2"/>
    <n v="33.5"/>
    <x v="4"/>
    <n v="33.5"/>
    <x v="0"/>
    <m/>
  </r>
  <r>
    <x v="14"/>
    <n v="3"/>
    <x v="101"/>
    <s v="Sam, dim et JF - JOUR - Consultation"/>
    <s v="Consultation"/>
    <n v="37.5"/>
    <m/>
    <m/>
    <m/>
    <m/>
    <s v="Bancontact"/>
    <m/>
    <m/>
    <n v="33.5"/>
    <m/>
    <x v="1"/>
    <m/>
    <x v="2"/>
    <n v="33.5"/>
    <x v="4"/>
    <n v="33.5"/>
    <x v="0"/>
    <m/>
  </r>
  <r>
    <x v="14"/>
    <n v="3"/>
    <x v="101"/>
    <s v="Sam, dim et JF - JOUR - Consultation"/>
    <s v="Consultation"/>
    <n v="37.5"/>
    <m/>
    <m/>
    <m/>
    <m/>
    <s v="Bancontact"/>
    <m/>
    <m/>
    <n v="33.5"/>
    <m/>
    <x v="1"/>
    <m/>
    <x v="2"/>
    <n v="33.5"/>
    <x v="4"/>
    <n v="33.5"/>
    <x v="0"/>
    <m/>
  </r>
  <r>
    <x v="14"/>
    <n v="3"/>
    <x v="101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4"/>
    <n v="3"/>
    <x v="101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4"/>
    <n v="3"/>
    <x v="101"/>
    <s v="Sam, dim et JF - JOUR - Consultation"/>
    <s v="Consultation"/>
    <n v="37.5"/>
    <m/>
    <m/>
    <m/>
    <m/>
    <s v="Cash"/>
    <m/>
    <m/>
    <n v="38.5"/>
    <m/>
    <x v="1"/>
    <m/>
    <x v="2"/>
    <n v="38.5"/>
    <x v="4"/>
    <n v="38.5"/>
    <x v="0"/>
    <m/>
  </r>
  <r>
    <x v="14"/>
    <n v="3"/>
    <x v="101"/>
    <s v="Sam, dim et JF - JOUR - Consultation"/>
    <s v="Consultation"/>
    <n v="37.5"/>
    <m/>
    <m/>
    <m/>
    <m/>
    <s v="Cash"/>
    <m/>
    <m/>
    <n v="33.5"/>
    <m/>
    <x v="1"/>
    <m/>
    <x v="2"/>
    <n v="33.5"/>
    <x v="4"/>
    <n v="33.5"/>
    <x v="0"/>
    <m/>
  </r>
  <r>
    <x v="14"/>
    <n v="3"/>
    <x v="101"/>
    <s v="Sam, dim et JF - JOUR - Consultation"/>
    <s v="Consultation"/>
    <n v="37.5"/>
    <m/>
    <m/>
    <m/>
    <m/>
    <s v="Cash"/>
    <m/>
    <m/>
    <n v="33.5"/>
    <m/>
    <x v="1"/>
    <m/>
    <x v="2"/>
    <n v="33.5"/>
    <x v="4"/>
    <n v="33.5"/>
    <x v="0"/>
    <m/>
  </r>
  <r>
    <x v="14"/>
    <n v="3"/>
    <x v="101"/>
    <s v="Sam, dim et JF - JOUR - Visite 1 bénéficiaire"/>
    <s v="Visite"/>
    <n v="55.5"/>
    <m/>
    <m/>
    <m/>
    <m/>
    <s v="Cash"/>
    <m/>
    <m/>
    <n v="55.5"/>
    <m/>
    <x v="1"/>
    <m/>
    <x v="2"/>
    <n v="55.5"/>
    <x v="4"/>
    <n v="55.5"/>
    <x v="0"/>
    <m/>
  </r>
  <r>
    <x v="14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4"/>
    <x v="107"/>
    <s v="Sam, dim et JF - JOUR - Visite 1 bénéficiaire"/>
    <s v="Visite"/>
    <n v="55.5"/>
    <m/>
    <m/>
    <m/>
    <m/>
    <s v="Cash"/>
    <m/>
    <m/>
    <n v="55"/>
    <m/>
    <x v="1"/>
    <m/>
    <x v="2"/>
    <n v="55"/>
    <x v="4"/>
    <n v="55"/>
    <x v="0"/>
    <m/>
  </r>
  <r>
    <x v="14"/>
    <n v="5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4"/>
    <n v="33"/>
    <x v="0"/>
    <m/>
  </r>
  <r>
    <x v="14"/>
    <n v="5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4"/>
    <n v="33"/>
    <x v="0"/>
    <m/>
  </r>
  <r>
    <x v="14"/>
    <n v="5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4"/>
    <n v="33"/>
    <x v="0"/>
    <m/>
  </r>
  <r>
    <x v="14"/>
    <n v="5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4"/>
    <n v="33"/>
    <x v="0"/>
    <m/>
  </r>
  <r>
    <x v="14"/>
    <n v="5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4"/>
    <n v="33"/>
    <x v="0"/>
    <m/>
  </r>
  <r>
    <x v="14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4"/>
    <n v="6"/>
    <x v="10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4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n v="7"/>
    <x v="108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4"/>
    <n v="7"/>
    <x v="108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4"/>
    <n v="7"/>
    <x v="108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4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nuit 1"/>
    <x v="10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4"/>
    <s v="nuit 1"/>
    <x v="102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14"/>
    <s v="nuit 1"/>
    <x v="102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14"/>
    <s v="nuit 1"/>
    <x v="102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14"/>
    <s v="nuit 1"/>
    <x v="102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14"/>
    <s v="nuit 1"/>
    <x v="102"/>
    <s v="Sam, dim et JF - NUIT - Visite 1 bénéficiaire"/>
    <s v="Visite"/>
    <n v="85"/>
    <m/>
    <m/>
    <m/>
    <m/>
    <s v="Bancontact"/>
    <m/>
    <m/>
    <n v="85"/>
    <m/>
    <x v="1"/>
    <m/>
    <x v="2"/>
    <n v="85"/>
    <x v="4"/>
    <n v="85"/>
    <x v="0"/>
    <m/>
  </r>
  <r>
    <x v="14"/>
    <s v="nuit 1"/>
    <x v="102"/>
    <s v="Sam, dim et JF - NUIT - Visite 1 bénéficiaire"/>
    <s v="Visite"/>
    <n v="85"/>
    <m/>
    <m/>
    <m/>
    <m/>
    <s v="Bancontact"/>
    <m/>
    <m/>
    <n v="85"/>
    <m/>
    <x v="1"/>
    <m/>
    <x v="2"/>
    <n v="85"/>
    <x v="4"/>
    <n v="85"/>
    <x v="0"/>
    <m/>
  </r>
  <r>
    <x v="14"/>
    <s v="nuit 2"/>
    <x v="106"/>
    <s v="Vend et veille JF - NUIT - Consultation"/>
    <s v="Consultation"/>
    <n v="50"/>
    <m/>
    <m/>
    <m/>
    <m/>
    <s v="Cash"/>
    <m/>
    <m/>
    <n v="50"/>
    <m/>
    <x v="1"/>
    <m/>
    <x v="2"/>
    <n v="50"/>
    <x v="4"/>
    <n v="50"/>
    <x v="0"/>
    <m/>
  </r>
  <r>
    <x v="14"/>
    <s v="nuit 3"/>
    <x v="108"/>
    <s v="Sam, dim et JF - NUIT - Consultation"/>
    <s v="Consultation"/>
    <n v="50"/>
    <m/>
    <m/>
    <m/>
    <m/>
    <s v="Cash"/>
    <m/>
    <m/>
    <n v="50"/>
    <m/>
    <x v="1"/>
    <m/>
    <x v="2"/>
    <n v="50"/>
    <x v="4"/>
    <n v="50"/>
    <x v="0"/>
    <m/>
  </r>
  <r>
    <x v="15"/>
    <s v="nuit 3"/>
    <x v="68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15"/>
    <s v="nuit 1"/>
    <x v="109"/>
    <s v="Vend et veille JF - NUIT - Consultation"/>
    <s v="Consultation"/>
    <n v="50"/>
    <s v="Fekhikheri Anouar"/>
    <s v="MM Mosaique"/>
    <s v="(509) Partena - Mutualité libre _x000a_"/>
    <s v="Boulevard Louis Mettewie 74-76 1080 BRUXELLES "/>
    <s v="Différé"/>
    <s v="Autres"/>
    <s v="Oui"/>
    <n v="50"/>
    <n v="1.5"/>
    <x v="5"/>
    <m/>
    <x v="2"/>
    <n v="48.19"/>
    <x v="3"/>
    <n v="49.69"/>
    <x v="0"/>
    <m/>
  </r>
  <r>
    <x v="15"/>
    <s v="nuit 1"/>
    <x v="109"/>
    <s v="Vend et veille JF - NUIT - Visite 1 bénéficiare"/>
    <s v="Visite"/>
    <n v="85"/>
    <s v="Lejoly Jules"/>
    <s v="La Lainière Verviers"/>
    <m/>
    <m/>
    <s v="Différé"/>
    <s v="MR"/>
    <s v="Oui"/>
    <n v="85"/>
    <m/>
    <x v="1"/>
    <m/>
    <x v="2"/>
    <n v="85"/>
    <x v="11"/>
    <n v="85"/>
    <x v="0"/>
    <m/>
  </r>
  <r>
    <x v="15"/>
    <s v="nuit 2"/>
    <x v="25"/>
    <s v="Vend et veille JF - NUIT - Visite 1 bénéficiare"/>
    <s v="Visite"/>
    <n v="85"/>
    <s v="Schmitz Léonie"/>
    <s v="Prés Messire Stavelot"/>
    <m/>
    <m/>
    <s v="Différé"/>
    <s v="MR"/>
    <s v="Oui"/>
    <n v="85"/>
    <m/>
    <x v="1"/>
    <m/>
    <x v="2"/>
    <n v="85"/>
    <x v="3"/>
    <n v="85"/>
    <x v="0"/>
    <m/>
  </r>
  <r>
    <x v="15"/>
    <s v="nuit 1"/>
    <x v="109"/>
    <s v="Vend et veille JF - NUIT - Consultation"/>
    <s v="Consultation"/>
    <n v="50"/>
    <m/>
    <m/>
    <m/>
    <m/>
    <s v="Cash"/>
    <m/>
    <m/>
    <n v="50"/>
    <m/>
    <x v="1"/>
    <m/>
    <x v="2"/>
    <n v="50"/>
    <x v="4"/>
    <n v="50"/>
    <x v="0"/>
    <m/>
  </r>
  <r>
    <x v="15"/>
    <s v="nuit 1"/>
    <x v="109"/>
    <s v="Vend et veille JF - NUIT - Consultation"/>
    <s v="Consultation"/>
    <n v="50"/>
    <m/>
    <m/>
    <m/>
    <m/>
    <s v="Cash"/>
    <m/>
    <m/>
    <n v="50"/>
    <m/>
    <x v="1"/>
    <m/>
    <x v="2"/>
    <n v="50"/>
    <x v="4"/>
    <n v="50"/>
    <x v="0"/>
    <m/>
  </r>
  <r>
    <x v="15"/>
    <s v="nuit 2"/>
    <x v="25"/>
    <s v="Vend et veille JF - NUIT - Visite 1 bénéficiare"/>
    <s v="Visite"/>
    <n v="85"/>
    <m/>
    <m/>
    <m/>
    <m/>
    <s v="Bancontact"/>
    <m/>
    <m/>
    <n v="85"/>
    <m/>
    <x v="1"/>
    <m/>
    <x v="2"/>
    <n v="85"/>
    <x v="4"/>
    <n v="85"/>
    <x v="0"/>
    <m/>
  </r>
  <r>
    <x v="16"/>
    <s v="nuit 3"/>
    <x v="57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16"/>
    <n v="6"/>
    <x v="110"/>
    <s v="Sam, dim et JF - JOUR - Consultation"/>
    <s v="Consultation"/>
    <n v="37.5"/>
    <s v="Ajrizi Eliana"/>
    <m/>
    <s v="(137) Mutualité Chrétienne de Verviers - Eupen _x000a_"/>
    <s v="Rue Laoureux 25-29  - 4800 Verviers"/>
    <s v="Différé"/>
    <s v="⅓ payant BC"/>
    <s v="Oui"/>
    <n v="37.5"/>
    <n v="6"/>
    <x v="5"/>
    <n v="35.85"/>
    <x v="5"/>
    <m/>
    <x v="0"/>
    <n v="41.85"/>
    <x v="0"/>
    <m/>
  </r>
  <r>
    <x v="16"/>
    <s v="1a"/>
    <x v="92"/>
    <s v="Sam, dim et JF - JOUR - Visite 1 bénéficiaire"/>
    <s v="Visite"/>
    <n v="55.5"/>
    <s v="Bebronne Suzanne"/>
    <s v="Da vinci léonardo"/>
    <m/>
    <m/>
    <s v="Différé"/>
    <s v="MR"/>
    <s v="Oui"/>
    <n v="55.5"/>
    <m/>
    <x v="1"/>
    <m/>
    <x v="2"/>
    <n v="55.5"/>
    <x v="3"/>
    <n v="55.5"/>
    <x v="0"/>
    <m/>
  </r>
  <r>
    <x v="16"/>
    <s v="2b"/>
    <x v="111"/>
    <s v="Sam, dim et JF - JOUR - Consultation"/>
    <s v="Consultation"/>
    <n v="37.5"/>
    <s v="Bordoud El Amrao Mus"/>
    <m/>
    <s v="(319) Solidaris - Mutualité socialiste et syndicale de la Province de Liège _x000a_"/>
    <s v="Rue Douffet 36 4020 LIEGE"/>
    <s v="Différé"/>
    <s v="⅓ payant BC"/>
    <s v="Oui"/>
    <n v="35"/>
    <n v="1.5"/>
    <x v="5"/>
    <n v="31.94"/>
    <x v="3"/>
    <m/>
    <x v="0"/>
    <n v="33.44"/>
    <x v="0"/>
    <m/>
  </r>
  <r>
    <x v="16"/>
    <s v="2b"/>
    <x v="111"/>
    <s v="Sam, dim et JF - JOUR - Consultation"/>
    <s v="Consultation"/>
    <n v="37.5"/>
    <s v="Boubbou Samira"/>
    <m/>
    <s v="(137) Mutualité Chrétienne de Verviers - Eupen _x000a_"/>
    <s v="Rue Laoureux 25-29  - 4800 Verviers"/>
    <s v="Différé"/>
    <s v="⅓ payant C"/>
    <s v="Oui"/>
    <n v="35"/>
    <n v="1.5"/>
    <x v="5"/>
    <n v="31.94"/>
    <x v="5"/>
    <m/>
    <x v="0"/>
    <n v="33.44"/>
    <x v="0"/>
    <m/>
  </r>
  <r>
    <x v="16"/>
    <n v="5"/>
    <x v="26"/>
    <s v="Sam, dim et JF - JOUR - Consultation"/>
    <s v="Consultation"/>
    <n v="37.5"/>
    <s v="Bouchnack Rayen"/>
    <m/>
    <s v="(319) Solidaris - Mutualité socialiste et syndicale de la Province de Liège _x000a_"/>
    <s v="Rue Douffet 36 4020 LIEGE"/>
    <s v="Différé"/>
    <s v="⅓ payant C"/>
    <s v="Oui"/>
    <n v="37.5"/>
    <n v="1.56"/>
    <x v="5"/>
    <n v="35.85"/>
    <x v="4"/>
    <m/>
    <x v="0"/>
    <n v="37.410000000000004"/>
    <x v="0"/>
    <m/>
  </r>
  <r>
    <x v="16"/>
    <n v="4"/>
    <x v="112"/>
    <s v="Sam, dim et JF - JOUR - Visite 1 bénéficiaire"/>
    <s v="Visite"/>
    <n v="55.5"/>
    <s v="Collienne Martha"/>
    <s v="Les Arcades"/>
    <m/>
    <m/>
    <s v="Différé"/>
    <s v="MR"/>
    <s v="Oui"/>
    <n v="55.5"/>
    <m/>
    <x v="1"/>
    <m/>
    <x v="2"/>
    <n v="55.5"/>
    <x v="3"/>
    <n v="55.5"/>
    <x v="0"/>
    <m/>
  </r>
  <r>
    <x v="16"/>
    <s v="1b"/>
    <x v="113"/>
    <s v="Sam, dim et JF - JOUR - Consultation"/>
    <s v="Consultation"/>
    <n v="37.5"/>
    <s v="Corman Sébastien"/>
    <m/>
    <s v="(137) Mutualité Chrétienne de Verviers - Eupen _x000a_"/>
    <s v="Rue Laoureux 25-29  - 4800 Verviers"/>
    <s v="Différé"/>
    <s v="⅓ payant BC"/>
    <s v="Oui"/>
    <n v="37.5"/>
    <n v="2"/>
    <x v="5"/>
    <n v="35.85"/>
    <x v="5"/>
    <m/>
    <x v="0"/>
    <n v="37.85"/>
    <x v="0"/>
    <m/>
  </r>
  <r>
    <x v="16"/>
    <n v="5"/>
    <x v="26"/>
    <s v="Sam, dim et JF - JOUR - Consultation"/>
    <s v="Consultation"/>
    <n v="37.5"/>
    <s v="Lamberberty Johana"/>
    <m/>
    <m/>
    <m/>
    <s v="Différé"/>
    <s v="Virement"/>
    <s v="Non"/>
    <n v="37.5"/>
    <m/>
    <x v="1"/>
    <m/>
    <x v="2"/>
    <m/>
    <x v="0"/>
    <n v="0"/>
    <x v="1"/>
    <m/>
  </r>
  <r>
    <x v="16"/>
    <s v="2a"/>
    <x v="20"/>
    <s v="Sam, dim et JF - JOUR - Consultation"/>
    <s v="Consultation"/>
    <n v="37.5"/>
    <s v="Cuvelier Mckenzo"/>
    <s v="Avant MM mais envoyé Mutuelle"/>
    <s v="(319) Solidaris - Mutualité socialiste et syndicale de la Province de Liège _x000a_"/>
    <m/>
    <s v="Différé"/>
    <s v="Autres"/>
    <s v="Oui"/>
    <n v="37.5"/>
    <m/>
    <x v="1"/>
    <n v="35.85"/>
    <x v="6"/>
    <m/>
    <x v="0"/>
    <n v="35.85"/>
    <x v="0"/>
    <m/>
  </r>
  <r>
    <x v="16"/>
    <s v="1b"/>
    <x v="113"/>
    <s v="Sam, dim et JF - JOUR - Visite 1 bénéficiaire"/>
    <s v="Visite"/>
    <n v="55.5"/>
    <s v="Daelen Cathy"/>
    <m/>
    <s v="(319) Solidaris - Mutualité socialiste et syndicale de la Province de Liège _x000a_"/>
    <s v="Rue Douffet 36 4020 LIEGE"/>
    <s v="Différé"/>
    <s v="⅓ payant C"/>
    <s v="Oui"/>
    <n v="55.5"/>
    <n v="5"/>
    <x v="5"/>
    <n v="50.8"/>
    <x v="4"/>
    <m/>
    <x v="0"/>
    <n v="55.8"/>
    <x v="0"/>
    <m/>
  </r>
  <r>
    <x v="16"/>
    <n v="5"/>
    <x v="26"/>
    <s v="Sam, dim et JF - JOUR - Visite 1 bénéficiaire"/>
    <s v="Visite"/>
    <n v="55.5"/>
    <m/>
    <m/>
    <m/>
    <m/>
    <s v="Bancontact"/>
    <m/>
    <m/>
    <n v="70"/>
    <m/>
    <x v="1"/>
    <m/>
    <x v="2"/>
    <n v="70"/>
    <x v="4"/>
    <n v="70"/>
    <x v="0"/>
    <m/>
  </r>
  <r>
    <x v="16"/>
    <s v="2a"/>
    <x v="20"/>
    <s v="Sam, dim et JF - JOUR - Consultation"/>
    <s v="Consultation"/>
    <n v="37.5"/>
    <s v="Dheur Sanga"/>
    <m/>
    <s v="(319) Solidaris - Mutualité socialiste et syndicale de la Province de Liège _x000a_"/>
    <s v="Rue Douffet 36 4020 LIEGE"/>
    <s v="Différé"/>
    <s v="⅓ payant BC"/>
    <s v="Oui"/>
    <n v="37.5"/>
    <n v="1.5"/>
    <x v="5"/>
    <n v="35.85"/>
    <x v="4"/>
    <m/>
    <x v="0"/>
    <n v="37.35"/>
    <x v="0"/>
    <m/>
  </r>
  <r>
    <x v="16"/>
    <s v="1b"/>
    <x v="113"/>
    <s v="Sam, dim et JF - JOUR - Consultation"/>
    <s v="Consultation"/>
    <n v="37.5"/>
    <s v="Disselhoff Félix"/>
    <m/>
    <s v="(515) Freie Krankenkasse _x000a_"/>
    <s v="Rue Saint-Hubert 49 - 1150 BRUXELLES"/>
    <s v="Différé"/>
    <s v="⅓ payant C"/>
    <s v="Non"/>
    <n v="37.5"/>
    <n v="1.5"/>
    <x v="5"/>
    <m/>
    <x v="2"/>
    <m/>
    <x v="0"/>
    <n v="1.5"/>
    <x v="1"/>
    <m/>
  </r>
  <r>
    <x v="16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1b"/>
    <x v="113"/>
    <s v="Sam, dim et JF - JOUR - Consultation"/>
    <s v="Consultation"/>
    <n v="37.5"/>
    <s v="El Hachimi Mohammed Haitam"/>
    <m/>
    <s v="(509) Partena - Mutualité libre _x000a_"/>
    <s v="Boulevard Louis Mettewie 74-76 1080 BRUXELLES "/>
    <s v="Différé"/>
    <s v="⅓ payant BC"/>
    <s v="Oui"/>
    <n v="37.5"/>
    <n v="1.5"/>
    <x v="5"/>
    <n v="35.85"/>
    <x v="5"/>
    <m/>
    <x v="0"/>
    <n v="37.35"/>
    <x v="0"/>
    <m/>
  </r>
  <r>
    <x v="16"/>
    <s v="1b"/>
    <x v="113"/>
    <s v="Sam, dim et JF - JOUR - Visite 1 bénéficiaire"/>
    <s v="Visite"/>
    <n v="55.5"/>
    <s v="Ghazouani C/O Rans Saloua"/>
    <m/>
    <s v="(137) Mutualité Chrétienne de Verviers - Eupen _x000a_"/>
    <s v="Rue Laoureux 25-29  - 4800 Verviers"/>
    <s v="Différé"/>
    <s v="⅓ payant NP"/>
    <s v="Oui"/>
    <n v="55.5"/>
    <m/>
    <x v="1"/>
    <n v="50.8"/>
    <x v="5"/>
    <m/>
    <x v="0"/>
    <n v="50.8"/>
    <x v="0"/>
    <m/>
  </r>
  <r>
    <x v="16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1b"/>
    <x v="113"/>
    <s v="Sam, dim et JF - JOUR - Visite 1 bénéficiaire"/>
    <s v="Visite"/>
    <n v="55.5"/>
    <s v="Olivier Marie"/>
    <s v="St Elisabeth Herve"/>
    <m/>
    <m/>
    <s v="Différé"/>
    <s v="MR"/>
    <s v="Oui"/>
    <n v="55.5"/>
    <m/>
    <x v="1"/>
    <m/>
    <x v="2"/>
    <n v="55.5"/>
    <x v="3"/>
    <n v="55.5"/>
    <x v="0"/>
    <m/>
  </r>
  <r>
    <x v="16"/>
    <s v="1b"/>
    <x v="113"/>
    <s v="Sam, dim et JF - JOUR - Visite 1 bénéficiaire"/>
    <s v="Visite"/>
    <n v="55.5"/>
    <m/>
    <m/>
    <m/>
    <m/>
    <s v="Cash"/>
    <m/>
    <m/>
    <n v="55"/>
    <m/>
    <x v="1"/>
    <m/>
    <x v="2"/>
    <n v="55"/>
    <x v="4"/>
    <n v="55"/>
    <x v="0"/>
    <m/>
  </r>
  <r>
    <x v="16"/>
    <n v="3"/>
    <x v="114"/>
    <s v="Sam, dim et JF - JOUR - Consultation"/>
    <s v="Consultation"/>
    <n v="37.5"/>
    <s v="Gillon Tom"/>
    <m/>
    <s v="(228) Mutualia - Mutualité neutre _x000a_"/>
    <s v="Place Verte 41 4800 VERVIERS"/>
    <s v="Différé"/>
    <s v="⅓ payant C"/>
    <s v="Oui"/>
    <n v="37.5"/>
    <n v="1.5"/>
    <x v="5"/>
    <n v="35.85"/>
    <x v="0"/>
    <m/>
    <x v="0"/>
    <n v="37.35"/>
    <x v="0"/>
    <m/>
  </r>
  <r>
    <x v="16"/>
    <s v="2b"/>
    <x v="111"/>
    <s v="Sam, dim et JF - JOUR - Consultation"/>
    <s v="Consultation"/>
    <n v="37.5"/>
    <s v="Gisbertz Barbara"/>
    <m/>
    <s v="(506) Omnimut mutualité libre de Wallonie _x000a_"/>
    <s v="Rue Natalis 47 B 4020 LIEGE "/>
    <s v="Différé"/>
    <s v="⅓ payant C"/>
    <s v="Oui"/>
    <n v="35"/>
    <n v="1.5"/>
    <x v="5"/>
    <n v="31.94"/>
    <x v="0"/>
    <m/>
    <x v="0"/>
    <n v="33.44"/>
    <x v="0"/>
    <m/>
  </r>
  <r>
    <x v="16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4"/>
    <x v="112"/>
    <s v="Sam, dim et JF - JOUR - Visite 1 bénéficiaire"/>
    <s v="Visite"/>
    <n v="55.5"/>
    <s v="Heinen Hildegard"/>
    <s v="Grand Fa"/>
    <m/>
    <m/>
    <s v="Différé"/>
    <s v="MR"/>
    <s v="Oui"/>
    <n v="55.5"/>
    <m/>
    <x v="1"/>
    <m/>
    <x v="2"/>
    <n v="55.5"/>
    <x v="5"/>
    <n v="55.5"/>
    <x v="0"/>
    <m/>
  </r>
  <r>
    <x v="16"/>
    <n v="4"/>
    <x v="112"/>
    <s v="Sam, dim et JF - JOUR - Consultation"/>
    <s v="Consultation"/>
    <n v="37.5"/>
    <s v="Lallemand Flore"/>
    <m/>
    <s v="(137) Mutualité Chrétienne de Verviers - Eupen _x000a_"/>
    <s v="Rue Laoureux 25-29  - 4800 Verviers"/>
    <s v="Différé"/>
    <s v="⅓ payant C"/>
    <s v="Oui"/>
    <n v="37.5"/>
    <n v="1"/>
    <x v="5"/>
    <n v="36.35"/>
    <x v="5"/>
    <m/>
    <x v="0"/>
    <n v="37.35"/>
    <x v="0"/>
    <m/>
  </r>
  <r>
    <x v="16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4"/>
    <x v="112"/>
    <s v="Sam, dim et JF - JOUR - Visite 1 bénéficiaire"/>
    <s v="Visite"/>
    <n v="55.5"/>
    <s v="Lecoq Simone"/>
    <s v="Grand Fa"/>
    <m/>
    <m/>
    <s v="Différé"/>
    <s v="MR"/>
    <s v="Oui"/>
    <n v="55.5"/>
    <m/>
    <x v="1"/>
    <m/>
    <x v="2"/>
    <n v="55.5"/>
    <x v="5"/>
    <n v="55.5"/>
    <x v="0"/>
    <m/>
  </r>
  <r>
    <x v="16"/>
    <s v="2b"/>
    <x v="111"/>
    <s v="Sam, dim et JF - JOUR - Visite 1 bénéficiaire"/>
    <s v="Visite"/>
    <n v="55.5"/>
    <s v="Lemaire Yvonne"/>
    <s v="CPAS Verviers"/>
    <m/>
    <m/>
    <s v="Différé"/>
    <s v="CPAS"/>
    <s v="Non"/>
    <n v="55.5"/>
    <m/>
    <x v="1"/>
    <m/>
    <x v="2"/>
    <m/>
    <x v="0"/>
    <n v="0"/>
    <x v="1"/>
    <m/>
  </r>
  <r>
    <x v="16"/>
    <s v="2a"/>
    <x v="20"/>
    <s v="Sam, dim et JF - JOUR - Visite 1 bénéficiaire"/>
    <s v="Visite"/>
    <n v="55.5"/>
    <s v="Léonard Marie-Louise"/>
    <s v="Au Fil De Hoegne"/>
    <m/>
    <m/>
    <s v="Différé"/>
    <s v="MR"/>
    <s v="Oui"/>
    <n v="55.5"/>
    <m/>
    <x v="1"/>
    <m/>
    <x v="2"/>
    <n v="55.5"/>
    <x v="6"/>
    <n v="55.5"/>
    <x v="0"/>
    <m/>
  </r>
  <r>
    <x v="16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1b"/>
    <x v="113"/>
    <s v="Sam, dim et JF - JOUR - Visite 1 bénéficiaire"/>
    <s v="Visite"/>
    <n v="55.5"/>
    <m/>
    <m/>
    <m/>
    <m/>
    <s v="Bancontact"/>
    <m/>
    <m/>
    <n v="55"/>
    <m/>
    <x v="1"/>
    <m/>
    <x v="2"/>
    <n v="55"/>
    <x v="4"/>
    <n v="55"/>
    <x v="0"/>
    <m/>
  </r>
  <r>
    <x v="16"/>
    <s v="1b"/>
    <x v="113"/>
    <s v="Sam, dim et JF - JOUR - Visite 1 bénéficiaire"/>
    <s v="Visite"/>
    <n v="55.5"/>
    <m/>
    <m/>
    <m/>
    <m/>
    <s v="Cash"/>
    <m/>
    <m/>
    <n v="55"/>
    <m/>
    <x v="1"/>
    <m/>
    <x v="2"/>
    <n v="55"/>
    <x v="4"/>
    <n v="55"/>
    <x v="0"/>
    <m/>
  </r>
  <r>
    <x v="16"/>
    <s v="2b"/>
    <x v="111"/>
    <s v="Sam, dim et JF - JOUR - Consultation"/>
    <s v="Consultation"/>
    <n v="37.5"/>
    <s v="Orhan Nazim"/>
    <m/>
    <s v="(319) Solidaris - Mutualité socialiste et syndicale de la Province de Liège _x000a_"/>
    <s v="Rue Douffet 36 4020 LIEGE"/>
    <s v="Différé"/>
    <s v="⅓ payant C"/>
    <s v="Oui"/>
    <n v="35"/>
    <n v="1.5"/>
    <x v="5"/>
    <n v="31.94"/>
    <x v="4"/>
    <m/>
    <x v="0"/>
    <n v="33.44"/>
    <x v="0"/>
    <m/>
  </r>
  <r>
    <x v="16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2b"/>
    <x v="111"/>
    <s v="Sam, dim et JF - JOUR - Consultation"/>
    <s v="Consultation"/>
    <n v="37.5"/>
    <s v="Piron Madeleine"/>
    <m/>
    <s v="(137) Mutualité Chrétienne de Verviers - Eupen _x000a_"/>
    <s v="Rue Laoureux 25-29  - 4800 Verviers"/>
    <s v="Différé"/>
    <s v="⅓ payant C"/>
    <s v="Oui"/>
    <n v="35"/>
    <n v="1.5"/>
    <x v="5"/>
    <n v="31.94"/>
    <x v="5"/>
    <m/>
    <x v="0"/>
    <n v="33.44"/>
    <x v="0"/>
    <m/>
  </r>
  <r>
    <x v="16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6"/>
    <x v="110"/>
    <s v="Sam, dim et JF - JOUR - Visite 1 bénéficiaire"/>
    <s v="Visite"/>
    <n v="55.5"/>
    <s v="Sarlette Crutzen"/>
    <s v="Saint Joseph"/>
    <m/>
    <m/>
    <s v="Différé"/>
    <s v="MR"/>
    <s v="Oui"/>
    <n v="55.5"/>
    <m/>
    <x v="1"/>
    <m/>
    <x v="2"/>
    <n v="55.5"/>
    <x v="3"/>
    <n v="55.5"/>
    <x v="0"/>
    <m/>
  </r>
  <r>
    <x v="16"/>
    <n v="3"/>
    <x v="114"/>
    <s v="Sam, dim et JF - JOUR - Visite 1 bénéficiaire"/>
    <s v="Visite"/>
    <n v="55.5"/>
    <s v="Vanhoolandt Jean-Pierre"/>
    <s v="MR Heures Claires"/>
    <m/>
    <m/>
    <s v="Différé"/>
    <s v="MR"/>
    <s v="Oui"/>
    <n v="55.5"/>
    <m/>
    <x v="1"/>
    <m/>
    <x v="2"/>
    <n v="55.5"/>
    <x v="3"/>
    <n v="55.5"/>
    <x v="0"/>
    <m/>
  </r>
  <r>
    <x v="16"/>
    <s v="nuit 1"/>
    <x v="115"/>
    <s v="Sam, dim et JF - NUIT - Visite 1 bénéficiaire"/>
    <s v="Visite"/>
    <n v="85"/>
    <s v="Wagener Gustave"/>
    <s v="Barcarolle"/>
    <m/>
    <m/>
    <s v="Différé"/>
    <s v="MR"/>
    <s v="Oui"/>
    <n v="85"/>
    <m/>
    <x v="1"/>
    <m/>
    <x v="2"/>
    <n v="85.24"/>
    <x v="11"/>
    <n v="85.24"/>
    <x v="0"/>
    <s v="payé 2 fois ??"/>
  </r>
  <r>
    <x v="16"/>
    <s v="2b"/>
    <x v="111"/>
    <s v="Sam, dim et JF - JOUR - Visite 1 bénéficiaire"/>
    <s v="Visite"/>
    <n v="55.5"/>
    <s v="Wagener Yvonne"/>
    <s v="CPAS Verviers"/>
    <m/>
    <m/>
    <s v="Différé"/>
    <s v="CPAS"/>
    <s v="Non"/>
    <n v="55.5"/>
    <m/>
    <x v="1"/>
    <m/>
    <x v="2"/>
    <m/>
    <x v="0"/>
    <n v="0"/>
    <x v="1"/>
    <m/>
  </r>
  <r>
    <x v="16"/>
    <s v="nuit 1"/>
    <x v="115"/>
    <s v="Sam, dim et JF - NUIT - Consultation"/>
    <s v="Consultation"/>
    <n v="50"/>
    <m/>
    <m/>
    <m/>
    <m/>
    <s v="Bancontact"/>
    <m/>
    <m/>
    <n v="68.599999999999994"/>
    <m/>
    <x v="1"/>
    <m/>
    <x v="2"/>
    <n v="68.599999999999994"/>
    <x v="4"/>
    <n v="68.599999999999994"/>
    <x v="0"/>
    <m/>
  </r>
  <r>
    <x v="16"/>
    <s v="nuit 1"/>
    <x v="115"/>
    <s v="Sam, dim et JF - NUIT - Visite 1 bénéficiaire"/>
    <s v="Visite"/>
    <n v="85"/>
    <m/>
    <m/>
    <m/>
    <m/>
    <s v="Bancontact"/>
    <m/>
    <m/>
    <n v="85"/>
    <m/>
    <x v="1"/>
    <m/>
    <x v="2"/>
    <n v="85"/>
    <x v="4"/>
    <n v="85"/>
    <x v="0"/>
    <m/>
  </r>
  <r>
    <x v="16"/>
    <s v="nuit 1"/>
    <x v="115"/>
    <s v="Sam, dim et JF - NUIT - Visite 1 bénéficiaire"/>
    <s v="Visite"/>
    <n v="85"/>
    <m/>
    <m/>
    <m/>
    <m/>
    <s v="Bancontact"/>
    <m/>
    <m/>
    <n v="85"/>
    <m/>
    <x v="1"/>
    <m/>
    <x v="2"/>
    <n v="85"/>
    <x v="4"/>
    <n v="85"/>
    <x v="0"/>
    <m/>
  </r>
  <r>
    <x v="16"/>
    <s v="nuit 1"/>
    <x v="115"/>
    <s v="Sam, dim et JF - NUIT - Visite 1 bénéficiaire"/>
    <s v="Visite"/>
    <n v="85"/>
    <m/>
    <m/>
    <m/>
    <m/>
    <s v="Bancontact"/>
    <m/>
    <m/>
    <n v="85"/>
    <m/>
    <x v="1"/>
    <m/>
    <x v="2"/>
    <n v="85"/>
    <x v="4"/>
    <n v="85"/>
    <x v="0"/>
    <m/>
  </r>
  <r>
    <x v="16"/>
    <s v="nuit 1"/>
    <x v="115"/>
    <s v="Sam, dim et JF - NUIT - Consultation"/>
    <s v="Consultation"/>
    <n v="50"/>
    <m/>
    <m/>
    <m/>
    <m/>
    <s v="Bancontact"/>
    <m/>
    <m/>
    <n v="46"/>
    <m/>
    <x v="1"/>
    <m/>
    <x v="2"/>
    <n v="46"/>
    <x v="4"/>
    <n v="46"/>
    <x v="0"/>
    <m/>
  </r>
  <r>
    <x v="16"/>
    <s v="nuit 1"/>
    <x v="115"/>
    <s v="Sam, dim et JF - NUIT - Consultation"/>
    <s v="Consultation"/>
    <n v="50"/>
    <m/>
    <m/>
    <m/>
    <m/>
    <s v="Bancontact"/>
    <m/>
    <m/>
    <n v="46"/>
    <m/>
    <x v="1"/>
    <m/>
    <x v="2"/>
    <n v="46"/>
    <x v="4"/>
    <n v="46"/>
    <x v="0"/>
    <m/>
  </r>
  <r>
    <x v="16"/>
    <s v="nuit 1"/>
    <x v="115"/>
    <s v="Sam, dim et JF - NUIT - Consultation"/>
    <s v="Consultation"/>
    <n v="50"/>
    <m/>
    <m/>
    <m/>
    <m/>
    <s v="Bancontact"/>
    <m/>
    <m/>
    <n v="46"/>
    <m/>
    <x v="1"/>
    <m/>
    <x v="2"/>
    <n v="46"/>
    <x v="4"/>
    <n v="46"/>
    <x v="0"/>
    <m/>
  </r>
  <r>
    <x v="16"/>
    <s v="nuit 1"/>
    <x v="115"/>
    <s v="Sam, dim et JF - NUIT - Consultation"/>
    <s v="Consultation"/>
    <n v="50"/>
    <m/>
    <m/>
    <m/>
    <m/>
    <s v="Bancontact"/>
    <m/>
    <m/>
    <n v="46"/>
    <m/>
    <x v="1"/>
    <m/>
    <x v="2"/>
    <n v="46"/>
    <x v="4"/>
    <n v="46"/>
    <x v="0"/>
    <m/>
  </r>
  <r>
    <x v="16"/>
    <s v="nuit 1"/>
    <x v="115"/>
    <s v="Sam, dim et JF - NUIT - Consultation"/>
    <s v="Consultation"/>
    <n v="50"/>
    <m/>
    <m/>
    <m/>
    <m/>
    <s v="Bancontact"/>
    <m/>
    <m/>
    <n v="46"/>
    <m/>
    <x v="1"/>
    <m/>
    <x v="2"/>
    <n v="46"/>
    <x v="4"/>
    <n v="46"/>
    <x v="0"/>
    <m/>
  </r>
  <r>
    <x v="16"/>
    <s v="1b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1b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1b"/>
    <x v="113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6"/>
    <s v="1b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1b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1b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1b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1b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1b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1b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3"/>
    <x v="114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16"/>
    <n v="3"/>
    <x v="114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6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3"/>
    <x v="114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6"/>
    <n v="3"/>
    <x v="114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6"/>
    <n v="3"/>
    <x v="114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6"/>
    <n v="4"/>
    <x v="112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6"/>
    <n v="4"/>
    <x v="112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6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4"/>
    <x v="112"/>
    <s v="Sam, dim et JF - JOUR - Consultation"/>
    <s v="Consultation"/>
    <n v="37.5"/>
    <m/>
    <m/>
    <m/>
    <m/>
    <s v="Bancontact"/>
    <m/>
    <m/>
    <n v="35.5"/>
    <m/>
    <x v="1"/>
    <m/>
    <x v="2"/>
    <n v="35.5"/>
    <x v="4"/>
    <n v="35.5"/>
    <x v="0"/>
    <m/>
  </r>
  <r>
    <x v="16"/>
    <n v="4"/>
    <x v="112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6"/>
    <x v="110"/>
    <s v="Sam, dim et JF - JOUR - Visite 1 bénéficiaire"/>
    <s v="Visite"/>
    <n v="55.5"/>
    <m/>
    <m/>
    <m/>
    <m/>
    <s v="Cash"/>
    <m/>
    <m/>
    <n v="58"/>
    <m/>
    <x v="1"/>
    <m/>
    <x v="2"/>
    <n v="58"/>
    <x v="4"/>
    <n v="58"/>
    <x v="0"/>
    <m/>
  </r>
  <r>
    <x v="16"/>
    <n v="6"/>
    <x v="110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6"/>
    <n v="6"/>
    <x v="110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6"/>
    <n v="6"/>
    <x v="110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6"/>
    <n v="6"/>
    <x v="1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6"/>
    <x v="1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6"/>
    <x v="1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6"/>
    <x v="1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6"/>
    <x v="1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6"/>
    <x v="1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6"/>
    <x v="1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6"/>
    <x v="1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n v="6"/>
    <x v="11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2b"/>
    <x v="111"/>
    <s v="Sam, dim et JF - JOUR - Visite 1 bénéficiaire"/>
    <s v="Visite"/>
    <n v="55.5"/>
    <m/>
    <m/>
    <m/>
    <m/>
    <s v="Bancontact"/>
    <m/>
    <m/>
    <n v="55"/>
    <m/>
    <x v="1"/>
    <m/>
    <x v="2"/>
    <n v="55"/>
    <x v="4"/>
    <n v="55"/>
    <x v="0"/>
    <m/>
  </r>
  <r>
    <x v="16"/>
    <s v="2b"/>
    <x v="111"/>
    <s v="Sam, dim et JF - JOUR - Visite 1 bénéficiaire"/>
    <s v="Visite"/>
    <n v="55.5"/>
    <m/>
    <m/>
    <m/>
    <m/>
    <s v="Bancontact"/>
    <m/>
    <m/>
    <n v="55"/>
    <m/>
    <x v="1"/>
    <m/>
    <x v="2"/>
    <n v="55"/>
    <x v="4"/>
    <n v="55"/>
    <x v="0"/>
    <m/>
  </r>
  <r>
    <x v="16"/>
    <s v="2b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4"/>
    <n v="35"/>
    <x v="0"/>
    <m/>
  </r>
  <r>
    <x v="16"/>
    <s v="2b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4"/>
    <n v="35"/>
    <x v="0"/>
    <m/>
  </r>
  <r>
    <x v="16"/>
    <s v="2b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4"/>
    <n v="35"/>
    <x v="0"/>
    <m/>
  </r>
  <r>
    <x v="16"/>
    <s v="2b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4"/>
    <n v="35"/>
    <x v="0"/>
    <m/>
  </r>
  <r>
    <x v="16"/>
    <s v="2b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4"/>
    <n v="35"/>
    <x v="0"/>
    <m/>
  </r>
  <r>
    <x v="16"/>
    <s v="2b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4"/>
    <n v="35"/>
    <x v="0"/>
    <m/>
  </r>
  <r>
    <x v="16"/>
    <s v="2b"/>
    <x v="111"/>
    <s v="Sam, dim et JF - JOUR - Visite 1 bénéficiaire"/>
    <s v="Visite"/>
    <n v="55.5"/>
    <m/>
    <m/>
    <m/>
    <m/>
    <s v="Cash"/>
    <m/>
    <m/>
    <n v="55"/>
    <m/>
    <x v="1"/>
    <m/>
    <x v="2"/>
    <n v="55"/>
    <x v="4"/>
    <n v="55"/>
    <x v="0"/>
    <m/>
  </r>
  <r>
    <x v="16"/>
    <s v="1a"/>
    <x v="92"/>
    <s v="Sam, dim et JF - JOUR - Consultation"/>
    <s v="Consultation"/>
    <n v="37.5"/>
    <m/>
    <m/>
    <m/>
    <m/>
    <s v="Bancontact"/>
    <m/>
    <m/>
    <n v="37.520000000000003"/>
    <m/>
    <x v="1"/>
    <m/>
    <x v="2"/>
    <n v="37.520000000000003"/>
    <x v="4"/>
    <n v="37.520000000000003"/>
    <x v="0"/>
    <m/>
  </r>
  <r>
    <x v="16"/>
    <s v="1a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1a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1a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1a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1a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1a"/>
    <x v="92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6"/>
    <s v="1a"/>
    <x v="92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6"/>
    <s v="nuit 2"/>
    <x v="4"/>
    <s v="Sam, dim et JF - NUIT - Visite 1 bénéficiaire"/>
    <s v="Visite"/>
    <n v="85"/>
    <m/>
    <m/>
    <m/>
    <m/>
    <s v="Bancontact"/>
    <m/>
    <m/>
    <n v="85"/>
    <m/>
    <x v="1"/>
    <m/>
    <x v="2"/>
    <n v="85"/>
    <x v="4"/>
    <n v="85"/>
    <x v="0"/>
    <m/>
  </r>
  <r>
    <x v="16"/>
    <s v="nuit 2"/>
    <x v="4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16"/>
    <s v="nuit 2"/>
    <x v="4"/>
    <s v="Sam, dim et JF - NUIT - Visite 1 bénéficiaire"/>
    <s v="Visite"/>
    <n v="85"/>
    <m/>
    <m/>
    <m/>
    <m/>
    <s v="Bancontact"/>
    <m/>
    <m/>
    <n v="85"/>
    <m/>
    <x v="1"/>
    <m/>
    <x v="2"/>
    <n v="85"/>
    <x v="4"/>
    <n v="85"/>
    <x v="0"/>
    <m/>
  </r>
  <r>
    <x v="16"/>
    <s v="nuit 2"/>
    <x v="4"/>
    <s v="Sam, dim et JF - NUIT - Visite 1 bénéficiaire"/>
    <s v="Visite"/>
    <n v="85"/>
    <m/>
    <m/>
    <m/>
    <m/>
    <s v="Cash"/>
    <m/>
    <m/>
    <n v="85"/>
    <m/>
    <x v="1"/>
    <m/>
    <x v="2"/>
    <n v="85"/>
    <x v="4"/>
    <n v="85"/>
    <x v="0"/>
    <m/>
  </r>
  <r>
    <x v="16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6"/>
    <s v="2a"/>
    <x v="20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7"/>
    <n v="7"/>
    <x v="22"/>
    <s v="Sam, dim et JF - JOUR - Visite 1 bénéficiaire"/>
    <s v="Visite"/>
    <n v="55.5"/>
    <s v="Backes Hélena"/>
    <s v="MR Vivias St Vith"/>
    <m/>
    <m/>
    <s v="Différé"/>
    <s v="MR"/>
    <s v="Oui"/>
    <n v="55.5"/>
    <m/>
    <x v="1"/>
    <m/>
    <x v="2"/>
    <n v="55.5"/>
    <x v="3"/>
    <n v="55.5"/>
    <x v="0"/>
    <m/>
  </r>
  <r>
    <x v="17"/>
    <n v="3"/>
    <x v="32"/>
    <s v="Sam, dim et JF - JOUR - Visite 1 bénéficiaire"/>
    <s v="Visite"/>
    <n v="55.5"/>
    <s v="Batourine/Delville Eliane"/>
    <s v="Heures Claires Spa"/>
    <m/>
    <m/>
    <s v="Différé"/>
    <s v="MR"/>
    <s v="Oui"/>
    <n v="55.5"/>
    <m/>
    <x v="1"/>
    <m/>
    <x v="2"/>
    <m/>
    <x v="0"/>
    <n v="0"/>
    <x v="2"/>
    <m/>
  </r>
  <r>
    <x v="17"/>
    <s v="2b"/>
    <x v="116"/>
    <s v="Sam, dim et JF - JOUR - Consultation"/>
    <s v="Consultation"/>
    <n v="37.5"/>
    <s v="Bensaltana Houifir Nizar"/>
    <s v="MM Thier Mère Dieu"/>
    <m/>
    <m/>
    <s v="Différé"/>
    <s v="Autres"/>
    <s v="Oui"/>
    <n v="37.5"/>
    <n v="6"/>
    <x v="5"/>
    <m/>
    <x v="2"/>
    <n v="24"/>
    <x v="3"/>
    <n v="30"/>
    <x v="0"/>
    <m/>
  </r>
  <r>
    <x v="17"/>
    <s v="2b"/>
    <x v="116"/>
    <s v="Sam, dim et JF - JOUR - Visite 1 bénéficiaire"/>
    <s v="Visite"/>
    <n v="55.5"/>
    <s v="Delfosse Berthe"/>
    <s v="Bon Air"/>
    <m/>
    <m/>
    <s v="Différé"/>
    <s v="MR"/>
    <s v="Oui"/>
    <n v="55.5"/>
    <m/>
    <x v="1"/>
    <m/>
    <x v="2"/>
    <n v="55.5"/>
    <x v="5"/>
    <n v="55.5"/>
    <x v="0"/>
    <m/>
  </r>
  <r>
    <x v="17"/>
    <n v="3"/>
    <x v="32"/>
    <s v="Sam, dim et JF - JOUR - Visite 1 bénéficiaire"/>
    <s v="Visite"/>
    <n v="55.5"/>
    <s v="Etienne Francine"/>
    <s v="Belvédère"/>
    <m/>
    <m/>
    <s v="Différé"/>
    <s v="MR"/>
    <s v="Oui"/>
    <n v="55.5"/>
    <m/>
    <x v="1"/>
    <m/>
    <x v="2"/>
    <m/>
    <x v="0"/>
    <n v="0"/>
    <x v="2"/>
    <m/>
  </r>
  <r>
    <x v="17"/>
    <s v="1a"/>
    <x v="17"/>
    <s v="Sam, dim et JF - JOUR - Consultation"/>
    <s v="Consultation"/>
    <n v="37.5"/>
    <s v="Jungheim Samuel"/>
    <m/>
    <s v="(319) Solidaris - Mutualité socialiste et syndicale de la Province de Liège _x000a_"/>
    <s v="Rue Douffet 36 4020 LIEGE"/>
    <s v="Différé"/>
    <s v="⅓ payant C"/>
    <s v="Oui"/>
    <n v="37.5"/>
    <n v="1.5"/>
    <x v="5"/>
    <n v="35.85"/>
    <x v="4"/>
    <m/>
    <x v="0"/>
    <n v="37.35"/>
    <x v="0"/>
    <m/>
  </r>
  <r>
    <x v="17"/>
    <s v="2b"/>
    <x v="116"/>
    <s v="Sam, dim et JF - JOUR - Consultation"/>
    <s v="Consultation"/>
    <n v="37.5"/>
    <s v="Kacic Roxane"/>
    <m/>
    <s v="(228) Mutualia - Mutualité neutre _x000a_"/>
    <s v="Place Verte 41 4800 VERVIERS"/>
    <s v="Différé"/>
    <s v="⅓ payant C"/>
    <s v="Oui"/>
    <n v="37.5"/>
    <n v="1.5"/>
    <x v="5"/>
    <n v="35.85"/>
    <x v="0"/>
    <m/>
    <x v="0"/>
    <n v="37.35"/>
    <x v="0"/>
    <m/>
  </r>
  <r>
    <x v="17"/>
    <n v="6"/>
    <x v="66"/>
    <s v="Sam, dim et JF - JOUR - Visite 1 bénéficiaire"/>
    <s v="Visite"/>
    <n v="55.5"/>
    <s v="Kessel Johanna"/>
    <s v="MRS Marienheim"/>
    <m/>
    <m/>
    <s v="Différé"/>
    <s v="MR"/>
    <s v="Oui"/>
    <n v="55.5"/>
    <m/>
    <x v="1"/>
    <m/>
    <x v="2"/>
    <n v="55.5"/>
    <x v="6"/>
    <n v="55.5"/>
    <x v="0"/>
    <m/>
  </r>
  <r>
    <x v="17"/>
    <n v="6"/>
    <x v="66"/>
    <s v="Sam, dim et JF - JOUR - Consultation"/>
    <s v="Consultation"/>
    <n v="37.5"/>
    <s v="Lambert Lynda"/>
    <m/>
    <s v="(137) Mutualité Chrétienne de Verviers - Eupen _x000a_"/>
    <s v="Rue Laoureux 25-29  - 4800 Verviers"/>
    <s v="Différé"/>
    <s v="⅓ payant C"/>
    <s v="Oui"/>
    <n v="37.5"/>
    <n v="1.5"/>
    <x v="5"/>
    <n v="35.85"/>
    <x v="5"/>
    <m/>
    <x v="0"/>
    <n v="37.35"/>
    <x v="0"/>
    <m/>
  </r>
  <r>
    <x v="17"/>
    <s v="1a"/>
    <x v="17"/>
    <s v="Sam, dim et JF - JOUR - Visite 1 bénéficiaire"/>
    <s v="Visite"/>
    <n v="55.5"/>
    <s v="Lauwerier Agnes"/>
    <m/>
    <s v="(137) Mutualité Chrétienne de Verviers - Eupen _x000a_"/>
    <s v="Rue Laoureux 25-29  - 4800 Verviers"/>
    <s v="Différé"/>
    <s v="⅓ payant C"/>
    <s v="Oui"/>
    <n v="55.5"/>
    <n v="5.5"/>
    <x v="5"/>
    <n v="50.8"/>
    <x v="5"/>
    <m/>
    <x v="0"/>
    <n v="56.3"/>
    <x v="0"/>
    <m/>
  </r>
  <r>
    <x v="17"/>
    <s v="1b"/>
    <x v="43"/>
    <s v="Sam, dim et JF - JOUR - Consultation"/>
    <s v="Consultation"/>
    <n v="37.5"/>
    <s v="Lecloux Amandine"/>
    <m/>
    <s v="(137) Mutualité Chrétienne de Verviers - Eupen _x000a_"/>
    <s v="Rue Laoureux 25-29  - 4800 Verviers"/>
    <s v="Différé"/>
    <s v="⅓ payant C"/>
    <s v="Oui"/>
    <n v="37.5"/>
    <n v="6"/>
    <x v="5"/>
    <n v="31.35"/>
    <x v="5"/>
    <m/>
    <x v="0"/>
    <n v="37.35"/>
    <x v="0"/>
    <m/>
  </r>
  <r>
    <x v="17"/>
    <s v="2b"/>
    <x v="116"/>
    <s v="Sam, dim et JF - JOUR - Visite 1 bénéficiaire"/>
    <s v="Visite"/>
    <n v="55.5"/>
    <s v="Lerho Georgette"/>
    <m/>
    <s v="(228) Mutualia - Mutualité neutre _x000a_"/>
    <s v="Place Verte 41 4800 VERVIERS"/>
    <s v="Différé"/>
    <s v="⅓ payant C"/>
    <s v="Oui"/>
    <n v="55.5"/>
    <n v="4"/>
    <x v="5"/>
    <n v="50.8"/>
    <x v="0"/>
    <m/>
    <x v="0"/>
    <n v="54.8"/>
    <x v="0"/>
    <m/>
  </r>
  <r>
    <x v="17"/>
    <s v="nuit 3"/>
    <x v="14"/>
    <s v="Sam, dim et JF - JOUR - Visite 1 bénéficiaire"/>
    <s v="Visite"/>
    <n v="55.5"/>
    <s v="Louvet Alphons"/>
    <s v="MR Vivias St Vith? (home st vith)"/>
    <m/>
    <m/>
    <s v="Différé"/>
    <s v="MR"/>
    <s v="Oui"/>
    <n v="55.5"/>
    <m/>
    <x v="1"/>
    <m/>
    <x v="2"/>
    <n v="55.5"/>
    <x v="3"/>
    <n v="55.5"/>
    <x v="0"/>
    <m/>
  </r>
  <r>
    <x v="17"/>
    <n v="5"/>
    <x v="37"/>
    <s v="Sam, dim et JF - JOUR - Visite 1 bénéficiaire"/>
    <s v="Visite"/>
    <n v="55.5"/>
    <s v="Louwage Joanna Josephin"/>
    <s v="MR Philippe Whatelet"/>
    <m/>
    <m/>
    <s v="Différé"/>
    <s v="MR"/>
    <s v="Oui"/>
    <n v="61.5"/>
    <m/>
    <x v="1"/>
    <m/>
    <x v="2"/>
    <n v="61.5"/>
    <x v="3"/>
    <n v="61.5"/>
    <x v="0"/>
    <m/>
  </r>
  <r>
    <x v="17"/>
    <s v="1a"/>
    <x v="17"/>
    <s v="Sam, dim et JF - JOUR - Visite 1 bénéficiaire"/>
    <s v="Visite"/>
    <n v="55.5"/>
    <s v="Meertens Marie CO/Vandermeu"/>
    <s v="Pannesheydt"/>
    <s v="(137) Mutualité Chrétienne de Verviers - Eupen _x000a_"/>
    <s v="Rue Laoureux 25-29  - 4800 Verviers"/>
    <s v="Différé"/>
    <s v="MR"/>
    <s v="Oui"/>
    <n v="55.5"/>
    <m/>
    <x v="1"/>
    <m/>
    <x v="2"/>
    <n v="55.5"/>
    <x v="6"/>
    <n v="55.5"/>
    <x v="0"/>
    <m/>
  </r>
  <r>
    <x v="17"/>
    <s v="2a"/>
    <x v="84"/>
    <s v="Sam, dim et JF - JOUR - Consultation"/>
    <s v="Consultation"/>
    <n v="37.5"/>
    <s v="Larhouasli Lina"/>
    <m/>
    <s v="(228) Mutualia - Mutualité neutre _x000a_"/>
    <s v="Place Verte 41 4800 VERVIERS"/>
    <s v="Différé"/>
    <s v="⅓ payant C"/>
    <s v="Oui"/>
    <n v="37.5"/>
    <n v="1.5"/>
    <x v="5"/>
    <n v="35.85"/>
    <x v="0"/>
    <m/>
    <x v="0"/>
    <n v="37.35"/>
    <x v="0"/>
    <m/>
  </r>
  <r>
    <x v="17"/>
    <s v="2a"/>
    <x v="84"/>
    <s v="Sam, dim et JF - JOUR - Consultation"/>
    <s v="Consultation"/>
    <n v="37.5"/>
    <s v="Leloup Nathalie"/>
    <m/>
    <s v="(319) Solidaris - Mutualité socialiste et syndicale de la Province de Liège _x000a_"/>
    <s v="Rue Douffet 36 4020 LIEGE"/>
    <s v="Différé"/>
    <s v="⅓ payant C"/>
    <s v="Oui"/>
    <n v="37.5"/>
    <n v="1.5"/>
    <x v="5"/>
    <n v="35.85"/>
    <x v="4"/>
    <m/>
    <x v="0"/>
    <n v="37.35"/>
    <x v="0"/>
    <m/>
  </r>
  <r>
    <x v="17"/>
    <s v="2a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2a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7"/>
    <x v="22"/>
    <s v="Sam, dim et JF - JOUR - Visite 1 bénéficiaire"/>
    <s v="Visite"/>
    <n v="55.5"/>
    <s v="Schaus Franz"/>
    <s v="MR Vivias St Vith"/>
    <m/>
    <m/>
    <s v="Différé"/>
    <s v="MR"/>
    <s v="Oui"/>
    <n v="55.5"/>
    <m/>
    <x v="1"/>
    <m/>
    <x v="2"/>
    <n v="55.5"/>
    <x v="3"/>
    <n v="55.5"/>
    <x v="0"/>
    <m/>
  </r>
  <r>
    <x v="17"/>
    <n v="6"/>
    <x v="66"/>
    <s v="Sam, dim et JF - JOUR - Visite 1 bénéficiaire"/>
    <s v="Visite"/>
    <n v="55.5"/>
    <s v="Schoenauen Charles"/>
    <s v="MR Golden morgen"/>
    <m/>
    <m/>
    <s v="Différé"/>
    <s v="MR"/>
    <s v="Oui"/>
    <n v="55.5"/>
    <m/>
    <x v="1"/>
    <m/>
    <x v="2"/>
    <n v="55.5"/>
    <x v="3"/>
    <n v="55.5"/>
    <x v="0"/>
    <m/>
  </r>
  <r>
    <x v="17"/>
    <s v="2a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7"/>
    <x v="22"/>
    <s v="Sam, dim et JF - JOUR - Consultation"/>
    <s v="Consultation"/>
    <n v="37.5"/>
    <s v="Taildenen Axel"/>
    <m/>
    <m/>
    <m/>
    <s v="Différé"/>
    <s v="Virement"/>
    <s v="Non"/>
    <n v="37.5"/>
    <m/>
    <x v="1"/>
    <m/>
    <x v="2"/>
    <m/>
    <x v="0"/>
    <n v="0"/>
    <x v="1"/>
    <m/>
  </r>
  <r>
    <x v="17"/>
    <s v="2a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3"/>
    <x v="32"/>
    <s v="Sam, dim et JF - JOUR - Consultation"/>
    <s v="Consultation"/>
    <n v="37.5"/>
    <s v="Uwejeje Kylian"/>
    <m/>
    <s v="(137) Mutualité Chrétienne de Verviers - Eupen _x000a_"/>
    <s v="Rue Laoureux 25-29  - 4800 Verviers"/>
    <s v="Différé"/>
    <s v="⅓ payant C"/>
    <s v="Oui"/>
    <n v="37.5"/>
    <n v="1.5"/>
    <x v="5"/>
    <n v="35.85"/>
    <x v="5"/>
    <m/>
    <x v="0"/>
    <n v="37.35"/>
    <x v="0"/>
    <m/>
  </r>
  <r>
    <x v="17"/>
    <s v="1a"/>
    <x v="17"/>
    <s v="Sam, dim et JF - JOUR - Visite 1 bénéficiaire"/>
    <s v="Visite"/>
    <n v="55.5"/>
    <s v="Vanspringel Sandra"/>
    <m/>
    <s v="(515) Freie Krankenkasse _x000a_"/>
    <s v="Rue Saint-Hubert 49 - 1150 BRUXELLES"/>
    <s v="Différé"/>
    <s v="⅓ payant BC"/>
    <s v="Oui"/>
    <n v="55.5"/>
    <n v="5.5"/>
    <x v="5"/>
    <n v="38.1"/>
    <x v="0"/>
    <m/>
    <x v="0"/>
    <n v="43.6"/>
    <x v="0"/>
    <m/>
  </r>
  <r>
    <x v="17"/>
    <s v="nuit 1"/>
    <x v="30"/>
    <s v="Sam, dim et JF - NUIT - Visite 1 bénéficiaire"/>
    <s v="Visite"/>
    <n v="85"/>
    <s v="Vervier Noël"/>
    <s v="MRS La Canne?"/>
    <m/>
    <m/>
    <s v="Différé"/>
    <s v="MR"/>
    <s v="Oui"/>
    <n v="85"/>
    <m/>
    <x v="1"/>
    <m/>
    <x v="2"/>
    <n v="85"/>
    <x v="5"/>
    <n v="85"/>
    <x v="0"/>
    <m/>
  </r>
  <r>
    <x v="17"/>
    <s v="2a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2a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2a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nuit 2"/>
    <x v="29"/>
    <s v="Vend et veille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17"/>
    <s v="nuit 2"/>
    <x v="29"/>
    <s v="Vend et veille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17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1a"/>
    <x v="17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7"/>
    <s v="1a"/>
    <x v="17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7"/>
    <s v="2a"/>
    <x v="84"/>
    <s v="Sam, dim et JF - JOUR - Consultation"/>
    <s v="Consultation"/>
    <n v="37.5"/>
    <m/>
    <m/>
    <m/>
    <m/>
    <s v="Bancontact"/>
    <m/>
    <m/>
    <n v="75"/>
    <m/>
    <x v="1"/>
    <m/>
    <x v="2"/>
    <n v="75"/>
    <x v="4"/>
    <n v="75"/>
    <x v="0"/>
    <m/>
  </r>
  <r>
    <x v="17"/>
    <s v="2a"/>
    <x v="84"/>
    <s v="Sam, dim et JF - JOUR - Consultation"/>
    <s v="Consultation"/>
    <n v="37.5"/>
    <m/>
    <m/>
    <m/>
    <m/>
    <s v="Bancontact"/>
    <m/>
    <m/>
    <n v="75"/>
    <m/>
    <x v="1"/>
    <m/>
    <x v="2"/>
    <n v="75"/>
    <x v="4"/>
    <n v="75"/>
    <x v="0"/>
    <m/>
  </r>
  <r>
    <x v="17"/>
    <s v="2a"/>
    <x v="84"/>
    <s v="Sam, dim et JF - JOUR - Consultation"/>
    <s v="Consultation"/>
    <n v="37.5"/>
    <m/>
    <m/>
    <m/>
    <m/>
    <s v="Cash"/>
    <m/>
    <m/>
    <n v="0"/>
    <m/>
    <x v="1"/>
    <m/>
    <x v="2"/>
    <n v="0"/>
    <x v="4"/>
    <n v="0"/>
    <x v="0"/>
    <s v="reçu 78e cash dans l'enveloppe"/>
  </r>
  <r>
    <x v="17"/>
    <s v="2a"/>
    <x v="84"/>
    <s v="Sam, dim et JF - JOUR - Consultation"/>
    <s v="Consultation"/>
    <n v="37.5"/>
    <m/>
    <m/>
    <m/>
    <m/>
    <s v="Cash"/>
    <m/>
    <m/>
    <n v="0"/>
    <m/>
    <x v="1"/>
    <m/>
    <x v="2"/>
    <n v="0"/>
    <x v="4"/>
    <n v="0"/>
    <x v="0"/>
    <s v="reçu 78e cash dans l'enveloppe"/>
  </r>
  <r>
    <x v="17"/>
    <s v="2a"/>
    <x v="84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7"/>
    <s v="2a"/>
    <x v="84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7"/>
    <s v="nuit 1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5"/>
    <x v="37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7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7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7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7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7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3"/>
    <x v="32"/>
    <s v="Sam, dim et JF - JOUR - Consultation"/>
    <s v="Consultation"/>
    <n v="37.5"/>
    <m/>
    <m/>
    <m/>
    <m/>
    <s v="Bancontact"/>
    <m/>
    <m/>
    <n v="60"/>
    <m/>
    <x v="1"/>
    <m/>
    <x v="2"/>
    <n v="60"/>
    <x v="4"/>
    <n v="60"/>
    <x v="0"/>
    <m/>
  </r>
  <r>
    <x v="17"/>
    <n v="3"/>
    <x v="32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7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4"/>
    <x v="19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7"/>
    <n v="4"/>
    <x v="19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7"/>
    <n v="4"/>
    <x v="19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7"/>
    <s v="2b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2b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2b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2b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2b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2b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2b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1b"/>
    <x v="43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7"/>
    <s v="1b"/>
    <x v="43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7"/>
    <s v="1b"/>
    <x v="4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1b"/>
    <x v="4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1b"/>
    <x v="4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1b"/>
    <x v="4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s v="1b"/>
    <x v="43"/>
    <s v="Sam, dim et JF - JOUR - Visite 1 bénéficiaire"/>
    <s v="Visite"/>
    <n v="55.5"/>
    <m/>
    <m/>
    <m/>
    <m/>
    <s v="Cash"/>
    <m/>
    <m/>
    <n v="55.5"/>
    <m/>
    <x v="1"/>
    <m/>
    <x v="2"/>
    <n v="55.5"/>
    <x v="4"/>
    <n v="55.5"/>
    <x v="0"/>
    <m/>
  </r>
  <r>
    <x v="17"/>
    <s v="1b"/>
    <x v="43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7"/>
    <s v="1b"/>
    <x v="43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7"/>
    <s v="1b"/>
    <x v="43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7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7"/>
    <n v="6"/>
    <x v="66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7"/>
    <n v="6"/>
    <x v="66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7"/>
    <n v="6"/>
    <x v="66"/>
    <s v="Sam, dim et JF - JOUR - Visite 1 bénéficiaire"/>
    <s v="Visite"/>
    <n v="55.5"/>
    <m/>
    <m/>
    <m/>
    <m/>
    <s v="Cash"/>
    <m/>
    <m/>
    <n v="55.5"/>
    <m/>
    <x v="1"/>
    <m/>
    <x v="2"/>
    <n v="55.5"/>
    <x v="4"/>
    <n v="55.5"/>
    <x v="0"/>
    <m/>
  </r>
  <r>
    <x v="18"/>
    <s v="nuit 3"/>
    <x v="1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18"/>
    <s v="2b"/>
    <x v="30"/>
    <s v="Sam, dim et JF - JOUR - Visite 1 bénéficiaire"/>
    <s v="Visite"/>
    <n v="55.5"/>
    <s v="Jochmans Léon"/>
    <s v="Barcarolle"/>
    <m/>
    <m/>
    <s v="Différé"/>
    <s v="MR"/>
    <s v="Oui"/>
    <n v="55"/>
    <m/>
    <x v="1"/>
    <m/>
    <x v="2"/>
    <n v="55.6"/>
    <x v="11"/>
    <n v="55.6"/>
    <x v="0"/>
    <m/>
  </r>
  <r>
    <x v="18"/>
    <s v="nuit 1"/>
    <x v="117"/>
    <s v="Vend et veille JF - JOUR - Consultation"/>
    <s v="Consultation"/>
    <n v="29"/>
    <m/>
    <m/>
    <m/>
    <m/>
    <s v="Bancontact"/>
    <m/>
    <m/>
    <n v="29"/>
    <m/>
    <x v="1"/>
    <m/>
    <x v="2"/>
    <n v="29"/>
    <x v="4"/>
    <n v="29"/>
    <x v="0"/>
    <m/>
  </r>
  <r>
    <x v="18"/>
    <s v="nuit 2"/>
    <x v="33"/>
    <s v="Vend et veille JF - JOUR - Consultation"/>
    <s v="Consultation"/>
    <n v="29"/>
    <m/>
    <m/>
    <m/>
    <m/>
    <s v="Bancontact"/>
    <m/>
    <m/>
    <n v="30"/>
    <m/>
    <x v="1"/>
    <m/>
    <x v="2"/>
    <n v="30"/>
    <x v="4"/>
    <n v="30"/>
    <x v="0"/>
    <m/>
  </r>
  <r>
    <x v="19"/>
    <s v="1b"/>
    <x v="118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19"/>
    <s v="2b"/>
    <x v="30"/>
    <s v="Sam, dim et JF - JOUR - Visite 1 bénéficiaire"/>
    <s v="Visite"/>
    <n v="55.5"/>
    <s v="Bodson Vincent"/>
    <s v="La Lainière Verviers"/>
    <m/>
    <m/>
    <s v="Différé"/>
    <s v="MR"/>
    <s v="Oui"/>
    <n v="55"/>
    <m/>
    <x v="1"/>
    <m/>
    <x v="2"/>
    <m/>
    <x v="0"/>
    <n v="0"/>
    <x v="2"/>
    <m/>
  </r>
  <r>
    <x v="19"/>
    <s v="nuit 1"/>
    <x v="27"/>
    <s v="Sam, dim et JF - JOUR - Visite 1 bénéficiaire"/>
    <s v="Visite"/>
    <n v="55.5"/>
    <s v="Brick Marielle"/>
    <s v="Bon Air"/>
    <m/>
    <m/>
    <s v="Différé"/>
    <s v="MR"/>
    <s v="Oui"/>
    <n v="55.5"/>
    <m/>
    <x v="1"/>
    <m/>
    <x v="2"/>
    <n v="55.5"/>
    <x v="5"/>
    <n v="55.5"/>
    <x v="0"/>
    <m/>
  </r>
  <r>
    <x v="19"/>
    <n v="4"/>
    <x v="42"/>
    <s v="Sam, dim et JF - JOUR - Consultation"/>
    <s v="Consultation"/>
    <n v="37.5"/>
    <s v="Chalon Leslie"/>
    <m/>
    <s v="(228) Mutualia - Mutualité neutre _x000a_"/>
    <s v="Place Verte 41 4800 VERVIERS"/>
    <s v="Différé"/>
    <s v="⅓ payant C"/>
    <s v="Oui"/>
    <n v="37.5"/>
    <n v="1.5"/>
    <x v="5"/>
    <n v="35.85"/>
    <x v="5"/>
    <m/>
    <x v="0"/>
    <n v="37.35"/>
    <x v="0"/>
    <m/>
  </r>
  <r>
    <x v="19"/>
    <s v="2a"/>
    <x v="119"/>
    <s v="Sam, dim et JF - JOUR - Consultation"/>
    <s v="Consultation"/>
    <n v="37.5"/>
    <s v="Chelqi Ibrahim"/>
    <m/>
    <s v="(319) Solidaris - Mutualité socialiste et syndicale de la Province de Liège _x000a_"/>
    <s v="Rue Douffet 36 4020 LIEGE"/>
    <s v="Différé"/>
    <s v="⅓ payant BC"/>
    <s v="Oui"/>
    <n v="37.5"/>
    <n v="1.5"/>
    <x v="5"/>
    <n v="35.85"/>
    <x v="4"/>
    <m/>
    <x v="0"/>
    <n v="37.35"/>
    <x v="0"/>
    <m/>
  </r>
  <r>
    <x v="19"/>
    <n v="3"/>
    <x v="120"/>
    <s v="Sam, dim et JF - JOUR - Visite 1 bénéficiaire"/>
    <s v="Visite"/>
    <n v="55.5"/>
    <s v="Claessens Maryse"/>
    <m/>
    <s v="(137) Mutualité Chrétienne de Verviers - Eupen _x000a_"/>
    <s v="Rue Laoureux 25-29  - 4800 Verviers"/>
    <s v="Différé"/>
    <s v="⅓ payant BC"/>
    <s v="Oui"/>
    <n v="55.5"/>
    <n v="1.5"/>
    <x v="5"/>
    <n v="50.8"/>
    <x v="5"/>
    <m/>
    <x v="0"/>
    <n v="52.3"/>
    <x v="0"/>
    <m/>
  </r>
  <r>
    <x v="19"/>
    <s v="2b"/>
    <x v="30"/>
    <s v="Sam, dim et JF - JOUR - Visite 1 bénéficiaire"/>
    <s v="Visite"/>
    <n v="55.5"/>
    <s v="Collard Ghislaine"/>
    <s v="Les Hêtres"/>
    <m/>
    <m/>
    <s v="Différé"/>
    <s v="MR"/>
    <s v="Oui"/>
    <n v="55"/>
    <m/>
    <x v="1"/>
    <m/>
    <x v="2"/>
    <n v="55"/>
    <x v="3"/>
    <n v="55"/>
    <x v="0"/>
    <m/>
  </r>
  <r>
    <x v="19"/>
    <n v="3"/>
    <x v="120"/>
    <s v="Sam, dim et JF - JOUR - Visite 1 bénéficiaire"/>
    <s v="Visite"/>
    <n v="55.5"/>
    <s v="Dubois Jeanne"/>
    <s v="La Charmille"/>
    <m/>
    <m/>
    <s v="Différé"/>
    <s v="MR"/>
    <s v="Oui"/>
    <n v="55.5"/>
    <m/>
    <x v="1"/>
    <m/>
    <x v="2"/>
    <n v="55.5"/>
    <x v="3"/>
    <n v="55.5"/>
    <x v="0"/>
    <m/>
  </r>
  <r>
    <x v="19"/>
    <n v="6"/>
    <x v="66"/>
    <s v="Sam, dim et JF - JOUR - Consultation"/>
    <s v="Consultation"/>
    <n v="37.5"/>
    <s v="Duyster Petra"/>
    <m/>
    <s v="(137) Mutualité Chrétienne de Verviers - Eupen _x000a_"/>
    <s v="Rue Laoureux 25-29  - 4800 Verviers"/>
    <s v="Différé"/>
    <s v="⅓ payant C"/>
    <s v="Oui"/>
    <n v="37.5"/>
    <n v="1.5"/>
    <x v="5"/>
    <n v="36.35"/>
    <x v="5"/>
    <m/>
    <x v="0"/>
    <n v="37.85"/>
    <x v="0"/>
    <m/>
  </r>
  <r>
    <x v="19"/>
    <n v="4"/>
    <x v="42"/>
    <s v="Sam, dim et JF - JOUR - Visite 3 bénéficiaires"/>
    <s v="Visite"/>
    <n v="46.5"/>
    <s v="Favarin Lea"/>
    <s v="Grand Fa"/>
    <m/>
    <m/>
    <s v="Différé"/>
    <s v="MR"/>
    <s v="Oui"/>
    <n v="46"/>
    <m/>
    <x v="1"/>
    <m/>
    <x v="2"/>
    <n v="46"/>
    <x v="3"/>
    <n v="46"/>
    <x v="0"/>
    <m/>
  </r>
  <r>
    <x v="19"/>
    <s v="2b"/>
    <x v="30"/>
    <s v="Sam, dim et JF - JOUR - Consultation"/>
    <s v="Consultation"/>
    <n v="37.5"/>
    <s v="Fefkenne Gina"/>
    <m/>
    <s v="(319) Solidaris - Mutualité socialiste et syndicale de la Province de Liège _x000a_"/>
    <s v="Rue Douffet 36 4020 LIEGE"/>
    <s v="Différé"/>
    <s v="⅓ payant BC"/>
    <s v="Oui"/>
    <n v="37"/>
    <n v="1.5"/>
    <x v="5"/>
    <n v="35.85"/>
    <x v="4"/>
    <m/>
    <x v="0"/>
    <n v="37.35"/>
    <x v="0"/>
    <m/>
  </r>
  <r>
    <x v="19"/>
    <s v="2b"/>
    <x v="30"/>
    <s v="Sam, dim et JF - JOUR - Consultation"/>
    <s v="Consultation"/>
    <n v="37.5"/>
    <s v="Fefkenne Kelly"/>
    <m/>
    <s v="(319) Solidaris - Mutualité socialiste et syndicale de la Province de Liège _x000a_"/>
    <s v="Rue Douffet 36 4020 LIEGE"/>
    <s v="Différé"/>
    <s v="⅓ payant BC"/>
    <s v="Oui"/>
    <n v="37"/>
    <n v="1.5"/>
    <x v="5"/>
    <n v="35.85"/>
    <x v="4"/>
    <m/>
    <x v="0"/>
    <n v="37.35"/>
    <x v="0"/>
    <m/>
  </r>
  <r>
    <x v="19"/>
    <s v="2a"/>
    <x v="119"/>
    <s v="Sam, dim et JF - JOUR - Consultation"/>
    <s v="Consultation"/>
    <n v="37.5"/>
    <s v="Guilliaume Enzo"/>
    <s v="CPAS Verviers Rue Ortmans-Hauzeur "/>
    <m/>
    <m/>
    <s v="Différé"/>
    <s v="CPAS"/>
    <s v="Oui"/>
    <n v="37.5"/>
    <m/>
    <x v="1"/>
    <m/>
    <x v="2"/>
    <n v="37.5"/>
    <x v="3"/>
    <n v="37.5"/>
    <x v="0"/>
    <m/>
  </r>
  <r>
    <x v="19"/>
    <n v="6"/>
    <x v="66"/>
    <s v="Sam, dim et JF - JOUR - Consultation"/>
    <s v="Consultation"/>
    <n v="37.5"/>
    <s v="Haccourt Mailly"/>
    <m/>
    <s v="(228) Mutualia - Mutualité neutre _x000a_"/>
    <s v="Place Verte 41 4800 VERVIERS"/>
    <s v="Différé"/>
    <s v="⅓ payant BC"/>
    <s v="Oui"/>
    <n v="37.5"/>
    <n v="1.5"/>
    <x v="5"/>
    <n v="31.35"/>
    <x v="5"/>
    <m/>
    <x v="0"/>
    <n v="32.85"/>
    <x v="0"/>
    <m/>
  </r>
  <r>
    <x v="19"/>
    <s v="2a"/>
    <x v="119"/>
    <s v="Sam, dim et JF - JOUR - Consultation"/>
    <s v="Consultation"/>
    <n v="37.5"/>
    <s v="Hendrick Rose"/>
    <m/>
    <s v="(228) Mutualia - Mutualité neutre _x000a_"/>
    <s v="Place Verte 41 4800 VERVIERS"/>
    <s v="Différé"/>
    <s v="⅓ payant BC"/>
    <s v="Oui"/>
    <n v="37.5"/>
    <n v="6"/>
    <x v="5"/>
    <n v="31.35"/>
    <x v="5"/>
    <m/>
    <x v="0"/>
    <n v="37.35"/>
    <x v="0"/>
    <m/>
  </r>
  <r>
    <x v="19"/>
    <n v="7"/>
    <x v="121"/>
    <s v="Sam, dim et JF - JOUR - Consultation"/>
    <s v="Consultation"/>
    <n v="37.5"/>
    <s v="Henkes Gerlinde"/>
    <m/>
    <s v="(515) Freie Krankenkasse _x000a_"/>
    <s v="Rue Saint-Hubert 49 - 1150 BRUXELLES"/>
    <s v="Différé"/>
    <s v="⅓ payant C"/>
    <s v="Oui"/>
    <n v="37.5"/>
    <n v="1.5"/>
    <x v="5"/>
    <n v="35.85"/>
    <x v="5"/>
    <m/>
    <x v="0"/>
    <n v="37.35"/>
    <x v="0"/>
    <m/>
  </r>
  <r>
    <x v="19"/>
    <s v="2a"/>
    <x v="119"/>
    <s v="Sam, dim et JF - JOUR - Consultation"/>
    <s v="Consultation"/>
    <n v="37.5"/>
    <s v="Hurard Claudia"/>
    <m/>
    <s v="(228) Mutualia - Mutualité neutre _x000a_"/>
    <s v="Place Verte 41 4800 VERVIERS"/>
    <s v="Différé"/>
    <s v="⅓ payant BC"/>
    <s v="Oui"/>
    <n v="37.5"/>
    <n v="6"/>
    <x v="5"/>
    <n v="31.35"/>
    <x v="5"/>
    <m/>
    <x v="0"/>
    <n v="37.35"/>
    <x v="0"/>
    <m/>
  </r>
  <r>
    <x v="19"/>
    <n v="6"/>
    <x v="66"/>
    <s v="Sam, dim et JF - JOUR - Visite 1 bénéficiaire"/>
    <s v="Visite"/>
    <n v="55.5"/>
    <s v="Jansen Anna"/>
    <s v="Marienheim"/>
    <m/>
    <m/>
    <s v="Différé"/>
    <s v="MR"/>
    <s v="Oui"/>
    <n v="55.5"/>
    <m/>
    <x v="1"/>
    <m/>
    <x v="2"/>
    <n v="55.5"/>
    <x v="3"/>
    <n v="55.5"/>
    <x v="0"/>
    <m/>
  </r>
  <r>
    <x v="19"/>
    <s v="2b"/>
    <x v="30"/>
    <s v="Sam, dim et JF - JOUR - Visite 1 bénéficiaire"/>
    <s v="Visite"/>
    <n v="55.5"/>
    <s v="Kesseler Marie-Jose"/>
    <m/>
    <s v="(228) Mutualia - Mutualité neutre _x000a_"/>
    <s v="Place Verte 41 4800 VERVIERS"/>
    <s v="Différé"/>
    <s v="⅓ payant C"/>
    <s v="Oui"/>
    <n v="55"/>
    <n v="5"/>
    <x v="5"/>
    <n v="50.8"/>
    <x v="5"/>
    <m/>
    <x v="0"/>
    <n v="55.8"/>
    <x v="0"/>
    <m/>
  </r>
  <r>
    <x v="19"/>
    <n v="7"/>
    <x v="121"/>
    <s v="Sam, dim et JF - JOUR - Consultation"/>
    <s v="Consultation"/>
    <n v="37.5"/>
    <s v="Kringels Julius"/>
    <m/>
    <s v="(137) Mutualité Chrétienne de Verviers - Eupen _x000a_"/>
    <s v="Rue Laoureux 25-29  - 4800 Verviers"/>
    <s v="Différé"/>
    <s v="⅓ payant C"/>
    <s v="Oui"/>
    <n v="37.5"/>
    <n v="1.5"/>
    <x v="5"/>
    <n v="35.85"/>
    <x v="5"/>
    <m/>
    <x v="0"/>
    <n v="37.35"/>
    <x v="0"/>
    <m/>
  </r>
  <r>
    <x v="19"/>
    <n v="3"/>
    <x v="120"/>
    <s v="Sam, dim et JF - JOUR - Consultation"/>
    <s v="Consultation"/>
    <n v="37.5"/>
    <s v="Lombart Jimmy"/>
    <s v="MM Saint Michel Spa"/>
    <s v="(319) Solidaris - Mutualité socialiste et syndicale de la Province de Liège _x000a_"/>
    <s v="Rue Douffet 36 4020 LIEGE"/>
    <s v="Différé"/>
    <s v="Autres"/>
    <s v="Oui"/>
    <n v="37.5"/>
    <n v="1.5"/>
    <x v="5"/>
    <m/>
    <x v="2"/>
    <n v="36"/>
    <x v="3"/>
    <n v="37.5"/>
    <x v="0"/>
    <m/>
  </r>
  <r>
    <x v="19"/>
    <n v="3"/>
    <x v="120"/>
    <s v="Sam, dim et JF - JOUR - Visite 1 bénéficiaire"/>
    <s v="Visite"/>
    <n v="55.5"/>
    <s v="Lorquet Christiane"/>
    <m/>
    <s v="(228) Mutualia - Mutualité neutre _x000a_"/>
    <s v="Place Verte 41 4800 VERVIERS"/>
    <s v="Différé"/>
    <s v="⅓ payant BC"/>
    <s v="Oui"/>
    <n v="55.5"/>
    <n v="1.5"/>
    <x v="5"/>
    <n v="50.8"/>
    <x v="5"/>
    <m/>
    <x v="0"/>
    <n v="52.3"/>
    <x v="0"/>
    <m/>
  </r>
  <r>
    <x v="19"/>
    <n v="4"/>
    <x v="42"/>
    <s v="Sam, dim et JF - JOUR - Visite 1 bénéficiaire"/>
    <s v="Visite"/>
    <n v="55.5"/>
    <s v="Mayeres Germaine"/>
    <s v="Grand Fa"/>
    <m/>
    <m/>
    <s v="Différé"/>
    <s v="MR"/>
    <s v="Oui"/>
    <n v="55.5"/>
    <m/>
    <x v="1"/>
    <m/>
    <x v="2"/>
    <n v="55.5"/>
    <x v="3"/>
    <n v="55.5"/>
    <x v="0"/>
    <m/>
  </r>
  <r>
    <x v="19"/>
    <n v="4"/>
    <x v="42"/>
    <s v="Sam, dim et JF - JOUR - Visite 1 bénéficiaire"/>
    <s v="Visite"/>
    <n v="55.5"/>
    <s v="Michel Lina"/>
    <s v="Grand Fa"/>
    <m/>
    <m/>
    <s v="Différé"/>
    <s v="MR"/>
    <s v="Oui"/>
    <n v="55.5"/>
    <m/>
    <x v="1"/>
    <m/>
    <x v="2"/>
    <n v="55.5"/>
    <x v="3"/>
    <n v="55.5"/>
    <x v="0"/>
    <m/>
  </r>
  <r>
    <x v="19"/>
    <n v="4"/>
    <x v="42"/>
    <s v="Sam, dim et JF - JOUR - Visite 3 bénéficiaires"/>
    <s v="Visite"/>
    <n v="46.5"/>
    <s v="Moro y Fernandez ,Vic"/>
    <s v="Grand Fa"/>
    <m/>
    <m/>
    <s v="Différé"/>
    <s v="MR"/>
    <s v="Oui"/>
    <n v="46"/>
    <m/>
    <x v="1"/>
    <m/>
    <x v="2"/>
    <n v="46"/>
    <x v="3"/>
    <n v="46"/>
    <x v="0"/>
    <m/>
  </r>
  <r>
    <x v="19"/>
    <n v="3"/>
    <x v="120"/>
    <s v="Sam, dim et JF - JOUR - Consultation"/>
    <s v="Consultation"/>
    <n v="37.5"/>
    <s v="Mucedda Nicoletta"/>
    <m/>
    <s v="(137) Mutualité Chrétienne de Verviers - Eupen _x000a_"/>
    <s v="Rue Laoureux 25-29  - 4800 Verviers"/>
    <s v="Différé"/>
    <s v="⅓ payant C"/>
    <s v="Oui"/>
    <n v="37.5"/>
    <n v="1.5"/>
    <x v="5"/>
    <n v="35.85"/>
    <x v="5"/>
    <m/>
    <x v="0"/>
    <n v="37.35"/>
    <x v="0"/>
    <m/>
  </r>
  <r>
    <x v="19"/>
    <n v="4"/>
    <x v="42"/>
    <s v="Sam, dim et JF - JOUR - Visite 3 bénéficiaires"/>
    <s v="Visite"/>
    <n v="46.5"/>
    <s v="Muller Anne Maria"/>
    <s v="Grand Fa"/>
    <m/>
    <m/>
    <s v="Différé"/>
    <s v="MR"/>
    <s v="Oui"/>
    <n v="46"/>
    <m/>
    <x v="1"/>
    <m/>
    <x v="2"/>
    <n v="46"/>
    <x v="3"/>
    <n v="46"/>
    <x v="0"/>
    <m/>
  </r>
  <r>
    <x v="19"/>
    <n v="3"/>
    <x v="120"/>
    <s v="Sam, dim et JF - JOUR - Consultation"/>
    <s v="Consultation"/>
    <n v="37.5"/>
    <s v="Muls Claude"/>
    <m/>
    <s v="(319) Solidaris - Mutualité socialiste et syndicale de la Province de Liège _x000a_"/>
    <s v="Rue Douffet 36 4020 LIEGE"/>
    <s v="Différé"/>
    <s v="⅓ payant C"/>
    <s v="Oui"/>
    <n v="37.5"/>
    <n v="1.5"/>
    <x v="5"/>
    <n v="35.85"/>
    <x v="4"/>
    <m/>
    <x v="0"/>
    <n v="37.35"/>
    <x v="0"/>
    <m/>
  </r>
  <r>
    <x v="19"/>
    <s v="2a"/>
    <x v="119"/>
    <s v="Sam, dim et JF - JOUR - Consultation"/>
    <s v="Consultation"/>
    <n v="37.5"/>
    <s v="Muno Murielle"/>
    <m/>
    <s v="(228) Mutualia - Mutualité neutre _x000a_"/>
    <s v="Place Verte 41 4800 VERVIERS"/>
    <s v="Différé"/>
    <s v="⅓ payant BC"/>
    <s v="Oui"/>
    <n v="37.5"/>
    <n v="1.5"/>
    <x v="5"/>
    <n v="35.85"/>
    <x v="5"/>
    <m/>
    <x v="0"/>
    <n v="37.35"/>
    <x v="0"/>
    <m/>
  </r>
  <r>
    <x v="19"/>
    <s v="2b"/>
    <x v="30"/>
    <s v="Sam, dim et JF - JOUR - Consultation"/>
    <s v="Consultation"/>
    <n v="37.5"/>
    <s v="Mutara Agath"/>
    <m/>
    <s v="(319) Solidaris - Mutualité socialiste et syndicale de la Province de Liège _x000a_"/>
    <s v="Rue Douffet 36 4020 LIEGE"/>
    <s v="Différé"/>
    <s v="⅓ payant BC"/>
    <s v="Oui"/>
    <n v="37"/>
    <n v="1.5"/>
    <x v="5"/>
    <n v="31.35"/>
    <x v="4"/>
    <m/>
    <x v="0"/>
    <n v="32.85"/>
    <x v="0"/>
    <m/>
  </r>
  <r>
    <x v="19"/>
    <n v="6"/>
    <x v="66"/>
    <s v="Sam, dim et JF - JOUR - Consultation"/>
    <s v="Consultation"/>
    <n v="37.5"/>
    <s v="Noel Anja"/>
    <s v="MM "/>
    <s v="(515) Freie Krankenkasse _x000a_"/>
    <s v="Rue Saint-Hubert 49 - 1150 BRUXELLES"/>
    <s v="Différé"/>
    <s v="Autres"/>
    <s v="Oui"/>
    <n v="37.5"/>
    <n v="1.5"/>
    <x v="5"/>
    <m/>
    <x v="2"/>
    <m/>
    <x v="0"/>
    <n v="1.5"/>
    <x v="3"/>
    <m/>
  </r>
  <r>
    <x v="19"/>
    <n v="5"/>
    <x v="70"/>
    <s v="Sam, dim et JF - JOUR - Consultation"/>
    <s v="Consultation"/>
    <n v="37.5"/>
    <s v="Pironet Léone"/>
    <m/>
    <s v="(323) Mutualité socialiste du Luxembourg _x000a_"/>
    <s v="Place de la Mutualité 1 6870 SAINT-HUBERT "/>
    <s v="Différé"/>
    <s v="⅓ payant C"/>
    <s v="Oui"/>
    <n v="37.5"/>
    <n v="1.5"/>
    <x v="5"/>
    <n v="35.85"/>
    <x v="4"/>
    <m/>
    <x v="0"/>
    <n v="37.35"/>
    <x v="0"/>
    <m/>
  </r>
  <r>
    <x v="19"/>
    <n v="6"/>
    <x v="66"/>
    <s v="Sam, dim et JF - JOUR - Visite 1 bénéficiaire"/>
    <s v="Visite"/>
    <n v="55.5"/>
    <s v="Rose Liane"/>
    <m/>
    <s v="(137) Mutualité Chrétienne de Verviers - Eupen _x000a_"/>
    <s v="Rue Laoureux 25-29  - 4800 Verviers"/>
    <s v="Différé"/>
    <s v="⅓ payant C"/>
    <s v="Oui"/>
    <n v="55.5"/>
    <n v="3"/>
    <x v="5"/>
    <n v="50.8"/>
    <x v="5"/>
    <m/>
    <x v="0"/>
    <n v="53.8"/>
    <x v="0"/>
    <m/>
  </r>
  <r>
    <x v="19"/>
    <s v="nuit 3"/>
    <x v="28"/>
    <s v="Sam, dim et JF - JOUR - Consultation"/>
    <s v="Consultation"/>
    <n v="37.5"/>
    <s v="Scheen Maria"/>
    <m/>
    <s v="(515) Freie Krankenkasse _x000a_"/>
    <s v="Rue Saint-Hubert 49 - 1150 BRUXELLES"/>
    <s v="Différé"/>
    <s v="⅓ payant C"/>
    <s v="Oui"/>
    <n v="37.5"/>
    <n v="5"/>
    <x v="5"/>
    <n v="33.35"/>
    <x v="5"/>
    <m/>
    <x v="0"/>
    <n v="38.35"/>
    <x v="0"/>
    <m/>
  </r>
  <r>
    <x v="19"/>
    <s v="2a"/>
    <x v="119"/>
    <s v="Sam, dim et JF - JOUR - Consultation"/>
    <s v="Consultation"/>
    <n v="37.5"/>
    <s v="Schmitz Kacy"/>
    <m/>
    <s v="(228) Mutualia - Mutualité neutre _x000a_"/>
    <s v="Place Verte 41 4800 VERVIERS"/>
    <s v="Différé"/>
    <s v="⅓ payant BC"/>
    <s v="Oui"/>
    <n v="37.5"/>
    <n v="1.5"/>
    <x v="5"/>
    <n v="35.85"/>
    <x v="5"/>
    <m/>
    <x v="0"/>
    <n v="37.35"/>
    <x v="0"/>
    <m/>
  </r>
  <r>
    <x v="19"/>
    <n v="6"/>
    <x v="66"/>
    <s v="Sam, dim et JF - JOUR - Visite 1 bénéficiaire"/>
    <s v="Visite"/>
    <n v="55.5"/>
    <s v="Schommers Franz"/>
    <s v="Golden Morgen"/>
    <m/>
    <m/>
    <s v="Différé"/>
    <s v="MR"/>
    <s v="Oui"/>
    <n v="55.5"/>
    <m/>
    <x v="1"/>
    <m/>
    <x v="2"/>
    <m/>
    <x v="0"/>
    <n v="0"/>
    <x v="2"/>
    <m/>
  </r>
  <r>
    <x v="19"/>
    <n v="6"/>
    <x v="66"/>
    <s v="Sam, dim et JF - JOUR - Consultation"/>
    <s v="Consultation"/>
    <n v="37.5"/>
    <s v="Schumacher Marie Théres"/>
    <m/>
    <s v="(137) Mutualité Chrétienne de Verviers - Eupen _x000a_"/>
    <s v="Rue Laoureux 25-29  - 4800 Verviers"/>
    <s v="Différé"/>
    <s v="⅓ payant C"/>
    <s v="Oui"/>
    <n v="37.5"/>
    <n v="1.5"/>
    <x v="5"/>
    <n v="35.85"/>
    <x v="5"/>
    <m/>
    <x v="0"/>
    <n v="37.35"/>
    <x v="0"/>
    <m/>
  </r>
  <r>
    <x v="19"/>
    <s v="1a"/>
    <x v="52"/>
    <s v="Sam, dim et JF - JOUR - Visite 1 bénéficiaire"/>
    <s v="Visite"/>
    <n v="55.5"/>
    <s v="Falla Rodolphe"/>
    <s v="CPAS Limbourg"/>
    <s v="(137) Mutualité Chrétienne de Verviers - Eupen _x000a_"/>
    <s v="Rue Laoureux 25-29  - 4800 Verviers"/>
    <s v="Différé"/>
    <s v="CPAS"/>
    <s v="Oui"/>
    <n v="55.5"/>
    <m/>
    <x v="1"/>
    <m/>
    <x v="2"/>
    <n v="55.5"/>
    <x v="3"/>
    <n v="55.5"/>
    <x v="0"/>
    <m/>
  </r>
  <r>
    <x v="19"/>
    <n v="3"/>
    <x v="120"/>
    <s v="Sam, dim et JF - JOUR - Consultation"/>
    <s v="Consultation"/>
    <n v="37.5"/>
    <s v="Starotchi Shakira"/>
    <m/>
    <s v="(137) Mutualité Chrétienne de Verviers - Eupen _x000a_"/>
    <s v="Rue Laoureux 25-29  - 4800 Verviers"/>
    <s v="Différé"/>
    <s v="⅓ payant C"/>
    <s v="Oui"/>
    <n v="37.5"/>
    <n v="1.5"/>
    <x v="5"/>
    <n v="35.85"/>
    <x v="5"/>
    <m/>
    <x v="0"/>
    <n v="37.35"/>
    <x v="0"/>
    <m/>
  </r>
  <r>
    <x v="19"/>
    <s v="1a"/>
    <x v="52"/>
    <s v="Sam, dim et JF - JOUR - Consultation"/>
    <s v="Consultation"/>
    <n v="37.5"/>
    <s v="Masson Nathalie"/>
    <m/>
    <s v="(509) Partena - Mutualité libre _x000a_"/>
    <s v="Boulevard Louis Mettewie 74-76 1080 BRUXELLES "/>
    <s v="Différé"/>
    <s v="⅓ payant C"/>
    <s v="Oui"/>
    <n v="37.5"/>
    <n v="1.5"/>
    <x v="5"/>
    <n v="35.85"/>
    <x v="3"/>
    <m/>
    <x v="0"/>
    <n v="37.35"/>
    <x v="0"/>
    <m/>
  </r>
  <r>
    <x v="19"/>
    <n v="4"/>
    <x v="42"/>
    <s v="Sam, dim et JF - JOUR - Consultation"/>
    <s v="Consultation"/>
    <n v="37.5"/>
    <s v="Thannen Emeline"/>
    <m/>
    <s v="(137) Mutualité Chrétienne de Verviers - Eupen _x000a_"/>
    <s v="Rue Laoureux 25-29  - 4800 Verviers"/>
    <s v="Différé"/>
    <s v="⅓ payant NP"/>
    <s v="Oui"/>
    <n v="33.24"/>
    <n v="1.5"/>
    <x v="5"/>
    <n v="31.85"/>
    <x v="5"/>
    <m/>
    <x v="0"/>
    <n v="33.35"/>
    <x v="0"/>
    <m/>
  </r>
  <r>
    <x v="19"/>
    <s v="nuit 3"/>
    <x v="28"/>
    <s v="Sam, dim et JF - NUIT - Visite 1 bénéficiaire"/>
    <s v="Visite"/>
    <n v="85"/>
    <s v="Veiders Margaretha"/>
    <s v="Seniorenheim Butgenbach"/>
    <m/>
    <m/>
    <s v="Différé"/>
    <s v="MR"/>
    <s v="Oui"/>
    <n v="85"/>
    <m/>
    <x v="1"/>
    <m/>
    <x v="2"/>
    <n v="85"/>
    <x v="3"/>
    <n v="85"/>
    <x v="0"/>
    <m/>
  </r>
  <r>
    <x v="19"/>
    <s v="1a"/>
    <x v="52"/>
    <s v="Sam, dim et JF - JOUR - Visite 1 bénéficiaire"/>
    <s v="Visite"/>
    <n v="55.5"/>
    <s v="Vervier Noël"/>
    <s v="La Kan Aubel"/>
    <s v="(319) Solidaris - Mutualité socialiste et syndicale de la Province de Liège _x000a_"/>
    <s v="Rue Douffet 36 4020 LIEGE"/>
    <s v="Différé"/>
    <s v="MR"/>
    <s v="Oui"/>
    <n v="135.13"/>
    <m/>
    <x v="1"/>
    <m/>
    <x v="2"/>
    <n v="135.13"/>
    <x v="5"/>
    <n v="135.13"/>
    <x v="0"/>
    <m/>
  </r>
  <r>
    <x v="19"/>
    <s v="2a"/>
    <x v="119"/>
    <s v="Sam, dim et JF - JOUR - Consultation"/>
    <s v="Consultation"/>
    <n v="37.5"/>
    <s v="Willems William"/>
    <m/>
    <s v="(137) Mutualité Chrétienne de Verviers - Eupen _x000a_"/>
    <s v="Rue Laoureux 25-29  - 4800 Verviers"/>
    <s v="Différé"/>
    <s v="⅓ payant BC"/>
    <s v="Oui"/>
    <n v="37.5"/>
    <n v="1.5"/>
    <x v="5"/>
    <n v="35.85"/>
    <x v="5"/>
    <m/>
    <x v="0"/>
    <n v="37.35"/>
    <x v="0"/>
    <m/>
  </r>
  <r>
    <x v="19"/>
    <n v="3"/>
    <x v="120"/>
    <s v="Sam, dim et JF - JOUR - Consultation"/>
    <s v="Consultation"/>
    <n v="37.5"/>
    <s v="Xhrouet Françoise"/>
    <m/>
    <s v="(228) Mutualia - Mutualité neutre _x000a_"/>
    <s v="Place Verte 41 4800 VERVIERS"/>
    <s v="Différé"/>
    <s v="⅓ payant BC"/>
    <s v="Oui"/>
    <n v="37.5"/>
    <n v="1.5"/>
    <x v="5"/>
    <n v="35.85"/>
    <x v="5"/>
    <m/>
    <x v="0"/>
    <n v="37.35"/>
    <x v="0"/>
    <m/>
  </r>
  <r>
    <x v="19"/>
    <n v="4"/>
    <x v="42"/>
    <s v="Sam, dim et JF - JOUR - Visite 3 bénéficiaires"/>
    <s v="Visite"/>
    <n v="46.5"/>
    <s v="Zanzen Marie Josee"/>
    <s v="Grand Fa"/>
    <m/>
    <m/>
    <s v="Différé"/>
    <s v="MR"/>
    <s v="Oui"/>
    <n v="46"/>
    <m/>
    <x v="1"/>
    <m/>
    <x v="2"/>
    <n v="46"/>
    <x v="3"/>
    <n v="46"/>
    <x v="0"/>
    <m/>
  </r>
  <r>
    <x v="19"/>
    <s v="1a"/>
    <x v="52"/>
    <s v="Sam, dim et JF - JOUR - Consultation"/>
    <s v="Consultation"/>
    <n v="37.5"/>
    <m/>
    <m/>
    <m/>
    <m/>
    <s v="Cash"/>
    <m/>
    <m/>
    <n v="37"/>
    <m/>
    <x v="1"/>
    <m/>
    <x v="2"/>
    <n v="37"/>
    <x v="4"/>
    <n v="37"/>
    <x v="0"/>
    <m/>
  </r>
  <r>
    <x v="19"/>
    <s v="1a"/>
    <x v="52"/>
    <s v="Sam, dim et JF - JOUR - Visite 1 bénéficiaire"/>
    <s v="Visite"/>
    <n v="55.5"/>
    <m/>
    <m/>
    <m/>
    <m/>
    <s v="Cash"/>
    <m/>
    <m/>
    <n v="55"/>
    <m/>
    <x v="1"/>
    <m/>
    <x v="2"/>
    <n v="55"/>
    <x v="4"/>
    <n v="55"/>
    <x v="0"/>
    <m/>
  </r>
  <r>
    <x v="1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nuit 3"/>
    <x v="28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19"/>
    <s v="nuit 3"/>
    <x v="28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19"/>
    <s v="nuit 3"/>
    <x v="28"/>
    <s v="Sam, dim et JF - NUIT - Visite 1 bénéficiaire"/>
    <s v="Visite"/>
    <n v="85"/>
    <m/>
    <m/>
    <m/>
    <m/>
    <s v="Bancontact"/>
    <m/>
    <m/>
    <n v="85"/>
    <m/>
    <x v="1"/>
    <m/>
    <x v="2"/>
    <n v="85"/>
    <x v="4"/>
    <n v="85"/>
    <x v="0"/>
    <m/>
  </r>
  <r>
    <x v="19"/>
    <s v="2a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2a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2a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2a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2a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2a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2b"/>
    <x v="30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9"/>
    <s v="2b"/>
    <x v="30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9"/>
    <s v="2b"/>
    <x v="30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9"/>
    <s v="2b"/>
    <x v="30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9"/>
    <s v="2b"/>
    <x v="30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9"/>
    <s v="2b"/>
    <x v="30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9"/>
    <s v="2b"/>
    <x v="30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9"/>
    <s v="2b"/>
    <x v="30"/>
    <s v="Sam, dim et JF - JOUR - Consultation"/>
    <s v="Consultation"/>
    <n v="37.5"/>
    <m/>
    <m/>
    <m/>
    <m/>
    <s v="Bancontact"/>
    <m/>
    <m/>
    <n v="37"/>
    <m/>
    <x v="1"/>
    <m/>
    <x v="2"/>
    <n v="37"/>
    <x v="4"/>
    <n v="37"/>
    <x v="0"/>
    <m/>
  </r>
  <r>
    <x v="19"/>
    <s v="2b"/>
    <x v="30"/>
    <s v="Sam, dim et JF - JOUR - Consultation"/>
    <s v="Consultation"/>
    <n v="37.5"/>
    <m/>
    <m/>
    <m/>
    <m/>
    <s v="Cash"/>
    <m/>
    <m/>
    <n v="40"/>
    <m/>
    <x v="1"/>
    <m/>
    <x v="2"/>
    <n v="40"/>
    <x v="4"/>
    <n v="40"/>
    <x v="0"/>
    <m/>
  </r>
  <r>
    <x v="19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3"/>
    <x v="120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19"/>
    <n v="3"/>
    <x v="120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9"/>
    <n v="3"/>
    <x v="120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9"/>
    <n v="4"/>
    <x v="42"/>
    <s v="Sam, dim et JF - JOUR - Visite 1 bénéficiaire"/>
    <s v="Visite"/>
    <n v="55.5"/>
    <m/>
    <m/>
    <m/>
    <m/>
    <s v="Cash"/>
    <m/>
    <m/>
    <n v="55.5"/>
    <m/>
    <x v="1"/>
    <m/>
    <x v="2"/>
    <n v="55.5"/>
    <x v="4"/>
    <n v="55.5"/>
    <x v="0"/>
    <m/>
  </r>
  <r>
    <x v="19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4"/>
    <x v="42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19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19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5"/>
    <x v="70"/>
    <s v="Sam, dim et JF - JOUR - Consultation"/>
    <s v="Consultation"/>
    <n v="37.5"/>
    <m/>
    <m/>
    <m/>
    <m/>
    <s v="Bancontact"/>
    <m/>
    <m/>
    <n v="38"/>
    <m/>
    <x v="1"/>
    <m/>
    <x v="2"/>
    <n v="38"/>
    <x v="4"/>
    <n v="38"/>
    <x v="0"/>
    <m/>
  </r>
  <r>
    <x v="19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6"/>
    <x v="66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19"/>
    <n v="6"/>
    <x v="66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19"/>
    <n v="6"/>
    <x v="66"/>
    <s v="Sam, dim et JF - JOUR - Consultation"/>
    <s v="Consultation"/>
    <n v="37.5"/>
    <m/>
    <m/>
    <m/>
    <m/>
    <s v="Cash"/>
    <m/>
    <m/>
    <n v="31.5"/>
    <m/>
    <x v="1"/>
    <m/>
    <x v="2"/>
    <n v="31.5"/>
    <x v="3"/>
    <n v="31.5"/>
    <x v="0"/>
    <m/>
  </r>
  <r>
    <x v="19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n v="7"/>
    <x v="121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19"/>
    <n v="7"/>
    <x v="121"/>
    <s v="Sam, dim et JF - JOUR - Consultation"/>
    <s v="Consultation"/>
    <n v="37.5"/>
    <m/>
    <m/>
    <m/>
    <m/>
    <s v="Cash"/>
    <m/>
    <m/>
    <n v="37.799999999999997"/>
    <m/>
    <x v="1"/>
    <m/>
    <x v="2"/>
    <n v="37.799999999999997"/>
    <x v="4"/>
    <n v="37.799999999999997"/>
    <x v="0"/>
    <m/>
  </r>
  <r>
    <x v="19"/>
    <s v="nuit 1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nuit 1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nuit 1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nuit 1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19"/>
    <s v="nuit 2"/>
    <x v="53"/>
    <s v="Sam, dim et JF - NUIT - Consultation"/>
    <s v="Consultation"/>
    <n v="50"/>
    <m/>
    <m/>
    <m/>
    <m/>
    <s v="Bancontact"/>
    <m/>
    <m/>
    <n v="49"/>
    <m/>
    <x v="1"/>
    <m/>
    <x v="2"/>
    <n v="49"/>
    <x v="4"/>
    <n v="49"/>
    <x v="0"/>
    <m/>
  </r>
  <r>
    <x v="19"/>
    <s v="nuit 2"/>
    <x v="53"/>
    <s v="Sam, dim et JF - NUIT - Visite 1 bénéficiaire"/>
    <s v="Visite"/>
    <n v="85"/>
    <m/>
    <m/>
    <m/>
    <m/>
    <s v="Bancontact"/>
    <m/>
    <m/>
    <n v="85"/>
    <m/>
    <x v="1"/>
    <m/>
    <x v="2"/>
    <n v="85"/>
    <x v="4"/>
    <n v="85"/>
    <x v="0"/>
    <m/>
  </r>
  <r>
    <x v="20"/>
    <s v="2b"/>
    <x v="122"/>
    <s v="Sam, dim et JF - JOUR - Consultation"/>
    <s v="Consultation"/>
    <n v="37.5"/>
    <s v="Bennouali Lamguirisse Mohamed"/>
    <s v="mm mosaique"/>
    <s v="(228) Mutualia - Mutualité neutre _x000a_"/>
    <s v="Place Verte 41 4800 VERVIERS"/>
    <s v="Différé"/>
    <s v="Autres"/>
    <s v="Oui"/>
    <n v="37.5"/>
    <n v="1.5"/>
    <x v="6"/>
    <m/>
    <x v="2"/>
    <n v="35.85"/>
    <x v="2"/>
    <n v="37.35"/>
    <x v="0"/>
    <m/>
  </r>
  <r>
    <x v="20"/>
    <s v="2b"/>
    <x v="122"/>
    <s v="Sam, dim et JF - JOUR - Visite 1 bénéficiaire"/>
    <s v="Visite"/>
    <n v="55.5"/>
    <s v="Brick Mariette"/>
    <s v="Bon Air"/>
    <m/>
    <m/>
    <s v="Différé"/>
    <s v="MR"/>
    <s v="Oui"/>
    <n v="55.5"/>
    <m/>
    <x v="1"/>
    <m/>
    <x v="2"/>
    <n v="55.5"/>
    <x v="2"/>
    <n v="55.5"/>
    <x v="0"/>
    <m/>
  </r>
  <r>
    <x v="20"/>
    <s v="2a"/>
    <x v="123"/>
    <s v="Sam, dim et JF - JOUR - Consultation"/>
    <s v="Consultation"/>
    <n v="37.5"/>
    <s v="Chelqi Ibrahim"/>
    <m/>
    <s v="(319) Solidaris - Mutualité socialiste et syndicale de la Province de Liège _x000a_"/>
    <s v="Rue Douffet 36 4020 LIEGE"/>
    <s v="Différé"/>
    <s v="⅓ payant BC"/>
    <s v="Oui"/>
    <n v="37.5"/>
    <n v="1.5"/>
    <x v="5"/>
    <n v="35.85"/>
    <x v="4"/>
    <m/>
    <x v="0"/>
    <n v="37.35"/>
    <x v="0"/>
    <m/>
  </r>
  <r>
    <x v="20"/>
    <n v="3"/>
    <x v="87"/>
    <s v="Sam, dim et JF - JOUR - Visite 1 bénéficiaire"/>
    <s v="Visite"/>
    <n v="55.5"/>
    <s v="Bourguignon Jacques"/>
    <s v="Envoyé au domicile"/>
    <m/>
    <m/>
    <s v="Différé"/>
    <s v="MR"/>
    <s v="Oui"/>
    <n v="55.5"/>
    <m/>
    <x v="1"/>
    <m/>
    <x v="2"/>
    <n v="55.5"/>
    <x v="3"/>
    <n v="55.5"/>
    <x v="0"/>
    <m/>
  </r>
  <r>
    <x v="20"/>
    <n v="3"/>
    <x v="87"/>
    <s v="Sam, dim et JF - JOUR - Consultation"/>
    <s v="Consultation"/>
    <n v="37.5"/>
    <s v="Bourguignon Laurent"/>
    <m/>
    <s v="(137) Mutualité Chrétienne de Verviers - Eupen _x000a_"/>
    <s v="Rue Laoureux 25-29  - 4800 Verviers"/>
    <s v="Différé"/>
    <s v="⅓ payant C"/>
    <s v="Oui"/>
    <n v="37.5"/>
    <n v="1.5"/>
    <x v="5"/>
    <n v="35.85"/>
    <x v="5"/>
    <m/>
    <x v="0"/>
    <n v="37.35"/>
    <x v="0"/>
    <m/>
  </r>
  <r>
    <x v="20"/>
    <n v="3"/>
    <x v="87"/>
    <s v="Sam, dim et JF - JOUR - Visite 1 bénéficiaire"/>
    <s v="Visite"/>
    <n v="55.5"/>
    <s v="Cremers Liliane"/>
    <s v="MR Le Grand cerf"/>
    <m/>
    <m/>
    <s v="Différé"/>
    <s v="MR"/>
    <s v="Oui"/>
    <n v="135"/>
    <m/>
    <x v="1"/>
    <m/>
    <x v="2"/>
    <n v="55.5"/>
    <x v="5"/>
    <n v="55.5"/>
    <x v="0"/>
    <m/>
  </r>
  <r>
    <x v="20"/>
    <s v="nuit 1"/>
    <x v="124"/>
    <s v="Sam, dim et JF - JOUR - Consultation"/>
    <s v="Consultation"/>
    <n v="37.5"/>
    <s v="Dumursoglu Fatima Sukeyma"/>
    <m/>
    <s v="(506) Omnimut mutualité libre de Wallonie _x000a_"/>
    <s v="Rue Natalis 47 B 4020 LIEGE "/>
    <s v="Différé"/>
    <s v="⅓ payant C"/>
    <s v="Oui"/>
    <n v="37.5"/>
    <n v="1.5"/>
    <x v="5"/>
    <n v="35.85"/>
    <x v="0"/>
    <m/>
    <x v="0"/>
    <n v="37.35"/>
    <x v="0"/>
    <m/>
  </r>
  <r>
    <x v="20"/>
    <n v="3"/>
    <x v="87"/>
    <s v="Sam, dim et JF - JOUR - Visite 1 bénéficiaire"/>
    <s v="Visite"/>
    <n v="55.5"/>
    <s v="Maes Pierre"/>
    <s v="MR Domaine de Niveze"/>
    <m/>
    <m/>
    <s v="Différé"/>
    <s v="MR"/>
    <s v="Oui"/>
    <n v="55.5"/>
    <m/>
    <x v="1"/>
    <m/>
    <x v="2"/>
    <n v="55.5"/>
    <x v="5"/>
    <n v="55.5"/>
    <x v="0"/>
    <m/>
  </r>
  <r>
    <x v="20"/>
    <n v="3"/>
    <x v="87"/>
    <s v="Sam, dim et JF - JOUR - Visite 1 bénéficiaire"/>
    <s v="Visite"/>
    <n v="55.5"/>
    <s v="Meus Marie-Thérèse"/>
    <s v="MR Heures claires"/>
    <m/>
    <m/>
    <s v="Différé"/>
    <s v="MR"/>
    <s v="Oui"/>
    <n v="55.5"/>
    <m/>
    <x v="1"/>
    <m/>
    <x v="2"/>
    <n v="55.5"/>
    <x v="5"/>
    <n v="55.5"/>
    <x v="0"/>
    <m/>
  </r>
  <r>
    <x v="20"/>
    <n v="6"/>
    <x v="125"/>
    <s v="Sam, dim et JF - JOUR - Consultation"/>
    <s v="Consultation"/>
    <n v="37.5"/>
    <s v="Kistemann Andrea"/>
    <m/>
    <s v="(137) Mutualité Chrétienne de Verviers - Eupen _x000a_"/>
    <s v="Rue Laoureux 25-29  - 4800 Verviers"/>
    <s v="Différé"/>
    <s v="⅓ payant C"/>
    <s v="Oui"/>
    <n v="37.5"/>
    <n v="1.5"/>
    <x v="5"/>
    <n v="35.85"/>
    <x v="5"/>
    <m/>
    <x v="0"/>
    <n v="37.35"/>
    <x v="0"/>
    <m/>
  </r>
  <r>
    <x v="20"/>
    <n v="3"/>
    <x v="87"/>
    <s v="Sam, dim et JF - JOUR - Consultation"/>
    <s v="Consultation"/>
    <n v="37.5"/>
    <s v="Mucedda Nicoletta"/>
    <m/>
    <s v="(137) Mutualité Chrétienne de Verviers - Eupen _x000a_"/>
    <s v="Rue Laoureux 25-29  - 4800 Verviers"/>
    <s v="Différé"/>
    <s v="⅓ payant C"/>
    <s v="Oui"/>
    <n v="37.5"/>
    <n v="1.5"/>
    <x v="5"/>
    <n v="35.85"/>
    <x v="5"/>
    <m/>
    <x v="0"/>
    <n v="37.35"/>
    <x v="0"/>
    <m/>
  </r>
  <r>
    <x v="20"/>
    <s v="1b"/>
    <x v="118"/>
    <s v="Sam, dim et JF - JOUR - Consultation"/>
    <s v="Consultation"/>
    <n v="37.5"/>
    <s v="Lecloux Amandine"/>
    <m/>
    <s v="(137) Mutualité Chrétienne de Verviers - Eupen _x000a_"/>
    <s v="Rue Laoureux 25-29  - 4800 Verviers"/>
    <s v="Différé"/>
    <s v="⅓ payant BC"/>
    <s v="Oui"/>
    <n v="37.5"/>
    <n v="6"/>
    <x v="5"/>
    <n v="31.35"/>
    <x v="5"/>
    <m/>
    <x v="0"/>
    <n v="37.35"/>
    <x v="0"/>
    <m/>
  </r>
  <r>
    <x v="20"/>
    <s v="1a"/>
    <x v="126"/>
    <s v="Sam, dim et JF - JOUR - Visite 1 bénéficiaire"/>
    <s v="Visite"/>
    <n v="55.5"/>
    <s v="Lennarts Alphonse"/>
    <s v="Pannesheydt"/>
    <m/>
    <m/>
    <s v="Différé"/>
    <s v="MR"/>
    <s v="Oui"/>
    <n v="55.5"/>
    <m/>
    <x v="1"/>
    <m/>
    <x v="2"/>
    <n v="55.5"/>
    <x v="6"/>
    <n v="55.5"/>
    <x v="0"/>
    <m/>
  </r>
  <r>
    <x v="20"/>
    <n v="3"/>
    <x v="87"/>
    <s v="Sam, dim et JF - JOUR - Visite 1 bénéficiaire"/>
    <s v="Visite"/>
    <n v="55.5"/>
    <s v="Vanhove Josee"/>
    <s v="Le Grand cerf"/>
    <m/>
    <m/>
    <s v="Différé"/>
    <s v="MR"/>
    <s v="Oui"/>
    <n v="55.5"/>
    <m/>
    <x v="1"/>
    <m/>
    <x v="2"/>
    <n v="55.5"/>
    <x v="6"/>
    <n v="55.5"/>
    <x v="0"/>
    <m/>
  </r>
  <r>
    <x v="20"/>
    <n v="3"/>
    <x v="87"/>
    <s v="Sam, dim et JF - JOUR - Visite 1 bénéficiaire"/>
    <s v="Visite"/>
    <n v="55.5"/>
    <s v="Verhaegue C/Ransy Marie Angele"/>
    <s v="MR Cheveux D'argent"/>
    <m/>
    <m/>
    <s v="Différé"/>
    <s v="MR"/>
    <s v="Oui"/>
    <n v="55.5"/>
    <m/>
    <x v="1"/>
    <m/>
    <x v="2"/>
    <n v="55.5"/>
    <x v="5"/>
    <n v="55.5"/>
    <x v="0"/>
    <m/>
  </r>
  <r>
    <x v="20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2b"/>
    <x v="122"/>
    <s v="Sam, dim et JF - JOUR - Consultation"/>
    <s v="Consultation"/>
    <n v="37.5"/>
    <s v="Solot Jean-Marc"/>
    <s v="M. Méd Brasero"/>
    <m/>
    <m/>
    <s v="Différé"/>
    <s v="Autres"/>
    <s v="Oui"/>
    <n v="37.5"/>
    <m/>
    <x v="1"/>
    <m/>
    <x v="2"/>
    <n v="36.35"/>
    <x v="2"/>
    <n v="36.35"/>
    <x v="0"/>
    <m/>
  </r>
  <r>
    <x v="20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nuit 3"/>
    <x v="50"/>
    <s v="Sam, dim et JF - NUIT - Visite 1 bénéficiaire"/>
    <s v="Visite"/>
    <n v="85"/>
    <s v="Theis Martin"/>
    <s v="MR Home Hof Butgenbach Seniorenheim"/>
    <m/>
    <m/>
    <s v="Différé"/>
    <s v="MR"/>
    <s v="Oui"/>
    <n v="85"/>
    <m/>
    <x v="1"/>
    <m/>
    <x v="2"/>
    <n v="85"/>
    <x v="5"/>
    <n v="85"/>
    <x v="0"/>
    <m/>
  </r>
  <r>
    <x v="20"/>
    <n v="3"/>
    <x v="87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20"/>
    <s v="1a"/>
    <x v="126"/>
    <s v="Sam, dim et JF - JOUR - Consultation"/>
    <s v="Consultation"/>
    <n v="37.5"/>
    <s v="Troupin Genevieve"/>
    <m/>
    <m/>
    <m/>
    <s v="Différé"/>
    <s v="Virement"/>
    <s v="Non"/>
    <n v="37.5"/>
    <m/>
    <x v="1"/>
    <m/>
    <x v="2"/>
    <n v="37.5"/>
    <x v="2"/>
    <n v="37.5"/>
    <x v="0"/>
    <m/>
  </r>
  <r>
    <x v="20"/>
    <s v="1b"/>
    <x v="118"/>
    <s v="Sam, dim et JF - JOUR - Visite 1 bénéficiaire"/>
    <s v="Visite"/>
    <n v="55.5"/>
    <s v="Vanaschen Hubertine"/>
    <s v="St Joseph Menbach"/>
    <m/>
    <m/>
    <s v="Différé"/>
    <s v="MR"/>
    <s v="Oui"/>
    <n v="55.5"/>
    <m/>
    <x v="1"/>
    <m/>
    <x v="2"/>
    <n v="55.5"/>
    <x v="5"/>
    <n v="55.5"/>
    <x v="0"/>
    <m/>
  </r>
  <r>
    <x v="20"/>
    <n v="3"/>
    <x v="87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0"/>
    <n v="3"/>
    <x v="87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0"/>
    <s v="2b"/>
    <x v="122"/>
    <s v="Sam, dim et JF - JOUR - Visite 1 bénéficiaire"/>
    <s v="Visite"/>
    <n v="55.5"/>
    <s v="Wilkin Juliane"/>
    <s v="Solazur"/>
    <m/>
    <m/>
    <s v="Différé"/>
    <s v="MR"/>
    <s v="Oui"/>
    <n v="55.5"/>
    <m/>
    <x v="1"/>
    <m/>
    <x v="2"/>
    <n v="55.5"/>
    <x v="2"/>
    <n v="55.5"/>
    <x v="0"/>
    <m/>
  </r>
  <r>
    <x v="20"/>
    <s v="2a"/>
    <x v="123"/>
    <s v="Sam, dim et JF - JOUR - Visite 1 bénéficiaire"/>
    <s v="Visite"/>
    <n v="55.5"/>
    <s v="Wislet Marguerite"/>
    <m/>
    <s v="(319) Solidaris - Mutualité socialiste et syndicale de la Province de Liège _x000a_"/>
    <s v="Rue Douffet 36 4020 LIEGE"/>
    <s v="Différé"/>
    <s v="⅓ payant C"/>
    <s v="Oui"/>
    <n v="55.5"/>
    <n v="5"/>
    <x v="5"/>
    <n v="50.8"/>
    <x v="4"/>
    <m/>
    <x v="0"/>
    <n v="55.8"/>
    <x v="0"/>
    <m/>
  </r>
  <r>
    <x v="20"/>
    <n v="7"/>
    <x v="51"/>
    <s v="Sam, dim et JF - JOUR - Visite 1 bénéficiaire"/>
    <s v="Visite"/>
    <n v="55.5"/>
    <s v="Heinen Margaretha"/>
    <s v="Home Hof Bütgenbach Seniorenheim"/>
    <m/>
    <m/>
    <s v="Différé"/>
    <s v="MR"/>
    <s v="Oui"/>
    <n v="55.5"/>
    <m/>
    <x v="1"/>
    <m/>
    <x v="2"/>
    <m/>
    <x v="0"/>
    <n v="0"/>
    <x v="2"/>
    <m/>
  </r>
  <r>
    <x v="20"/>
    <n v="7"/>
    <x v="51"/>
    <s v="Sam, dim et JF - JOUR - Visite 1 bénéficiaire"/>
    <s v="Visite"/>
    <n v="55.5"/>
    <s v="Kaut Juliana"/>
    <s v="MR Home Hof Bütgenbach Seniorenheim"/>
    <m/>
    <m/>
    <s v="Différé"/>
    <s v="MR"/>
    <s v="Oui"/>
    <n v="55.5"/>
    <m/>
    <x v="1"/>
    <m/>
    <x v="2"/>
    <n v="55.5"/>
    <x v="3"/>
    <n v="55.5"/>
    <x v="0"/>
    <m/>
  </r>
  <r>
    <x v="20"/>
    <n v="7"/>
    <x v="51"/>
    <s v="Sam, dim et JF - JOUR - Visite 1 bénéficiaire"/>
    <s v="Visite"/>
    <n v="55.5"/>
    <s v="Schumacher Joseph Reinh"/>
    <s v="MR Home Hof Bütgenbach Seniorenheim"/>
    <m/>
    <m/>
    <s v="Différé"/>
    <s v="MR"/>
    <s v="Oui"/>
    <n v="55.5"/>
    <m/>
    <x v="1"/>
    <m/>
    <x v="2"/>
    <n v="55.5"/>
    <x v="3"/>
    <n v="55.5"/>
    <x v="0"/>
    <m/>
  </r>
  <r>
    <x v="20"/>
    <n v="7"/>
    <x v="51"/>
    <s v="Sam, dim et JF - JOUR - Visite 1 bénéficiaire"/>
    <s v="Visite"/>
    <n v="55.5"/>
    <s v="Theis Maria"/>
    <s v="MR Home Hof Bütgenbach Seniorenheim"/>
    <m/>
    <m/>
    <s v="Différé"/>
    <s v="MR"/>
    <s v="Oui"/>
    <n v="55.5"/>
    <m/>
    <x v="1"/>
    <m/>
    <x v="2"/>
    <n v="55.5"/>
    <x v="3"/>
    <n v="55.5"/>
    <x v="0"/>
    <m/>
  </r>
  <r>
    <x v="20"/>
    <n v="7"/>
    <x v="51"/>
    <s v="Sam, dim et JF - JOUR - Visite 1 bénéficiaire"/>
    <s v="Visite"/>
    <n v="55.5"/>
    <s v="Theis Martin"/>
    <s v="MR Home Hof Bütgenbach Seniorenheim"/>
    <m/>
    <m/>
    <s v="Différé"/>
    <s v="MR"/>
    <s v="Oui"/>
    <n v="55.5"/>
    <m/>
    <x v="1"/>
    <m/>
    <x v="2"/>
    <n v="55.5"/>
    <x v="5"/>
    <n v="55.5"/>
    <x v="0"/>
    <m/>
  </r>
  <r>
    <x v="20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7"/>
    <x v="51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20"/>
    <n v="3"/>
    <x v="87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0"/>
    <s v="1a"/>
    <x v="126"/>
    <s v="Sam, dim et JF - JOUR - Consultation"/>
    <s v="Consultation"/>
    <n v="37.5"/>
    <m/>
    <m/>
    <m/>
    <m/>
    <s v="Cash"/>
    <m/>
    <m/>
    <n v="57.5"/>
    <m/>
    <x v="1"/>
    <m/>
    <x v="2"/>
    <n v="57.5"/>
    <x v="4"/>
    <n v="57.5"/>
    <x v="0"/>
    <m/>
  </r>
  <r>
    <x v="20"/>
    <s v="1a"/>
    <x v="126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0"/>
    <s v="1a"/>
    <x v="126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0"/>
    <s v="1a"/>
    <x v="126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0"/>
    <s v="1a"/>
    <x v="126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0"/>
    <s v="1a"/>
    <x v="126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0"/>
    <s v="1a"/>
    <x v="126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0"/>
    <s v="1a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1a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1a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1b"/>
    <x v="118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0"/>
    <s v="1b"/>
    <x v="11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1b"/>
    <x v="11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1b"/>
    <x v="11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1b"/>
    <x v="11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1b"/>
    <x v="11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1b"/>
    <x v="11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1b"/>
    <x v="11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1b"/>
    <x v="11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1b"/>
    <x v="118"/>
    <s v="Sam, dim et JF - JOUR - Visite 1 bénéficiaire"/>
    <s v="Visite"/>
    <n v="55.5"/>
    <m/>
    <m/>
    <m/>
    <m/>
    <s v="Bancontact"/>
    <m/>
    <m/>
    <n v="55"/>
    <m/>
    <x v="1"/>
    <m/>
    <x v="2"/>
    <n v="55"/>
    <x v="4"/>
    <n v="55"/>
    <x v="0"/>
    <m/>
  </r>
  <r>
    <x v="20"/>
    <s v="1b"/>
    <x v="118"/>
    <s v="Sam, dim et JF - JOUR - Visite 1 bénéficiaire"/>
    <s v="Visite"/>
    <n v="55.5"/>
    <m/>
    <m/>
    <m/>
    <m/>
    <s v="Bancontact"/>
    <m/>
    <m/>
    <n v="56"/>
    <m/>
    <x v="1"/>
    <m/>
    <x v="2"/>
    <n v="56"/>
    <x v="4"/>
    <n v="56"/>
    <x v="0"/>
    <m/>
  </r>
  <r>
    <x v="20"/>
    <s v="1b"/>
    <x v="118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20"/>
    <s v="1b"/>
    <x v="118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20"/>
    <s v="1b"/>
    <x v="118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20"/>
    <s v="2a"/>
    <x v="123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20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2b"/>
    <x v="122"/>
    <s v="Sam, dim et JF - JOUR - Visite 1 bénéficiaire"/>
    <s v="Visite"/>
    <n v="55.5"/>
    <m/>
    <m/>
    <m/>
    <m/>
    <s v="Bancontact"/>
    <m/>
    <m/>
    <n v="55.5"/>
    <m/>
    <x v="1"/>
    <m/>
    <x v="2"/>
    <n v="55.5"/>
    <x v="2"/>
    <n v="55.5"/>
    <x v="0"/>
    <m/>
  </r>
  <r>
    <x v="20"/>
    <s v="2b"/>
    <x v="122"/>
    <s v="Sam, dim et JF - JOUR - Visite 1 bénéficiaire"/>
    <s v="Visite"/>
    <n v="55.5"/>
    <m/>
    <m/>
    <m/>
    <m/>
    <s v="Bancontact"/>
    <m/>
    <m/>
    <n v="55.5"/>
    <m/>
    <x v="1"/>
    <m/>
    <x v="2"/>
    <n v="55.5"/>
    <x v="2"/>
    <n v="55.5"/>
    <x v="0"/>
    <m/>
  </r>
  <r>
    <x v="20"/>
    <s v="2b"/>
    <x v="122"/>
    <s v="Sam, dim et JF - JOUR - Visite 1 bénéficiaire"/>
    <s v="Visite"/>
    <n v="55.5"/>
    <m/>
    <m/>
    <m/>
    <m/>
    <s v="Bancontact"/>
    <m/>
    <m/>
    <n v="55.5"/>
    <m/>
    <x v="1"/>
    <m/>
    <x v="2"/>
    <n v="55.5"/>
    <x v="2"/>
    <n v="55.5"/>
    <x v="0"/>
    <m/>
  </r>
  <r>
    <x v="20"/>
    <s v="2b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2"/>
    <n v="37.5"/>
    <x v="0"/>
    <m/>
  </r>
  <r>
    <x v="20"/>
    <s v="2b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2"/>
    <n v="37.5"/>
    <x v="0"/>
    <m/>
  </r>
  <r>
    <x v="20"/>
    <s v="2b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2"/>
    <n v="37.5"/>
    <x v="0"/>
    <m/>
  </r>
  <r>
    <x v="20"/>
    <s v="2b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2"/>
    <n v="37.5"/>
    <x v="0"/>
    <m/>
  </r>
  <r>
    <x v="20"/>
    <s v="2b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2"/>
    <n v="37.5"/>
    <x v="0"/>
    <m/>
  </r>
  <r>
    <x v="20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4"/>
    <x v="127"/>
    <s v="Sam, dim et JF - JOUR - Visite 1 bénéficiaire"/>
    <s v="Visite"/>
    <n v="55.5"/>
    <m/>
    <m/>
    <m/>
    <m/>
    <s v="Bancontact"/>
    <m/>
    <m/>
    <n v="55.14"/>
    <m/>
    <x v="1"/>
    <m/>
    <x v="2"/>
    <n v="55.14"/>
    <x v="4"/>
    <n v="55.14"/>
    <x v="0"/>
    <m/>
  </r>
  <r>
    <x v="20"/>
    <n v="4"/>
    <x v="127"/>
    <s v="Sam, dim et JF - JOUR - Visite 1 bénéficiaire"/>
    <s v="Visite"/>
    <n v="55.5"/>
    <m/>
    <m/>
    <m/>
    <m/>
    <s v="Bancontact"/>
    <m/>
    <m/>
    <n v="55.14"/>
    <m/>
    <x v="1"/>
    <m/>
    <x v="2"/>
    <n v="55.14"/>
    <x v="4"/>
    <n v="55.14"/>
    <x v="0"/>
    <m/>
  </r>
  <r>
    <x v="20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5"/>
    <x v="128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20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0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0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0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0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0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0"/>
    <s v="nuit 1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0"/>
    <s v="nuit 1"/>
    <x v="124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20"/>
    <s v="nuit 1"/>
    <x v="124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20"/>
    <s v="nuit 1"/>
    <x v="124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20"/>
    <s v="nuit 1"/>
    <x v="124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20"/>
    <s v="nuit 1"/>
    <x v="124"/>
    <s v="Sam, dim et JF - NUIT - Visite 1 bénéficiaire"/>
    <s v="Visite"/>
    <n v="85"/>
    <m/>
    <m/>
    <m/>
    <m/>
    <s v="Cash"/>
    <m/>
    <m/>
    <n v="85"/>
    <m/>
    <x v="1"/>
    <m/>
    <x v="2"/>
    <n v="85"/>
    <x v="4"/>
    <n v="85"/>
    <x v="0"/>
    <m/>
  </r>
  <r>
    <x v="20"/>
    <s v="nuit 1"/>
    <x v="124"/>
    <s v="Sam, dim et JF - NUIT - Visite 1 bénéficiaire"/>
    <s v="Visite"/>
    <n v="85"/>
    <m/>
    <m/>
    <m/>
    <m/>
    <s v="Cash"/>
    <m/>
    <m/>
    <n v="85"/>
    <m/>
    <x v="1"/>
    <m/>
    <x v="2"/>
    <n v="85"/>
    <x v="4"/>
    <n v="85"/>
    <x v="0"/>
    <m/>
  </r>
  <r>
    <x v="20"/>
    <s v="nuit 2"/>
    <x v="45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20"/>
    <s v="nuit 3"/>
    <x v="50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20"/>
    <s v="nuit 3"/>
    <x v="50"/>
    <s v="Sam, dim et JF - JOUR - Consultation"/>
    <s v="Consultation"/>
    <n v="37.5"/>
    <m/>
    <m/>
    <m/>
    <m/>
    <s v="Bancontact"/>
    <m/>
    <m/>
    <n v="35"/>
    <m/>
    <x v="1"/>
    <m/>
    <x v="2"/>
    <n v="35"/>
    <x v="4"/>
    <n v="35"/>
    <x v="0"/>
    <m/>
  </r>
  <r>
    <x v="20"/>
    <s v="nuit 3"/>
    <x v="50"/>
    <s v="Sam, dim et JF - JOUR - Consultation"/>
    <s v="Consultation"/>
    <n v="37.5"/>
    <m/>
    <m/>
    <m/>
    <m/>
    <s v="Bancontact"/>
    <m/>
    <m/>
    <n v="35"/>
    <m/>
    <x v="1"/>
    <m/>
    <x v="2"/>
    <n v="35"/>
    <x v="4"/>
    <n v="35"/>
    <x v="0"/>
    <m/>
  </r>
  <r>
    <x v="20"/>
    <s v="nuit 3"/>
    <x v="50"/>
    <s v="Sam, dim et JF - NUIT - Consultation"/>
    <s v="Consultation"/>
    <n v="50"/>
    <m/>
    <m/>
    <m/>
    <m/>
    <s v="Cash"/>
    <m/>
    <m/>
    <n v="50"/>
    <m/>
    <x v="1"/>
    <m/>
    <x v="2"/>
    <n v="50"/>
    <x v="4"/>
    <n v="50"/>
    <x v="0"/>
    <m/>
  </r>
  <r>
    <x v="21"/>
    <s v="nuit 2"/>
    <x v="59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21"/>
    <s v="nuit 3"/>
    <x v="11"/>
    <s v="Vend et veille JF - JOUR - Consultation"/>
    <s v="Consultation"/>
    <n v="29"/>
    <s v="Foeteler Karl"/>
    <s v="M.M. Büllingen"/>
    <m/>
    <m/>
    <s v="Différé"/>
    <s v="Autres"/>
    <s v="Oui"/>
    <n v="29"/>
    <n v="6"/>
    <x v="5"/>
    <m/>
    <x v="2"/>
    <n v="23"/>
    <x v="3"/>
    <n v="29"/>
    <x v="0"/>
    <m/>
  </r>
  <r>
    <x v="21"/>
    <s v="nuit 1"/>
    <x v="129"/>
    <s v="Vend et veille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21"/>
    <s v="nuit 1"/>
    <x v="129"/>
    <s v="Vend et veille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22"/>
    <n v="6"/>
    <x v="130"/>
    <s v="Sam, dim et JF - JOUR - Consultation"/>
    <s v="Consultation"/>
    <n v="37.5"/>
    <s v="Armac Arjin"/>
    <m/>
    <s v="(319) Solidaris - Mutualité socialiste et syndicale de la Province de Liège _x000a_"/>
    <s v="Rue Douffet 36 4020 LIEGE"/>
    <s v="Différé"/>
    <s v="⅓ payant C"/>
    <s v="Oui"/>
    <n v="37.5"/>
    <n v="1.5"/>
    <x v="5"/>
    <n v="35.85"/>
    <x v="0"/>
    <m/>
    <x v="0"/>
    <n v="37.35"/>
    <x v="0"/>
    <m/>
  </r>
  <r>
    <x v="22"/>
    <n v="6"/>
    <x v="130"/>
    <s v="Sam, dim et JF - JOUR - Visite 1 bénéficiaire"/>
    <s v="Visite"/>
    <n v="55.5"/>
    <s v="Breuer Manfred"/>
    <m/>
    <s v="(137) Mutualité Chrétienne de Verviers - Eupen _x000a_"/>
    <s v="Rue Laoureux 25-29  - 4800 Verviers"/>
    <s v="Différé"/>
    <s v="⅓ payant C"/>
    <s v="Oui"/>
    <n v="55.5"/>
    <n v="1.5"/>
    <x v="5"/>
    <n v="50.8"/>
    <x v="5"/>
    <m/>
    <x v="0"/>
    <n v="52.3"/>
    <x v="0"/>
    <m/>
  </r>
  <r>
    <x v="22"/>
    <n v="4"/>
    <x v="78"/>
    <s v="Sam, dim et JF - JOUR - Consultation"/>
    <s v="Consultation"/>
    <n v="37.5"/>
    <s v="Brochard Patricia"/>
    <m/>
    <s v="(319) Solidaris - Mutualité socialiste et syndicale de la Province de Liège _x000a_"/>
    <s v="Rue Douffet 36 4020 LIEGE"/>
    <s v="Différé"/>
    <s v="⅓ payant C"/>
    <s v="Oui"/>
    <n v="37.5"/>
    <n v="1.5"/>
    <x v="5"/>
    <n v="31.35"/>
    <x v="0"/>
    <m/>
    <x v="0"/>
    <n v="32.85"/>
    <x v="0"/>
    <m/>
  </r>
  <r>
    <x v="22"/>
    <n v="7"/>
    <x v="131"/>
    <s v="Sam, dim et JF - JOUR - Visite 1 bénéficiaire"/>
    <s v="Visite"/>
    <n v="55.5"/>
    <s v="Dahner Agnes"/>
    <m/>
    <s v="(515) Freie Krankenkasse _x000a_"/>
    <s v="Rue Saint-Hubert 49 - 1150 BRUXELLES"/>
    <s v="Différé"/>
    <s v="⅓ payant C"/>
    <s v="Oui"/>
    <n v="55.5"/>
    <n v="5"/>
    <x v="5"/>
    <n v="50.8"/>
    <x v="0"/>
    <m/>
    <x v="0"/>
    <n v="55.8"/>
    <x v="0"/>
    <m/>
  </r>
  <r>
    <x v="22"/>
    <n v="7"/>
    <x v="131"/>
    <s v="Sam, dim et JF - JOUR - Consultation"/>
    <s v="Consultation"/>
    <n v="37.5"/>
    <s v="Dahner Walter"/>
    <m/>
    <s v="(515) Freie Krankenkasse _x000a_"/>
    <s v="Rue Saint-Hubert 49 - 1150 BRUXELLES"/>
    <s v="Différé"/>
    <s v="Virement"/>
    <s v="Non"/>
    <n v="37.5"/>
    <m/>
    <x v="1"/>
    <m/>
    <x v="2"/>
    <n v="37.5"/>
    <x v="3"/>
    <n v="37.5"/>
    <x v="0"/>
    <m/>
  </r>
  <r>
    <x v="22"/>
    <s v="nuit 2"/>
    <x v="54"/>
    <s v="Sam, dim et JF - JOUR - Visite 2 bénéficiaires"/>
    <s v="Visite"/>
    <n v="48"/>
    <s v="Davin Jeanne"/>
    <s v="Philippe Watelet"/>
    <m/>
    <m/>
    <s v="Différé"/>
    <s v="MR"/>
    <s v="Oui"/>
    <n v="48"/>
    <m/>
    <x v="1"/>
    <m/>
    <x v="2"/>
    <n v="48"/>
    <x v="3"/>
    <n v="48"/>
    <x v="0"/>
    <m/>
  </r>
  <r>
    <x v="22"/>
    <n v="6"/>
    <x v="130"/>
    <s v="Sam, dim et JF - JOUR - Consultation"/>
    <s v="Consultation"/>
    <n v="37.5"/>
    <s v="Durmus Senayi"/>
    <m/>
    <s v="(319) Solidaris - Mutualité socialiste et syndicale de la Province de Liège _x000a_"/>
    <s v="Rue Douffet 36 4020 LIEGE"/>
    <s v="Différé"/>
    <s v="⅓ payant C"/>
    <s v="Oui"/>
    <n v="37.5"/>
    <n v="1.5"/>
    <x v="5"/>
    <n v="35.85"/>
    <x v="0"/>
    <m/>
    <x v="0"/>
    <n v="37.35"/>
    <x v="0"/>
    <m/>
  </r>
  <r>
    <x v="22"/>
    <n v="6"/>
    <x v="41"/>
    <s v="Sam, dim et JF - JOUR - Visite 1 bénéficiaire"/>
    <s v="Visite"/>
    <n v="55.5"/>
    <s v="Faymonville Marguerite"/>
    <s v="Golden Morgen Walhorn"/>
    <m/>
    <m/>
    <s v="Différé"/>
    <s v="MR"/>
    <s v="Oui"/>
    <n v="55.5"/>
    <m/>
    <x v="1"/>
    <m/>
    <x v="2"/>
    <n v="55.5"/>
    <x v="3"/>
    <n v="55.5"/>
    <x v="0"/>
    <m/>
  </r>
  <r>
    <x v="22"/>
    <s v="2a"/>
    <x v="132"/>
    <s v="Sam, dim et JF - JOUR - Consultation"/>
    <s v="Consultation"/>
    <n v="37.5"/>
    <s v="Hamrouni Elyes"/>
    <m/>
    <s v="(319) Solidaris - Mutualité socialiste et syndicale de la Province de Liège _x000a_"/>
    <s v="Rue Douffet 36 4020 LIEGE"/>
    <s v="Différé"/>
    <s v="⅓ payant NP"/>
    <s v="Oui"/>
    <n v="37.5"/>
    <m/>
    <x v="1"/>
    <n v="35.85"/>
    <x v="0"/>
    <m/>
    <x v="0"/>
    <n v="35.85"/>
    <x v="0"/>
    <m/>
  </r>
  <r>
    <x v="22"/>
    <s v="2a"/>
    <x v="132"/>
    <s v="Sam, dim et JF - JOUR - Consultation"/>
    <s v="Consultation"/>
    <n v="37.5"/>
    <s v="Hamrouni Yasmine"/>
    <m/>
    <s v="(319) Solidaris - Mutualité socialiste et syndicale de la Province de Liège _x000a_"/>
    <s v="Rue Douffet 36 4020 LIEGE"/>
    <s v="Différé"/>
    <s v="⅓ payant NP"/>
    <s v="Oui"/>
    <n v="37.5"/>
    <m/>
    <x v="1"/>
    <n v="35.85"/>
    <x v="0"/>
    <m/>
    <x v="0"/>
    <n v="35.85"/>
    <x v="0"/>
    <m/>
  </r>
  <r>
    <x v="22"/>
    <s v="nuit 3"/>
    <x v="131"/>
    <s v="Sam, dim et JF - NUIT - Visite 2 bénéficiaires"/>
    <s v="Visite"/>
    <n v="78"/>
    <s v="Heindrichs Ewald"/>
    <s v="MR Seniorenheim Hof Butgenbach"/>
    <m/>
    <m/>
    <s v="Différé"/>
    <s v="MR"/>
    <s v="Oui"/>
    <n v="78"/>
    <m/>
    <x v="1"/>
    <m/>
    <x v="2"/>
    <n v="78"/>
    <x v="3"/>
    <n v="78"/>
    <x v="0"/>
    <m/>
  </r>
  <r>
    <x v="22"/>
    <s v="nuit 1"/>
    <x v="73"/>
    <s v="Sam, dim et JF - NUIT - Consultation"/>
    <s v="Consultation"/>
    <n v="50"/>
    <s v="Huberty Alejandro"/>
    <m/>
    <s v="(228) Mutualia - Mutualité neutre _x000a_"/>
    <s v="Place Verte 41 4800 VERVIERS"/>
    <s v="Différé"/>
    <s v="⅓ payant C"/>
    <s v="Oui"/>
    <n v="50"/>
    <n v="1"/>
    <x v="5"/>
    <n v="48.19"/>
    <x v="0"/>
    <m/>
    <x v="0"/>
    <n v="49.19"/>
    <x v="0"/>
    <m/>
  </r>
  <r>
    <x v="22"/>
    <s v="2a"/>
    <x v="132"/>
    <s v="Sam, dim et JF - JOUR - Visite 1 bénéficiaire"/>
    <s v="Visite"/>
    <n v="55.5"/>
    <s v="Kalkhaou Nina"/>
    <m/>
    <s v="(319) Solidaris - Mutualité socialiste et syndicale de la Province de Liège _x000a_"/>
    <s v="Rue Douffet 36 4020 LIEGE"/>
    <s v="Différé"/>
    <s v="⅓ payant NP"/>
    <s v="Oui"/>
    <n v="55.5"/>
    <m/>
    <x v="1"/>
    <n v="50.8"/>
    <x v="0"/>
    <m/>
    <x v="0"/>
    <n v="50.8"/>
    <x v="0"/>
    <m/>
  </r>
  <r>
    <x v="22"/>
    <n v="6"/>
    <x v="130"/>
    <s v="Sam, dim et JF - JOUR - Visite 1 bénéficiaire"/>
    <s v="Visite"/>
    <n v="55.5"/>
    <s v="Kirschfink Maria Josefina"/>
    <s v="St Joseph Raeren (Sainte Marie)"/>
    <m/>
    <m/>
    <s v="Différé"/>
    <s v="MR"/>
    <s v="Oui"/>
    <n v="55.5"/>
    <m/>
    <x v="1"/>
    <m/>
    <x v="2"/>
    <n v="55.5"/>
    <x v="5"/>
    <n v="55.5"/>
    <x v="0"/>
    <m/>
  </r>
  <r>
    <x v="22"/>
    <n v="6"/>
    <x v="130"/>
    <s v="Sam, dim et JF - JOUR - Visite 1 bénéficiaire"/>
    <s v="Visite"/>
    <n v="55.5"/>
    <s v="Koller Alexandra"/>
    <m/>
    <s v="(137) Mutualité Chrétienne de Verviers - Eupen _x000a_"/>
    <s v="Rue Laoureux 25-29  - 4800 Verviers"/>
    <s v="Différé"/>
    <s v="⅓ payant C"/>
    <s v="Non"/>
    <n v="55.5"/>
    <n v="1.5"/>
    <x v="5"/>
    <n v="50.8"/>
    <x v="5"/>
    <m/>
    <x v="0"/>
    <n v="52.3"/>
    <x v="0"/>
    <m/>
  </r>
  <r>
    <x v="22"/>
    <s v="2a"/>
    <x v="132"/>
    <s v="Sam, dim et JF - JOUR - Visite 1 bénéficiaire"/>
    <s v="Visite"/>
    <n v="55.5"/>
    <s v="Leonard Joseph"/>
    <s v="Seigneurie d'Heusy"/>
    <m/>
    <m/>
    <s v="Différé"/>
    <s v="MR"/>
    <s v="Oui"/>
    <n v="55.5"/>
    <m/>
    <x v="1"/>
    <m/>
    <x v="2"/>
    <n v="55.5"/>
    <x v="3"/>
    <n v="55.5"/>
    <x v="0"/>
    <m/>
  </r>
  <r>
    <x v="22"/>
    <s v="2a"/>
    <x v="132"/>
    <s v="Sam, dim et JF - JOUR - Consultation"/>
    <s v="Consultation"/>
    <n v="37.5"/>
    <s v="Longtain Jacques"/>
    <s v="Thier Mère Dieu"/>
    <m/>
    <m/>
    <s v="Différé"/>
    <s v="Autres"/>
    <s v="Oui"/>
    <n v="37.5"/>
    <m/>
    <x v="1"/>
    <m/>
    <x v="2"/>
    <n v="33.35"/>
    <x v="3"/>
    <n v="33.35"/>
    <x v="0"/>
    <m/>
  </r>
  <r>
    <x v="22"/>
    <s v="nuit 3"/>
    <x v="131"/>
    <s v="Sam, dim et JF - NUIT - Visite 1 bénéficiaire"/>
    <s v="Visite"/>
    <n v="85"/>
    <s v="Louvet Alphons"/>
    <s v="MR Vivias St vith St Elisabeth"/>
    <m/>
    <m/>
    <s v="Différé"/>
    <s v="MR"/>
    <s v="Oui"/>
    <n v="85"/>
    <m/>
    <x v="1"/>
    <m/>
    <x v="2"/>
    <n v="85"/>
    <x v="3"/>
    <n v="85"/>
    <x v="0"/>
    <m/>
  </r>
  <r>
    <x v="22"/>
    <s v="2b"/>
    <x v="115"/>
    <s v="Sam, dim et JF - JOUR - Consultation"/>
    <s v="Consultation"/>
    <n v="37.5"/>
    <s v="Mbaya Tshenda Kimany"/>
    <s v="Brasero"/>
    <m/>
    <m/>
    <s v="Différé"/>
    <s v="Autres"/>
    <s v="Oui"/>
    <n v="33"/>
    <m/>
    <x v="1"/>
    <m/>
    <x v="2"/>
    <n v="32.44"/>
    <x v="3"/>
    <n v="32.44"/>
    <x v="0"/>
    <m/>
  </r>
  <r>
    <x v="22"/>
    <n v="3"/>
    <x v="133"/>
    <s v="Sam, dim et JF - JOUR - Consultation"/>
    <s v="Consultation"/>
    <n v="37.5"/>
    <s v="Mercier Lola"/>
    <m/>
    <s v="(319) Solidaris - Mutualité socialiste et syndicale de la Province de Liège _x000a_"/>
    <s v="Rue Douffet 36 4020 LIEGE"/>
    <s v="Différé"/>
    <s v="⅓ payant C"/>
    <s v="Oui"/>
    <n v="37.5"/>
    <n v="2"/>
    <x v="5"/>
    <n v="35.85"/>
    <x v="0"/>
    <m/>
    <x v="0"/>
    <n v="37.85"/>
    <x v="0"/>
    <m/>
  </r>
  <r>
    <x v="22"/>
    <s v="1a"/>
    <x v="134"/>
    <s v="Sam, dim et JF - JOUR - Visite 1 bénéficiaire"/>
    <s v="Visite"/>
    <n v="55.5"/>
    <s v="Nowak Angelique"/>
    <m/>
    <s v="(321) Union mutualiste verviétoise"/>
    <m/>
    <s v="Différé"/>
    <s v="⅓ payant NP"/>
    <s v="Oui"/>
    <n v="50.8"/>
    <m/>
    <x v="1"/>
    <n v="26.51"/>
    <x v="4"/>
    <m/>
    <x v="0"/>
    <n v="26.51"/>
    <x v="0"/>
    <m/>
  </r>
  <r>
    <x v="22"/>
    <s v="nuit 1"/>
    <x v="73"/>
    <s v="Sam, dim et JF - NUIT - Consultation"/>
    <s v="Consultation"/>
    <n v="50"/>
    <s v="Oh mayed Hussein"/>
    <m/>
    <m/>
    <m/>
    <s v="Différé"/>
    <s v="CPAS"/>
    <s v="Oui"/>
    <n v="50"/>
    <m/>
    <x v="1"/>
    <m/>
    <x v="2"/>
    <m/>
    <x v="0"/>
    <n v="0"/>
    <x v="4"/>
    <s v="Pas de vignette dans rapport"/>
  </r>
  <r>
    <x v="22"/>
    <n v="6"/>
    <x v="130"/>
    <s v="Sam, dim et JF - JOUR - Consultation"/>
    <s v="Consultation"/>
    <n v="37.5"/>
    <s v="Prieur Annedoris"/>
    <m/>
    <s v="(515) Freie Krankenkasse _x000a_"/>
    <s v="Rue Saint-Hubert 49 - 1150 BRUXELLES"/>
    <s v="Différé"/>
    <s v="⅓ payant C"/>
    <s v="Oui"/>
    <n v="37.5"/>
    <n v="1.5"/>
    <x v="5"/>
    <n v="36.35"/>
    <x v="0"/>
    <m/>
    <x v="0"/>
    <n v="37.85"/>
    <x v="0"/>
    <m/>
  </r>
  <r>
    <x v="22"/>
    <n v="7"/>
    <x v="131"/>
    <s v="Sam, dim et JF - JOUR - Consultation"/>
    <s v="Consultation"/>
    <n v="37.5"/>
    <s v="Rich Simone"/>
    <m/>
    <s v="(515) Freie Krankenkasse _x000a_"/>
    <s v="Rue Saint-Hubert 49 - 1150 BRUXELLES"/>
    <s v="Différé"/>
    <s v="⅓ payant C"/>
    <s v="Non"/>
    <n v="37.5"/>
    <n v="1.5"/>
    <x v="5"/>
    <m/>
    <x v="2"/>
    <m/>
    <x v="0"/>
    <n v="1.5"/>
    <x v="1"/>
    <m/>
  </r>
  <r>
    <x v="22"/>
    <n v="6"/>
    <x v="130"/>
    <s v="Sam, dim et JF - JOUR - Consultation"/>
    <s v="Consultation"/>
    <n v="37.5"/>
    <s v="Saciri Adisa"/>
    <m/>
    <s v="(137) Mutualité Chrétienne de Verviers - Eupen _x000a_"/>
    <s v="Rue Laoureux 25-29  - 4800 Verviers"/>
    <s v="Différé"/>
    <s v="⅓ payant C"/>
    <s v="Oui"/>
    <n v="37.5"/>
    <n v="1.6"/>
    <x v="5"/>
    <n v="31.35"/>
    <x v="5"/>
    <m/>
    <x v="0"/>
    <n v="32.950000000000003"/>
    <x v="0"/>
    <m/>
  </r>
  <r>
    <x v="22"/>
    <s v="nuit 3"/>
    <x v="131"/>
    <s v="Sam, dim et JF - NUIT - Visite 2 bénéficiaires"/>
    <s v="Visite"/>
    <n v="78"/>
    <s v="Scheuren Sandra"/>
    <s v="Home Hof Bütgenbach Seniorenheim"/>
    <m/>
    <m/>
    <s v="Différé"/>
    <s v="MR"/>
    <s v="Oui"/>
    <n v="78"/>
    <m/>
    <x v="1"/>
    <m/>
    <x v="2"/>
    <n v="78"/>
    <x v="12"/>
    <n v="78"/>
    <x v="0"/>
    <m/>
  </r>
  <r>
    <x v="22"/>
    <n v="7"/>
    <x v="131"/>
    <s v="Sam, dim et JF - JOUR - Consultation"/>
    <s v="Consultation"/>
    <n v="37.5"/>
    <s v="Schlabertz Maximilian"/>
    <s v="MM Pro Gesund"/>
    <s v="(515) Freie Krankenkasse _x000a_"/>
    <s v="Rue Saint-Hubert 49 - 1150 BRUXELLES"/>
    <s v="Différé"/>
    <s v="⅓ payant BC"/>
    <s v="Oui"/>
    <n v="37.5"/>
    <n v="6"/>
    <x v="5"/>
    <m/>
    <x v="2"/>
    <n v="31.5"/>
    <x v="5"/>
    <n v="37.5"/>
    <x v="0"/>
    <m/>
  </r>
  <r>
    <x v="22"/>
    <s v="nuit 2"/>
    <x v="54"/>
    <s v="Sam, dim et JF - JOUR - Visite 2 bénéficiaires"/>
    <s v="Visite"/>
    <n v="48"/>
    <s v="Steffen Co Steffen  Victor/Nadi"/>
    <s v="Philippe Watelet"/>
    <m/>
    <m/>
    <s v="Différé"/>
    <s v="MR"/>
    <s v="Oui"/>
    <n v="88.36"/>
    <m/>
    <x v="1"/>
    <m/>
    <x v="2"/>
    <n v="88.36"/>
    <x v="5"/>
    <n v="88.36"/>
    <x v="0"/>
    <m/>
  </r>
  <r>
    <x v="22"/>
    <s v="2a"/>
    <x v="132"/>
    <s v="Sam, dim et JF - JOUR - Consultation"/>
    <s v="Consultation"/>
    <n v="37.5"/>
    <s v="Steyns Josiane"/>
    <m/>
    <s v="(228) Mutualia - Mutualité neutre _x000a_"/>
    <s v="Place Verte 41 4800 VERVIERS"/>
    <s v="Différé"/>
    <s v="⅓ payant C"/>
    <s v="Oui"/>
    <n v="37.5"/>
    <n v="2"/>
    <x v="5"/>
    <n v="35.85"/>
    <x v="0"/>
    <m/>
    <x v="0"/>
    <n v="37.85"/>
    <x v="0"/>
    <m/>
  </r>
  <r>
    <x v="22"/>
    <s v="2a"/>
    <x v="132"/>
    <s v="Sam, dim et JF - JOUR - Visite 1 bénéficiaire"/>
    <s v="Visite"/>
    <n v="55.5"/>
    <s v="Veckmans Madeleine"/>
    <s v="Barcarolle"/>
    <m/>
    <m/>
    <s v="Différé"/>
    <s v="MR"/>
    <s v="Oui"/>
    <n v="55.5"/>
    <m/>
    <x v="1"/>
    <m/>
    <x v="2"/>
    <n v="55.6"/>
    <x v="11"/>
    <n v="55.6"/>
    <x v="0"/>
    <m/>
  </r>
  <r>
    <x v="22"/>
    <s v="2b"/>
    <x v="115"/>
    <s v="Sam, dim et JF - JOUR - Consultation"/>
    <s v="Consultation"/>
    <n v="37.5"/>
    <s v="Willems Sandy"/>
    <m/>
    <s v="(228) Mutualia - Mutualité neutre _x000a_"/>
    <s v="Place Verte 41 4800 VERVIERS"/>
    <s v="Différé"/>
    <s v="⅓ payant C"/>
    <s v="Oui"/>
    <n v="33"/>
    <n v="3"/>
    <x v="5"/>
    <n v="31.94"/>
    <x v="0"/>
    <m/>
    <x v="0"/>
    <n v="34.94"/>
    <x v="0"/>
    <m/>
  </r>
  <r>
    <x v="22"/>
    <n v="4"/>
    <x v="78"/>
    <s v="Sam, dim et JF - JOUR - Visite 1 bénéficiaire"/>
    <s v="Visite"/>
    <n v="55.5"/>
    <s v="Zanzen Marie Josee"/>
    <s v="MR Grand Fa "/>
    <m/>
    <m/>
    <s v="Différé"/>
    <s v="MR"/>
    <s v="Oui"/>
    <n v="55.5"/>
    <m/>
    <x v="1"/>
    <m/>
    <x v="2"/>
    <n v="55.5"/>
    <x v="5"/>
    <n v="55.5"/>
    <x v="0"/>
    <m/>
  </r>
  <r>
    <x v="22"/>
    <s v="1a"/>
    <x v="134"/>
    <s v="Sam, dim et JF - JOUR - Visite 1 bénéficiaire"/>
    <s v="Visite"/>
    <n v="55.5"/>
    <m/>
    <m/>
    <m/>
    <m/>
    <s v="Cash"/>
    <m/>
    <m/>
    <n v="55.5"/>
    <m/>
    <x v="1"/>
    <m/>
    <x v="2"/>
    <n v="55.5"/>
    <x v="4"/>
    <n v="55.5"/>
    <x v="0"/>
    <m/>
  </r>
  <r>
    <x v="22"/>
    <s v="1a"/>
    <x v="134"/>
    <s v="Sam, dim et JF - JOUR - Visite 1 bénéficiaire"/>
    <s v="Visite"/>
    <n v="55.5"/>
    <m/>
    <m/>
    <m/>
    <m/>
    <s v="Cash"/>
    <m/>
    <m/>
    <n v="50.8"/>
    <m/>
    <x v="1"/>
    <m/>
    <x v="2"/>
    <n v="50.8"/>
    <x v="4"/>
    <n v="50.8"/>
    <x v="0"/>
    <m/>
  </r>
  <r>
    <x v="22"/>
    <s v="1a"/>
    <x v="134"/>
    <s v="Sam, dim et JF - JOUR - Visite 1 bénéficiaire"/>
    <s v="Visite"/>
    <n v="55.5"/>
    <m/>
    <m/>
    <m/>
    <m/>
    <s v="Cash"/>
    <m/>
    <m/>
    <n v="55.5"/>
    <m/>
    <x v="1"/>
    <m/>
    <x v="2"/>
    <n v="55.5"/>
    <x v="4"/>
    <n v="55.5"/>
    <x v="0"/>
    <m/>
  </r>
  <r>
    <x v="22"/>
    <s v="1a"/>
    <x v="134"/>
    <s v="Sam, dim et JF - JOUR - Visite 1 bénéficiaire"/>
    <s v="Visite"/>
    <n v="55.5"/>
    <m/>
    <m/>
    <m/>
    <m/>
    <s v="Cash"/>
    <m/>
    <m/>
    <n v="55.5"/>
    <m/>
    <x v="1"/>
    <m/>
    <x v="2"/>
    <n v="55.5"/>
    <x v="4"/>
    <n v="55.5"/>
    <x v="0"/>
    <m/>
  </r>
  <r>
    <x v="22"/>
    <s v="1a"/>
    <x v="134"/>
    <s v="Sam, dim et JF - JOUR - Visite 1 bénéficiaire"/>
    <s v="Visite"/>
    <n v="55.5"/>
    <m/>
    <m/>
    <m/>
    <m/>
    <s v="Cash"/>
    <m/>
    <m/>
    <n v="55.5"/>
    <m/>
    <x v="1"/>
    <m/>
    <x v="2"/>
    <n v="55.5"/>
    <x v="4"/>
    <n v="55.5"/>
    <x v="0"/>
    <m/>
  </r>
  <r>
    <x v="22"/>
    <s v="1a"/>
    <x v="134"/>
    <s v="Sam, dim et JF - JOUR - Visite 1 bénéficiaire"/>
    <s v="Visite"/>
    <n v="55.5"/>
    <m/>
    <m/>
    <m/>
    <m/>
    <s v="Cash"/>
    <m/>
    <m/>
    <n v="55.5"/>
    <m/>
    <x v="1"/>
    <m/>
    <x v="2"/>
    <n v="55.5"/>
    <x v="4"/>
    <n v="55.5"/>
    <x v="0"/>
    <m/>
  </r>
  <r>
    <x v="22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2a"/>
    <x v="132"/>
    <s v="Sam, dim et JF - JOUR - Consultation"/>
    <s v="Consultation"/>
    <n v="37.5"/>
    <m/>
    <m/>
    <m/>
    <m/>
    <s v="Cash"/>
    <m/>
    <m/>
    <n v="38"/>
    <m/>
    <x v="1"/>
    <m/>
    <x v="2"/>
    <n v="38"/>
    <x v="4"/>
    <n v="38"/>
    <x v="0"/>
    <m/>
  </r>
  <r>
    <x v="22"/>
    <s v="2a"/>
    <x v="132"/>
    <s v="Sam, dim et JF - JOUR - Consultation"/>
    <s v="Consultation"/>
    <n v="37.5"/>
    <m/>
    <m/>
    <m/>
    <m/>
    <s v="Cash"/>
    <m/>
    <m/>
    <n v="38"/>
    <m/>
    <x v="1"/>
    <m/>
    <x v="2"/>
    <n v="38"/>
    <x v="4"/>
    <n v="38"/>
    <x v="0"/>
    <m/>
  </r>
  <r>
    <x v="22"/>
    <s v="2a"/>
    <x v="132"/>
    <s v="Sam, dim et JF - JOUR - Consultation"/>
    <s v="Consultation"/>
    <n v="37.5"/>
    <m/>
    <m/>
    <m/>
    <m/>
    <s v="Cash"/>
    <m/>
    <m/>
    <n v="38"/>
    <m/>
    <x v="1"/>
    <m/>
    <x v="2"/>
    <n v="38"/>
    <x v="4"/>
    <n v="38"/>
    <x v="0"/>
    <m/>
  </r>
  <r>
    <x v="22"/>
    <s v="2a"/>
    <x v="132"/>
    <s v="Sam, dim et JF - JOUR - Consultation"/>
    <s v="Consultation"/>
    <n v="37.5"/>
    <m/>
    <m/>
    <m/>
    <m/>
    <s v="Cash"/>
    <m/>
    <m/>
    <n v="38"/>
    <m/>
    <x v="1"/>
    <m/>
    <x v="2"/>
    <n v="38"/>
    <x v="4"/>
    <n v="38"/>
    <x v="0"/>
    <m/>
  </r>
  <r>
    <x v="22"/>
    <s v="2a"/>
    <x v="132"/>
    <s v="Sam, dim et JF - JOUR - Visite 1 bénéficiaire"/>
    <s v="Visite"/>
    <n v="55.5"/>
    <m/>
    <m/>
    <m/>
    <m/>
    <s v="Cash"/>
    <m/>
    <m/>
    <n v="55"/>
    <m/>
    <x v="1"/>
    <m/>
    <x v="2"/>
    <n v="55"/>
    <x v="4"/>
    <n v="55"/>
    <x v="0"/>
    <m/>
  </r>
  <r>
    <x v="22"/>
    <s v="2a"/>
    <x v="132"/>
    <s v="Sam, dim et JF - JOUR - Visite 1 bénéficiaire"/>
    <s v="Visite"/>
    <n v="55.5"/>
    <m/>
    <m/>
    <m/>
    <m/>
    <s v="Cash"/>
    <m/>
    <m/>
    <n v="55"/>
    <m/>
    <x v="1"/>
    <m/>
    <x v="2"/>
    <n v="55"/>
    <x v="4"/>
    <n v="55"/>
    <x v="0"/>
    <m/>
  </r>
  <r>
    <x v="22"/>
    <s v="2a"/>
    <x v="132"/>
    <s v="Sam, dim et JF - JOUR - Consultation"/>
    <s v="Consultation"/>
    <n v="37.5"/>
    <m/>
    <m/>
    <m/>
    <m/>
    <s v="Bancontact"/>
    <m/>
    <m/>
    <n v="38"/>
    <m/>
    <x v="1"/>
    <m/>
    <x v="2"/>
    <n v="38"/>
    <x v="4"/>
    <n v="38"/>
    <x v="0"/>
    <m/>
  </r>
  <r>
    <x v="22"/>
    <s v="2a"/>
    <x v="132"/>
    <s v="Sam, dim et JF - JOUR - Consultation"/>
    <s v="Consultation"/>
    <n v="37.5"/>
    <m/>
    <m/>
    <m/>
    <m/>
    <s v="Bancontact"/>
    <m/>
    <m/>
    <n v="38"/>
    <m/>
    <x v="1"/>
    <m/>
    <x v="2"/>
    <n v="38"/>
    <x v="4"/>
    <n v="38"/>
    <x v="0"/>
    <m/>
  </r>
  <r>
    <x v="22"/>
    <s v="2a"/>
    <x v="132"/>
    <s v="Sam, dim et JF - JOUR - Consultation"/>
    <s v="Consultation"/>
    <n v="37.5"/>
    <m/>
    <m/>
    <m/>
    <m/>
    <s v="Bancontact"/>
    <m/>
    <m/>
    <n v="38"/>
    <m/>
    <x v="1"/>
    <m/>
    <x v="2"/>
    <n v="38"/>
    <x v="4"/>
    <n v="38"/>
    <x v="0"/>
    <m/>
  </r>
  <r>
    <x v="22"/>
    <s v="2a"/>
    <x v="132"/>
    <s v="Sam, dim et JF - JOUR - Consultation"/>
    <s v="Consultation"/>
    <n v="37.5"/>
    <m/>
    <m/>
    <m/>
    <m/>
    <s v="Bancontact"/>
    <m/>
    <m/>
    <n v="38"/>
    <m/>
    <x v="1"/>
    <m/>
    <x v="2"/>
    <n v="38"/>
    <x v="4"/>
    <n v="38"/>
    <x v="0"/>
    <m/>
  </r>
  <r>
    <x v="22"/>
    <s v="2b"/>
    <x v="115"/>
    <s v="Sam, dim et JF - JOUR - Visite 1 bénéficiaire"/>
    <s v="Visite"/>
    <n v="55.5"/>
    <m/>
    <m/>
    <m/>
    <m/>
    <s v="Cash"/>
    <m/>
    <m/>
    <n v="55"/>
    <m/>
    <x v="1"/>
    <m/>
    <x v="2"/>
    <n v="55"/>
    <x v="4"/>
    <n v="55"/>
    <x v="0"/>
    <m/>
  </r>
  <r>
    <x v="22"/>
    <s v="2b"/>
    <x v="115"/>
    <s v="Sam, dim et JF - JOUR - Consultation"/>
    <s v="Consultation"/>
    <n v="37.5"/>
    <m/>
    <m/>
    <m/>
    <m/>
    <s v="Cash"/>
    <m/>
    <m/>
    <n v="33"/>
    <m/>
    <x v="1"/>
    <m/>
    <x v="2"/>
    <n v="33"/>
    <x v="4"/>
    <n v="33"/>
    <x v="0"/>
    <m/>
  </r>
  <r>
    <x v="22"/>
    <s v="2b"/>
    <x v="115"/>
    <s v="Sam, dim et JF - JOUR - Consultation"/>
    <s v="Consultation"/>
    <n v="37.5"/>
    <m/>
    <m/>
    <m/>
    <m/>
    <s v="Cash"/>
    <m/>
    <m/>
    <n v="33"/>
    <m/>
    <x v="1"/>
    <m/>
    <x v="2"/>
    <n v="33"/>
    <x v="4"/>
    <n v="33"/>
    <x v="0"/>
    <m/>
  </r>
  <r>
    <x v="22"/>
    <s v="2b"/>
    <x v="115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22"/>
    <s v="2b"/>
    <x v="115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22"/>
    <s v="2b"/>
    <x v="115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22"/>
    <s v="2b"/>
    <x v="115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22"/>
    <s v="2b"/>
    <x v="115"/>
    <s v="Sam, dim et JF - JOUR - Consultation"/>
    <s v="Consultation"/>
    <n v="37.5"/>
    <m/>
    <m/>
    <m/>
    <m/>
    <s v="Bancontact"/>
    <m/>
    <m/>
    <n v="33"/>
    <m/>
    <x v="1"/>
    <m/>
    <x v="2"/>
    <n v="33"/>
    <x v="4"/>
    <n v="33"/>
    <x v="0"/>
    <m/>
  </r>
  <r>
    <x v="22"/>
    <s v="2b"/>
    <x v="115"/>
    <s v="Sam, dim et JF - JOUR - Consultation"/>
    <s v="Consultation"/>
    <n v="37.5"/>
    <m/>
    <m/>
    <m/>
    <m/>
    <s v="Bancontact"/>
    <m/>
    <m/>
    <n v="33"/>
    <m/>
    <x v="1"/>
    <m/>
    <x v="2"/>
    <n v="33"/>
    <x v="4"/>
    <n v="33"/>
    <x v="0"/>
    <m/>
  </r>
  <r>
    <x v="22"/>
    <s v="2b"/>
    <x v="115"/>
    <s v="Sam, dim et JF - JOUR - Consultation"/>
    <s v="Consultation"/>
    <n v="37.5"/>
    <m/>
    <m/>
    <m/>
    <m/>
    <s v="Bancontact"/>
    <m/>
    <m/>
    <n v="33"/>
    <m/>
    <x v="1"/>
    <m/>
    <x v="2"/>
    <n v="33"/>
    <x v="4"/>
    <n v="33"/>
    <x v="0"/>
    <m/>
  </r>
  <r>
    <x v="22"/>
    <s v="2b"/>
    <x v="115"/>
    <s v="Sam, dim et JF - JOUR - Consultation"/>
    <s v="Consultation"/>
    <n v="37.5"/>
    <m/>
    <m/>
    <m/>
    <m/>
    <s v="Bancontact"/>
    <m/>
    <m/>
    <n v="33"/>
    <m/>
    <x v="1"/>
    <m/>
    <x v="2"/>
    <n v="33"/>
    <x v="4"/>
    <n v="33"/>
    <x v="0"/>
    <m/>
  </r>
  <r>
    <x v="22"/>
    <s v="2b"/>
    <x v="115"/>
    <s v="Sam, dim et JF - JOUR - Consultation"/>
    <s v="Consultation"/>
    <n v="37.5"/>
    <m/>
    <m/>
    <m/>
    <m/>
    <s v="Bancontact"/>
    <m/>
    <m/>
    <n v="33"/>
    <m/>
    <x v="1"/>
    <m/>
    <x v="2"/>
    <n v="33"/>
    <x v="4"/>
    <n v="33"/>
    <x v="0"/>
    <m/>
  </r>
  <r>
    <x v="22"/>
    <s v="2b"/>
    <x v="115"/>
    <s v="Sam, dim et JF - JOUR - Consultation"/>
    <s v="Consultation"/>
    <n v="37.5"/>
    <m/>
    <m/>
    <m/>
    <m/>
    <s v="Bancontact"/>
    <m/>
    <m/>
    <n v="33"/>
    <m/>
    <x v="1"/>
    <m/>
    <x v="2"/>
    <n v="33"/>
    <x v="4"/>
    <n v="33"/>
    <x v="0"/>
    <m/>
  </r>
  <r>
    <x v="22"/>
    <s v="2b"/>
    <x v="115"/>
    <s v="Sam, dim et JF - JOUR - Consultation"/>
    <s v="Consultation"/>
    <n v="37.5"/>
    <m/>
    <m/>
    <m/>
    <m/>
    <s v="Bancontact"/>
    <m/>
    <m/>
    <n v="33"/>
    <m/>
    <x v="1"/>
    <m/>
    <x v="2"/>
    <n v="33"/>
    <x v="4"/>
    <n v="33"/>
    <x v="0"/>
    <m/>
  </r>
  <r>
    <x v="22"/>
    <s v="2b"/>
    <x v="115"/>
    <s v="Sam, dim et JF - JOUR - Consultation"/>
    <s v="Consultation"/>
    <n v="37.5"/>
    <m/>
    <m/>
    <m/>
    <m/>
    <s v="Bancontact"/>
    <m/>
    <m/>
    <n v="33"/>
    <m/>
    <x v="1"/>
    <m/>
    <x v="2"/>
    <n v="33"/>
    <x v="4"/>
    <n v="33"/>
    <x v="0"/>
    <m/>
  </r>
  <r>
    <x v="22"/>
    <s v="2b"/>
    <x v="115"/>
    <s v="Sam, dim et JF - JOUR - Consultation"/>
    <s v="Consultation"/>
    <n v="37.5"/>
    <m/>
    <m/>
    <m/>
    <m/>
    <s v="Bancontact"/>
    <m/>
    <m/>
    <n v="33"/>
    <m/>
    <x v="1"/>
    <m/>
    <x v="2"/>
    <n v="33"/>
    <x v="4"/>
    <n v="33"/>
    <x v="0"/>
    <m/>
  </r>
  <r>
    <x v="22"/>
    <n v="3"/>
    <x v="133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2"/>
    <n v="3"/>
    <x v="133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2"/>
    <n v="3"/>
    <x v="133"/>
    <s v="Sam, dim et JF - JOUR - Consultation"/>
    <s v="Consultation"/>
    <n v="37.5"/>
    <m/>
    <m/>
    <m/>
    <m/>
    <s v="Bancontact"/>
    <m/>
    <m/>
    <n v="28"/>
    <m/>
    <x v="1"/>
    <m/>
    <x v="2"/>
    <n v="28"/>
    <x v="4"/>
    <n v="28"/>
    <x v="0"/>
    <m/>
  </r>
  <r>
    <x v="2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3"/>
    <x v="133"/>
    <s v="Sam, dim et JF - JOUR - Visite 1 bénéficiaire"/>
    <s v="Visite"/>
    <n v="55.5"/>
    <m/>
    <m/>
    <m/>
    <m/>
    <s v="Bancontact"/>
    <m/>
    <m/>
    <n v="55"/>
    <m/>
    <x v="1"/>
    <m/>
    <x v="2"/>
    <n v="55"/>
    <x v="4"/>
    <n v="55"/>
    <x v="0"/>
    <m/>
  </r>
  <r>
    <x v="22"/>
    <n v="4"/>
    <x v="78"/>
    <s v="Sam, dim et JF - JOUR - Visite 1 bénéficiaire"/>
    <s v="Visite"/>
    <n v="55.5"/>
    <m/>
    <m/>
    <m/>
    <m/>
    <s v="Cash"/>
    <m/>
    <m/>
    <n v="55.5"/>
    <m/>
    <x v="1"/>
    <m/>
    <x v="2"/>
    <n v="55.5"/>
    <x v="4"/>
    <n v="55.5"/>
    <x v="0"/>
    <m/>
  </r>
  <r>
    <x v="22"/>
    <n v="4"/>
    <x v="78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2"/>
    <n v="4"/>
    <x v="78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2"/>
    <n v="4"/>
    <x v="78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22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5"/>
    <x v="61"/>
    <s v="Sam, dim et JF - JOUR - Consultation"/>
    <s v="Consultation"/>
    <n v="37.5"/>
    <m/>
    <m/>
    <m/>
    <m/>
    <s v="Bancontact"/>
    <m/>
    <m/>
    <n v="75"/>
    <m/>
    <x v="1"/>
    <m/>
    <x v="2"/>
    <n v="75"/>
    <x v="4"/>
    <n v="75"/>
    <x v="0"/>
    <m/>
  </r>
  <r>
    <x v="22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6"/>
    <x v="130"/>
    <s v="Sam, dim et JF - JOUR - Consultation"/>
    <s v="Consultation"/>
    <n v="37.5"/>
    <m/>
    <m/>
    <m/>
    <m/>
    <s v="Cash"/>
    <m/>
    <m/>
    <n v="38"/>
    <m/>
    <x v="1"/>
    <m/>
    <x v="2"/>
    <n v="38"/>
    <x v="4"/>
    <n v="38"/>
    <x v="0"/>
    <m/>
  </r>
  <r>
    <x v="22"/>
    <n v="6"/>
    <x v="130"/>
    <s v="Sam, dim et JF - JOUR - Consultation"/>
    <s v="Consultation"/>
    <n v="37.5"/>
    <m/>
    <m/>
    <m/>
    <m/>
    <s v="Cash"/>
    <m/>
    <m/>
    <n v="38"/>
    <m/>
    <x v="1"/>
    <m/>
    <x v="2"/>
    <n v="38"/>
    <x v="4"/>
    <n v="38"/>
    <x v="0"/>
    <m/>
  </r>
  <r>
    <x v="22"/>
    <n v="6"/>
    <x v="130"/>
    <s v="Sam, dim et JF - JOUR - Consultation"/>
    <s v="Consultation"/>
    <n v="37.5"/>
    <m/>
    <m/>
    <m/>
    <m/>
    <s v="Cash"/>
    <m/>
    <m/>
    <n v="38"/>
    <m/>
    <x v="1"/>
    <m/>
    <x v="2"/>
    <n v="38"/>
    <x v="4"/>
    <n v="38"/>
    <x v="0"/>
    <m/>
  </r>
  <r>
    <x v="22"/>
    <n v="6"/>
    <x v="130"/>
    <s v="Sam, dim et JF - JOUR - Consultation"/>
    <s v="Consultation"/>
    <n v="37.5"/>
    <m/>
    <m/>
    <m/>
    <m/>
    <s v="Cash"/>
    <m/>
    <m/>
    <n v="38"/>
    <m/>
    <x v="1"/>
    <m/>
    <x v="2"/>
    <n v="38"/>
    <x v="4"/>
    <n v="38"/>
    <x v="0"/>
    <m/>
  </r>
  <r>
    <x v="22"/>
    <n v="6"/>
    <x v="13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6"/>
    <x v="13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6"/>
    <x v="13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6"/>
    <x v="13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6"/>
    <x v="13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6"/>
    <x v="13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6"/>
    <x v="130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22"/>
    <n v="6"/>
    <x v="130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22"/>
    <n v="6"/>
    <x v="130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22"/>
    <n v="7"/>
    <x v="131"/>
    <s v="Sam, dim et JF - JOUR - Consultation"/>
    <s v="Consultation"/>
    <n v="37.5"/>
    <m/>
    <m/>
    <m/>
    <m/>
    <s v="Bancontact"/>
    <m/>
    <m/>
    <n v="82.87"/>
    <m/>
    <x v="1"/>
    <m/>
    <x v="2"/>
    <n v="82.87"/>
    <x v="4"/>
    <n v="82.87"/>
    <x v="0"/>
    <m/>
  </r>
  <r>
    <x v="2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n v="7"/>
    <x v="131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2"/>
    <n v="7"/>
    <x v="131"/>
    <s v="Sam, dim et JF - JOUR - Visite 1 bénéficiaire"/>
    <s v="Visite"/>
    <n v="55.5"/>
    <m/>
    <m/>
    <m/>
    <m/>
    <s v="Cash"/>
    <m/>
    <m/>
    <n v="55.5"/>
    <m/>
    <x v="1"/>
    <m/>
    <x v="2"/>
    <n v="55.5"/>
    <x v="4"/>
    <n v="55.5"/>
    <x v="0"/>
    <m/>
  </r>
  <r>
    <x v="22"/>
    <n v="7"/>
    <x v="131"/>
    <s v="Sam, dim et JF - JOUR - Visite 1 bénéficiaire"/>
    <s v="Visite"/>
    <n v="55.5"/>
    <m/>
    <m/>
    <m/>
    <m/>
    <s v="Cash"/>
    <m/>
    <m/>
    <n v="55.5"/>
    <m/>
    <x v="1"/>
    <m/>
    <x v="2"/>
    <n v="55.5"/>
    <x v="4"/>
    <n v="55.5"/>
    <x v="0"/>
    <m/>
  </r>
  <r>
    <x v="22"/>
    <s v="nuit 1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nuit 1"/>
    <x v="73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22"/>
    <s v="nuit 1"/>
    <x v="73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22"/>
    <s v="nuit 1"/>
    <x v="73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22"/>
    <s v="nuit 2"/>
    <x v="54"/>
    <s v="Sam, dim et JF - NUIT - Consultation"/>
    <s v="Consultation"/>
    <n v="50"/>
    <m/>
    <m/>
    <m/>
    <m/>
    <s v="Cash"/>
    <m/>
    <m/>
    <n v="50"/>
    <m/>
    <x v="1"/>
    <m/>
    <x v="2"/>
    <n v="50"/>
    <x v="4"/>
    <n v="50"/>
    <x v="0"/>
    <m/>
  </r>
  <r>
    <x v="22"/>
    <s v="nuit 2"/>
    <x v="54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22"/>
    <s v="nuit 3"/>
    <x v="131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2"/>
    <s v="nuit 3"/>
    <x v="131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2"/>
    <s v="nuit 3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nuit 3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nuit 3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nuit 3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2"/>
    <s v="nuit 3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nuit 3"/>
    <x v="22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23"/>
    <s v="2a"/>
    <x v="136"/>
    <s v="Sam, dim et JF - JOUR - Consultation"/>
    <s v="Consultation"/>
    <n v="37.5"/>
    <s v="Aksel Musa"/>
    <m/>
    <s v="(319) Solidaris - Mutualité socialiste et syndicale de la Province de Liège _x000a_"/>
    <s v="Rue Douffet 36 4020 LIEGE"/>
    <s v="Différé"/>
    <s v="⅓ payant C"/>
    <s v="Oui"/>
    <n v="37.5"/>
    <n v="1.5"/>
    <x v="5"/>
    <n v="35.85"/>
    <x v="0"/>
    <m/>
    <x v="0"/>
    <n v="37.35"/>
    <x v="0"/>
    <m/>
  </r>
  <r>
    <x v="23"/>
    <s v="2a"/>
    <x v="136"/>
    <s v="Sam, dim et JF - JOUR - Consultation"/>
    <s v="Consultation"/>
    <n v="37.5"/>
    <s v="Amellah Siham"/>
    <m/>
    <s v="(319) Solidaris - Mutualité socialiste et syndicale de la Province de Liège _x000a_"/>
    <s v="Rue Douffet 36 4020 LIEGE"/>
    <s v="Différé"/>
    <s v="⅓ payant C"/>
    <s v="Oui"/>
    <n v="37.5"/>
    <n v="1.5"/>
    <x v="5"/>
    <n v="35.85"/>
    <x v="0"/>
    <m/>
    <x v="0"/>
    <n v="37.35"/>
    <x v="0"/>
    <m/>
  </r>
  <r>
    <x v="23"/>
    <n v="7"/>
    <x v="22"/>
    <s v="Sam, dim et JF - JOUR - Consultation"/>
    <s v="Consultation"/>
    <n v="37.5"/>
    <s v="Aushev Abdurrakhman"/>
    <m/>
    <s v="(228) Mutualia - Mutualité neutre _x000a_"/>
    <s v="Place Verte 41 4800 VERVIERS"/>
    <s v="Différé"/>
    <s v="⅓ payant C"/>
    <s v="Non"/>
    <n v="37.5"/>
    <n v="1.5"/>
    <x v="5"/>
    <m/>
    <x v="2"/>
    <m/>
    <x v="0"/>
    <n v="1.5"/>
    <x v="1"/>
    <s v="ASD donnée au patient"/>
  </r>
  <r>
    <x v="23"/>
    <s v="2b"/>
    <x v="7"/>
    <s v="Sam, dim et JF - JOUR - Visite 1 bénéficiaire"/>
    <s v="Visite"/>
    <n v="55.5"/>
    <s v="Barbiere Yvonne"/>
    <s v="MR ?"/>
    <m/>
    <m/>
    <s v="Différé"/>
    <s v="MR"/>
    <s v="Oui"/>
    <n v="55.5"/>
    <m/>
    <x v="1"/>
    <m/>
    <x v="2"/>
    <m/>
    <x v="0"/>
    <n v="0"/>
    <x v="4"/>
    <m/>
  </r>
  <r>
    <x v="23"/>
    <n v="4"/>
    <x v="120"/>
    <s v="Sam, dim et JF - JOUR - Consultation"/>
    <s v="Consultation"/>
    <n v="37.5"/>
    <s v="Bavay François"/>
    <m/>
    <s v="(130) Mutualité chrétienne de Liège _x000a_"/>
    <s v="Place du XX Août 38 - 4000 LIEGE"/>
    <s v="Différé"/>
    <s v="⅓ payant NP"/>
    <s v="Oui"/>
    <n v="37.5"/>
    <m/>
    <x v="1"/>
    <n v="31.35"/>
    <x v="0"/>
    <m/>
    <x v="0"/>
    <n v="31.35"/>
    <x v="0"/>
    <m/>
  </r>
  <r>
    <x v="23"/>
    <n v="3"/>
    <x v="137"/>
    <s v="Sam, dim et JF - JOUR - Visite 1 bénéficiaire"/>
    <s v="Visite"/>
    <n v="55.5"/>
    <s v="Dufosset Suzanne"/>
    <s v="Sainte Josephine Theux"/>
    <m/>
    <m/>
    <s v="Différé"/>
    <s v="MR"/>
    <s v="Oui"/>
    <n v="55.5"/>
    <m/>
    <x v="1"/>
    <m/>
    <x v="2"/>
    <n v="55.5"/>
    <x v="5"/>
    <n v="55.5"/>
    <x v="0"/>
    <m/>
  </r>
  <r>
    <x v="23"/>
    <n v="4"/>
    <x v="120"/>
    <s v="Sam, dim et JF - JOUR - Consultation"/>
    <s v="Consultation"/>
    <n v="37.5"/>
    <s v="Englebert Henri"/>
    <m/>
    <s v="(228) Mutualia - Mutualité neutre _x000a_"/>
    <s v="Place Verte 41 4800 VERVIERS"/>
    <s v="Différé"/>
    <s v="⅓ payant BC"/>
    <s v="Oui"/>
    <n v="37.5"/>
    <n v="1.5"/>
    <x v="5"/>
    <n v="23.5"/>
    <x v="0"/>
    <m/>
    <x v="0"/>
    <n v="25"/>
    <x v="0"/>
    <m/>
  </r>
  <r>
    <x v="23"/>
    <s v="2b"/>
    <x v="7"/>
    <s v="Sam, dim et JF - JOUR - Visite 1 bénéficiaire"/>
    <s v="Visite"/>
    <n v="55.5"/>
    <s v="Georges Marie-Jeanne"/>
    <s v="MR ?"/>
    <m/>
    <m/>
    <s v="Différé"/>
    <s v="MR"/>
    <s v="Oui"/>
    <n v="55.5"/>
    <m/>
    <x v="1"/>
    <m/>
    <x v="2"/>
    <m/>
    <x v="0"/>
    <n v="0"/>
    <x v="4"/>
    <m/>
  </r>
  <r>
    <x v="23"/>
    <n v="7"/>
    <x v="22"/>
    <s v="Sam, dim et JF - JOUR - Consultation"/>
    <s v="Consultation"/>
    <n v="37.5"/>
    <s v="Gillet Gabrielle"/>
    <s v="MM Pro Gesund"/>
    <m/>
    <m/>
    <s v="Différé"/>
    <s v="Autres"/>
    <s v="Non"/>
    <n v="37.5"/>
    <n v="6"/>
    <x v="5"/>
    <m/>
    <x v="2"/>
    <m/>
    <x v="0"/>
    <n v="6"/>
    <x v="1"/>
    <m/>
  </r>
  <r>
    <x v="23"/>
    <n v="6"/>
    <x v="38"/>
    <s v="Sam, dim et JF - JOUR - Visite 1 bénéficiaire"/>
    <s v="Visite"/>
    <n v="55.5"/>
    <s v="Gombert Ralph"/>
    <s v="Home Fabiola Eupen"/>
    <m/>
    <m/>
    <s v="Différé"/>
    <s v="MR"/>
    <s v="Oui"/>
    <n v="55.5"/>
    <m/>
    <x v="1"/>
    <m/>
    <x v="2"/>
    <n v="55.5"/>
    <x v="3"/>
    <n v="55.5"/>
    <x v="0"/>
    <m/>
  </r>
  <r>
    <x v="23"/>
    <n v="7"/>
    <x v="22"/>
    <s v="Sam, dim et JF - JOUR - Visite 1 bénéficiaire"/>
    <s v="Visite"/>
    <n v="55.5"/>
    <s v="Heindrichs Ewald"/>
    <s v="MR Seniorenheim Hof Butgenbach"/>
    <m/>
    <m/>
    <s v="Différé"/>
    <s v="MR"/>
    <s v="Oui"/>
    <n v="55.5"/>
    <m/>
    <x v="1"/>
    <m/>
    <x v="2"/>
    <n v="55.5"/>
    <x v="3"/>
    <n v="55.5"/>
    <x v="0"/>
    <m/>
  </r>
  <r>
    <x v="23"/>
    <s v="2a"/>
    <x v="136"/>
    <s v="Sam, dim et JF - JOUR - Consultation"/>
    <s v="Consultation"/>
    <n v="37.5"/>
    <s v="Iksi Rayane"/>
    <m/>
    <s v="(319) Solidaris - Mutualité socialiste et syndicale de la Province de Liège _x000a_"/>
    <s v="Rue Douffet 36 4020 LIEGE"/>
    <s v="Différé"/>
    <s v="⅓ payant C"/>
    <s v="Oui"/>
    <n v="37.5"/>
    <n v="1.5"/>
    <x v="5"/>
    <n v="35.85"/>
    <x v="0"/>
    <m/>
    <x v="0"/>
    <n v="37.35"/>
    <x v="0"/>
    <m/>
  </r>
  <r>
    <x v="23"/>
    <n v="3"/>
    <x v="137"/>
    <s v="Sam, dim et JF - JOUR - Visite 1 bénéficiaire"/>
    <s v="Visite"/>
    <n v="55.5"/>
    <s v="Jouck Anna"/>
    <m/>
    <s v="(940,941,942) Caisse des Soins de santé de HR Rail Centre Médical Régional Namur _x000a_"/>
    <s v="Rue de France, 85 - 1060 BRUXELLES"/>
    <s v="Différé"/>
    <s v="⅓ payant C"/>
    <s v="Oui"/>
    <n v="55.5"/>
    <n v="3"/>
    <x v="5"/>
    <m/>
    <x v="2"/>
    <m/>
    <x v="0"/>
    <n v="3"/>
    <x v="3"/>
    <m/>
  </r>
  <r>
    <x v="23"/>
    <n v="3"/>
    <x v="137"/>
    <s v="Sam, dim et JF - JOUR - Visite 1 bénéficiaire"/>
    <s v="Visite"/>
    <n v="55.5"/>
    <s v="Khaldi Marie"/>
    <m/>
    <m/>
    <m/>
    <s v="Différé"/>
    <s v="⅓ payant C"/>
    <s v="Oui"/>
    <n v="55.5"/>
    <n v="20"/>
    <x v="5"/>
    <m/>
    <x v="2"/>
    <m/>
    <x v="0"/>
    <n v="20"/>
    <x v="4"/>
    <s v="En attente de la vignette"/>
  </r>
  <r>
    <x v="23"/>
    <s v="2b"/>
    <x v="7"/>
    <s v="Sam, dim et JF - JOUR - Visite 1 bénéficiaire"/>
    <s v="Visite"/>
    <n v="55.5"/>
    <s v="Knott Elisabeth"/>
    <s v="MR ?"/>
    <m/>
    <m/>
    <s v="Différé"/>
    <s v="MR"/>
    <s v="Oui"/>
    <n v="55.5"/>
    <m/>
    <x v="1"/>
    <m/>
    <x v="2"/>
    <m/>
    <x v="0"/>
    <n v="0"/>
    <x v="4"/>
    <m/>
  </r>
  <r>
    <x v="23"/>
    <n v="5"/>
    <x v="79"/>
    <s v="Sam, dim et JF - JOUR - Consultation"/>
    <s v="Consultation"/>
    <n v="37.5"/>
    <s v="Lembree Cédric"/>
    <m/>
    <s v="(132) Mutualité chrétienne de la Province de Luxembourg "/>
    <s v="Rue de la Moselle 7-9 6700 ARLON "/>
    <s v="Différé"/>
    <s v="⅓ payant C"/>
    <s v="Oui"/>
    <n v="37.5"/>
    <n v="1.5"/>
    <x v="5"/>
    <n v="31.94"/>
    <x v="0"/>
    <m/>
    <x v="0"/>
    <n v="33.44"/>
    <x v="0"/>
    <m/>
  </r>
  <r>
    <x v="23"/>
    <n v="3"/>
    <x v="137"/>
    <s v="Sam, dim et JF - JOUR - Visite 1 bénéficiaire"/>
    <s v="Visite"/>
    <n v="55.5"/>
    <s v="Lorquet Hélène"/>
    <s v="MR Charmille"/>
    <m/>
    <m/>
    <s v="Différé"/>
    <s v="MR"/>
    <s v="Oui"/>
    <n v="55.5"/>
    <m/>
    <x v="1"/>
    <m/>
    <x v="2"/>
    <n v="55.5"/>
    <x v="3"/>
    <n v="55.5"/>
    <x v="0"/>
    <m/>
  </r>
  <r>
    <x v="23"/>
    <s v="2a"/>
    <x v="136"/>
    <s v="Sam, dim et JF - JOUR - Consultation"/>
    <s v="Consultation"/>
    <n v="37.5"/>
    <s v="Miler Maily"/>
    <m/>
    <s v="(319) Solidaris - Mutualité socialiste et syndicale de la Province de Liège _x000a_"/>
    <s v="Rue Douffet 36 4020 LIEGE"/>
    <s v="Différé"/>
    <s v="⅓ payant C"/>
    <s v="Oui"/>
    <n v="37.5"/>
    <n v="1.5"/>
    <x v="5"/>
    <n v="35.85"/>
    <x v="0"/>
    <m/>
    <x v="0"/>
    <n v="37.35"/>
    <x v="0"/>
    <m/>
  </r>
  <r>
    <x v="23"/>
    <n v="4"/>
    <x v="120"/>
    <s v="Sam, dim et JF - JOUR - Visite 1 bénéficiaire"/>
    <s v="Visite"/>
    <n v="55.5"/>
    <s v="Muller Erna"/>
    <m/>
    <s v="(620) Section de Malmedy _x000a_"/>
    <s v="Rue Wibald 5 4960 MALMEDY"/>
    <s v="Différé"/>
    <s v="⅓ payant BC"/>
    <s v="Oui"/>
    <n v="55.5"/>
    <n v="1.5"/>
    <x v="5"/>
    <n v="50.8"/>
    <x v="5"/>
    <m/>
    <x v="0"/>
    <n v="52.3"/>
    <x v="0"/>
    <m/>
  </r>
  <r>
    <x v="23"/>
    <n v="3"/>
    <x v="137"/>
    <s v="Sam, dim et JF - JOUR - Visite 1 bénéficiaire"/>
    <s v="Visite"/>
    <n v="55.5"/>
    <s v="Nullens Gisele"/>
    <s v="Home Franchimontois"/>
    <m/>
    <m/>
    <s v="Différé"/>
    <s v="MR"/>
    <s v="Oui"/>
    <n v="55.5"/>
    <m/>
    <x v="1"/>
    <m/>
    <x v="2"/>
    <n v="55.5"/>
    <x v="3"/>
    <n v="55.5"/>
    <x v="0"/>
    <m/>
  </r>
  <r>
    <x v="23"/>
    <s v="nuit 2"/>
    <x v="91"/>
    <s v="Sam, dim et JF - NUIT - Visite 1 bénéficiaire"/>
    <s v="Visite"/>
    <n v="85"/>
    <s v="Rahier Desire"/>
    <s v="Sainte Josephine Theux"/>
    <m/>
    <m/>
    <s v="Différé"/>
    <s v="MR"/>
    <s v="Oui"/>
    <n v="85"/>
    <m/>
    <x v="1"/>
    <m/>
    <x v="2"/>
    <n v="85"/>
    <x v="5"/>
    <n v="85"/>
    <x v="0"/>
    <m/>
  </r>
  <r>
    <x v="23"/>
    <n v="5"/>
    <x v="79"/>
    <s v="Sam, dim et JF - JOUR - Consultation"/>
    <s v="Consultation"/>
    <n v="37.5"/>
    <s v="Remy Isabelle"/>
    <m/>
    <s v="(132) Mutualité chrétienne de la Province de Luxembourg "/>
    <s v="Rue de la Moselle 7-9 6700 ARLON "/>
    <s v="Différé"/>
    <s v="⅓ payant C"/>
    <s v="Oui"/>
    <n v="37.5"/>
    <n v="1.5"/>
    <x v="5"/>
    <n v="31.94"/>
    <x v="0"/>
    <m/>
    <x v="0"/>
    <n v="33.44"/>
    <x v="0"/>
    <m/>
  </r>
  <r>
    <x v="23"/>
    <n v="7"/>
    <x v="22"/>
    <s v="Sam, dim et JF - JOUR - Consultation"/>
    <s v="Consultation"/>
    <n v="37.5"/>
    <s v="Schmit Ranya"/>
    <s v="MM Pro Gesund"/>
    <m/>
    <m/>
    <s v="Différé"/>
    <s v="Autres"/>
    <s v="Oui"/>
    <n v="37.5"/>
    <n v="6"/>
    <x v="5"/>
    <m/>
    <x v="2"/>
    <n v="31.5"/>
    <x v="3"/>
    <n v="37.5"/>
    <x v="0"/>
    <m/>
  </r>
  <r>
    <x v="23"/>
    <s v="1b"/>
    <x v="138"/>
    <s v="Sam, dim et JF - JOUR - Visite 1 bénéficiaire"/>
    <s v="Visite"/>
    <n v="55.5"/>
    <s v="Schynts Marie"/>
    <s v="Befve - Thimister"/>
    <m/>
    <m/>
    <s v="Différé"/>
    <s v="MR"/>
    <s v="Oui"/>
    <n v="55.5"/>
    <m/>
    <x v="1"/>
    <m/>
    <x v="2"/>
    <n v="55.5"/>
    <x v="3"/>
    <n v="55.5"/>
    <x v="0"/>
    <m/>
  </r>
  <r>
    <x v="23"/>
    <n v="3"/>
    <x v="137"/>
    <s v="Sam, dim et JF - JOUR - Visite 1 bénéficiaire"/>
    <s v="Visite"/>
    <n v="55.5"/>
    <s v="Vanhoolandt Jean-Pierre"/>
    <s v="Heures claires"/>
    <m/>
    <m/>
    <s v="Différé"/>
    <s v="MR"/>
    <s v="Oui"/>
    <n v="55.5"/>
    <m/>
    <x v="1"/>
    <m/>
    <x v="2"/>
    <n v="55.5"/>
    <x v="3"/>
    <n v="55.5"/>
    <x v="0"/>
    <m/>
  </r>
  <r>
    <x v="23"/>
    <n v="7"/>
    <x v="22"/>
    <s v="Sam, dim et JF - JOUR - Visite 1 bénéficiaire"/>
    <s v="Visite"/>
    <n v="55.5"/>
    <s v="Wilmes Rosa"/>
    <s v="MR Vivias St vith St Elisabeth"/>
    <m/>
    <m/>
    <s v="Différé"/>
    <s v="MR"/>
    <s v="Oui"/>
    <n v="55.5"/>
    <m/>
    <x v="1"/>
    <m/>
    <x v="2"/>
    <m/>
    <x v="0"/>
    <n v="0"/>
    <x v="2"/>
    <m/>
  </r>
  <r>
    <x v="23"/>
    <n v="7"/>
    <x v="22"/>
    <s v="Sam, dim et JF - JOUR - Visite 1 bénéficiaire"/>
    <s v="Visite"/>
    <n v="55.5"/>
    <s v="Wilmes Rosa"/>
    <s v="MR Vivias St vith St Elisabeth"/>
    <m/>
    <m/>
    <s v="Différé"/>
    <s v="MR"/>
    <s v="Oui"/>
    <n v="55.5"/>
    <m/>
    <x v="1"/>
    <m/>
    <x v="2"/>
    <m/>
    <x v="0"/>
    <n v="0"/>
    <x v="2"/>
    <m/>
  </r>
  <r>
    <x v="23"/>
    <n v="4"/>
    <x v="120"/>
    <s v="Sam, dim et JF - JOUR - Visite 1 bénéficiaire"/>
    <s v="Visite"/>
    <n v="55.5"/>
    <s v="Zanzen Marie Josee"/>
    <s v="MR Grand fa"/>
    <m/>
    <m/>
    <s v="Différé"/>
    <s v="MR"/>
    <s v="Oui"/>
    <n v="55.5"/>
    <m/>
    <x v="1"/>
    <m/>
    <x v="2"/>
    <n v="55.5"/>
    <x v="5"/>
    <n v="55.5"/>
    <x v="0"/>
    <m/>
  </r>
  <r>
    <x v="23"/>
    <s v="2a"/>
    <x v="136"/>
    <s v="Sam, dim et JF - JOUR - Consultation"/>
    <s v="Consultation"/>
    <n v="37.5"/>
    <s v="Zopff Marie R."/>
    <s v="Mm Thier mere dieu"/>
    <s v="(206) Symbio "/>
    <s v="Avenue de Tervueren 68-70 - 1040 BRUXELLES "/>
    <s v="Différé"/>
    <s v="⅓ payant C"/>
    <s v="Oui"/>
    <n v="37.5"/>
    <n v="1.5"/>
    <x v="5"/>
    <m/>
    <x v="2"/>
    <m/>
    <x v="0"/>
    <n v="1.5"/>
    <x v="2"/>
    <s v="Attestation revenue …"/>
  </r>
  <r>
    <x v="23"/>
    <s v="1a"/>
    <x v="92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3"/>
    <s v="1a"/>
    <x v="92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3"/>
    <s v="1a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1a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1a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1a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1a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1a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1a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1a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1a"/>
    <x v="92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23"/>
    <s v="1a"/>
    <x v="92"/>
    <s v="Sam, dim et JF - JOUR - Visite 1 bénéficiaire"/>
    <s v="Visite"/>
    <n v="55.5"/>
    <m/>
    <m/>
    <m/>
    <m/>
    <s v="Cash"/>
    <m/>
    <m/>
    <n v="55.5"/>
    <m/>
    <x v="1"/>
    <m/>
    <x v="2"/>
    <n v="55.5"/>
    <x v="4"/>
    <n v="55.5"/>
    <x v="0"/>
    <m/>
  </r>
  <r>
    <x v="23"/>
    <s v="1a"/>
    <x v="92"/>
    <s v="Sam, dim et JF - JOUR - Visite 1 bénéficiaire"/>
    <s v="Visite"/>
    <n v="55.5"/>
    <m/>
    <m/>
    <m/>
    <m/>
    <s v="Cash"/>
    <m/>
    <m/>
    <n v="55.5"/>
    <m/>
    <x v="1"/>
    <m/>
    <x v="2"/>
    <n v="55.5"/>
    <x v="4"/>
    <n v="55.5"/>
    <x v="0"/>
    <m/>
  </r>
  <r>
    <x v="23"/>
    <s v="1b"/>
    <x v="138"/>
    <s v="Sam, dim et JF - JOUR - Visite 1 bénéficiaire"/>
    <s v="Visite"/>
    <n v="55.5"/>
    <m/>
    <m/>
    <m/>
    <m/>
    <s v="Cash"/>
    <m/>
    <m/>
    <n v="56"/>
    <m/>
    <x v="1"/>
    <m/>
    <x v="2"/>
    <n v="56"/>
    <x v="4"/>
    <n v="56"/>
    <x v="0"/>
    <m/>
  </r>
  <r>
    <x v="23"/>
    <s v="1b"/>
    <x v="138"/>
    <s v="Sam, dim et JF - JOUR - Visite 2 bénéficiaires"/>
    <s v="Visite"/>
    <n v="48"/>
    <m/>
    <m/>
    <m/>
    <m/>
    <s v="Bancontact"/>
    <m/>
    <m/>
    <n v="48"/>
    <m/>
    <x v="1"/>
    <m/>
    <x v="2"/>
    <n v="48"/>
    <x v="4"/>
    <n v="48"/>
    <x v="0"/>
    <m/>
  </r>
  <r>
    <x v="23"/>
    <s v="1b"/>
    <x v="138"/>
    <s v="Sam, dim et JF - JOUR - Visite 2 bénéficiaires"/>
    <s v="Visite"/>
    <n v="48"/>
    <m/>
    <m/>
    <m/>
    <m/>
    <s v="Bancontact"/>
    <m/>
    <m/>
    <n v="48"/>
    <m/>
    <x v="1"/>
    <m/>
    <x v="2"/>
    <n v="48"/>
    <x v="4"/>
    <n v="48"/>
    <x v="0"/>
    <m/>
  </r>
  <r>
    <x v="23"/>
    <s v="1b"/>
    <x v="1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1b"/>
    <x v="1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1b"/>
    <x v="1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1b"/>
    <x v="1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2a"/>
    <x v="13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2a"/>
    <x v="13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2a"/>
    <x v="13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2a"/>
    <x v="136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2a"/>
    <x v="136"/>
    <s v="Sam, dim et JF - JOUR - Consultation"/>
    <s v="Consultation"/>
    <n v="37.5"/>
    <m/>
    <m/>
    <m/>
    <m/>
    <s v="Bancontact"/>
    <m/>
    <m/>
    <n v="50"/>
    <m/>
    <x v="1"/>
    <m/>
    <x v="2"/>
    <n v="50"/>
    <x v="4"/>
    <n v="50"/>
    <x v="0"/>
    <m/>
  </r>
  <r>
    <x v="23"/>
    <s v="2a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2a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2a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s v="2a"/>
    <x v="139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3"/>
    <s v="2b"/>
    <x v="7"/>
    <s v="Sam, dim et JF - JOUR - Visite 1 bénéficiaire"/>
    <s v="Visite"/>
    <n v="55.5"/>
    <m/>
    <m/>
    <m/>
    <m/>
    <s v="Cash"/>
    <m/>
    <m/>
    <n v="55.5"/>
    <m/>
    <x v="1"/>
    <m/>
    <x v="2"/>
    <n v="55.5"/>
    <x v="4"/>
    <n v="55.5"/>
    <x v="0"/>
    <m/>
  </r>
  <r>
    <x v="23"/>
    <s v="2b"/>
    <x v="7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23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3"/>
    <x v="137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3"/>
    <n v="3"/>
    <x v="137"/>
    <s v="Sam, dim et JF - JOUR - Visite 1 bénéficiaire"/>
    <s v="Visite"/>
    <n v="55.5"/>
    <m/>
    <m/>
    <m/>
    <m/>
    <s v="Cash"/>
    <m/>
    <m/>
    <n v="55.5"/>
    <m/>
    <x v="1"/>
    <m/>
    <x v="2"/>
    <n v="55.5"/>
    <x v="4"/>
    <n v="55.5"/>
    <x v="0"/>
    <m/>
  </r>
  <r>
    <x v="23"/>
    <n v="4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4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4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4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4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4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4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4"/>
    <x v="120"/>
    <s v="Sam, dim et JF - JOUR - Visite 1 bénéficiaire"/>
    <s v="Visite"/>
    <n v="55.5"/>
    <m/>
    <m/>
    <m/>
    <m/>
    <s v="Bancontact"/>
    <m/>
    <m/>
    <n v="55.5"/>
    <m/>
    <x v="1"/>
    <m/>
    <x v="2"/>
    <n v="55.5"/>
    <x v="4"/>
    <n v="55.5"/>
    <x v="0"/>
    <m/>
  </r>
  <r>
    <x v="23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6"/>
    <x v="38"/>
    <s v="Sam, dim et JF - JOUR - Consultation"/>
    <s v="Consultation"/>
    <n v="37.5"/>
    <m/>
    <m/>
    <m/>
    <m/>
    <s v="Cash"/>
    <m/>
    <m/>
    <n v="0"/>
    <m/>
    <x v="1"/>
    <m/>
    <x v="2"/>
    <n v="0"/>
    <x v="4"/>
    <n v="0"/>
    <x v="0"/>
    <s v="pas d'enveloppe cash"/>
  </r>
  <r>
    <x v="23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4"/>
    <n v="37.5"/>
    <x v="0"/>
    <m/>
  </r>
  <r>
    <x v="23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3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4"/>
    <n v="37.5"/>
    <x v="0"/>
    <m/>
  </r>
  <r>
    <x v="23"/>
    <s v="nuit 1"/>
    <x v="140"/>
    <s v="Sam, dim et JF - NUIT - Consultation"/>
    <s v="Consultation"/>
    <n v="50"/>
    <m/>
    <m/>
    <m/>
    <m/>
    <s v="Bancontact"/>
    <m/>
    <m/>
    <n v="47"/>
    <m/>
    <x v="1"/>
    <m/>
    <x v="2"/>
    <n v="47"/>
    <x v="4"/>
    <n v="47"/>
    <x v="0"/>
    <m/>
  </r>
  <r>
    <x v="23"/>
    <s v="nuit 2"/>
    <x v="91"/>
    <s v="Sam, dim et JF - NUIT - Consultation"/>
    <s v="Consultation"/>
    <n v="50"/>
    <m/>
    <m/>
    <m/>
    <m/>
    <s v="Bancontact"/>
    <m/>
    <m/>
    <n v="50"/>
    <m/>
    <x v="1"/>
    <m/>
    <x v="2"/>
    <n v="50"/>
    <x v="4"/>
    <n v="50"/>
    <x v="0"/>
    <m/>
  </r>
  <r>
    <x v="23"/>
    <s v="nuit 2"/>
    <x v="91"/>
    <s v="Sam, dim et JF - NUIT - Visite 1 bénéficiaire"/>
    <s v="Visite"/>
    <n v="85"/>
    <m/>
    <m/>
    <m/>
    <m/>
    <s v="Bancontact"/>
    <m/>
    <m/>
    <n v="85"/>
    <m/>
    <x v="1"/>
    <m/>
    <x v="2"/>
    <n v="85"/>
    <x v="4"/>
    <n v="85"/>
    <x v="0"/>
    <m/>
  </r>
  <r>
    <x v="24"/>
    <s v="nuit 1"/>
    <x v="141"/>
    <s v="Vend et veille JF - NUIT - Consultation"/>
    <s v="Consultation"/>
    <n v="50"/>
    <s v="Plasschaert Yannis"/>
    <m/>
    <s v="(132) Mutualité chrétienne de la Province de Luxembourg "/>
    <s v="Rue de la Moselle 7-9 6700 ARLON "/>
    <s v="Différé"/>
    <s v="⅓ payant C"/>
    <s v="Oui"/>
    <n v="50"/>
    <n v="6"/>
    <x v="7"/>
    <n v="43.69"/>
    <x v="0"/>
    <m/>
    <x v="0"/>
    <n v="49.69"/>
    <x v="0"/>
    <m/>
  </r>
  <r>
    <x v="24"/>
    <s v="nuit 2"/>
    <x v="70"/>
    <s v="Vend et veille JF - NUIT - Visite 1 bénéficiare"/>
    <s v="Visite"/>
    <n v="85"/>
    <s v="Schreurs Elisabeth"/>
    <s v="La Charmille"/>
    <m/>
    <m/>
    <s v="Différé"/>
    <s v="MR"/>
    <s v="Oui"/>
    <n v="85"/>
    <m/>
    <x v="1"/>
    <m/>
    <x v="2"/>
    <n v="85"/>
    <x v="3"/>
    <n v="85"/>
    <x v="0"/>
    <m/>
  </r>
  <r>
    <x v="24"/>
    <s v="nuit 3"/>
    <x v="11"/>
    <s v="Vend et veille JF - NUIT - Consultation"/>
    <s v="Consultation"/>
    <n v="50"/>
    <m/>
    <m/>
    <m/>
    <m/>
    <s v="Cash"/>
    <m/>
    <m/>
    <n v="50"/>
    <m/>
    <x v="1"/>
    <m/>
    <x v="2"/>
    <n v="50"/>
    <x v="3"/>
    <n v="50"/>
    <x v="0"/>
    <m/>
  </r>
  <r>
    <x v="25"/>
    <n v="3"/>
    <x v="18"/>
    <s v="Sam, dim et JF - JOUR - Consultation"/>
    <s v="Consultation"/>
    <n v="37.5"/>
    <s v="Boukarabila Remy"/>
    <m/>
    <s v="(228) Mutualia - Mutualité neutre _x000a_"/>
    <s v="Place Verte 41 4800 VERVIERS"/>
    <s v="Différé"/>
    <s v="⅓ payant C"/>
    <s v="Oui"/>
    <n v="37.5"/>
    <n v="1.5"/>
    <x v="7"/>
    <n v="35.85"/>
    <x v="5"/>
    <m/>
    <x v="0"/>
    <n v="37.35"/>
    <x v="0"/>
    <m/>
  </r>
  <r>
    <x v="25"/>
    <s v="2a"/>
    <x v="142"/>
    <s v="Sam, dim et JF - JOUR - Consultation"/>
    <s v="Consultation"/>
    <n v="37.5"/>
    <s v="Constant Marie-Claire"/>
    <m/>
    <s v="(228) Mutualia - Mutualité neutre _x000a_"/>
    <s v="Place Verte 41 4800 VERVIERS"/>
    <s v="Différé"/>
    <s v="⅓ payant C"/>
    <s v="Oui"/>
    <n v="37.5"/>
    <n v="1.5"/>
    <x v="7"/>
    <n v="35.85"/>
    <x v="5"/>
    <m/>
    <x v="0"/>
    <n v="37.35"/>
    <x v="0"/>
    <m/>
  </r>
  <r>
    <x v="25"/>
    <s v="1b"/>
    <x v="17"/>
    <s v="Sam, dim et JF - JOUR - Visite 1 bénéficiaire"/>
    <s v="Visite"/>
    <n v="55.5"/>
    <s v="Dechamps Henri"/>
    <s v="Saint Joseph Membach"/>
    <m/>
    <m/>
    <s v="Différé"/>
    <s v="MR"/>
    <s v="Oui"/>
    <n v="55.5"/>
    <m/>
    <x v="1"/>
    <m/>
    <x v="2"/>
    <m/>
    <x v="0"/>
    <n v="0"/>
    <x v="1"/>
    <s v="Décédé, pas de coordonnées, ni du notaire"/>
  </r>
  <r>
    <x v="25"/>
    <s v="2b"/>
    <x v="7"/>
    <s v="Sam, dim et JF - JOUR - Visite 1 bénéficiaire"/>
    <s v="Visite"/>
    <n v="55.5"/>
    <s v="Delhez Suzanne"/>
    <s v="St Joseph Verviers"/>
    <m/>
    <m/>
    <s v="Différé"/>
    <s v="MR"/>
    <s v="Oui"/>
    <n v="55.5"/>
    <m/>
    <x v="1"/>
    <m/>
    <x v="2"/>
    <n v="55.5"/>
    <x v="6"/>
    <n v="55.5"/>
    <x v="0"/>
    <m/>
  </r>
  <r>
    <x v="25"/>
    <s v="1b"/>
    <x v="17"/>
    <s v="Sam, dim et JF - JOUR - Visite 1 bénéficiaire"/>
    <s v="Visite"/>
    <n v="55.5"/>
    <s v="Denis Marie Josee"/>
    <s v="Befve St Famille"/>
    <m/>
    <m/>
    <s v="Différé"/>
    <s v="MR"/>
    <s v="Oui"/>
    <n v="55.5"/>
    <m/>
    <x v="1"/>
    <m/>
    <x v="2"/>
    <n v="55.5"/>
    <x v="3"/>
    <n v="55.5"/>
    <x v="0"/>
    <m/>
  </r>
  <r>
    <x v="25"/>
    <s v="1a"/>
    <x v="143"/>
    <s v="Sam, dim et JF - JOUR - Visite 1 bénéficiaire"/>
    <s v="Visite"/>
    <n v="55.5"/>
    <s v="Mingers Sibylle"/>
    <m/>
    <s v="(137) Mutualité Chrétienne de Verviers - Eupen _x000a_"/>
    <s v="Rue Laoureux 25-29  - 4800 Verviers"/>
    <s v="Différé"/>
    <s v="⅓ payant C"/>
    <s v="Oui"/>
    <n v="55.5"/>
    <n v="5"/>
    <x v="7"/>
    <n v="50.8"/>
    <x v="5"/>
    <m/>
    <x v="0"/>
    <n v="55.8"/>
    <x v="0"/>
    <m/>
  </r>
  <r>
    <x v="25"/>
    <n v="3"/>
    <x v="18"/>
    <s v="Sam, dim et JF - JOUR - Visite 1 bénéficiaire"/>
    <s v="Visite"/>
    <n v="55.5"/>
    <s v="Drieskens Maria"/>
    <s v="Les Heures Claires"/>
    <m/>
    <m/>
    <s v="Différé"/>
    <s v="MR"/>
    <s v="Oui"/>
    <n v="55.5"/>
    <m/>
    <x v="1"/>
    <m/>
    <x v="2"/>
    <n v="55.5"/>
    <x v="5"/>
    <n v="55.5"/>
    <x v="0"/>
    <m/>
  </r>
  <r>
    <x v="25"/>
    <s v="2b"/>
    <x v="7"/>
    <s v="Sam, dim et JF - JOUR - Visite 1 bénéficiaire"/>
    <s v="Visite"/>
    <n v="55.5"/>
    <s v="Feyen Eva"/>
    <s v="St Joseph Verviers"/>
    <m/>
    <m/>
    <s v="Différé"/>
    <s v="MR"/>
    <s v="Oui"/>
    <n v="55.5"/>
    <m/>
    <x v="1"/>
    <m/>
    <x v="2"/>
    <n v="55.5"/>
    <x v="5"/>
    <n v="55.5"/>
    <x v="0"/>
    <m/>
  </r>
  <r>
    <x v="25"/>
    <s v="1a"/>
    <x v="143"/>
    <s v="Sam, dim et JF - JOUR - Consultation"/>
    <s v="Consultation"/>
    <n v="37.5"/>
    <s v="Muylkens Georgette"/>
    <m/>
    <s v="(137) Mutualité Chrétienne de Verviers - Eupen _x000a_"/>
    <s v="Rue Laoureux 25-29  - 4800 Verviers"/>
    <s v="Différé"/>
    <s v="⅓ payant C"/>
    <s v="Oui"/>
    <n v="37.5"/>
    <n v="1.5"/>
    <x v="7"/>
    <n v="35.85"/>
    <x v="5"/>
    <m/>
    <x v="0"/>
    <n v="37.35"/>
    <x v="0"/>
    <m/>
  </r>
  <r>
    <x v="25"/>
    <s v="1a"/>
    <x v="143"/>
    <s v="Sam, dim et JF - JOUR - Visite 1 bénéficiaire"/>
    <s v="Visite"/>
    <n v="55.5"/>
    <s v="Rensonnet Marie Theres"/>
    <s v="Clos des Bouleaux -xhendelesses"/>
    <m/>
    <m/>
    <s v="Différé"/>
    <s v="MR"/>
    <s v="Oui"/>
    <n v="55.5"/>
    <m/>
    <x v="1"/>
    <m/>
    <x v="2"/>
    <n v="55.5"/>
    <x v="3"/>
    <n v="55.5"/>
    <x v="0"/>
    <m/>
  </r>
  <r>
    <x v="25"/>
    <n v="5"/>
    <x v="144"/>
    <s v="Sam, dim et JF - JOUR - Visite 1 bénéficiaire"/>
    <s v="Visite"/>
    <n v="55.5"/>
    <s v="Haendle Jean-Pol"/>
    <s v="La Bouvière Vielsam"/>
    <m/>
    <m/>
    <s v="Différé"/>
    <s v="MR"/>
    <s v="Oui"/>
    <n v="55.5"/>
    <m/>
    <x v="1"/>
    <m/>
    <x v="2"/>
    <n v="55.5"/>
    <x v="5"/>
    <n v="55.5"/>
    <x v="0"/>
    <m/>
  </r>
  <r>
    <x v="25"/>
    <n v="7"/>
    <x v="108"/>
    <s v="Sam, dim et JF - JOUR - Visite 1 bénéficiaire"/>
    <s v="Visite"/>
    <n v="55.5"/>
    <s v="Henkes Peter"/>
    <s v="Home Butgenbach"/>
    <m/>
    <m/>
    <s v="Différé"/>
    <s v="MR"/>
    <s v="Oui"/>
    <n v="55.5"/>
    <m/>
    <x v="1"/>
    <m/>
    <x v="2"/>
    <n v="55.5"/>
    <x v="5"/>
    <n v="55.5"/>
    <x v="0"/>
    <m/>
  </r>
  <r>
    <x v="25"/>
    <n v="4"/>
    <x v="145"/>
    <s v="Sam, dim et JF - JOUR - Consultation"/>
    <s v="Consultation"/>
    <n v="37.5"/>
    <s v="Hugo Yvonne"/>
    <m/>
    <s v="(319) Solidaris - Mutualité socialiste et syndicale de la Province de Liège _x000a_"/>
    <s v="Rue Douffet 36 4020 LIEGE"/>
    <s v="Différé"/>
    <s v="⅓ payant C"/>
    <s v="Oui"/>
    <n v="37.5"/>
    <n v="1"/>
    <x v="7"/>
    <n v="35.85"/>
    <x v="7"/>
    <m/>
    <x v="0"/>
    <n v="36.85"/>
    <x v="0"/>
    <m/>
  </r>
  <r>
    <x v="25"/>
    <s v="1b"/>
    <x v="17"/>
    <s v="Sam, dim et JF - JOUR - Visite 1 bénéficiaire"/>
    <s v="Visite"/>
    <n v="55.5"/>
    <s v="Konat Henri"/>
    <s v="Léonardo Da Vinci"/>
    <m/>
    <m/>
    <s v="Différé"/>
    <s v="MR"/>
    <s v="Oui"/>
    <n v="55.5"/>
    <m/>
    <x v="1"/>
    <m/>
    <x v="2"/>
    <n v="55.5"/>
    <x v="5"/>
    <n v="55.5"/>
    <x v="0"/>
    <m/>
  </r>
  <r>
    <x v="25"/>
    <n v="4"/>
    <x v="145"/>
    <s v="Sam, dim et JF - JOUR - Consultation"/>
    <s v="Consultation"/>
    <n v="37.5"/>
    <s v="Kupper Emilie"/>
    <m/>
    <s v="(137) Mutualité Chrétienne de Verviers - Eupen _x000a_"/>
    <s v="Rue Laoureux 25-29  - 4800 Verviers"/>
    <s v="Différé"/>
    <s v="⅓ payant C"/>
    <s v="Oui"/>
    <n v="37.5"/>
    <n v="1"/>
    <x v="7"/>
    <n v="31.35"/>
    <x v="5"/>
    <m/>
    <x v="0"/>
    <n v="32.35"/>
    <x v="0"/>
    <m/>
  </r>
  <r>
    <x v="25"/>
    <s v="1a"/>
    <x v="143"/>
    <s v="Sam, dim et JF - JOUR - Consultation"/>
    <s v="Consultation"/>
    <n v="37.5"/>
    <s v="Van Avermaet Edmond"/>
    <m/>
    <s v="(940,941,942) Caisse des Soins de santé de HR Rail Centre Médical Régional Namur _x000a_"/>
    <s v="Rue de France, 85 - 1060 BRUXELLES"/>
    <s v="Différé"/>
    <s v="⅓ payant C"/>
    <s v="Oui"/>
    <n v="37.5"/>
    <n v="1.5"/>
    <x v="7"/>
    <n v="31.35"/>
    <x v="4"/>
    <m/>
    <x v="0"/>
    <n v="32.85"/>
    <x v="0"/>
    <m/>
  </r>
  <r>
    <x v="25"/>
    <s v="1a"/>
    <x v="143"/>
    <s v="Sam, dim et JF - JOUR - Consultation"/>
    <s v="Consultation"/>
    <n v="37.5"/>
    <m/>
    <m/>
    <m/>
    <m/>
    <s v="Cash"/>
    <m/>
    <m/>
    <n v="38"/>
    <m/>
    <x v="1"/>
    <m/>
    <x v="2"/>
    <n v="38"/>
    <x v="3"/>
    <n v="38"/>
    <x v="0"/>
    <m/>
  </r>
  <r>
    <x v="25"/>
    <n v="5"/>
    <x v="144"/>
    <s v="Sam, dim et JF - JOUR - Visite 1 bénéficiaire"/>
    <s v="Visite"/>
    <n v="55.5"/>
    <s v="Lemaire Andree"/>
    <s v="La Bouvière Vielsam"/>
    <m/>
    <m/>
    <s v="Différé"/>
    <s v="MR"/>
    <s v="Oui"/>
    <n v="96.15"/>
    <m/>
    <x v="1"/>
    <m/>
    <x v="2"/>
    <n v="96.15"/>
    <x v="6"/>
    <n v="96.15"/>
    <x v="0"/>
    <m/>
  </r>
  <r>
    <x v="25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4"/>
    <x v="145"/>
    <s v="Sam, dim et JF - JOUR - Consultation"/>
    <s v="Consultation"/>
    <n v="37.5"/>
    <s v="Lux Ida"/>
    <m/>
    <s v="(228) Mutualia - Mutualité neutre _x000a_"/>
    <s v="Place Verte 41 4800 VERVIERS"/>
    <s v="Différé"/>
    <s v="⅓ payant C"/>
    <s v="Oui"/>
    <n v="37.5"/>
    <n v="1"/>
    <x v="7"/>
    <n v="35.85"/>
    <x v="5"/>
    <m/>
    <x v="0"/>
    <n v="36.85"/>
    <x v="0"/>
    <m/>
  </r>
  <r>
    <x v="25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5"/>
    <x v="144"/>
    <s v="Sam, dim et JF - JOUR - Visite 1 bénéficiaire"/>
    <s v="Visite"/>
    <n v="55.5"/>
    <s v="Mombel Patrick"/>
    <s v="La Bouvière Vielsam"/>
    <m/>
    <m/>
    <s v="Différé"/>
    <s v="MR"/>
    <s v="Oui"/>
    <n v="55.5"/>
    <m/>
    <x v="1"/>
    <m/>
    <x v="2"/>
    <m/>
    <x v="0"/>
    <n v="0"/>
    <x v="2"/>
    <s v="envoyé au domicile"/>
  </r>
  <r>
    <x v="25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6"/>
    <x v="86"/>
    <s v="Sam, dim et JF - JOUR - Consultation"/>
    <s v="Consultation"/>
    <n v="37.5"/>
    <s v="Nols Hugo"/>
    <m/>
    <s v="(137) Mutualité Chrétienne de Verviers - Eupen _x000a_"/>
    <s v="Rue Laoureux 25-29  - 4800 Verviers"/>
    <s v="Différé"/>
    <s v="⅓ payant C"/>
    <s v="Oui"/>
    <n v="37.5"/>
    <n v="1.5"/>
    <x v="7"/>
    <n v="35.85"/>
    <x v="5"/>
    <m/>
    <x v="0"/>
    <n v="37.35"/>
    <x v="0"/>
    <m/>
  </r>
  <r>
    <x v="25"/>
    <s v="2b"/>
    <x v="7"/>
    <s v="Sam, dim et JF - JOUR - Visite 1 bénéficiaire"/>
    <s v="Visite"/>
    <n v="55.5"/>
    <s v="Perwez Germain"/>
    <s v="Les Hêtres"/>
    <m/>
    <m/>
    <s v="Différé"/>
    <s v="MR"/>
    <s v="Oui"/>
    <n v="55.5"/>
    <m/>
    <x v="1"/>
    <m/>
    <x v="2"/>
    <n v="55.5"/>
    <x v="3"/>
    <n v="55.5"/>
    <x v="0"/>
    <m/>
  </r>
  <r>
    <x v="25"/>
    <s v="2b"/>
    <x v="7"/>
    <s v="Sam, dim et JF - JOUR - Consultation"/>
    <s v="Consultation"/>
    <n v="37.5"/>
    <s v="Plasschaert Yannis"/>
    <m/>
    <s v="(132) Mutualité chrétienne de la Province de Luxembourg "/>
    <s v="Rue de la Moselle 7-9 6700 ARLON "/>
    <s v="Différé"/>
    <s v="⅓ payant NP"/>
    <s v="Oui"/>
    <n v="37.5"/>
    <m/>
    <x v="1"/>
    <n v="31.35"/>
    <x v="0"/>
    <m/>
    <x v="0"/>
    <n v="31.35"/>
    <x v="0"/>
    <m/>
  </r>
  <r>
    <x v="25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2a"/>
    <x v="142"/>
    <s v="Sam, dim et JF - JOUR - Visite 1 bénéficiaire"/>
    <s v="Visite"/>
    <n v="55.5"/>
    <s v="Sagieva Indira"/>
    <s v="M.Méd Thier Mère Dieu"/>
    <m/>
    <m/>
    <s v="Différé"/>
    <s v="Autres"/>
    <s v="Non"/>
    <n v="55.5"/>
    <m/>
    <x v="1"/>
    <m/>
    <x v="2"/>
    <m/>
    <x v="0"/>
    <n v="0"/>
    <x v="1"/>
    <m/>
  </r>
  <r>
    <x v="25"/>
    <n v="6"/>
    <x v="86"/>
    <s v="Sam, dim et JF - JOUR - Visite 1 bénéficiaire"/>
    <s v="Visite"/>
    <n v="55.5"/>
    <s v="Schäfer "/>
    <m/>
    <m/>
    <m/>
    <s v="Différé"/>
    <s v="Virement"/>
    <s v="Non"/>
    <n v="55"/>
    <m/>
    <x v="1"/>
    <m/>
    <x v="2"/>
    <n v="55"/>
    <x v="6"/>
    <n v="55"/>
    <x v="0"/>
    <m/>
  </r>
  <r>
    <x v="25"/>
    <s v="2a"/>
    <x v="142"/>
    <s v="Sam, dim et JF - JOUR - Consultation"/>
    <s v="Consultation"/>
    <n v="37.5"/>
    <s v="Touil Imane"/>
    <m/>
    <s v="(319) Solidaris - Mutualité socialiste et syndicale de la Province de Liège _x000a_"/>
    <s v="Rue Douffet 36 4020 LIEGE"/>
    <s v="Différé"/>
    <s v="⅓ payant C"/>
    <s v="Oui"/>
    <n v="37.5"/>
    <n v="1.5"/>
    <x v="7"/>
    <n v="35.85"/>
    <x v="7"/>
    <m/>
    <x v="0"/>
    <n v="37.35"/>
    <x v="0"/>
    <m/>
  </r>
  <r>
    <x v="25"/>
    <n v="3"/>
    <x v="18"/>
    <s v="Sam, dim et JF - JOUR - Visite 1 bénéficiaire"/>
    <s v="Visite"/>
    <n v="55.5"/>
    <s v="Troisier Jean"/>
    <s v="Envoyé à  CSS HR Rail 900"/>
    <m/>
    <m/>
    <s v="Différé"/>
    <s v="MR"/>
    <s v="Oui"/>
    <n v="55.5"/>
    <m/>
    <x v="1"/>
    <m/>
    <x v="2"/>
    <n v="55.5"/>
    <x v="5"/>
    <n v="55.5"/>
    <x v="0"/>
    <m/>
  </r>
  <r>
    <x v="25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2b"/>
    <x v="7"/>
    <s v="Sam, dim et JF - JOUR - Consultation"/>
    <s v="Consultation"/>
    <n v="37.5"/>
    <s v="Visioli Dylan"/>
    <m/>
    <s v="(228) Mutualia - Mutualité neutre _x000a_"/>
    <s v="Place Verte 41 4800 VERVIERS"/>
    <s v="Différé"/>
    <s v="⅓ payant BC"/>
    <s v="Oui"/>
    <n v="37.5"/>
    <n v="1.5"/>
    <x v="7"/>
    <n v="35.85"/>
    <x v="5"/>
    <m/>
    <x v="0"/>
    <n v="37.35"/>
    <x v="0"/>
    <m/>
  </r>
  <r>
    <x v="25"/>
    <s v="1b"/>
    <x v="17"/>
    <s v="Sam, dim et JF - JOUR - Visite 1 bénéficiaire"/>
    <s v="Visite"/>
    <n v="55.5"/>
    <s v="Wergifosse Lisette"/>
    <m/>
    <s v="(228) Mutualia - Mutualité neutre _x000a_"/>
    <s v="Place Verte 41 4800 VERVIERS"/>
    <s v="Différé"/>
    <s v="⅓ payant C"/>
    <s v="Oui"/>
    <n v="55.5"/>
    <n v="2.5"/>
    <x v="7"/>
    <n v="38.1"/>
    <x v="5"/>
    <m/>
    <x v="0"/>
    <n v="40.6"/>
    <x v="0"/>
    <m/>
  </r>
  <r>
    <x v="25"/>
    <s v="nuit 1"/>
    <x v="40"/>
    <s v="Sam, dim et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25"/>
    <s v="nuit 1"/>
    <x v="40"/>
    <s v="Sam, dim et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25"/>
    <s v="nuit 1"/>
    <x v="40"/>
    <s v="Sam, dim et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25"/>
    <s v="nuit 1"/>
    <x v="40"/>
    <s v="Sam, dim et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25"/>
    <s v="1b"/>
    <x v="17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25"/>
    <s v="1b"/>
    <x v="17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25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1a"/>
    <x v="143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25"/>
    <s v="2a"/>
    <x v="142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25"/>
    <s v="2a"/>
    <x v="142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25"/>
    <s v="2a"/>
    <x v="142"/>
    <s v="Sam, dim et JF - JOUR - Consultation"/>
    <s v="Consultation"/>
    <n v="37.5"/>
    <m/>
    <m/>
    <m/>
    <m/>
    <s v="Cash"/>
    <m/>
    <m/>
    <n v="0"/>
    <m/>
    <x v="1"/>
    <m/>
    <x v="2"/>
    <m/>
    <x v="0"/>
    <n v="0"/>
    <x v="0"/>
    <s v="58,50 dans l'enveloppe"/>
  </r>
  <r>
    <x v="25"/>
    <s v="2a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2a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2a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2a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2a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2a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2a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2a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2b"/>
    <x v="7"/>
    <s v="Sam, dim et JF - JOUR - Visite 1 bénéficiaire"/>
    <s v="Visite"/>
    <n v="55.5"/>
    <m/>
    <m/>
    <m/>
    <m/>
    <s v="Cash"/>
    <m/>
    <m/>
    <n v="55"/>
    <m/>
    <x v="1"/>
    <m/>
    <x v="2"/>
    <n v="55"/>
    <x v="3"/>
    <n v="55"/>
    <x v="0"/>
    <m/>
  </r>
  <r>
    <x v="25"/>
    <s v="2b"/>
    <x v="7"/>
    <s v="Sam, dim et JF - JOUR - Visite 1 bénéficiaire"/>
    <s v="Visite"/>
    <n v="55.5"/>
    <m/>
    <m/>
    <m/>
    <m/>
    <s v="Cash"/>
    <m/>
    <m/>
    <n v="55"/>
    <m/>
    <x v="1"/>
    <m/>
    <x v="2"/>
    <n v="55"/>
    <x v="3"/>
    <n v="55"/>
    <x v="0"/>
    <m/>
  </r>
  <r>
    <x v="25"/>
    <s v="2b"/>
    <x v="7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5"/>
    <s v="2b"/>
    <x v="7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5"/>
    <s v="2b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2b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2b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2b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2b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2b"/>
    <x v="7"/>
    <s v="Sam, dim et JF - JOUR - Consultation"/>
    <s v="Consultation"/>
    <n v="37.5"/>
    <m/>
    <m/>
    <m/>
    <m/>
    <s v="Cash"/>
    <m/>
    <m/>
    <n v="30"/>
    <m/>
    <x v="1"/>
    <m/>
    <x v="2"/>
    <n v="30"/>
    <x v="3"/>
    <n v="30"/>
    <x v="0"/>
    <m/>
  </r>
  <r>
    <x v="25"/>
    <s v="2b"/>
    <x v="7"/>
    <s v="Sam, dim et JF - JOUR - Consultation"/>
    <s v="Consultation"/>
    <n v="37.5"/>
    <m/>
    <m/>
    <m/>
    <m/>
    <s v="Bancontact"/>
    <m/>
    <m/>
    <n v="7.5"/>
    <m/>
    <x v="1"/>
    <m/>
    <x v="2"/>
    <n v="7.5"/>
    <x v="3"/>
    <n v="7.5"/>
    <x v="0"/>
    <m/>
  </r>
  <r>
    <x v="25"/>
    <n v="5"/>
    <x v="144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25"/>
    <n v="3"/>
    <x v="18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25"/>
    <n v="3"/>
    <x v="18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25"/>
    <n v="3"/>
    <x v="18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5"/>
    <n v="3"/>
    <x v="18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25"/>
    <n v="3"/>
    <x v="1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3"/>
    <x v="1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3"/>
    <x v="1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3"/>
    <x v="1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3"/>
    <x v="1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3"/>
    <x v="1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3"/>
    <x v="1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3"/>
    <x v="1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3"/>
    <x v="1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3"/>
    <x v="1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3"/>
    <x v="1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3"/>
    <x v="1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3"/>
    <x v="1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4"/>
    <x v="145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25"/>
    <n v="5"/>
    <x v="144"/>
    <s v="Sam, dim et JF - JOUR - Consultation"/>
    <s v="Consultation"/>
    <n v="37.5"/>
    <m/>
    <m/>
    <m/>
    <m/>
    <s v="Cash"/>
    <m/>
    <m/>
    <n v="20"/>
    <m/>
    <x v="1"/>
    <m/>
    <x v="2"/>
    <n v="20"/>
    <x v="3"/>
    <n v="20"/>
    <x v="0"/>
    <m/>
  </r>
  <r>
    <x v="25"/>
    <n v="5"/>
    <x v="144"/>
    <s v="Sam, dim et JF - JOUR - Consultation"/>
    <s v="Consultation"/>
    <n v="37.5"/>
    <m/>
    <m/>
    <m/>
    <m/>
    <s v="Bancontact"/>
    <m/>
    <m/>
    <n v="17.5"/>
    <m/>
    <x v="1"/>
    <m/>
    <x v="2"/>
    <n v="17.5"/>
    <x v="3"/>
    <n v="17.5"/>
    <x v="0"/>
    <m/>
  </r>
  <r>
    <x v="25"/>
    <n v="5"/>
    <x v="144"/>
    <s v="Sam, dim et JF - JOUR - Visite 1 bénéficiaire"/>
    <s v="Visite"/>
    <n v="55.5"/>
    <m/>
    <m/>
    <m/>
    <m/>
    <s v="Bancontact"/>
    <m/>
    <m/>
    <n v="65"/>
    <m/>
    <x v="1"/>
    <m/>
    <x v="2"/>
    <n v="65"/>
    <x v="3"/>
    <n v="65"/>
    <x v="0"/>
    <m/>
  </r>
  <r>
    <x v="25"/>
    <n v="5"/>
    <x v="144"/>
    <s v="Sam, dim et JF - JOUR - Visite 1 bénéficiaire"/>
    <s v="Visite"/>
    <n v="55.5"/>
    <m/>
    <m/>
    <m/>
    <m/>
    <s v="Bancontact"/>
    <m/>
    <m/>
    <n v="65"/>
    <m/>
    <x v="1"/>
    <m/>
    <x v="2"/>
    <n v="65"/>
    <x v="3"/>
    <n v="65"/>
    <x v="0"/>
    <m/>
  </r>
  <r>
    <x v="25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6"/>
    <x v="86"/>
    <s v="Sam, dim et JF - JOUR - Visite 1 bénéficiaire"/>
    <s v="Visite"/>
    <n v="55.5"/>
    <m/>
    <m/>
    <m/>
    <m/>
    <s v="Cash"/>
    <m/>
    <m/>
    <n v="55"/>
    <m/>
    <x v="1"/>
    <m/>
    <x v="2"/>
    <n v="55"/>
    <x v="3"/>
    <n v="55"/>
    <x v="0"/>
    <m/>
  </r>
  <r>
    <x v="25"/>
    <n v="6"/>
    <x v="86"/>
    <s v="Sam, dim et JF - JOUR - Visite 1 bénéficiaire"/>
    <s v="Visite"/>
    <n v="55.5"/>
    <m/>
    <m/>
    <m/>
    <m/>
    <s v="Cash"/>
    <m/>
    <m/>
    <n v="55"/>
    <m/>
    <x v="1"/>
    <m/>
    <x v="2"/>
    <n v="55"/>
    <x v="3"/>
    <n v="55"/>
    <x v="0"/>
    <m/>
  </r>
  <r>
    <x v="25"/>
    <n v="6"/>
    <x v="86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5"/>
    <n v="6"/>
    <x v="86"/>
    <s v="Sam, dim et JF - JOUR - Visite 1 bénéficiaire"/>
    <s v="Visite"/>
    <n v="55.5"/>
    <m/>
    <m/>
    <m/>
    <m/>
    <s v="Bancontact"/>
    <m/>
    <m/>
    <n v="55"/>
    <m/>
    <x v="1"/>
    <m/>
    <x v="2"/>
    <n v="55"/>
    <x v="3"/>
    <n v="55"/>
    <x v="0"/>
    <m/>
  </r>
  <r>
    <x v="25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7"/>
    <x v="108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25"/>
    <n v="7"/>
    <x v="108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5"/>
    <n v="7"/>
    <x v="108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5"/>
    <n v="7"/>
    <x v="108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5"/>
    <n v="7"/>
    <x v="108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5"/>
    <n v="7"/>
    <x v="108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5"/>
    <n v="7"/>
    <x v="108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5"/>
    <n v="7"/>
    <x v="108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5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nuit 2"/>
    <x v="146"/>
    <s v="Sam, dim et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25"/>
    <s v="nuit 3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s v="nuit 3"/>
    <x v="108"/>
    <s v="Sam, dim et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25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5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2b"/>
    <x v="20"/>
    <s v="Sam, dim et JF - JOUR - Visite 1 bénéficiaire"/>
    <s v="Visite"/>
    <n v="55.5"/>
    <s v="Ahn Jenny"/>
    <s v="MR Bon air Petit-Rechain"/>
    <s v="(137) Mutualité Chrétienne de Verviers - Eupen _x000a_"/>
    <s v="Rue Laoureux 25-29  - 4800 Verviers"/>
    <s v="Différé"/>
    <s v="MR"/>
    <s v="Oui"/>
    <n v="55.5"/>
    <m/>
    <x v="1"/>
    <m/>
    <x v="2"/>
    <n v="55.5"/>
    <x v="5"/>
    <n v="55.5"/>
    <x v="0"/>
    <m/>
  </r>
  <r>
    <x v="26"/>
    <n v="6"/>
    <x v="110"/>
    <s v="Sam, dim et JF - JOUR - Visite 1 bénéficiaire"/>
    <s v="Visite"/>
    <n v="55.5"/>
    <s v="Breuer Hélène"/>
    <m/>
    <s v="(610) Office régional d'Eupen _x000a_"/>
    <s v="Brauereihof 5 4700 EUPEN"/>
    <s v="Différé"/>
    <s v="⅓ payant NP"/>
    <s v="Oui"/>
    <n v="55.5"/>
    <m/>
    <x v="1"/>
    <n v="37.479999999999997"/>
    <x v="0"/>
    <m/>
    <x v="0"/>
    <n v="37.479999999999997"/>
    <x v="0"/>
    <m/>
  </r>
  <r>
    <x v="26"/>
    <s v="2a"/>
    <x v="93"/>
    <s v="Sam, dim et JF - JOUR - Consultation"/>
    <s v="Consultation"/>
    <n v="37.5"/>
    <s v="Canales-Moreno Monica"/>
    <m/>
    <s v="(319) Solidaris - Mutualité socialiste et syndicale de la Province de Liège _x000a_"/>
    <s v="Rue Douffet 36 4020 LIEGE"/>
    <s v="Différé"/>
    <s v="⅓ payant BC"/>
    <s v="Oui"/>
    <n v="37.5"/>
    <n v="1.5"/>
    <x v="7"/>
    <n v="35.85"/>
    <x v="6"/>
    <m/>
    <x v="0"/>
    <n v="37.35"/>
    <x v="0"/>
    <m/>
  </r>
  <r>
    <x v="26"/>
    <s v="1b"/>
    <x v="81"/>
    <s v="Sam, dim et JF - JOUR - Visite 1 bénéficiaire"/>
    <s v="Visite"/>
    <n v="55.5"/>
    <s v="Colson Marie"/>
    <s v="Pannesheydt "/>
    <m/>
    <m/>
    <s v="Différé"/>
    <s v="MR"/>
    <s v="Oui"/>
    <n v="55.5"/>
    <m/>
    <x v="1"/>
    <m/>
    <x v="2"/>
    <n v="55.5"/>
    <x v="6"/>
    <n v="55.5"/>
    <x v="0"/>
    <m/>
  </r>
  <r>
    <x v="26"/>
    <s v="nuit 1"/>
    <x v="27"/>
    <s v="Sam, dim et JF - JOUR - Consultation"/>
    <s v="Consultation"/>
    <n v="37.5"/>
    <s v="Damoiseaux Christian"/>
    <s v="M;Méd.Thier Mère Dieu"/>
    <m/>
    <m/>
    <s v="Différé"/>
    <s v="Autres"/>
    <s v="Oui"/>
    <n v="37.5"/>
    <n v="1.5"/>
    <x v="7"/>
    <m/>
    <x v="2"/>
    <n v="36.35"/>
    <x v="3"/>
    <n v="37.85"/>
    <x v="0"/>
    <m/>
  </r>
  <r>
    <x v="26"/>
    <n v="6"/>
    <x v="110"/>
    <s v="Sam, dim et JF - JOUR - Visite 1 bénéficiaire"/>
    <s v="Visite"/>
    <n v="55.5"/>
    <s v="Delrez Anne Marie"/>
    <s v="St Joseph Eupen"/>
    <m/>
    <m/>
    <s v="Différé"/>
    <s v="MR"/>
    <s v="Oui"/>
    <n v="55.5"/>
    <m/>
    <x v="1"/>
    <m/>
    <x v="2"/>
    <n v="55.5"/>
    <x v="3"/>
    <n v="55.5"/>
    <x v="0"/>
    <m/>
  </r>
  <r>
    <x v="26"/>
    <s v="nuit 1"/>
    <x v="27"/>
    <s v="Sam, dim et JF - JOUR - Consultation"/>
    <s v="Consultation"/>
    <n v="37.5"/>
    <s v="Discart Caroline"/>
    <m/>
    <s v="(319) Solidaris - Mutualité socialiste et syndicale de la Province de Liège _x000a_"/>
    <s v="Rue Douffet 36 4020 LIEGE"/>
    <s v="Différé"/>
    <s v="⅓ payant C"/>
    <s v="Oui"/>
    <n v="37.5"/>
    <n v="1.5"/>
    <x v="7"/>
    <n v="48.19"/>
    <x v="7"/>
    <m/>
    <x v="0"/>
    <n v="49.69"/>
    <x v="0"/>
    <m/>
  </r>
  <r>
    <x v="26"/>
    <n v="4"/>
    <x v="104"/>
    <s v="Sam, dim et JF - JOUR - Consultation"/>
    <s v="Consultation"/>
    <n v="37.5"/>
    <s v="Dnooz Madisson"/>
    <m/>
    <s v="(319) Solidaris - Mutualité socialiste et syndicale de la Province de Liège _x000a_"/>
    <s v="Rue Douffet 36 4020 LIEGE"/>
    <s v="Différé"/>
    <s v="⅓ payant NP"/>
    <s v="Oui"/>
    <n v="31.94"/>
    <m/>
    <x v="1"/>
    <n v="31.94"/>
    <x v="7"/>
    <m/>
    <x v="0"/>
    <n v="31.94"/>
    <x v="0"/>
    <m/>
  </r>
  <r>
    <x v="26"/>
    <n v="4"/>
    <x v="104"/>
    <s v="Sam, dim et JF - JOUR - Visite 1 bénéficiaire"/>
    <s v="Visite"/>
    <n v="55.5"/>
    <s v="Gombert Wilhelmine"/>
    <m/>
    <s v="(620) Section de Malmedy _x000a_"/>
    <s v="Rue Wibald 5 4960 MALMEDY"/>
    <s v="Différé"/>
    <s v="⅓ payant NP"/>
    <s v="Oui"/>
    <n v="55.14"/>
    <m/>
    <x v="1"/>
    <n v="37.479999999999997"/>
    <x v="5"/>
    <m/>
    <x v="0"/>
    <n v="37.479999999999997"/>
    <x v="0"/>
    <m/>
  </r>
  <r>
    <x v="26"/>
    <s v="nuit 1"/>
    <x v="27"/>
    <s v="Sam, dim et JF - JOUR - Consultation"/>
    <s v="Consultation"/>
    <n v="37.5"/>
    <s v="Grisselin Nathalie"/>
    <s v="M;Méd.Thier Mère Dieu"/>
    <m/>
    <m/>
    <s v="Différé"/>
    <s v="Autres"/>
    <s v="Oui"/>
    <n v="37.5"/>
    <n v="1.5"/>
    <x v="7"/>
    <m/>
    <x v="2"/>
    <n v="36.35"/>
    <x v="3"/>
    <n v="37.85"/>
    <x v="0"/>
    <m/>
  </r>
  <r>
    <x v="26"/>
    <s v="1b"/>
    <x v="81"/>
    <s v="Sam, dim et JF - JOUR - Visite 1 bénéficiaire"/>
    <s v="Visite"/>
    <n v="55.5"/>
    <s v="Groffy Klara"/>
    <s v="Régina Moresnet"/>
    <m/>
    <m/>
    <s v="Différé"/>
    <s v="MR"/>
    <s v="Oui"/>
    <n v="55.5"/>
    <m/>
    <x v="1"/>
    <m/>
    <x v="2"/>
    <m/>
    <x v="0"/>
    <n v="0"/>
    <x v="2"/>
    <m/>
  </r>
  <r>
    <x v="26"/>
    <n v="6"/>
    <x v="22"/>
    <s v="Sam, dim et JF - NUIT - Visite 1 bénéficiaire"/>
    <s v="Visite"/>
    <n v="85"/>
    <s v="Johanns Anna"/>
    <s v="Seniorenheim Eupen"/>
    <m/>
    <m/>
    <s v="Différé"/>
    <s v="MR"/>
    <s v="Oui"/>
    <n v="85"/>
    <m/>
    <x v="1"/>
    <m/>
    <x v="2"/>
    <n v="85"/>
    <x v="3"/>
    <n v="85"/>
    <x v="0"/>
    <m/>
  </r>
  <r>
    <x v="26"/>
    <s v="2b"/>
    <x v="20"/>
    <s v="Sam, dim et JF - JOUR - Consultation"/>
    <s v="Consultation"/>
    <n v="37.5"/>
    <s v="Karginova Ludmila"/>
    <m/>
    <s v="(228) Mutualia - Mutualité neutre _x000a_"/>
    <s v="Place Verte 41 4800 VERVIERS"/>
    <s v="Différé"/>
    <s v="⅓ payant C"/>
    <s v="Oui"/>
    <n v="37.5"/>
    <n v="1.5"/>
    <x v="7"/>
    <n v="35.85"/>
    <x v="5"/>
    <m/>
    <x v="0"/>
    <n v="37.35"/>
    <x v="0"/>
    <m/>
  </r>
  <r>
    <x v="26"/>
    <n v="4"/>
    <x v="104"/>
    <s v="Sam, dim et JF - JOUR - Consultation"/>
    <s v="Consultation"/>
    <n v="37.5"/>
    <s v="Melchior Pol"/>
    <m/>
    <s v="(228) Mutualia - Mutualité neutre _x000a_"/>
    <s v="Place Verte 41 4800 VERVIERS"/>
    <s v="Différé"/>
    <s v="⅓ payant NP"/>
    <s v="Oui"/>
    <n v="31.94"/>
    <m/>
    <x v="1"/>
    <n v="31.94"/>
    <x v="5"/>
    <m/>
    <x v="0"/>
    <n v="31.94"/>
    <x v="0"/>
    <m/>
  </r>
  <r>
    <x v="26"/>
    <s v="1b"/>
    <x v="81"/>
    <s v="Sam, dim et JF - JOUR - Visite 1 bénéficiaire"/>
    <s v="Visite"/>
    <n v="55.5"/>
    <s v="Palm Joseph"/>
    <s v="Beloeil Henri Chapelle"/>
    <m/>
    <m/>
    <s v="Différé"/>
    <s v="MR"/>
    <s v="Oui"/>
    <n v="55.5"/>
    <m/>
    <x v="1"/>
    <m/>
    <x v="2"/>
    <n v="55.5"/>
    <x v="5"/>
    <n v="55.5"/>
    <x v="0"/>
    <m/>
  </r>
  <r>
    <x v="26"/>
    <n v="4"/>
    <x v="104"/>
    <s v="Sam, dim et JF - JOUR - Consultation"/>
    <s v="Consultation"/>
    <n v="37.5"/>
    <s v="Pierre Maxime"/>
    <m/>
    <s v="(509) Partena - Mutualité libre _x000a_"/>
    <s v="Boulevard Louis Mettewie 74-76 1080 BRUXELLES "/>
    <s v="Différé"/>
    <s v="⅓ payant NP"/>
    <s v="Oui"/>
    <n v="31.94"/>
    <m/>
    <x v="1"/>
    <n v="31.94"/>
    <x v="3"/>
    <m/>
    <x v="0"/>
    <n v="31.94"/>
    <x v="0"/>
    <m/>
  </r>
  <r>
    <x v="26"/>
    <n v="6"/>
    <x v="22"/>
    <s v="Sam, dim et JF - NUIT - Consultation"/>
    <s v="Consultation"/>
    <n v="50"/>
    <s v="Rombach Maria"/>
    <s v="Seniorenheim Eupen"/>
    <m/>
    <m/>
    <s v="Différé"/>
    <s v="MR"/>
    <s v="Oui"/>
    <n v="50"/>
    <m/>
    <x v="1"/>
    <m/>
    <x v="2"/>
    <n v="50"/>
    <x v="3"/>
    <n v="50"/>
    <x v="0"/>
    <m/>
  </r>
  <r>
    <x v="26"/>
    <n v="3"/>
    <x v="76"/>
    <s v="Sam, dim et JF - JOUR - Consultation"/>
    <s v="Consultation"/>
    <n v="37.5"/>
    <s v="Savioz Robin"/>
    <m/>
    <s v="(228) Mutualia - Mutualité neutre _x000a_"/>
    <s v="Place Verte 41 4800 VERVIERS"/>
    <s v="Différé"/>
    <s v="⅓ payant BC"/>
    <s v="Oui"/>
    <n v="37.5"/>
    <n v="1.5"/>
    <x v="7"/>
    <n v="36.35"/>
    <x v="5"/>
    <m/>
    <x v="0"/>
    <n v="37.85"/>
    <x v="0"/>
    <m/>
  </r>
  <r>
    <x v="26"/>
    <s v="1a"/>
    <x v="83"/>
    <s v="Sam, dim et JF - JOUR - Consultation"/>
    <s v="Consultation"/>
    <n v="37.5"/>
    <s v="Schmetz Luise"/>
    <m/>
    <s v="(137) - Mutualité Chrétienne"/>
    <s v="Rue Laoureux 25-29  - 4800 Verviers"/>
    <s v="Différé"/>
    <s v="⅓ payant C"/>
    <s v="Oui"/>
    <n v="37.5"/>
    <n v="1.5"/>
    <x v="7"/>
    <n v="35.85"/>
    <x v="5"/>
    <m/>
    <x v="0"/>
    <n v="37.35"/>
    <x v="0"/>
    <m/>
  </r>
  <r>
    <x v="26"/>
    <n v="6"/>
    <x v="22"/>
    <s v="Sam, dim et JF - JOUR - Visite 1 bénéficiaire"/>
    <s v="Visite"/>
    <n v="55.5"/>
    <s v="Schumacher Ruth Emma"/>
    <s v="seniorenheim Walhorm"/>
    <m/>
    <m/>
    <s v="Différé"/>
    <s v="MR"/>
    <s v="Oui"/>
    <n v="55.5"/>
    <m/>
    <x v="1"/>
    <m/>
    <x v="2"/>
    <n v="55.5"/>
    <x v="5"/>
    <n v="55.5"/>
    <x v="0"/>
    <m/>
  </r>
  <r>
    <x v="26"/>
    <n v="5"/>
    <x v="147"/>
    <s v="Sam, dim et JF - JOUR - Visite 1 bénéficiaire"/>
    <s v="Visite"/>
    <n v="55.5"/>
    <s v="Servais Laure"/>
    <s v="La Bouvière Vielsam"/>
    <m/>
    <m/>
    <s v="Différé"/>
    <s v="MR"/>
    <s v="Oui"/>
    <n v="55.5"/>
    <m/>
    <x v="1"/>
    <m/>
    <x v="2"/>
    <n v="55.5"/>
    <x v="5"/>
    <n v="55.5"/>
    <x v="0"/>
    <m/>
  </r>
  <r>
    <x v="26"/>
    <n v="6"/>
    <x v="22"/>
    <s v="Sam, dim et JF - JOUR - Visite 1 bénéficiaire"/>
    <s v="Visite"/>
    <n v="55.5"/>
    <s v="Wagener Auguste"/>
    <s v="Seniorenheim "/>
    <m/>
    <m/>
    <s v="Différé"/>
    <s v="MR"/>
    <s v="Oui"/>
    <n v="55.5"/>
    <m/>
    <x v="1"/>
    <m/>
    <x v="2"/>
    <n v="55.5"/>
    <x v="5"/>
    <n v="55.5"/>
    <x v="0"/>
    <m/>
  </r>
  <r>
    <x v="26"/>
    <s v="2a"/>
    <x v="93"/>
    <s v="Sam, dim et JF - JOUR - Consultation"/>
    <s v="Consultation"/>
    <n v="37.5"/>
    <s v="Willems Sophie"/>
    <m/>
    <s v="(319) Solidaris - Mutualité socialiste et syndicale de la Province de Liège _x000a_"/>
    <s v="Rue Douffet 36 4020 LIEGE"/>
    <s v="Différé"/>
    <s v="⅓ payant BC"/>
    <s v="Oui"/>
    <n v="37.5"/>
    <n v="1.5"/>
    <x v="7"/>
    <n v="35.85"/>
    <x v="7"/>
    <m/>
    <x v="0"/>
    <n v="37.35"/>
    <x v="0"/>
    <m/>
  </r>
  <r>
    <x v="26"/>
    <n v="7"/>
    <x v="51"/>
    <s v="Sam, dim et JF - JOUR - Visite 1 bénéficiaire"/>
    <s v="Visite"/>
    <n v="55.5"/>
    <s v="Fonk Helene"/>
    <s v="Ste Elisabeth  St Vith"/>
    <m/>
    <m/>
    <s v="Différé"/>
    <s v="MR"/>
    <s v="Oui"/>
    <n v="55.5"/>
    <m/>
    <x v="1"/>
    <m/>
    <x v="2"/>
    <n v="55.5"/>
    <x v="3"/>
    <n v="55.5"/>
    <x v="0"/>
    <m/>
  </r>
  <r>
    <x v="26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6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6"/>
    <s v="1a"/>
    <x v="83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6"/>
    <s v="1a"/>
    <x v="83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6"/>
    <s v="1a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1a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1a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1b"/>
    <x v="81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26"/>
    <s v="1b"/>
    <x v="81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26"/>
    <s v="1b"/>
    <x v="81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6"/>
    <s v="1b"/>
    <x v="81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6"/>
    <s v="1b"/>
    <x v="81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6"/>
    <s v="1b"/>
    <x v="81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6"/>
    <s v="1b"/>
    <x v="81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6"/>
    <s v="1b"/>
    <x v="81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26"/>
    <s v="1b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1b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1b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1b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1b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1b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1b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2a"/>
    <x v="93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6"/>
    <s v="2a"/>
    <x v="93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6"/>
    <s v="2a"/>
    <x v="9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2a"/>
    <x v="9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2a"/>
    <x v="9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2a"/>
    <x v="9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2a"/>
    <x v="9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2a"/>
    <x v="9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2b"/>
    <x v="20"/>
    <s v="Sam, dim et JF - JOUR - Visite 1 bénéficiaire"/>
    <s v="Visite"/>
    <n v="55.5"/>
    <m/>
    <m/>
    <m/>
    <m/>
    <s v="Bancontact"/>
    <m/>
    <m/>
    <n v="55"/>
    <m/>
    <x v="1"/>
    <m/>
    <x v="2"/>
    <n v="55"/>
    <x v="3"/>
    <n v="55"/>
    <x v="0"/>
    <m/>
  </r>
  <r>
    <x v="26"/>
    <s v="2b"/>
    <x v="20"/>
    <s v="Sam, dim et JF - JOUR - Consultation"/>
    <s v="Consultation"/>
    <n v="37.5"/>
    <m/>
    <m/>
    <m/>
    <m/>
    <s v="Bancontact"/>
    <m/>
    <m/>
    <n v="37"/>
    <m/>
    <x v="1"/>
    <m/>
    <x v="2"/>
    <n v="37"/>
    <x v="3"/>
    <n v="37"/>
    <x v="0"/>
    <m/>
  </r>
  <r>
    <x v="26"/>
    <s v="2b"/>
    <x v="20"/>
    <s v="Sam, dim et JF - JOUR - Consultation"/>
    <s v="Consultation"/>
    <n v="37.5"/>
    <m/>
    <m/>
    <m/>
    <m/>
    <s v="Bancontact"/>
    <m/>
    <m/>
    <n v="37"/>
    <m/>
    <x v="1"/>
    <m/>
    <x v="2"/>
    <n v="37"/>
    <x v="3"/>
    <n v="37"/>
    <x v="0"/>
    <m/>
  </r>
  <r>
    <x v="26"/>
    <s v="2b"/>
    <x v="20"/>
    <s v="Sam, dim et JF - JOUR - Consultation"/>
    <s v="Consultation"/>
    <n v="37.5"/>
    <m/>
    <m/>
    <m/>
    <m/>
    <s v="Bancontact"/>
    <m/>
    <m/>
    <n v="37"/>
    <m/>
    <x v="1"/>
    <m/>
    <x v="2"/>
    <n v="37"/>
    <x v="3"/>
    <n v="37"/>
    <x v="0"/>
    <m/>
  </r>
  <r>
    <x v="26"/>
    <s v="2b"/>
    <x v="20"/>
    <s v="Sam, dim et JF - JOUR - Consultation"/>
    <s v="Consultation"/>
    <n v="37.5"/>
    <m/>
    <m/>
    <m/>
    <m/>
    <s v="Bancontact"/>
    <m/>
    <m/>
    <n v="37"/>
    <m/>
    <x v="1"/>
    <m/>
    <x v="2"/>
    <n v="37"/>
    <x v="3"/>
    <n v="37"/>
    <x v="0"/>
    <m/>
  </r>
  <r>
    <x v="26"/>
    <s v="2b"/>
    <x v="20"/>
    <s v="Sam, dim et JF - JOUR - Consultation"/>
    <s v="Consultation"/>
    <n v="37.5"/>
    <m/>
    <m/>
    <m/>
    <m/>
    <s v="Bancontact"/>
    <m/>
    <m/>
    <n v="37"/>
    <m/>
    <x v="1"/>
    <m/>
    <x v="2"/>
    <n v="37"/>
    <x v="3"/>
    <n v="37"/>
    <x v="0"/>
    <m/>
  </r>
  <r>
    <x v="26"/>
    <s v="2b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1b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3"/>
    <x v="76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26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3"/>
    <n v="33"/>
    <x v="0"/>
    <m/>
  </r>
  <r>
    <x v="26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3"/>
    <n v="33"/>
    <x v="0"/>
    <m/>
  </r>
  <r>
    <x v="26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3"/>
    <n v="33"/>
    <x v="0"/>
    <m/>
  </r>
  <r>
    <x v="26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3"/>
    <n v="33"/>
    <x v="0"/>
    <m/>
  </r>
  <r>
    <x v="26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3"/>
    <n v="33"/>
    <x v="0"/>
    <m/>
  </r>
  <r>
    <x v="26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3"/>
    <n v="33"/>
    <x v="0"/>
    <m/>
  </r>
  <r>
    <x v="26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3"/>
    <n v="33"/>
    <x v="0"/>
    <m/>
  </r>
  <r>
    <x v="26"/>
    <n v="5"/>
    <x v="14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5"/>
    <x v="14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5"/>
    <x v="14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6"/>
    <x v="110"/>
    <s v="Sam, dim et JF - JOUR - Consultation"/>
    <s v="Consultation"/>
    <n v="37.5"/>
    <m/>
    <m/>
    <m/>
    <m/>
    <s v="Cash"/>
    <m/>
    <m/>
    <n v="38"/>
    <m/>
    <x v="1"/>
    <m/>
    <x v="2"/>
    <n v="38"/>
    <x v="3"/>
    <n v="38"/>
    <x v="0"/>
    <m/>
  </r>
  <r>
    <x v="26"/>
    <n v="6"/>
    <x v="11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3"/>
    <n v="33"/>
    <x v="0"/>
    <m/>
  </r>
  <r>
    <x v="26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3"/>
    <n v="33"/>
    <x v="0"/>
    <m/>
  </r>
  <r>
    <x v="26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6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6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6"/>
    <n v="7"/>
    <x v="51"/>
    <s v="Sam, dim et JF - JOUR - Visite 2 bénéficiaires"/>
    <s v="Visite"/>
    <n v="48"/>
    <m/>
    <m/>
    <m/>
    <m/>
    <s v="Cash"/>
    <m/>
    <m/>
    <n v="48"/>
    <m/>
    <x v="1"/>
    <m/>
    <x v="2"/>
    <n v="48"/>
    <x v="3"/>
    <n v="48"/>
    <x v="0"/>
    <m/>
  </r>
  <r>
    <x v="26"/>
    <n v="7"/>
    <x v="51"/>
    <s v="Sam, dim et JF - JOUR - Visite 2 bénéficiaires"/>
    <s v="Visite"/>
    <n v="48"/>
    <m/>
    <m/>
    <m/>
    <m/>
    <s v="Cash"/>
    <m/>
    <m/>
    <n v="48"/>
    <m/>
    <x v="1"/>
    <m/>
    <x v="2"/>
    <n v="48"/>
    <x v="3"/>
    <n v="48"/>
    <x v="0"/>
    <m/>
  </r>
  <r>
    <x v="26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nuit 3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6"/>
    <s v="nuit 3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6"/>
    <s v="nuit 1"/>
    <x v="27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6"/>
    <s v="nuit 2"/>
    <x v="148"/>
    <s v="Sam, dim et JF - NUIT - Visite 1 bénéficiaire"/>
    <s v="Visite"/>
    <n v="85"/>
    <m/>
    <m/>
    <m/>
    <m/>
    <s v="Cash"/>
    <m/>
    <m/>
    <n v="85"/>
    <m/>
    <x v="1"/>
    <m/>
    <x v="2"/>
    <n v="85"/>
    <x v="3"/>
    <n v="85"/>
    <x v="0"/>
    <m/>
  </r>
  <r>
    <x v="26"/>
    <s v="nuit 3"/>
    <x v="51"/>
    <s v="Sam, dim et JF - NUIT - Consultation"/>
    <s v="Consultation"/>
    <n v="50"/>
    <m/>
    <m/>
    <m/>
    <m/>
    <s v="Cash"/>
    <m/>
    <m/>
    <n v="50"/>
    <m/>
    <x v="1"/>
    <m/>
    <x v="2"/>
    <n v="50"/>
    <x v="3"/>
    <n v="50"/>
    <x v="0"/>
    <m/>
  </r>
  <r>
    <x v="26"/>
    <n v="5"/>
    <x v="14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7"/>
    <s v="nuit 1"/>
    <x v="125"/>
    <s v="Vend et veille JF - JOUR - Consultation"/>
    <s v="Consultation"/>
    <n v="29"/>
    <s v="Iksi Rayane"/>
    <m/>
    <s v="(319) Solidaris - Mutualité socialiste et syndicale de la Province de Liège _x000a_"/>
    <s v="Rue Douffet 36 4020 LIEGE"/>
    <s v="Différé"/>
    <s v="⅓ payant C"/>
    <s v="Oui"/>
    <n v="29"/>
    <n v="1.5"/>
    <x v="7"/>
    <n v="27.59"/>
    <x v="7"/>
    <m/>
    <x v="0"/>
    <n v="29.09"/>
    <x v="0"/>
    <m/>
  </r>
  <r>
    <x v="27"/>
    <s v="nuit 1"/>
    <x v="125"/>
    <s v="Sam, dim et JF - NUIT - Visite 1 bénéficiaire"/>
    <s v="Visite"/>
    <n v="85"/>
    <s v="Koll Joseph "/>
    <s v="Pannesheydt"/>
    <m/>
    <m/>
    <s v="Différé"/>
    <s v="MR"/>
    <s v="Oui"/>
    <n v="85"/>
    <m/>
    <x v="1"/>
    <m/>
    <x v="2"/>
    <n v="85"/>
    <x v="6"/>
    <n v="85"/>
    <x v="0"/>
    <m/>
  </r>
  <r>
    <x v="27"/>
    <s v="nuit 1"/>
    <x v="125"/>
    <s v="Vend et veille JF - NUIT - Visite 1 bénéficiare"/>
    <s v="Visite"/>
    <n v="85"/>
    <s v="Lousberg François"/>
    <s v="La Barcarole"/>
    <m/>
    <m/>
    <s v="Différé"/>
    <s v="MR"/>
    <s v="Oui"/>
    <n v="85"/>
    <m/>
    <x v="1"/>
    <m/>
    <x v="2"/>
    <n v="85.24"/>
    <x v="11"/>
    <n v="85.24"/>
    <x v="0"/>
    <m/>
  </r>
  <r>
    <x v="27"/>
    <s v="nuit 2"/>
    <x v="32"/>
    <s v="Vend et veille JF - NUIT - Visite 1 bénéficiare"/>
    <s v="Visite"/>
    <n v="85"/>
    <s v="Maron René"/>
    <m/>
    <s v="(228) Mutualia - Mutualité neutre _x000a_"/>
    <s v="Place Verte 41 4800 VERVIERS"/>
    <s v="Différé"/>
    <s v="⅓ payant NP"/>
    <s v="Oui"/>
    <n v="85"/>
    <m/>
    <x v="1"/>
    <m/>
    <x v="2"/>
    <m/>
    <x v="0"/>
    <n v="0"/>
    <x v="3"/>
    <m/>
  </r>
  <r>
    <x v="27"/>
    <s v="nuit 3"/>
    <x v="14"/>
    <s v="Vend et veille JF - JOUR - Visite 1 bénéficiare"/>
    <s v="Visite"/>
    <n v="49.5"/>
    <s v="Neissen Maria"/>
    <s v="St Elisabeth -St Vith"/>
    <m/>
    <m/>
    <s v="Différé"/>
    <s v="MR"/>
    <s v="Oui"/>
    <n v="49.5"/>
    <m/>
    <x v="1"/>
    <m/>
    <x v="2"/>
    <n v="49.5"/>
    <x v="3"/>
    <n v="49.5"/>
    <x v="0"/>
    <m/>
  </r>
  <r>
    <x v="27"/>
    <s v="nuit 1"/>
    <x v="125"/>
    <s v="Vend et veille JF - NUIT - Visite 1 bénéficiare"/>
    <s v="Visite"/>
    <n v="85"/>
    <s v="Weckmans Noah"/>
    <m/>
    <s v="(319) Solidaris - Mutualité socialiste et syndicale de la Province de Liège _x000a_"/>
    <s v="Rue Douffet 36 4020 LIEGE"/>
    <s v="Différé"/>
    <s v="⅓ payant C"/>
    <s v="Oui"/>
    <n v="85"/>
    <n v="7"/>
    <x v="7"/>
    <n v="81.59"/>
    <x v="7"/>
    <m/>
    <x v="0"/>
    <n v="88.59"/>
    <x v="0"/>
    <m/>
  </r>
  <r>
    <x v="27"/>
    <s v="nuit 1"/>
    <x v="125"/>
    <s v="Vend et veille JF - NUIT - Visite 1 bénéficiare"/>
    <s v="Visite"/>
    <n v="85"/>
    <m/>
    <m/>
    <m/>
    <m/>
    <s v="Cash"/>
    <m/>
    <m/>
    <n v="50"/>
    <m/>
    <x v="1"/>
    <m/>
    <x v="2"/>
    <n v="50"/>
    <x v="3"/>
    <n v="50"/>
    <x v="0"/>
    <m/>
  </r>
  <r>
    <x v="27"/>
    <s v="nuit 1"/>
    <x v="125"/>
    <s v="Vend et veille JF - NUIT - Consultation"/>
    <s v="Consultation"/>
    <n v="50"/>
    <m/>
    <m/>
    <m/>
    <m/>
    <s v="Cash"/>
    <m/>
    <m/>
    <n v="50"/>
    <m/>
    <x v="1"/>
    <m/>
    <x v="2"/>
    <n v="50"/>
    <x v="3"/>
    <n v="50"/>
    <x v="0"/>
    <m/>
  </r>
  <r>
    <x v="27"/>
    <s v="nuit 2"/>
    <x v="32"/>
    <s v="Sam, dim et JF - NUIT - Visite 1 bénéficiaire"/>
    <s v="Visite"/>
    <n v="85"/>
    <m/>
    <m/>
    <m/>
    <m/>
    <s v="Bancontact"/>
    <m/>
    <m/>
    <n v="85"/>
    <m/>
    <x v="1"/>
    <m/>
    <x v="2"/>
    <n v="85"/>
    <x v="3"/>
    <n v="85"/>
    <x v="0"/>
    <m/>
  </r>
  <r>
    <x v="27"/>
    <s v="nuit 3"/>
    <x v="14"/>
    <s v="Vend et veille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28"/>
    <s v="nuit 1"/>
    <x v="103"/>
    <s v="Sam, dim et JF - NUIT - Visite 1 bénéficiaire"/>
    <s v="Visite"/>
    <n v="85"/>
    <s v="Alomar Nasma"/>
    <s v="Cpas Aubel"/>
    <m/>
    <m/>
    <s v="Différé"/>
    <s v="CPAS"/>
    <s v="Oui"/>
    <n v="85"/>
    <n v="7"/>
    <x v="7"/>
    <m/>
    <x v="2"/>
    <n v="85"/>
    <x v="3"/>
    <n v="92"/>
    <x v="0"/>
    <m/>
  </r>
  <r>
    <x v="28"/>
    <n v="6"/>
    <x v="99"/>
    <s v="Sam, dim et JF - JOUR - Consultation"/>
    <s v="Consultation"/>
    <n v="37.5"/>
    <s v="Becholz soraya"/>
    <m/>
    <s v="(137) Mutualité Chrétienne de Verviers - Eupen _x000a_"/>
    <s v="Rue Laoureux 25-29  - 4800 Verviers"/>
    <s v="Différé"/>
    <s v="⅓ payant C"/>
    <s v="Oui"/>
    <n v="37.5"/>
    <n v="1.5"/>
    <x v="7"/>
    <n v="35.85"/>
    <x v="5"/>
    <m/>
    <x v="0"/>
    <n v="37.35"/>
    <x v="0"/>
    <m/>
  </r>
  <r>
    <x v="28"/>
    <s v="1a"/>
    <x v="34"/>
    <s v="Sam, dim et JF - JOUR - Visite 1 bénéficiaire"/>
    <s v="Visite"/>
    <n v="55.5"/>
    <s v="Crutzen Alphonse"/>
    <m/>
    <s v="(527) Partenamut"/>
    <m/>
    <s v="Différé"/>
    <s v="⅓ payant C"/>
    <s v="Oui"/>
    <n v="55.5"/>
    <n v="5"/>
    <x v="7"/>
    <n v="50.8"/>
    <x v="3"/>
    <m/>
    <x v="0"/>
    <n v="55.8"/>
    <x v="0"/>
    <m/>
  </r>
  <r>
    <x v="28"/>
    <n v="6"/>
    <x v="99"/>
    <s v="Sam, dim et JF - JOUR - Visite 1 bénéficiaire"/>
    <s v="Visite"/>
    <n v="55.5"/>
    <s v="Dawir Leopold"/>
    <s v="St Franziskus Eupen"/>
    <m/>
    <m/>
    <s v="Différé"/>
    <s v="MR"/>
    <s v="Oui"/>
    <n v="55.5"/>
    <m/>
    <x v="1"/>
    <m/>
    <x v="2"/>
    <n v="55.5"/>
    <x v="3"/>
    <n v="55.5"/>
    <x v="0"/>
    <m/>
  </r>
  <r>
    <x v="28"/>
    <s v="1b"/>
    <x v="149"/>
    <s v="Sam, dim et JF - JOUR - Visite 1 bénéficiaire"/>
    <s v="Visite"/>
    <n v="55.5"/>
    <s v="Demonthy Roger"/>
    <m/>
    <s v="(137) Mutualité Chrétienne de Verviers - Eupen _x000a_"/>
    <s v="Rue Laoureux 25-29  - 4800 Verviers"/>
    <s v="Différé"/>
    <s v="⅓ payant NP"/>
    <s v="Oui"/>
    <n v="55.5"/>
    <m/>
    <x v="1"/>
    <n v="50.8"/>
    <x v="5"/>
    <m/>
    <x v="0"/>
    <n v="50.8"/>
    <x v="0"/>
    <m/>
  </r>
  <r>
    <x v="28"/>
    <n v="4"/>
    <x v="106"/>
    <s v="Sam, dim et JF - JOUR - Visite 1 bénéficiaire"/>
    <s v="Visite"/>
    <n v="55.5"/>
    <s v="Derefat Joseph"/>
    <s v="Les Arcades"/>
    <m/>
    <m/>
    <s v="Différé"/>
    <s v="MR"/>
    <s v="Oui"/>
    <n v="55.5"/>
    <m/>
    <x v="1"/>
    <m/>
    <x v="2"/>
    <n v="55.5"/>
    <x v="5"/>
    <n v="55.5"/>
    <x v="0"/>
    <m/>
  </r>
  <r>
    <x v="28"/>
    <n v="4"/>
    <x v="106"/>
    <s v="Sam, dim et JF - JOUR - Consultation"/>
    <s v="Consultation"/>
    <n v="37.5"/>
    <s v="Dumez Alain"/>
    <m/>
    <s v="(228) Mutualia - Mutualité neutre _x000a_"/>
    <s v="Place Verte 41 4800 VERVIERS"/>
    <s v="Différé"/>
    <s v="⅓ payant C"/>
    <s v="Oui"/>
    <n v="37.5"/>
    <n v="1.5"/>
    <x v="7"/>
    <n v="35.85"/>
    <x v="0"/>
    <m/>
    <x v="0"/>
    <n v="37.35"/>
    <x v="0"/>
    <m/>
  </r>
  <r>
    <x v="28"/>
    <s v="1b"/>
    <x v="149"/>
    <s v="Sam, dim et JF - JOUR - Consultation"/>
    <s v="Consultation"/>
    <n v="37.5"/>
    <s v="Dupont Georges"/>
    <m/>
    <s v="(319) Solidaris - Mutualité socialiste et syndicale de la Province de Liège _x000a_"/>
    <s v="Rue Douffet 36 4020 LIEGE"/>
    <s v="Différé"/>
    <s v="⅓ payant NP"/>
    <s v="Oui"/>
    <n v="37.5"/>
    <m/>
    <x v="1"/>
    <n v="35.85"/>
    <x v="7"/>
    <m/>
    <x v="0"/>
    <n v="35.85"/>
    <x v="0"/>
    <m/>
  </r>
  <r>
    <x v="28"/>
    <s v="1a"/>
    <x v="34"/>
    <s v="Sam, dim et JF - JOUR - Consultation"/>
    <s v="Consultation"/>
    <n v="37.5"/>
    <s v="Garsou Marine"/>
    <m/>
    <s v="(319) Solidaris - Mutualité socialiste et syndicale de la Province de Liège _x000a_"/>
    <s v="Rue Douffet 36 4020 LIEGE"/>
    <s v="Différé"/>
    <s v="⅓ payant C"/>
    <s v="Oui"/>
    <n v="37.5"/>
    <n v="6"/>
    <x v="7"/>
    <n v="31.35"/>
    <x v="7"/>
    <m/>
    <x v="0"/>
    <n v="37.35"/>
    <x v="0"/>
    <m/>
  </r>
  <r>
    <x v="28"/>
    <n v="7"/>
    <x v="1"/>
    <s v="Sam, dim et JF - JOUR - Consultation"/>
    <s v="Consultation"/>
    <n v="37.5"/>
    <s v="Geyer Emilia"/>
    <m/>
    <s v="(137) Mutualité Chrétienne de Verviers - Eupen _x000a_"/>
    <s v="Rue Laoureux 25-29  - 4800 Verviers"/>
    <s v="Différé"/>
    <s v="⅓ payant C"/>
    <s v="Oui"/>
    <n v="37.5"/>
    <n v="1.5"/>
    <x v="7"/>
    <n v="35.85"/>
    <x v="5"/>
    <m/>
    <x v="0"/>
    <n v="37.35"/>
    <x v="0"/>
    <m/>
  </r>
  <r>
    <x v="28"/>
    <n v="7"/>
    <x v="1"/>
    <s v="Sam, dim et JF - JOUR - Consultation"/>
    <s v="Consultation"/>
    <n v="37.5"/>
    <s v="Heinrichs Sarah"/>
    <s v="M.Méd.Progesund"/>
    <m/>
    <m/>
    <s v="Différé"/>
    <s v="Autres"/>
    <s v="Oui"/>
    <n v="37.5"/>
    <n v="6"/>
    <x v="7"/>
    <m/>
    <x v="2"/>
    <n v="31.5"/>
    <x v="5"/>
    <n v="37.5"/>
    <x v="0"/>
    <m/>
  </r>
  <r>
    <x v="28"/>
    <s v="2a"/>
    <x v="141"/>
    <s v="Sam, dim et JF - JOUR - Consultation"/>
    <s v="Consultation"/>
    <n v="37.5"/>
    <s v="Horsch Christine"/>
    <m/>
    <s v="(319) Solidaris - Mutualité socialiste et syndicale de la Province de Liège _x000a_"/>
    <s v="Rue Douffet 36 4020 LIEGE"/>
    <s v="Différé"/>
    <s v="⅓ payant C"/>
    <s v="Oui"/>
    <n v="37.5"/>
    <n v="1.5"/>
    <x v="7"/>
    <n v="35.85"/>
    <x v="7"/>
    <m/>
    <x v="0"/>
    <n v="37.35"/>
    <x v="0"/>
    <m/>
  </r>
  <r>
    <x v="28"/>
    <n v="7"/>
    <x v="1"/>
    <s v="Sam, dim et JF - JOUR - Visite 1 bénéficiaire"/>
    <s v="Visite"/>
    <n v="55.5"/>
    <s v="Kirchens Anita"/>
    <s v="M.Méd.Progesund"/>
    <m/>
    <m/>
    <s v="Différé"/>
    <s v="Autres"/>
    <s v="Oui"/>
    <n v="55.5"/>
    <n v="19"/>
    <x v="7"/>
    <m/>
    <x v="2"/>
    <n v="36.5"/>
    <x v="3"/>
    <n v="55.5"/>
    <x v="0"/>
    <m/>
  </r>
  <r>
    <x v="28"/>
    <n v="7"/>
    <x v="1"/>
    <s v="Sam, dim et JF - JOUR - Consultation"/>
    <s v="Consultation"/>
    <n v="37.5"/>
    <s v="Langer Gertrud"/>
    <s v="M.Méd.Progesund"/>
    <m/>
    <m/>
    <s v="Différé"/>
    <s v="Autres"/>
    <s v="Oui"/>
    <n v="37.5"/>
    <n v="1.5"/>
    <x v="7"/>
    <m/>
    <x v="2"/>
    <n v="36"/>
    <x v="3"/>
    <n v="37.5"/>
    <x v="0"/>
    <m/>
  </r>
  <r>
    <x v="28"/>
    <s v="1a"/>
    <x v="34"/>
    <s v="Sam, dim et JF - JOUR - Visite 1 bénéficiaire"/>
    <s v="Visite"/>
    <n v="55.5"/>
    <s v="Mondin Margarete"/>
    <s v="Pannesheydt"/>
    <m/>
    <m/>
    <s v="Différé"/>
    <s v="MR"/>
    <s v="Oui"/>
    <n v="55.5"/>
    <m/>
    <x v="1"/>
    <m/>
    <x v="2"/>
    <n v="55.5"/>
    <x v="6"/>
    <n v="55.5"/>
    <x v="0"/>
    <m/>
  </r>
  <r>
    <x v="28"/>
    <n v="4"/>
    <x v="106"/>
    <s v="Sam, dim et JF - JOUR - Visite 1 bénéficiaire"/>
    <s v="Visite"/>
    <n v="55.5"/>
    <s v="Pirenne Jeanne"/>
    <s v="Les Arcades"/>
    <m/>
    <m/>
    <s v="Différé"/>
    <s v="MR"/>
    <s v="Oui"/>
    <n v="55.5"/>
    <m/>
    <x v="1"/>
    <m/>
    <x v="2"/>
    <n v="55.5"/>
    <x v="5"/>
    <n v="55.5"/>
    <x v="0"/>
    <m/>
  </r>
  <r>
    <x v="28"/>
    <n v="6"/>
    <x v="99"/>
    <s v="Sam, dim et JF - NUIT - Visite 1 bénéficiaire"/>
    <s v="Visite"/>
    <n v="85"/>
    <s v="Quitz Elli Gertrud"/>
    <m/>
    <s v="(515) Freie Krankenkasse _x000a_"/>
    <s v="Rue Saint-Hubert 49 - 1150 BRUXELLES"/>
    <s v="Différé"/>
    <s v="⅓ payant C"/>
    <s v="Oui"/>
    <n v="85"/>
    <n v="4.76"/>
    <x v="7"/>
    <n v="50.8"/>
    <x v="0"/>
    <m/>
    <x v="0"/>
    <n v="55.559999999999995"/>
    <x v="0"/>
    <m/>
  </r>
  <r>
    <x v="28"/>
    <n v="7"/>
    <x v="1"/>
    <s v="Sam, dim et JF - JOUR - Visite 1 bénéficiaire"/>
    <s v="Visite"/>
    <n v="55.5"/>
    <s v="Schauss Maria Angela"/>
    <s v="M.Méd.Progesund"/>
    <m/>
    <m/>
    <s v="Différé"/>
    <s v="Autres"/>
    <s v="Oui"/>
    <n v="55.5"/>
    <n v="19"/>
    <x v="7"/>
    <m/>
    <x v="2"/>
    <n v="36.5"/>
    <x v="3"/>
    <n v="55.5"/>
    <x v="0"/>
    <m/>
  </r>
  <r>
    <x v="28"/>
    <s v="2b"/>
    <x v="40"/>
    <s v="Sam, dim et JF - JOUR - Visite 1 bénéficiaire"/>
    <s v="Visite"/>
    <n v="55.5"/>
    <s v="Dubois Karine"/>
    <m/>
    <s v="(228) Mutualia - Mutualité neutre _x000a_"/>
    <s v="Place Verte 41 4800 VERVIERS"/>
    <s v="Différé"/>
    <s v="⅓ payant C"/>
    <s v="Oui"/>
    <n v="55.5"/>
    <n v="5"/>
    <x v="7"/>
    <n v="50.8"/>
    <x v="0"/>
    <m/>
    <x v="0"/>
    <n v="55.8"/>
    <x v="0"/>
    <m/>
  </r>
  <r>
    <x v="28"/>
    <s v="2b"/>
    <x v="40"/>
    <s v="Sam, dim et JF - JOUR - Visite 1 bénéficiaire"/>
    <s v="Visite"/>
    <n v="55.5"/>
    <s v="Goblet Robert"/>
    <s v="La Barcarole"/>
    <m/>
    <m/>
    <s v="Différé"/>
    <s v="MR"/>
    <s v="Oui"/>
    <n v="55.5"/>
    <m/>
    <x v="1"/>
    <m/>
    <x v="2"/>
    <n v="55.6"/>
    <x v="11"/>
    <n v="55.6"/>
    <x v="0"/>
    <m/>
  </r>
  <r>
    <x v="28"/>
    <s v="2b"/>
    <x v="40"/>
    <s v="Sam, dim et JF - JOUR - Visite 1 bénéficiaire"/>
    <s v="Visite"/>
    <n v="55.5"/>
    <s v="Hilgers Hubert"/>
    <s v="Seigneurie d'Heusy"/>
    <m/>
    <m/>
    <s v="Différé"/>
    <s v="MR"/>
    <s v="Oui"/>
    <n v="55.5"/>
    <m/>
    <x v="1"/>
    <m/>
    <x v="2"/>
    <m/>
    <x v="0"/>
    <n v="0"/>
    <x v="2"/>
    <s v="Rappel au domicile"/>
  </r>
  <r>
    <x v="28"/>
    <s v="nuit 2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b"/>
    <x v="40"/>
    <s v="Sam, dim et JF - JOUR - Visite 1 bénéficiaire"/>
    <s v="Visite"/>
    <n v="55.5"/>
    <m/>
    <m/>
    <m/>
    <m/>
    <s v="Cash"/>
    <m/>
    <m/>
    <n v="55"/>
    <m/>
    <x v="1"/>
    <m/>
    <x v="2"/>
    <n v="55"/>
    <x v="3"/>
    <n v="55"/>
    <x v="0"/>
    <m/>
  </r>
  <r>
    <x v="28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nuit 3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nuit 3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1a"/>
    <x v="34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8"/>
    <s v="1a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1a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1a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1a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1a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1a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1a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1a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1a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1a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1a"/>
    <x v="34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28"/>
    <s v="1b"/>
    <x v="149"/>
    <s v="Sam, dim et JF - JOUR - Consultation"/>
    <s v="Consultation"/>
    <n v="37.5"/>
    <m/>
    <m/>
    <m/>
    <m/>
    <s v="Cash"/>
    <m/>
    <m/>
    <n v="40"/>
    <m/>
    <x v="1"/>
    <m/>
    <x v="2"/>
    <n v="40"/>
    <x v="3"/>
    <n v="40"/>
    <x v="0"/>
    <m/>
  </r>
  <r>
    <x v="28"/>
    <s v="1b"/>
    <x v="149"/>
    <s v="Sam, dim et JF - JOUR - Visite 1 bénéficiaire"/>
    <s v="Visite"/>
    <n v="55.5"/>
    <m/>
    <m/>
    <m/>
    <m/>
    <s v="Bancontact"/>
    <m/>
    <m/>
    <n v="55"/>
    <m/>
    <x v="1"/>
    <m/>
    <x v="2"/>
    <n v="55"/>
    <x v="3"/>
    <n v="55"/>
    <x v="0"/>
    <m/>
  </r>
  <r>
    <x v="28"/>
    <s v="1b"/>
    <x v="149"/>
    <s v="Sam, dim et JF - JOUR - Visite 1 bénéficiaire"/>
    <s v="Visite"/>
    <n v="55.5"/>
    <m/>
    <m/>
    <m/>
    <m/>
    <s v="Bancontact"/>
    <m/>
    <m/>
    <n v="55"/>
    <m/>
    <x v="1"/>
    <m/>
    <x v="2"/>
    <n v="55"/>
    <x v="3"/>
    <n v="55"/>
    <x v="0"/>
    <m/>
  </r>
  <r>
    <x v="28"/>
    <s v="1b"/>
    <x v="149"/>
    <s v="Sam, dim et JF - JOUR - Visite 1 bénéficiaire"/>
    <s v="Visite"/>
    <n v="55.5"/>
    <m/>
    <m/>
    <m/>
    <m/>
    <s v="Bancontact"/>
    <m/>
    <m/>
    <n v="55"/>
    <m/>
    <x v="1"/>
    <m/>
    <x v="2"/>
    <n v="55"/>
    <x v="3"/>
    <n v="55"/>
    <x v="0"/>
    <m/>
  </r>
  <r>
    <x v="28"/>
    <s v="1b"/>
    <x v="149"/>
    <s v="Sam, dim et JF - JOUR - Visite 1 bénéficiaire"/>
    <s v="Visite"/>
    <n v="55.5"/>
    <m/>
    <m/>
    <m/>
    <m/>
    <s v="Bancontact"/>
    <m/>
    <m/>
    <n v="55"/>
    <m/>
    <x v="1"/>
    <m/>
    <x v="2"/>
    <n v="55"/>
    <x v="3"/>
    <n v="55"/>
    <x v="0"/>
    <m/>
  </r>
  <r>
    <x v="28"/>
    <s v="1b"/>
    <x v="149"/>
    <s v="Sam, dim et JF - JOUR - Consultation"/>
    <s v="Consultation"/>
    <n v="37.5"/>
    <m/>
    <m/>
    <m/>
    <m/>
    <s v="Bancontact"/>
    <m/>
    <m/>
    <n v="37"/>
    <m/>
    <x v="1"/>
    <m/>
    <x v="2"/>
    <n v="37"/>
    <x v="3"/>
    <n v="37"/>
    <x v="0"/>
    <m/>
  </r>
  <r>
    <x v="28"/>
    <s v="1b"/>
    <x v="149"/>
    <s v="Sam, dim et JF - JOUR - Consultation"/>
    <s v="Consultation"/>
    <n v="37.5"/>
    <m/>
    <m/>
    <m/>
    <m/>
    <s v="Bancontact"/>
    <m/>
    <m/>
    <n v="37"/>
    <m/>
    <x v="1"/>
    <m/>
    <x v="2"/>
    <n v="37"/>
    <x v="3"/>
    <n v="37"/>
    <x v="0"/>
    <m/>
  </r>
  <r>
    <x v="28"/>
    <s v="1b"/>
    <x v="149"/>
    <s v="Sam, dim et JF - JOUR - Consultation"/>
    <s v="Consultation"/>
    <n v="37.5"/>
    <m/>
    <m/>
    <m/>
    <m/>
    <s v="Bancontact"/>
    <m/>
    <m/>
    <n v="37"/>
    <m/>
    <x v="1"/>
    <m/>
    <x v="2"/>
    <n v="37"/>
    <x v="3"/>
    <n v="37"/>
    <x v="0"/>
    <m/>
  </r>
  <r>
    <x v="28"/>
    <s v="1b"/>
    <x v="149"/>
    <s v="Sam, dim et JF - JOUR - Consultation"/>
    <s v="Consultation"/>
    <n v="37.5"/>
    <m/>
    <m/>
    <m/>
    <m/>
    <s v="Bancontact"/>
    <m/>
    <m/>
    <n v="37"/>
    <m/>
    <x v="1"/>
    <m/>
    <x v="2"/>
    <n v="37"/>
    <x v="3"/>
    <n v="37"/>
    <x v="0"/>
    <m/>
  </r>
  <r>
    <x v="28"/>
    <s v="1b"/>
    <x v="149"/>
    <s v="Sam, dim et JF - JOUR - Consultation"/>
    <s v="Consultation"/>
    <n v="37.5"/>
    <m/>
    <m/>
    <m/>
    <m/>
    <s v="Bancontact"/>
    <m/>
    <m/>
    <n v="37"/>
    <m/>
    <x v="1"/>
    <m/>
    <x v="2"/>
    <n v="37"/>
    <x v="3"/>
    <n v="37"/>
    <x v="0"/>
    <m/>
  </r>
  <r>
    <x v="28"/>
    <s v="1b"/>
    <x v="149"/>
    <s v="Sam, dim et JF - JOUR - Consultation"/>
    <s v="Consultation"/>
    <n v="37.5"/>
    <m/>
    <m/>
    <m/>
    <m/>
    <s v="Bancontact"/>
    <m/>
    <m/>
    <n v="37"/>
    <m/>
    <x v="1"/>
    <m/>
    <x v="2"/>
    <n v="37"/>
    <x v="3"/>
    <n v="37"/>
    <x v="0"/>
    <m/>
  </r>
  <r>
    <x v="28"/>
    <s v="1b"/>
    <x v="149"/>
    <s v="Sam, dim et JF - JOUR - Consultation"/>
    <s v="Consultation"/>
    <n v="37.5"/>
    <m/>
    <m/>
    <m/>
    <m/>
    <s v="Bancontact"/>
    <m/>
    <m/>
    <n v="37"/>
    <m/>
    <x v="1"/>
    <m/>
    <x v="2"/>
    <n v="37"/>
    <x v="3"/>
    <n v="37"/>
    <x v="0"/>
    <m/>
  </r>
  <r>
    <x v="28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3"/>
    <x v="25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28"/>
    <n v="3"/>
    <x v="25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28"/>
    <n v="3"/>
    <x v="25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2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6"/>
    <x v="99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28"/>
    <n v="6"/>
    <x v="99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28"/>
    <n v="6"/>
    <x v="99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28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6"/>
    <x v="99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8"/>
    <n v="6"/>
    <x v="99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8"/>
    <n v="6"/>
    <x v="99"/>
    <s v="Sam, dim et JF - JOUR - Consultation"/>
    <s v="Consultation"/>
    <n v="37.5"/>
    <m/>
    <m/>
    <m/>
    <m/>
    <s v="Cash"/>
    <m/>
    <m/>
    <n v="27.74"/>
    <m/>
    <x v="1"/>
    <m/>
    <x v="2"/>
    <n v="27.74"/>
    <x v="3"/>
    <n v="27.74"/>
    <x v="0"/>
    <m/>
  </r>
  <r>
    <x v="28"/>
    <n v="7"/>
    <x v="1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8"/>
    <n v="7"/>
    <x v="1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8"/>
    <n v="7"/>
    <x v="1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8"/>
    <n v="7"/>
    <x v="1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8"/>
    <n v="7"/>
    <x v="1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8"/>
    <n v="7"/>
    <x v="1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8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nuit 1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nuit 1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nuit 1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8"/>
    <s v="nuit 1"/>
    <x v="103"/>
    <s v="Sam, dim et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28"/>
    <s v="nuit 1"/>
    <x v="103"/>
    <s v="Sam, dim et JF - NUIT - Visite 1 bénéficiaire"/>
    <s v="Visite"/>
    <n v="85"/>
    <m/>
    <m/>
    <m/>
    <m/>
    <s v="Bancontact"/>
    <m/>
    <m/>
    <n v="85"/>
    <m/>
    <x v="1"/>
    <m/>
    <x v="2"/>
    <n v="85"/>
    <x v="3"/>
    <n v="85"/>
    <x v="0"/>
    <m/>
  </r>
  <r>
    <x v="29"/>
    <s v="2b"/>
    <x v="150"/>
    <s v="Sam, dim et JF - JOUR - Consultation"/>
    <s v="Consultation"/>
    <n v="37.5"/>
    <s v="Boubekeur Youssef"/>
    <m/>
    <s v="(135) Mutualité Saint-Michel "/>
    <s v="Boulevard Anspach 111-115 1000 BRUXELLES"/>
    <s v="Différé"/>
    <s v="⅓ payant C"/>
    <s v="Oui"/>
    <n v="35"/>
    <n v="1"/>
    <x v="7"/>
    <n v="31.94"/>
    <x v="0"/>
    <m/>
    <x v="0"/>
    <n v="32.94"/>
    <x v="0"/>
    <m/>
  </r>
  <r>
    <x v="29"/>
    <n v="4"/>
    <x v="3"/>
    <s v="Sam, dim et JF - JOUR - Visite 1 bénéficiaire"/>
    <s v="Visite"/>
    <n v="55.5"/>
    <s v="Copoix Wilhelmine"/>
    <s v="Pré Messire Stavelot"/>
    <m/>
    <m/>
    <s v="Différé"/>
    <s v="MR"/>
    <s v="Oui"/>
    <n v="55.6"/>
    <m/>
    <x v="1"/>
    <m/>
    <x v="2"/>
    <n v="55.6"/>
    <x v="5"/>
    <n v="55.6"/>
    <x v="0"/>
    <m/>
  </r>
  <r>
    <x v="29"/>
    <s v="2a"/>
    <x v="151"/>
    <s v="Sam, dim et JF - JOUR - Consultation"/>
    <s v="Consultation"/>
    <n v="37.5"/>
    <s v="Haddouchi Rita"/>
    <s v="M.Méd. Thier mère Dieu"/>
    <m/>
    <m/>
    <s v="Différé"/>
    <s v="Autres"/>
    <s v="Oui"/>
    <n v="37.5"/>
    <m/>
    <x v="1"/>
    <m/>
    <x v="2"/>
    <n v="37.5"/>
    <x v="5"/>
    <n v="37.5"/>
    <x v="0"/>
    <m/>
  </r>
  <r>
    <x v="29"/>
    <n v="3"/>
    <x v="144"/>
    <s v="Sam, dim et JF - JOUR - Consultation"/>
    <s v="Consultation"/>
    <n v="37.5"/>
    <s v="Hermans Rosette"/>
    <m/>
    <s v="(137) Mutualité Chrétienne de Verviers - Eupen _x000a_"/>
    <s v="Rue Laoureux 25-29  - 4800 Verviers"/>
    <s v="Différé"/>
    <s v="⅓ payant C"/>
    <s v="Oui"/>
    <n v="37.5"/>
    <n v="1"/>
    <x v="7"/>
    <n v="35.85"/>
    <x v="5"/>
    <m/>
    <x v="0"/>
    <n v="36.85"/>
    <x v="0"/>
    <m/>
  </r>
  <r>
    <x v="29"/>
    <n v="6"/>
    <x v="152"/>
    <s v="Sam, dim et JF - JOUR - Consultation"/>
    <s v="Consultation"/>
    <n v="37.5"/>
    <s v="Hotger Danica"/>
    <m/>
    <s v="(515) Freie Krankenkasse _x000a_"/>
    <s v="Rue Saint-Hubert 49 - 1150 BRUXELLES"/>
    <s v="Différé"/>
    <s v="⅓ payant C"/>
    <s v="Oui"/>
    <n v="37.5"/>
    <n v="2.5"/>
    <x v="7"/>
    <n v="23.5"/>
    <x v="0"/>
    <m/>
    <x v="0"/>
    <n v="26"/>
    <x v="0"/>
    <m/>
  </r>
  <r>
    <x v="29"/>
    <n v="7"/>
    <x v="44"/>
    <s v="Sam, dim et JF - JOUR - Consultation"/>
    <s v="Consultation"/>
    <n v="37.5"/>
    <s v="Koekkoek Linda"/>
    <s v="M.Méd.Progesund"/>
    <m/>
    <m/>
    <s v="Différé"/>
    <s v="Autres"/>
    <s v="Oui"/>
    <n v="37.5"/>
    <n v="6"/>
    <x v="7"/>
    <m/>
    <x v="2"/>
    <n v="31.5"/>
    <x v="3"/>
    <n v="37.5"/>
    <x v="0"/>
    <m/>
  </r>
  <r>
    <x v="29"/>
    <s v="1a"/>
    <x v="153"/>
    <s v="Sam, dim et JF - JOUR - Visite 1 bénéficiaire"/>
    <s v="Visite"/>
    <n v="55.5"/>
    <s v="Koll Joseph"/>
    <s v="Pannesheydt"/>
    <m/>
    <m/>
    <s v="Différé"/>
    <s v="MR"/>
    <s v="Oui"/>
    <n v="55.5"/>
    <m/>
    <x v="1"/>
    <m/>
    <x v="2"/>
    <n v="55.5"/>
    <x v="6"/>
    <n v="55.5"/>
    <x v="0"/>
    <m/>
  </r>
  <r>
    <x v="29"/>
    <s v="1a"/>
    <x v="153"/>
    <s v="Sam, dim et JF - JOUR - Consultation"/>
    <s v="Consultation"/>
    <n v="37.5"/>
    <s v="Lecloux Amandine"/>
    <m/>
    <s v="(137) Mutualité Chrétienne de Verviers - Eupen _x000a_"/>
    <s v="Rue Laoureux 25-29  - 4800 Verviers"/>
    <s v="Différé"/>
    <s v="⅓ payant BC"/>
    <s v="Oui"/>
    <n v="37.5"/>
    <n v="6"/>
    <x v="7"/>
    <n v="19"/>
    <x v="5"/>
    <m/>
    <x v="0"/>
    <n v="25"/>
    <x v="0"/>
    <m/>
  </r>
  <r>
    <x v="29"/>
    <n v="6"/>
    <x v="152"/>
    <s v="Sam, dim et JF - JOUR - Visite 1 bénéficiaire"/>
    <s v="Visite"/>
    <n v="55.5"/>
    <s v="Maasch Ursula"/>
    <s v="St Joseph Eupen"/>
    <m/>
    <m/>
    <s v="Différé"/>
    <s v="MR"/>
    <s v="Oui"/>
    <n v="55.5"/>
    <m/>
    <x v="1"/>
    <m/>
    <x v="2"/>
    <n v="55.5"/>
    <x v="3"/>
    <n v="55.5"/>
    <x v="0"/>
    <m/>
  </r>
  <r>
    <x v="29"/>
    <s v="nuit 3"/>
    <x v="44"/>
    <s v="Sam, dim et JF - JOUR - Consultation"/>
    <s v="Consultation"/>
    <n v="37.5"/>
    <s v="Mackels Ernest"/>
    <s v="M.Méd.Progesund"/>
    <m/>
    <m/>
    <s v="Différé"/>
    <s v="Autres"/>
    <s v="Oui"/>
    <n v="37.5"/>
    <n v="6"/>
    <x v="7"/>
    <m/>
    <x v="2"/>
    <n v="31.5"/>
    <x v="3"/>
    <n v="37.5"/>
    <x v="0"/>
    <m/>
  </r>
  <r>
    <x v="29"/>
    <n v="7"/>
    <x v="44"/>
    <s v="Sam, dim et JF - JOUR - Visite 1 bénéficiaire"/>
    <s v="Visite"/>
    <n v="55.5"/>
    <s v="Nelles Johann P"/>
    <s v="St Elisabeth -St Vith"/>
    <m/>
    <m/>
    <s v="Différé"/>
    <s v="MR"/>
    <s v="Oui"/>
    <n v="55"/>
    <m/>
    <x v="1"/>
    <m/>
    <x v="2"/>
    <n v="55"/>
    <x v="0"/>
    <n v="55"/>
    <x v="0"/>
    <m/>
  </r>
  <r>
    <x v="29"/>
    <s v="2b"/>
    <x v="150"/>
    <s v="Sam, dim et JF - JOUR - Visite 2 bénéficiaires"/>
    <s v="Visite"/>
    <n v="48"/>
    <s v="Otten Juliana"/>
    <s v="St Joseph Verviers"/>
    <m/>
    <m/>
    <s v="Différé"/>
    <s v="MR"/>
    <s v="Oui"/>
    <n v="48"/>
    <m/>
    <x v="1"/>
    <m/>
    <x v="2"/>
    <n v="48"/>
    <x v="3"/>
    <n v="48"/>
    <x v="0"/>
    <m/>
  </r>
  <r>
    <x v="29"/>
    <n v="6"/>
    <x v="152"/>
    <s v="Sam, dim et JF - JOUR - Consultation"/>
    <s v="Consultation"/>
    <n v="37.5"/>
    <s v="Raxhon Mathis"/>
    <m/>
    <s v="(515) Freie Krankenkasse _x000a_"/>
    <s v="Rue Saint-Hubert 49 - 1150 BRUXELLES"/>
    <s v="Différé"/>
    <s v="Autres"/>
    <s v="Non"/>
    <n v="37.5"/>
    <m/>
    <x v="1"/>
    <m/>
    <x v="2"/>
    <m/>
    <x v="0"/>
    <n v="0"/>
    <x v="1"/>
    <m/>
  </r>
  <r>
    <x v="29"/>
    <n v="7"/>
    <x v="44"/>
    <s v="Sam, dim et JF - JOUR - Consultation"/>
    <s v="Consultation"/>
    <n v="37.5"/>
    <s v="Schwall Jonas"/>
    <m/>
    <s v="(515) Freie Krankenkasse _x000a_"/>
    <s v="Rue Saint-Hubert 49 - 1150 BRUXELLES"/>
    <s v="Différé"/>
    <s v="⅓ payant C"/>
    <s v="Oui"/>
    <n v="37.5"/>
    <n v="1.5"/>
    <x v="7"/>
    <n v="35.85"/>
    <x v="0"/>
    <m/>
    <x v="0"/>
    <n v="37.35"/>
    <x v="0"/>
    <m/>
  </r>
  <r>
    <x v="29"/>
    <n v="5"/>
    <x v="26"/>
    <s v="Sam, dim et JF - JOUR - Consultation"/>
    <s v="Consultation"/>
    <n v="37.5"/>
    <s v="Gdalewitch Matheo"/>
    <m/>
    <s v="(135) Mutualité Saint-Michel "/>
    <s v="Boulevard Anspach 111-115 1000 BRUXELLES"/>
    <s v="Différé"/>
    <s v="⅓ payant C"/>
    <s v="Oui"/>
    <n v="37.5"/>
    <n v="3"/>
    <x v="7"/>
    <m/>
    <x v="2"/>
    <m/>
    <x v="0"/>
    <n v="3"/>
    <x v="5"/>
    <m/>
  </r>
  <r>
    <x v="29"/>
    <n v="5"/>
    <x v="26"/>
    <s v="Sam, dim et JF - JOUR - Consultation"/>
    <s v="Consultation"/>
    <n v="37.5"/>
    <s v="Gdalewitch Valentin"/>
    <m/>
    <s v="(135) Mutualité Saint-Michel "/>
    <s v="Boulevard Anspach 111-115 1000 BRUXELLES"/>
    <s v="Différé"/>
    <s v="⅓ payant C"/>
    <s v="Oui"/>
    <n v="37.5"/>
    <n v="3"/>
    <x v="7"/>
    <m/>
    <x v="2"/>
    <m/>
    <x v="0"/>
    <n v="3"/>
    <x v="5"/>
    <m/>
  </r>
  <r>
    <x v="29"/>
    <n v="7"/>
    <x v="44"/>
    <s v="Sam, dim et JF - JOUR - Consultation"/>
    <s v="Consultation"/>
    <n v="37.5"/>
    <s v="Vetz Sabrina"/>
    <s v="M.Méd.Progesund"/>
    <m/>
    <m/>
    <s v="Différé"/>
    <s v="Autres"/>
    <s v="Oui"/>
    <n v="37.5"/>
    <n v="6"/>
    <x v="7"/>
    <m/>
    <x v="2"/>
    <n v="31.5"/>
    <x v="3"/>
    <n v="37.5"/>
    <x v="0"/>
    <m/>
  </r>
  <r>
    <x v="29"/>
    <s v="2b"/>
    <x v="150"/>
    <s v="Sam, dim et JF - JOUR - Visite 2 bénéficiaires"/>
    <s v="Visite"/>
    <n v="48"/>
    <s v="Vosse Alice"/>
    <s v="St Joseph Verviers"/>
    <m/>
    <m/>
    <s v="Différé"/>
    <s v="MR"/>
    <s v="Oui"/>
    <n v="48"/>
    <m/>
    <x v="1"/>
    <m/>
    <x v="2"/>
    <n v="48.18"/>
    <x v="2"/>
    <n v="48.18"/>
    <x v="0"/>
    <m/>
  </r>
  <r>
    <x v="29"/>
    <s v="2b"/>
    <x v="150"/>
    <s v="Sam, dim et JF - JOUR - Visite 1 bénéficiaire"/>
    <s v="Visite"/>
    <n v="55.5"/>
    <s v="Willemyns Martine"/>
    <m/>
    <s v="(228) Mutualia - Mutualité neutre _x000a_"/>
    <s v="Place Verte 41 4800 VERVIERS"/>
    <s v="Différé"/>
    <s v="⅓ payant NP"/>
    <s v="Oui"/>
    <n v="55.5"/>
    <m/>
    <x v="1"/>
    <n v="50.8"/>
    <x v="0"/>
    <m/>
    <x v="0"/>
    <n v="50.8"/>
    <x v="0"/>
    <m/>
  </r>
  <r>
    <x v="29"/>
    <s v="1b"/>
    <x v="113"/>
    <s v="Sam, dim et JF - JOUR - Visite 1 bénéficiaire"/>
    <s v="Visite"/>
    <n v="55.5"/>
    <s v="Geron Joséphine"/>
    <s v="Pannesheydt"/>
    <m/>
    <m/>
    <s v="Différé"/>
    <s v="MR"/>
    <s v="Oui"/>
    <n v="55.5"/>
    <m/>
    <x v="1"/>
    <m/>
    <x v="2"/>
    <n v="55.5"/>
    <x v="6"/>
    <n v="55.5"/>
    <x v="0"/>
    <m/>
  </r>
  <r>
    <x v="29"/>
    <s v="1b"/>
    <x v="113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29"/>
    <s v="1b"/>
    <x v="113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29"/>
    <n v="5"/>
    <x v="26"/>
    <s v="Sam, dim et JF - JOUR - Visite 1 bénéficiaire"/>
    <s v="Visite"/>
    <n v="55.5"/>
    <s v="Lecler Joseph"/>
    <s v="La Bouvière Vielsam"/>
    <m/>
    <m/>
    <s v="Différé"/>
    <s v="MR"/>
    <s v="Oui"/>
    <n v="55.5"/>
    <m/>
    <x v="1"/>
    <m/>
    <x v="2"/>
    <n v="55.5"/>
    <x v="5"/>
    <n v="55.5"/>
    <x v="0"/>
    <m/>
  </r>
  <r>
    <x v="29"/>
    <n v="5"/>
    <x v="26"/>
    <s v="Sam, dim et JF - JOUR - Visite 1 bénéficiaire"/>
    <s v="Visite"/>
    <n v="55.5"/>
    <s v="Mombel Patrick"/>
    <s v="La Bouvière Vielsam"/>
    <m/>
    <m/>
    <s v="Différé"/>
    <s v="MR"/>
    <s v="Oui"/>
    <n v="55.5"/>
    <m/>
    <x v="1"/>
    <m/>
    <x v="2"/>
    <n v="55.5"/>
    <x v="5"/>
    <n v="55.5"/>
    <x v="0"/>
    <m/>
  </r>
  <r>
    <x v="29"/>
    <n v="5"/>
    <x v="26"/>
    <s v="Sam, dim et JF - JOUR - Consultation"/>
    <s v="Consultation"/>
    <n v="37.5"/>
    <m/>
    <m/>
    <m/>
    <m/>
    <s v="Bancontact"/>
    <m/>
    <m/>
    <n v="37"/>
    <m/>
    <x v="1"/>
    <m/>
    <x v="2"/>
    <n v="37"/>
    <x v="3"/>
    <n v="37"/>
    <x v="0"/>
    <m/>
  </r>
  <r>
    <x v="29"/>
    <n v="5"/>
    <x v="26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29"/>
    <s v="1a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1a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1a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1a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1a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1a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1a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1b"/>
    <x v="113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29"/>
    <s v="1b"/>
    <x v="113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9"/>
    <s v="1b"/>
    <x v="113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29"/>
    <s v="1b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1b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2a"/>
    <x v="151"/>
    <s v="Sam, dim et JF - JOUR - Consultation"/>
    <s v="Consultation"/>
    <n v="37.5"/>
    <m/>
    <m/>
    <m/>
    <m/>
    <s v="Bancontact"/>
    <m/>
    <m/>
    <n v="37.58"/>
    <m/>
    <x v="1"/>
    <m/>
    <x v="2"/>
    <n v="37.58"/>
    <x v="3"/>
    <n v="37.58"/>
    <x v="0"/>
    <m/>
  </r>
  <r>
    <x v="29"/>
    <s v="2a"/>
    <x v="15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2a"/>
    <x v="15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2a"/>
    <x v="15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2a"/>
    <x v="15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2a"/>
    <x v="15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2a"/>
    <x v="15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3"/>
    <x v="144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9"/>
    <n v="3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3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3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3"/>
    <x v="144"/>
    <s v="Sam, dim et JF - JOUR - Consultation"/>
    <s v="Consultation"/>
    <n v="37.5"/>
    <m/>
    <m/>
    <m/>
    <m/>
    <s v="Bancontact"/>
    <m/>
    <m/>
    <n v="80.53"/>
    <m/>
    <x v="1"/>
    <m/>
    <x v="2"/>
    <n v="80.53"/>
    <x v="3"/>
    <n v="80.53"/>
    <x v="0"/>
    <m/>
  </r>
  <r>
    <x v="29"/>
    <n v="4"/>
    <x v="3"/>
    <s v="Sam, dim et JF - JOUR - Visite 1 bénéficiaire"/>
    <s v="Visite"/>
    <n v="55.5"/>
    <m/>
    <m/>
    <m/>
    <m/>
    <s v="Cash"/>
    <m/>
    <m/>
    <n v="55.6"/>
    <m/>
    <x v="1"/>
    <m/>
    <x v="2"/>
    <n v="55.6"/>
    <x v="3"/>
    <n v="55.6"/>
    <x v="0"/>
    <m/>
  </r>
  <r>
    <x v="29"/>
    <n v="4"/>
    <x v="3"/>
    <s v="Sam, dim et JF - JOUR - Visite 1 bénéficiaire"/>
    <s v="Visite"/>
    <n v="55.5"/>
    <m/>
    <m/>
    <m/>
    <m/>
    <s v="Cash"/>
    <m/>
    <m/>
    <n v="55.6"/>
    <m/>
    <x v="1"/>
    <m/>
    <x v="2"/>
    <n v="55.6"/>
    <x v="3"/>
    <n v="55.6"/>
    <x v="0"/>
    <m/>
  </r>
  <r>
    <x v="29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3"/>
    <n v="33.44"/>
    <x v="0"/>
    <m/>
  </r>
  <r>
    <x v="29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3"/>
    <n v="33.44"/>
    <x v="0"/>
    <m/>
  </r>
  <r>
    <x v="29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3"/>
    <n v="33.44"/>
    <x v="0"/>
    <m/>
  </r>
  <r>
    <x v="29"/>
    <n v="6"/>
    <x v="152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29"/>
    <n v="6"/>
    <x v="152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9"/>
    <n v="6"/>
    <x v="152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9"/>
    <n v="6"/>
    <x v="152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9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7"/>
    <x v="44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9"/>
    <n v="7"/>
    <x v="44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29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nuit 1"/>
    <x v="154"/>
    <s v="Sam, dim et JF - NUIT - Consultation"/>
    <s v="Consultation"/>
    <n v="50"/>
    <m/>
    <m/>
    <m/>
    <m/>
    <s v="Cash"/>
    <m/>
    <m/>
    <n v="50"/>
    <m/>
    <x v="1"/>
    <m/>
    <x v="2"/>
    <n v="50"/>
    <x v="3"/>
    <n v="50"/>
    <x v="0"/>
    <m/>
  </r>
  <r>
    <x v="29"/>
    <s v="nuit 1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nuit 1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nuit 1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nuit 1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nuit 1"/>
    <x v="154"/>
    <s v="Sam, dim et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29"/>
    <s v="nuit 1"/>
    <x v="154"/>
    <s v="Sam, dim et JF - NUIT - Visite 1 bénéficiaire"/>
    <s v="Visite"/>
    <n v="85"/>
    <m/>
    <m/>
    <m/>
    <m/>
    <s v="Bancontact"/>
    <m/>
    <m/>
    <n v="85"/>
    <m/>
    <x v="1"/>
    <m/>
    <x v="2"/>
    <n v="85"/>
    <x v="3"/>
    <n v="85"/>
    <x v="0"/>
    <m/>
  </r>
  <r>
    <x v="29"/>
    <s v="nuit 2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29"/>
    <s v="nuit 2"/>
    <x v="139"/>
    <s v="Sam, dim et JF - NUIT - Visite 1 bénéficiaire"/>
    <s v="Visite"/>
    <n v="85"/>
    <m/>
    <m/>
    <m/>
    <m/>
    <s v="Bancontact"/>
    <m/>
    <m/>
    <n v="85"/>
    <m/>
    <x v="1"/>
    <m/>
    <x v="2"/>
    <n v="85"/>
    <x v="3"/>
    <n v="85"/>
    <x v="0"/>
    <m/>
  </r>
  <r>
    <x v="29"/>
    <s v="nuit 2"/>
    <x v="139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0"/>
    <s v="nuit 3"/>
    <x v="22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30"/>
    <s v="nuit 1"/>
    <x v="135"/>
    <s v="Sam, dim et JF - NUIT - Visite 1 bénéficiaire"/>
    <s v="Visite"/>
    <n v="85"/>
    <m/>
    <m/>
    <m/>
    <m/>
    <s v="Bancontact"/>
    <m/>
    <m/>
    <n v="85"/>
    <m/>
    <x v="1"/>
    <m/>
    <x v="2"/>
    <n v="85"/>
    <x v="3"/>
    <n v="85"/>
    <x v="0"/>
    <m/>
  </r>
  <r>
    <x v="30"/>
    <s v="nuit 2"/>
    <x v="120"/>
    <s v="Vend et veille JF - JOUR - Consultation"/>
    <s v="Consultation"/>
    <n v="29"/>
    <m/>
    <m/>
    <m/>
    <m/>
    <s v="Bancontact"/>
    <m/>
    <m/>
    <n v="29"/>
    <m/>
    <x v="1"/>
    <m/>
    <x v="2"/>
    <n v="29"/>
    <x v="3"/>
    <n v="29"/>
    <x v="0"/>
    <m/>
  </r>
  <r>
    <x v="30"/>
    <s v="nuit 2"/>
    <x v="120"/>
    <s v="Sam, dim et JF - NUIT - Visite 1 bénéficiaire"/>
    <s v="Visite"/>
    <n v="85"/>
    <m/>
    <m/>
    <m/>
    <m/>
    <s v="Cash"/>
    <m/>
    <m/>
    <n v="85"/>
    <m/>
    <x v="1"/>
    <m/>
    <x v="2"/>
    <n v="85"/>
    <x v="3"/>
    <n v="85"/>
    <x v="0"/>
    <m/>
  </r>
  <r>
    <x v="31"/>
    <s v="nuit 3"/>
    <x v="22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31"/>
    <s v="2b"/>
    <x v="155"/>
    <s v="Sam, dim et JF - JOUR - Consultation"/>
    <s v="Consultation"/>
    <n v="37.5"/>
    <s v="Achahboun Safiya"/>
    <m/>
    <s v="(228) Mutualia - Mutualité neutre _x000a_"/>
    <s v="Place Verte 41 4800 VERVIERS"/>
    <s v="Différé"/>
    <s v="⅓ payant BC"/>
    <s v="Oui"/>
    <n v="37.5"/>
    <n v="1.5"/>
    <x v="7"/>
    <n v="23.5"/>
    <x v="5"/>
    <m/>
    <x v="0"/>
    <n v="25"/>
    <x v="0"/>
    <m/>
  </r>
  <r>
    <x v="31"/>
    <s v="2a"/>
    <x v="156"/>
    <s v="Sam, dim et JF - JOUR - Consultation"/>
    <s v="Consultation"/>
    <n v="37.5"/>
    <s v="Astorino Luisa"/>
    <m/>
    <s v="(228) Mutualia - Mutualité neutre _x000a_"/>
    <s v="Place Verte 41 4800 VERVIERS"/>
    <s v="Différé"/>
    <s v="⅓ payant C"/>
    <s v="Oui"/>
    <n v="37.5"/>
    <n v="1"/>
    <x v="7"/>
    <n v="35.85"/>
    <x v="5"/>
    <m/>
    <x v="0"/>
    <n v="36.85"/>
    <x v="0"/>
    <m/>
  </r>
  <r>
    <x v="31"/>
    <s v="2b"/>
    <x v="155"/>
    <s v="Sam, dim et JF - JOUR - Consultation"/>
    <s v="Consultation"/>
    <n v="37.5"/>
    <s v="Azzouzi Anass"/>
    <m/>
    <s v="(228) Mutualia - Mutualité neutre _x000a_"/>
    <s v="Place Verte 41 4800 VERVIERS"/>
    <s v="Différé"/>
    <s v="⅓ payant BC"/>
    <s v="Oui"/>
    <n v="37.5"/>
    <n v="1.5"/>
    <x v="7"/>
    <n v="35.85"/>
    <x v="5"/>
    <m/>
    <x v="0"/>
    <n v="37.35"/>
    <x v="0"/>
    <m/>
  </r>
  <r>
    <x v="31"/>
    <s v="1a"/>
    <x v="138"/>
    <s v="Sam, dim et JF - JOUR - Consultation"/>
    <s v="Consultation"/>
    <n v="37.5"/>
    <s v="Batischeva Lolita"/>
    <m/>
    <s v="(228) Mutualia - Mutualité neutre _x000a_"/>
    <s v="Place Verte 41 4800 VERVIERS"/>
    <s v="Différé"/>
    <s v="⅓ payant C"/>
    <s v="Oui"/>
    <n v="37.5"/>
    <n v="1.5"/>
    <x v="7"/>
    <n v="35.85"/>
    <x v="5"/>
    <m/>
    <x v="0"/>
    <n v="37.35"/>
    <x v="0"/>
    <m/>
  </r>
  <r>
    <x v="31"/>
    <s v="2b"/>
    <x v="155"/>
    <s v="Sam, dim et JF - JOUR - Consultation"/>
    <s v="Consultation"/>
    <n v="37.5"/>
    <s v="Bennouali Lamguirisse Niha"/>
    <s v="Mm Mosaique"/>
    <s v="(228) Mutualia - Mutualité neutre _x000a_"/>
    <s v="Place Verte 41 4800 VERVIERS"/>
    <s v="Différé"/>
    <s v="⅓ payant BC"/>
    <s v="Oui"/>
    <n v="37.5"/>
    <n v="1.5"/>
    <x v="7"/>
    <m/>
    <x v="2"/>
    <m/>
    <x v="0"/>
    <n v="1.5"/>
    <x v="2"/>
    <m/>
  </r>
  <r>
    <x v="31"/>
    <s v="2a"/>
    <x v="156"/>
    <s v="Sam, dim et JF - JOUR - Consultation"/>
    <s v="Consultation"/>
    <n v="37.5"/>
    <s v="Braumann Mélinda"/>
    <m/>
    <s v="(319) Solidaris - Mutualité socialiste et syndicale de la Province de Liège _x000a_"/>
    <s v="Rue Douffet 36 4020 LIEGE"/>
    <s v="Différé"/>
    <s v="⅓ payant BC"/>
    <s v="Oui"/>
    <n v="37.5"/>
    <n v="1"/>
    <x v="7"/>
    <n v="35.85"/>
    <x v="7"/>
    <m/>
    <x v="0"/>
    <n v="36.85"/>
    <x v="0"/>
    <m/>
  </r>
  <r>
    <x v="31"/>
    <n v="7"/>
    <x v="80"/>
    <s v="Sam, dim et JF - JOUR - Consultation"/>
    <s v="Consultation"/>
    <n v="37.5"/>
    <s v="Bruls Nicole"/>
    <s v="Pro Gesund M.Méd"/>
    <m/>
    <m/>
    <s v="Différé"/>
    <s v="Autres"/>
    <s v="Oui"/>
    <n v="37.5"/>
    <n v="6"/>
    <x v="7"/>
    <m/>
    <x v="2"/>
    <n v="31.5"/>
    <x v="5"/>
    <n v="37.5"/>
    <x v="0"/>
    <m/>
  </r>
  <r>
    <x v="31"/>
    <s v="2b"/>
    <x v="155"/>
    <s v="Sam, dim et JF - JOUR - Visite 1 bénéficiaire"/>
    <s v="Visite"/>
    <n v="55.5"/>
    <s v="Delhez Marie"/>
    <m/>
    <s v="(137) Mutualité Chrétienne de Verviers - Eupen _x000a_"/>
    <s v="Rue Laoureux 25-29  - 4800 Verviers"/>
    <s v="Différé"/>
    <s v="⅓ payant C"/>
    <s v="Oui"/>
    <n v="55.5"/>
    <n v="3"/>
    <x v="7"/>
    <n v="50.8"/>
    <x v="0"/>
    <m/>
    <x v="0"/>
    <n v="53.8"/>
    <x v="0"/>
    <m/>
  </r>
  <r>
    <x v="31"/>
    <s v="1b"/>
    <x v="17"/>
    <s v="Sam, dim et JF - JOUR - Consultation"/>
    <s v="Consultation"/>
    <n v="37.5"/>
    <s v="Dorr Anita"/>
    <m/>
    <s v="(137) Mutualité Chrétienne de Verviers - Eupen _x000a_"/>
    <s v="Rue Laoureux 25-29  - 4800 Verviers"/>
    <s v="Différé"/>
    <s v="⅓ payant C"/>
    <s v="Oui"/>
    <n v="37.5"/>
    <n v="1.5"/>
    <x v="7"/>
    <n v="35.85"/>
    <x v="0"/>
    <m/>
    <x v="0"/>
    <n v="37.35"/>
    <x v="0"/>
    <m/>
  </r>
  <r>
    <x v="31"/>
    <s v="nuit 2"/>
    <x v="94"/>
    <s v="Sam, dim et JF - NUIT - Visite 1 bénéficiaire"/>
    <s v="Visite"/>
    <n v="85"/>
    <s v="Driesen Denise"/>
    <s v="Pré Messire Stavelot"/>
    <m/>
    <m/>
    <s v="Différé"/>
    <s v="MR"/>
    <s v="Oui"/>
    <n v="85"/>
    <m/>
    <x v="1"/>
    <m/>
    <x v="2"/>
    <n v="85"/>
    <x v="5"/>
    <n v="85"/>
    <x v="0"/>
    <m/>
  </r>
  <r>
    <x v="31"/>
    <n v="4"/>
    <x v="19"/>
    <s v="Sam, dim et JF - JOUR - Visite 1 bénéficiaire"/>
    <s v="Visite"/>
    <n v="55.5"/>
    <s v="Driesen Denise"/>
    <s v="Pré Messire Stavelot"/>
    <m/>
    <m/>
    <s v="Différé"/>
    <s v="MR"/>
    <s v="Oui"/>
    <n v="55.5"/>
    <m/>
    <x v="1"/>
    <m/>
    <x v="2"/>
    <n v="55.5"/>
    <x v="5"/>
    <n v="55.5"/>
    <x v="0"/>
    <m/>
  </r>
  <r>
    <x v="31"/>
    <s v="2b"/>
    <x v="155"/>
    <s v="Sam, dim et JF - JOUR - Visite 1 bénéficiaire"/>
    <s v="Visite"/>
    <n v="55.5"/>
    <s v="Druart Ginette"/>
    <m/>
    <s v="(137) Mutualité Chrétienne de Verviers - Eupen _x000a_"/>
    <s v="Rue Laoureux 25-29  - 4800 Verviers"/>
    <s v="Différé"/>
    <s v="⅓ payant BC"/>
    <s v="Oui"/>
    <n v="55.5"/>
    <n v="6"/>
    <x v="7"/>
    <n v="50.8"/>
    <x v="0"/>
    <m/>
    <x v="0"/>
    <n v="56.8"/>
    <x v="0"/>
    <m/>
  </r>
  <r>
    <x v="31"/>
    <s v="1b"/>
    <x v="17"/>
    <s v="Sam, dim et JF - JOUR - Visite 1 bénéficiaire"/>
    <s v="Visite"/>
    <n v="55.5"/>
    <s v="El Azraak Habiba"/>
    <m/>
    <s v="(137) Mutualité Chrétienne de Verviers - Eupen _x000a_"/>
    <s v="Rue Laoureux 25-29  - 4800 Verviers"/>
    <s v="Différé"/>
    <s v="⅓ payant C"/>
    <s v="Oui"/>
    <n v="55.5"/>
    <n v="5"/>
    <x v="7"/>
    <n v="50.8"/>
    <x v="0"/>
    <m/>
    <x v="0"/>
    <n v="55.8"/>
    <x v="0"/>
    <m/>
  </r>
  <r>
    <x v="31"/>
    <n v="4"/>
    <x v="19"/>
    <s v="Sam, dim et JF - JOUR - Visite 1 bénéficiaire"/>
    <s v="Visite"/>
    <n v="55.5"/>
    <s v="Fourgon Claire"/>
    <s v="Les Jardins D'Elisabeth"/>
    <m/>
    <m/>
    <s v="Différé"/>
    <s v="MR"/>
    <s v="Oui"/>
    <n v="55.5"/>
    <m/>
    <x v="1"/>
    <m/>
    <x v="2"/>
    <n v="55.5"/>
    <x v="5"/>
    <n v="55.5"/>
    <x v="0"/>
    <m/>
  </r>
  <r>
    <x v="31"/>
    <n v="6"/>
    <x v="9"/>
    <s v="Sam, dim et JF - JOUR - Consultation"/>
    <s v="Consultation"/>
    <n v="37.5"/>
    <s v="Heeren Xavier"/>
    <m/>
    <s v="(319) Solidaris - Mutualité socialiste et syndicale de la Province de Liège _x000a_"/>
    <s v="Rue Douffet 36 4020 LIEGE"/>
    <s v="Différé"/>
    <s v="⅓ payant NP"/>
    <s v="Oui"/>
    <n v="37.5"/>
    <m/>
    <x v="1"/>
    <n v="31.35"/>
    <x v="7"/>
    <m/>
    <x v="0"/>
    <n v="31.35"/>
    <x v="0"/>
    <m/>
  </r>
  <r>
    <x v="31"/>
    <s v="1a"/>
    <x v="138"/>
    <s v="Sam, dim et JF - JOUR - Consultation"/>
    <s v="Consultation"/>
    <n v="37.5"/>
    <s v="Hellemans Charlotte"/>
    <m/>
    <s v="(137) Mutualité Chrétienne de Verviers - Eupen _x000a_"/>
    <s v="Rue Laoureux 25-29  - 4800 Verviers"/>
    <s v="Différé"/>
    <s v="⅓ payant C"/>
    <s v="Oui"/>
    <n v="37.5"/>
    <n v="1.5"/>
    <x v="7"/>
    <n v="35.85"/>
    <x v="0"/>
    <m/>
    <x v="0"/>
    <n v="37.35"/>
    <x v="0"/>
    <m/>
  </r>
  <r>
    <x v="31"/>
    <n v="4"/>
    <x v="19"/>
    <s v="Sam, dim et JF - JOUR - Visite 1 bénéficiaire"/>
    <s v="Visite"/>
    <n v="55.5"/>
    <s v="Huby Barbara"/>
    <s v="Les Jardins D'Elisabeth"/>
    <m/>
    <m/>
    <s v="Différé"/>
    <s v="MR"/>
    <s v="Oui"/>
    <n v="55.5"/>
    <m/>
    <x v="1"/>
    <m/>
    <x v="2"/>
    <n v="55.5"/>
    <x v="5"/>
    <n v="55.5"/>
    <x v="0"/>
    <m/>
  </r>
  <r>
    <x v="31"/>
    <s v="2b"/>
    <x v="155"/>
    <s v="Sam, dim et JF - JOUR - Visite 1 bénéficiaire"/>
    <s v="Visite"/>
    <n v="55.5"/>
    <s v="Lambert Joseph"/>
    <s v="La Lainière"/>
    <m/>
    <m/>
    <s v="Différé"/>
    <s v="MR"/>
    <s v="Oui"/>
    <n v="55.5"/>
    <m/>
    <x v="1"/>
    <m/>
    <x v="2"/>
    <n v="55.6"/>
    <x v="11"/>
    <n v="55.6"/>
    <x v="0"/>
    <m/>
  </r>
  <r>
    <x v="31"/>
    <n v="5"/>
    <x v="70"/>
    <s v="Sam, dim et JF - JOUR - Visite 1 bénéficiaire"/>
    <s v="Visite"/>
    <n v="55.5"/>
    <s v="Martin Ghislaine"/>
    <s v="La Bouvière Vielsam"/>
    <m/>
    <m/>
    <s v="Différé"/>
    <s v="MR"/>
    <s v="Oui"/>
    <n v="55.5"/>
    <m/>
    <x v="1"/>
    <m/>
    <x v="2"/>
    <n v="55.5"/>
    <x v="2"/>
    <n v="55.5"/>
    <x v="0"/>
    <m/>
  </r>
  <r>
    <x v="31"/>
    <s v="nuit 1"/>
    <x v="157"/>
    <s v="Sam, dim et JF - NUIT - Consultation"/>
    <s v="Consultation"/>
    <n v="50"/>
    <s v="Muhoza Justine"/>
    <m/>
    <s v="(137) Mutualité Chrétienne de Verviers - Eupen _x000a_"/>
    <s v="Rue Laoureux 25-29  - 4800 Verviers"/>
    <s v="Différé"/>
    <s v="⅓ payant NP"/>
    <s v="Oui"/>
    <n v="50"/>
    <m/>
    <x v="1"/>
    <n v="48.19"/>
    <x v="0"/>
    <m/>
    <x v="0"/>
    <n v="48.19"/>
    <x v="0"/>
    <m/>
  </r>
  <r>
    <x v="31"/>
    <s v="1a"/>
    <x v="138"/>
    <s v="Sam, dim et JF - JOUR - Visite 1 bénéficiaire"/>
    <s v="Visite"/>
    <n v="55.5"/>
    <s v="Poth Marie"/>
    <s v="Régina Moresnet"/>
    <m/>
    <m/>
    <s v="Différé"/>
    <s v="MR"/>
    <s v="Oui"/>
    <n v="55.5"/>
    <m/>
    <x v="1"/>
    <m/>
    <x v="2"/>
    <n v="55.5"/>
    <x v="5"/>
    <n v="55.5"/>
    <x v="0"/>
    <m/>
  </r>
  <r>
    <x v="31"/>
    <s v="nuit 1"/>
    <x v="157"/>
    <s v="Sam, dim et JF - JOUR - Consultation"/>
    <s v="Consultation"/>
    <n v="37.5"/>
    <s v="Renier Caroline"/>
    <m/>
    <s v="(319) Solidaris - Mutualité socialiste et syndicale de la Province de Liège _x000a_"/>
    <s v="Rue Douffet 36 4020 LIEGE"/>
    <s v="Différé"/>
    <s v="⅓ payant NP"/>
    <s v="Oui"/>
    <n v="37.5"/>
    <m/>
    <x v="1"/>
    <n v="35.85"/>
    <x v="7"/>
    <m/>
    <x v="0"/>
    <n v="35.85"/>
    <x v="0"/>
    <m/>
  </r>
  <r>
    <x v="31"/>
    <s v="nuit 1"/>
    <x v="157"/>
    <s v="Sam, dim et JF - JOUR - Visite 1 bénéficiaire"/>
    <s v="Visite"/>
    <n v="55.5"/>
    <s v="Sart Louis"/>
    <s v="Domaine Bel Fays"/>
    <m/>
    <m/>
    <s v="Différé"/>
    <s v="MR"/>
    <s v="Oui"/>
    <n v="55.5"/>
    <m/>
    <x v="1"/>
    <m/>
    <x v="2"/>
    <n v="55.5"/>
    <x v="5"/>
    <n v="55.5"/>
    <x v="0"/>
    <m/>
  </r>
  <r>
    <x v="31"/>
    <n v="7"/>
    <x v="80"/>
    <s v="Sam, dim et JF - JOUR - Consultation"/>
    <s v="Consultation"/>
    <n v="37.5"/>
    <s v="Schleck Silke"/>
    <s v="Pro Gesund M.Méd"/>
    <m/>
    <m/>
    <s v="Différé"/>
    <s v="Autres"/>
    <s v="Oui"/>
    <n v="37.5"/>
    <n v="6"/>
    <x v="7"/>
    <m/>
    <x v="2"/>
    <n v="31.5"/>
    <x v="5"/>
    <n v="37.5"/>
    <x v="0"/>
    <m/>
  </r>
  <r>
    <x v="31"/>
    <n v="7"/>
    <x v="80"/>
    <s v="Sam, dim et JF - JOUR - Visite 1 bénéficiaire"/>
    <s v="Visite"/>
    <n v="55.5"/>
    <s v="Schmitz Margaritha"/>
    <m/>
    <s v="(137) Mutualité Chrétienne de Verviers - Eupen _x000a_"/>
    <s v="Rue Laoureux 25-29  - 4800 Verviers"/>
    <s v="Différé"/>
    <s v="⅓ payant C"/>
    <s v="Oui"/>
    <n v="55.5"/>
    <n v="5"/>
    <x v="7"/>
    <n v="50.8"/>
    <x v="0"/>
    <m/>
    <x v="0"/>
    <n v="55.8"/>
    <x v="0"/>
    <m/>
  </r>
  <r>
    <x v="31"/>
    <n v="4"/>
    <x v="19"/>
    <s v="Sam, dim et JF - JOUR - Consultation"/>
    <s v="Consultation"/>
    <n v="37.5"/>
    <s v="Spiritus Marylène"/>
    <m/>
    <s v="(319) Solidaris - Mutualité socialiste et syndicale de la Province de Liège _x000a_"/>
    <s v="Rue Douffet 36 4020 LIEGE"/>
    <s v="Différé"/>
    <s v="⅓ payant C"/>
    <s v="Oui"/>
    <n v="37.5"/>
    <n v="1.5"/>
    <x v="7"/>
    <n v="35.85"/>
    <x v="7"/>
    <m/>
    <x v="0"/>
    <n v="37.35"/>
    <x v="0"/>
    <m/>
  </r>
  <r>
    <x v="31"/>
    <s v="nuit 1"/>
    <x v="157"/>
    <s v="Sam, dim et JF - NUIT - Visite 1 bénéficiaire"/>
    <s v="Visite"/>
    <n v="85"/>
    <s v="Straat Marie"/>
    <s v="Régina"/>
    <m/>
    <m/>
    <s v="Différé"/>
    <s v="MR"/>
    <s v="Oui"/>
    <n v="85"/>
    <m/>
    <x v="1"/>
    <m/>
    <x v="2"/>
    <n v="85"/>
    <x v="5"/>
    <n v="85"/>
    <x v="0"/>
    <m/>
  </r>
  <r>
    <x v="31"/>
    <n v="4"/>
    <x v="19"/>
    <s v="Sam, dim et JF - JOUR - Visite 1 bénéficiaire"/>
    <s v="Visite"/>
    <n v="55.5"/>
    <s v="Subrenat Edith"/>
    <s v="Les Arcades Malmédy"/>
    <m/>
    <m/>
    <s v="Différé"/>
    <s v="MR"/>
    <s v="Oui"/>
    <n v="55.5"/>
    <m/>
    <x v="1"/>
    <m/>
    <x v="2"/>
    <m/>
    <x v="0"/>
    <n v="0"/>
    <x v="2"/>
    <m/>
  </r>
  <r>
    <x v="31"/>
    <s v="2a"/>
    <x v="156"/>
    <s v="Sam, dim et JF - JOUR - Consultation"/>
    <s v="Consultation"/>
    <n v="37.5"/>
    <s v="Vandermiege Iris"/>
    <m/>
    <s v="(319) Solidaris - Mutualité socialiste et syndicale de la Province de Liège _x000a_"/>
    <s v="Rue Douffet 36 4020 LIEGE"/>
    <s v="Différé"/>
    <s v="⅓ payant BC"/>
    <s v="Oui"/>
    <n v="37.5"/>
    <n v="1"/>
    <x v="7"/>
    <n v="35.85"/>
    <x v="7"/>
    <m/>
    <x v="0"/>
    <n v="36.85"/>
    <x v="0"/>
    <m/>
  </r>
  <r>
    <x v="31"/>
    <s v="2b"/>
    <x v="155"/>
    <s v="Sam, dim et JF - JOUR - Consultation"/>
    <s v="Consultation"/>
    <n v="37.5"/>
    <s v="Wertz Adeline"/>
    <m/>
    <s v="(228) Mutualia - Mutualité neutre _x000a_"/>
    <s v="Place Verte 41 4800 VERVIERS"/>
    <s v="Différé"/>
    <s v="Autres"/>
    <s v="Oui"/>
    <n v="37.5"/>
    <m/>
    <x v="1"/>
    <n v="31.35"/>
    <x v="5"/>
    <m/>
    <x v="0"/>
    <n v="31.35"/>
    <x v="0"/>
    <m/>
  </r>
  <r>
    <x v="31"/>
    <s v="1b"/>
    <x v="17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31"/>
    <s v="1b"/>
    <x v="17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31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1a"/>
    <x v="138"/>
    <s v="Sam, dim et JF - JOUR - Consultation"/>
    <s v="Consultation"/>
    <n v="37.5"/>
    <m/>
    <m/>
    <m/>
    <m/>
    <s v="Cash"/>
    <m/>
    <m/>
    <n v="37"/>
    <m/>
    <x v="1"/>
    <m/>
    <x v="2"/>
    <n v="37"/>
    <x v="3"/>
    <n v="37"/>
    <x v="0"/>
    <m/>
  </r>
  <r>
    <x v="31"/>
    <s v="1a"/>
    <x v="138"/>
    <s v="Sam, dim et JF - JOUR - Consultation"/>
    <s v="Consultation"/>
    <n v="37.5"/>
    <m/>
    <m/>
    <m/>
    <m/>
    <s v="Cash"/>
    <m/>
    <m/>
    <n v="37"/>
    <m/>
    <x v="1"/>
    <m/>
    <x v="2"/>
    <n v="37"/>
    <x v="3"/>
    <n v="37"/>
    <x v="0"/>
    <m/>
  </r>
  <r>
    <x v="31"/>
    <s v="1a"/>
    <x v="138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1"/>
    <s v="1a"/>
    <x v="138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1"/>
    <s v="1a"/>
    <x v="138"/>
    <s v="Sam, dim et JF - JOUR - Consultation"/>
    <s v="Consultation"/>
    <n v="37.5"/>
    <m/>
    <m/>
    <m/>
    <m/>
    <s v="Bancontact"/>
    <m/>
    <m/>
    <n v="37"/>
    <m/>
    <x v="1"/>
    <m/>
    <x v="2"/>
    <n v="37"/>
    <x v="3"/>
    <n v="37"/>
    <x v="0"/>
    <m/>
  </r>
  <r>
    <x v="31"/>
    <s v="1a"/>
    <x v="13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1a"/>
    <x v="13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1a"/>
    <x v="13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1a"/>
    <x v="13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1a"/>
    <x v="13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1a"/>
    <x v="13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a"/>
    <x v="156"/>
    <s v="Sam, dim et JF - JOUR - Visite 1 bénéficiaire"/>
    <s v="Visite"/>
    <n v="55.5"/>
    <m/>
    <m/>
    <m/>
    <m/>
    <s v="Cash"/>
    <m/>
    <m/>
    <n v="54"/>
    <m/>
    <x v="1"/>
    <m/>
    <x v="2"/>
    <n v="54"/>
    <x v="3"/>
    <n v="54"/>
    <x v="0"/>
    <m/>
  </r>
  <r>
    <x v="31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b"/>
    <x v="15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b"/>
    <x v="15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b"/>
    <x v="15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b"/>
    <x v="15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b"/>
    <x v="15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b"/>
    <x v="15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b"/>
    <x v="15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2b"/>
    <x v="15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3"/>
    <x v="65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31"/>
    <n v="4"/>
    <x v="19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5"/>
    <x v="70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1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6"/>
    <x v="9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1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n v="7"/>
    <x v="80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1"/>
    <s v="nuit 1"/>
    <x v="15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nuit 1"/>
    <x v="15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nuit 1"/>
    <x v="15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1"/>
    <s v="nuit 1"/>
    <x v="157"/>
    <s v="Sam, dim et JF - JOUR - Visite 1 bénéficiaire"/>
    <s v="Visite"/>
    <n v="55.5"/>
    <m/>
    <m/>
    <m/>
    <m/>
    <s v="Bancontact"/>
    <m/>
    <m/>
    <n v="55"/>
    <m/>
    <x v="1"/>
    <m/>
    <x v="2"/>
    <n v="55"/>
    <x v="3"/>
    <n v="55"/>
    <x v="0"/>
    <m/>
  </r>
  <r>
    <x v="32"/>
    <n v="7"/>
    <x v="131"/>
    <s v="Sam, dim et JF - JOUR - Consultation"/>
    <s v="Consultation"/>
    <n v="37.5"/>
    <s v="Breuer Marie"/>
    <s v="Pro Gesund M.Méd"/>
    <m/>
    <m/>
    <s v="Différé"/>
    <s v="Autres"/>
    <s v="Oui"/>
    <n v="37.5"/>
    <n v="6"/>
    <x v="7"/>
    <m/>
    <x v="2"/>
    <n v="31.5"/>
    <x v="5"/>
    <n v="37.5"/>
    <x v="0"/>
    <m/>
  </r>
  <r>
    <x v="32"/>
    <n v="4"/>
    <x v="53"/>
    <s v="Sam, dim et JF - JOUR - Consultation"/>
    <s v="Consultation"/>
    <n v="37.5"/>
    <s v="Brouwers Christel"/>
    <m/>
    <s v="(515) Freie Krankenkasse _x000a_"/>
    <s v="Rue Saint-Hubert 49 - 1150 BRUXELLES"/>
    <s v="Différé"/>
    <s v="⅓ payant C"/>
    <s v="Oui"/>
    <n v="37.5"/>
    <n v="1.5"/>
    <x v="7"/>
    <n v="36.35"/>
    <x v="3"/>
    <m/>
    <x v="0"/>
    <n v="37.85"/>
    <x v="0"/>
    <m/>
  </r>
  <r>
    <x v="32"/>
    <n v="3"/>
    <x v="89"/>
    <s v="Sam, dim et JF - JOUR - Consultation"/>
    <s v="Consultation"/>
    <n v="37.5"/>
    <s v="Bytyqi Lumnije"/>
    <m/>
    <s v="(319) Solidaris - Mutualité socialiste et syndicale de la Province de Liège _x000a_"/>
    <s v="Rue Douffet 36 4020 LIEGE"/>
    <s v="Différé"/>
    <s v="⅓ payant BC"/>
    <s v="Oui"/>
    <n v="37.5"/>
    <n v="1.5"/>
    <x v="7"/>
    <n v="35.85"/>
    <x v="6"/>
    <m/>
    <x v="0"/>
    <n v="37.35"/>
    <x v="0"/>
    <m/>
  </r>
  <r>
    <x v="32"/>
    <s v="1b"/>
    <x v="158"/>
    <s v="Sam, dim et JF - JOUR - Visite 1 bénéficiaire"/>
    <s v="Visite"/>
    <n v="55.5"/>
    <s v="Castermans Jacques"/>
    <s v="Léon D'Andrimont"/>
    <m/>
    <m/>
    <s v="Différé"/>
    <s v="MR"/>
    <s v="Oui"/>
    <n v="55.5"/>
    <m/>
    <x v="1"/>
    <m/>
    <x v="2"/>
    <n v="55.5"/>
    <x v="5"/>
    <n v="55.5"/>
    <x v="0"/>
    <m/>
  </r>
  <r>
    <x v="32"/>
    <s v="2a"/>
    <x v="159"/>
    <s v="Sam, dim et JF - JOUR - Consultation"/>
    <s v="Consultation"/>
    <n v="37.5"/>
    <s v="Chabotier Alexandre"/>
    <m/>
    <s v="(319) Solidaris - Mutualité socialiste et syndicale de la Province de Liège _x000a_"/>
    <s v="Rue Douffet 36 4020 LIEGE"/>
    <s v="Différé"/>
    <s v="⅓ payant C"/>
    <s v="Oui"/>
    <n v="37.5"/>
    <n v="1.5"/>
    <x v="7"/>
    <n v="35.85"/>
    <x v="7"/>
    <m/>
    <x v="0"/>
    <n v="37.35"/>
    <x v="0"/>
    <m/>
  </r>
  <r>
    <x v="32"/>
    <s v="2a"/>
    <x v="159"/>
    <s v="Sam, dim et JF - JOUR - Consultation"/>
    <s v="Consultation"/>
    <n v="37.5"/>
    <s v="Chabotier Mathéo"/>
    <m/>
    <s v="(319) Solidaris - Mutualité socialiste et syndicale de la Province de Liège _x000a_"/>
    <s v="Rue Douffet 36 4020 LIEGE"/>
    <s v="Différé"/>
    <s v="⅓ payant C"/>
    <s v="Oui"/>
    <n v="37.5"/>
    <n v="1.5"/>
    <x v="7"/>
    <n v="35.85"/>
    <x v="7"/>
    <m/>
    <x v="0"/>
    <n v="37.35"/>
    <x v="0"/>
    <m/>
  </r>
  <r>
    <x v="32"/>
    <s v="2a"/>
    <x v="159"/>
    <s v="Sam, dim et JF - JOUR - Consultation"/>
    <s v="Consultation"/>
    <n v="37.5"/>
    <s v="Chabotier Noémie"/>
    <m/>
    <s v="(319) Solidaris - Mutualité socialiste et syndicale de la Province de Liège _x000a_"/>
    <s v="Rue Douffet 36 4020 LIEGE"/>
    <s v="Différé"/>
    <s v="⅓ payant C"/>
    <s v="Oui"/>
    <n v="37.5"/>
    <n v="1.5"/>
    <x v="7"/>
    <n v="35.85"/>
    <x v="7"/>
    <m/>
    <x v="0"/>
    <n v="37.35"/>
    <x v="0"/>
    <m/>
  </r>
  <r>
    <x v="32"/>
    <n v="3"/>
    <x v="89"/>
    <s v="Sam, dim et JF - JOUR - Visite 1 bénéficiaire"/>
    <s v="Visite"/>
    <n v="55.5"/>
    <s v="Defineuse Isabelle"/>
    <s v="Domaine de Niveze"/>
    <m/>
    <m/>
    <s v="Différé"/>
    <s v="MR"/>
    <s v="Oui"/>
    <n v="55.5"/>
    <m/>
    <x v="1"/>
    <m/>
    <x v="2"/>
    <n v="55.5"/>
    <x v="5"/>
    <n v="55.5"/>
    <x v="0"/>
    <m/>
  </r>
  <r>
    <x v="32"/>
    <n v="7"/>
    <x v="131"/>
    <s v="Sam, dim et JF - JOUR - Consultation"/>
    <s v="Consultation"/>
    <n v="37.5"/>
    <s v="Donckels Yvonne"/>
    <m/>
    <s v="(137) Mutualité Chrétienne de Verviers - Eupen _x000a_"/>
    <s v="Rue Laoureux 25-29  - 4800 Verviers"/>
    <s v="Différé"/>
    <s v="⅓ payant C"/>
    <s v="Oui"/>
    <n v="37.5"/>
    <n v="1.5"/>
    <x v="7"/>
    <n v="35.85"/>
    <x v="0"/>
    <m/>
    <x v="0"/>
    <n v="37.35"/>
    <x v="0"/>
    <m/>
  </r>
  <r>
    <x v="32"/>
    <s v="2a"/>
    <x v="159"/>
    <s v="Sam, dim et JF - JOUR - Visite 1 bénéficiaire"/>
    <s v="Visite"/>
    <n v="55.5"/>
    <s v="Dormans Hubert"/>
    <m/>
    <s v="(228) Mutualia - Mutualité neutre _x000a_"/>
    <s v="Place Verte 41 4800 VERVIERS"/>
    <s v="Différé"/>
    <s v="⅓ payant C"/>
    <s v="Oui"/>
    <n v="55.5"/>
    <n v="5"/>
    <x v="7"/>
    <m/>
    <x v="2"/>
    <m/>
    <x v="0"/>
    <n v="5"/>
    <x v="3"/>
    <m/>
  </r>
  <r>
    <x v="32"/>
    <s v="2a"/>
    <x v="159"/>
    <s v="Sam, dim et JF - JOUR - Visite 1 bénéficiaire"/>
    <s v="Visite"/>
    <n v="55.5"/>
    <s v="Egels c/o Collin Gérard"/>
    <s v="Au Fil de Hoegne"/>
    <m/>
    <m/>
    <s v="Différé"/>
    <s v="MR"/>
    <s v="Oui"/>
    <n v="55.5"/>
    <m/>
    <x v="1"/>
    <m/>
    <x v="2"/>
    <n v="55.5"/>
    <x v="5"/>
    <n v="55.5"/>
    <x v="0"/>
    <m/>
  </r>
  <r>
    <x v="32"/>
    <s v="nuit 3"/>
    <x v="131"/>
    <s v="Sam, dim et JF - NUIT - Visite 1 bénéficiaire"/>
    <s v="Visite"/>
    <n v="85"/>
    <s v="Heck Marie Rose"/>
    <m/>
    <s v="(515) Freie Krankenkasse _x000a_"/>
    <s v="Rue Saint-Hubert 49 - 1150 BRUXELLES"/>
    <s v="Différé"/>
    <s v="⅓ payant C"/>
    <s v="Oui"/>
    <n v="85"/>
    <n v="7"/>
    <x v="7"/>
    <n v="78.5"/>
    <x v="3"/>
    <m/>
    <x v="0"/>
    <n v="85.5"/>
    <x v="0"/>
    <m/>
  </r>
  <r>
    <x v="32"/>
    <n v="7"/>
    <x v="131"/>
    <s v="Sam, dim et JF - JOUR - Visite 1 bénéficiaire"/>
    <s v="Visite"/>
    <n v="55.5"/>
    <s v="Hilgers Rene"/>
    <s v="(CK) 137"/>
    <s v="(137) Mutualité Chrétienne de Verviers - Eupen _x000a_"/>
    <s v="Rue Laoureux 25-29  - 4800 Verviers"/>
    <s v="Différé"/>
    <s v="⅓ payant C"/>
    <s v="Oui"/>
    <n v="55.5"/>
    <n v="5"/>
    <x v="7"/>
    <n v="50.8"/>
    <x v="0"/>
    <m/>
    <x v="0"/>
    <n v="55.8"/>
    <x v="0"/>
    <m/>
  </r>
  <r>
    <x v="32"/>
    <n v="6"/>
    <x v="124"/>
    <s v="Sam, dim et JF - JOUR - Consultation"/>
    <s v="Consultation"/>
    <n v="37.5"/>
    <s v="Hotger Danica"/>
    <m/>
    <s v="(515) Freie Krankenkasse _x000a_"/>
    <s v="Rue Saint-Hubert 49 - 1150 BRUXELLES"/>
    <s v="Différé"/>
    <s v="⅓ payant C"/>
    <s v="Oui"/>
    <n v="37.5"/>
    <n v="1.5"/>
    <x v="7"/>
    <n v="36.35"/>
    <x v="3"/>
    <m/>
    <x v="0"/>
    <n v="37.85"/>
    <x v="0"/>
    <m/>
  </r>
  <r>
    <x v="32"/>
    <n v="6"/>
    <x v="124"/>
    <s v="Sam, dim et JF - JOUR - Visite 1 bénéficiaire"/>
    <s v="Visite"/>
    <n v="55.5"/>
    <s v="König Anna"/>
    <m/>
    <s v="(515) Freie Krankenkasse _x000a_"/>
    <s v="Rue Saint-Hubert 49 - 1150 BRUXELLES"/>
    <s v="Différé"/>
    <s v="⅓ payant C"/>
    <s v="Oui"/>
    <n v="55.5"/>
    <n v="4.5"/>
    <x v="7"/>
    <n v="50.8"/>
    <x v="3"/>
    <m/>
    <x v="0"/>
    <n v="55.3"/>
    <x v="0"/>
    <m/>
  </r>
  <r>
    <x v="32"/>
    <s v="2b"/>
    <x v="123"/>
    <s v="Sam, dim et JF - JOUR - Visite 1 bénéficiaire"/>
    <s v="Visite"/>
    <n v="55.5"/>
    <s v="Laurentio Giuseppe"/>
    <m/>
    <s v="(319) Solidaris - Mutualité socialiste et syndicale de la Province de Liège _x000a_"/>
    <s v="Rue Douffet 36 4020 LIEGE"/>
    <s v="Différé"/>
    <s v="⅓ payant C"/>
    <s v="Oui"/>
    <n v="55.5"/>
    <n v="5"/>
    <x v="7"/>
    <n v="50.8"/>
    <x v="7"/>
    <m/>
    <x v="0"/>
    <n v="55.8"/>
    <x v="0"/>
    <m/>
  </r>
  <r>
    <x v="32"/>
    <n v="3"/>
    <x v="89"/>
    <s v="Sam, dim et JF - JOUR - Visite 1 bénéficiaire"/>
    <s v="Visite"/>
    <n v="55.5"/>
    <s v="Mels Monique"/>
    <s v="Heures Claires"/>
    <m/>
    <m/>
    <s v="Différé"/>
    <s v="MR"/>
    <s v="Oui"/>
    <n v="55.5"/>
    <m/>
    <x v="1"/>
    <m/>
    <x v="2"/>
    <n v="55.5"/>
    <x v="5"/>
    <n v="55.5"/>
    <x v="0"/>
    <m/>
  </r>
  <r>
    <x v="32"/>
    <n v="5"/>
    <x v="128"/>
    <s v="Sam, dim et JF - JOUR - Visite 1 bénéficiaire"/>
    <s v="Visite"/>
    <n v="55.5"/>
    <s v="Mombel Patrick"/>
    <s v="La Bouvière Vielsam"/>
    <m/>
    <m/>
    <s v="Différé"/>
    <s v="MR"/>
    <s v="Oui"/>
    <n v="55.5"/>
    <m/>
    <x v="1"/>
    <m/>
    <x v="2"/>
    <m/>
    <x v="0"/>
    <n v="0"/>
    <x v="2"/>
    <s v="envoyé au domicile"/>
  </r>
  <r>
    <x v="32"/>
    <n v="6"/>
    <x v="124"/>
    <s v="Sam, dim et JF - JOUR - Consultation"/>
    <s v="Consultation"/>
    <n v="37.5"/>
    <s v="Mullens Anna"/>
    <m/>
    <s v="(137) Mutualité Chrétienne de Verviers - Eupen _x000a_"/>
    <s v="Rue Laoureux 25-29  - 4800 Verviers"/>
    <s v="Différé"/>
    <s v="⅓ payant C"/>
    <s v="Oui"/>
    <n v="37.5"/>
    <n v="1.5"/>
    <x v="7"/>
    <n v="35.85"/>
    <x v="0"/>
    <m/>
    <x v="0"/>
    <n v="37.35"/>
    <x v="0"/>
    <m/>
  </r>
  <r>
    <x v="32"/>
    <n v="7"/>
    <x v="131"/>
    <s v="Sam, dim et JF - JOUR - Visite 1 bénéficiaire"/>
    <s v="Visite"/>
    <n v="55.5"/>
    <s v="Palm Heidi"/>
    <s v="Pro Gesund"/>
    <m/>
    <m/>
    <s v="Différé"/>
    <s v="Autres"/>
    <s v="Oui"/>
    <n v="55.5"/>
    <m/>
    <x v="1"/>
    <m/>
    <x v="2"/>
    <n v="55.5"/>
    <x v="5"/>
    <n v="55.5"/>
    <x v="0"/>
    <m/>
  </r>
  <r>
    <x v="32"/>
    <s v="1a"/>
    <x v="81"/>
    <s v="Sam, dim et JF - JOUR - Consultation"/>
    <s v="Consultation"/>
    <n v="37.5"/>
    <s v="Reffert Ingrind"/>
    <m/>
    <s v="(137) Mutualité Chrétienne de Verviers - Eupen _x000a_"/>
    <s v="Rue Laoureux 25-29  - 4800 Verviers"/>
    <s v="Différé"/>
    <s v="Autres"/>
    <s v="Non"/>
    <n v="37.5"/>
    <m/>
    <x v="1"/>
    <m/>
    <x v="2"/>
    <m/>
    <x v="0"/>
    <n v="0"/>
    <x v="1"/>
    <m/>
  </r>
  <r>
    <x v="32"/>
    <s v="2a"/>
    <x v="159"/>
    <s v="Sam, dim et JF - JOUR - Visite 1 bénéficiaire"/>
    <s v="Visite"/>
    <n v="55.5"/>
    <s v="Solhi M'Hamed"/>
    <m/>
    <s v="(506) Omnimut mutualité libre de Wallonie _x000a_"/>
    <s v="Rue Natalis 47 B 4020 LIEGE "/>
    <s v="Différé"/>
    <s v="⅓ payant C"/>
    <s v="Oui"/>
    <n v="55.5"/>
    <n v="5"/>
    <x v="7"/>
    <n v="50.8"/>
    <x v="0"/>
    <m/>
    <x v="0"/>
    <n v="55.8"/>
    <x v="0"/>
    <m/>
  </r>
  <r>
    <x v="32"/>
    <s v="1b"/>
    <x v="158"/>
    <s v="Sam, dim et JF - JOUR - Visite 1 bénéficiaire"/>
    <s v="Visite"/>
    <n v="55.5"/>
    <s v="Vanderghen Jacques"/>
    <s v="Léon D'Andrimont"/>
    <m/>
    <m/>
    <s v="Différé"/>
    <s v="MR"/>
    <s v="Oui"/>
    <n v="55.5"/>
    <m/>
    <x v="1"/>
    <m/>
    <x v="2"/>
    <n v="55.5"/>
    <x v="5"/>
    <n v="55.5"/>
    <x v="0"/>
    <m/>
  </r>
  <r>
    <x v="32"/>
    <s v="1a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1a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1b"/>
    <x v="158"/>
    <s v="Sam, dim et JF - JOUR - Visite 1 bénéficiaire"/>
    <s v="Visite"/>
    <n v="55.5"/>
    <m/>
    <m/>
    <m/>
    <m/>
    <s v="Bancontact"/>
    <m/>
    <m/>
    <n v="55"/>
    <m/>
    <x v="1"/>
    <m/>
    <x v="2"/>
    <n v="55"/>
    <x v="3"/>
    <n v="55"/>
    <x v="0"/>
    <m/>
  </r>
  <r>
    <x v="32"/>
    <s v="1b"/>
    <x v="158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32"/>
    <s v="1b"/>
    <x v="15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1b"/>
    <x v="15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1b"/>
    <x v="15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2a"/>
    <x v="15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2a"/>
    <x v="15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2a"/>
    <x v="15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2a"/>
    <x v="15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2a"/>
    <x v="15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2a"/>
    <x v="15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2a"/>
    <x v="15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2a"/>
    <x v="15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2b"/>
    <x v="123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2"/>
    <s v="2b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2b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2b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2b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2b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3"/>
    <x v="89"/>
    <s v="Sam, dim et JF - JOUR - Visite 1 bénéficiaire"/>
    <s v="Consultation"/>
    <n v="55.5"/>
    <m/>
    <m/>
    <m/>
    <m/>
    <s v="Bancontact"/>
    <m/>
    <m/>
    <n v="55.5"/>
    <m/>
    <x v="1"/>
    <m/>
    <x v="2"/>
    <n v="55.5"/>
    <x v="3"/>
    <n v="55.5"/>
    <x v="0"/>
    <m/>
  </r>
  <r>
    <x v="32"/>
    <n v="4"/>
    <x v="53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2"/>
    <n v="4"/>
    <x v="53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32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5"/>
    <x v="128"/>
    <s v="Sam, dim et JF - JOUR - Consultation"/>
    <s v="Consultation"/>
    <n v="37.5"/>
    <m/>
    <m/>
    <m/>
    <m/>
    <s v="Bancontact"/>
    <m/>
    <m/>
    <n v="78.2"/>
    <m/>
    <x v="1"/>
    <m/>
    <x v="2"/>
    <n v="78.2"/>
    <x v="3"/>
    <n v="78.2"/>
    <x v="0"/>
    <m/>
  </r>
  <r>
    <x v="32"/>
    <n v="6"/>
    <x v="124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32"/>
    <n v="6"/>
    <x v="124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32"/>
    <n v="6"/>
    <x v="124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2"/>
    <n v="6"/>
    <x v="124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2"/>
    <n v="6"/>
    <x v="124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2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6"/>
    <x v="125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nuit 1"/>
    <x v="16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nuit 1"/>
    <x v="16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nuit 1"/>
    <x v="160"/>
    <s v="Vend et veille JF - NUIT - Visite 1 bénéficiare"/>
    <s v="Visite"/>
    <n v="85"/>
    <m/>
    <m/>
    <m/>
    <m/>
    <s v="Bancontact"/>
    <m/>
    <m/>
    <n v="85"/>
    <m/>
    <x v="1"/>
    <m/>
    <x v="2"/>
    <n v="85"/>
    <x v="3"/>
    <n v="85"/>
    <x v="0"/>
    <m/>
  </r>
  <r>
    <x v="32"/>
    <s v="nuit 1"/>
    <x v="160"/>
    <s v="Sam, dim et JF - NUIT - Visite 1 bénéficiaire"/>
    <s v="Visite"/>
    <n v="85"/>
    <m/>
    <m/>
    <m/>
    <m/>
    <s v="Bancontact"/>
    <m/>
    <m/>
    <n v="85"/>
    <m/>
    <x v="1"/>
    <m/>
    <x v="2"/>
    <n v="85"/>
    <x v="3"/>
    <n v="85"/>
    <x v="0"/>
    <m/>
  </r>
  <r>
    <x v="32"/>
    <s v="nuit 2"/>
    <x v="78"/>
    <s v="Sam, dim et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32"/>
    <s v="nuit 3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2"/>
    <s v="nuit 3"/>
    <x v="131"/>
    <s v="Sam, dim et JF - NUIT - Consultation"/>
    <s v="Consultation"/>
    <n v="50"/>
    <m/>
    <m/>
    <m/>
    <m/>
    <s v="Cash"/>
    <m/>
    <m/>
    <n v="50"/>
    <m/>
    <x v="1"/>
    <m/>
    <x v="2"/>
    <n v="50"/>
    <x v="3"/>
    <n v="50"/>
    <x v="0"/>
    <m/>
  </r>
  <r>
    <x v="33"/>
    <s v="nuit 2"/>
    <x v="61"/>
    <s v="Sam, dim et JF - JOUR - Consultation"/>
    <s v="0 patient"/>
    <n v="37.5"/>
    <s v="0 patient"/>
    <m/>
    <m/>
    <m/>
    <m/>
    <m/>
    <m/>
    <n v="0"/>
    <m/>
    <x v="1"/>
    <m/>
    <x v="2"/>
    <m/>
    <x v="0"/>
    <n v="0"/>
    <x v="0"/>
    <m/>
  </r>
  <r>
    <x v="33"/>
    <s v="nuit 1"/>
    <x v="67"/>
    <s v="Vend et veille JF - NUIT - Consultation"/>
    <s v="Consultation"/>
    <n v="50"/>
    <s v="Deba Lebe Damaris"/>
    <m/>
    <s v="(228) Mutualia - Mutualité neutre _x000a_"/>
    <s v="Place Verte 41 4800 VERVIERS"/>
    <s v="Différé"/>
    <s v="⅓ payant C"/>
    <s v="Oui"/>
    <n v="50"/>
    <n v="1.5"/>
    <x v="7"/>
    <n v="48.19"/>
    <x v="6"/>
    <m/>
    <x v="0"/>
    <n v="49.69"/>
    <x v="0"/>
    <m/>
  </r>
  <r>
    <x v="33"/>
    <s v="nuit 1"/>
    <x v="67"/>
    <s v="Vend et veille JF - JOUR - Consultation"/>
    <s v="Consultation"/>
    <n v="29"/>
    <s v="Erciyes Mirac"/>
    <m/>
    <s v="(506) Omnimut mutualité libre de Wallonie _x000a_"/>
    <s v="Rue Natalis 47 B 4020 LIEGE "/>
    <s v="Différé"/>
    <s v="⅓ payant C"/>
    <s v="Oui"/>
    <n v="29"/>
    <n v="1.5"/>
    <x v="7"/>
    <m/>
    <x v="2"/>
    <m/>
    <x v="0"/>
    <n v="1.5"/>
    <x v="3"/>
    <m/>
  </r>
  <r>
    <x v="33"/>
    <s v="nuit 1"/>
    <x v="67"/>
    <s v="Vend et veille JF - JOUR - Consultation"/>
    <s v="Consultation"/>
    <n v="29"/>
    <s v="Karatzidis Aspasia"/>
    <m/>
    <s v="(228) Mutualia - Mutualité neutre _x000a_"/>
    <s v="Place Verte 41 4800 VERVIERS"/>
    <s v="Différé"/>
    <s v="⅓ payant BC"/>
    <s v="Oui"/>
    <n v="29"/>
    <n v="1.5"/>
    <x v="7"/>
    <n v="27.59"/>
    <x v="6"/>
    <m/>
    <x v="0"/>
    <n v="29.09"/>
    <x v="0"/>
    <m/>
  </r>
  <r>
    <x v="33"/>
    <s v="nuit 1"/>
    <x v="67"/>
    <s v="Vend et veille JF - NUIT - Consultation"/>
    <s v="Consultation"/>
    <n v="50"/>
    <s v="Servais Mike"/>
    <s v="MM Thièr mère Dieu"/>
    <s v="(137) Mutualité Chrétienne de Verviers - Eupen _x000a_"/>
    <s v="Rue Laoureux 25-29  - 4800 Verviers"/>
    <s v="Différé"/>
    <s v="⅓ payant BC"/>
    <s v="Oui"/>
    <n v="50"/>
    <n v="1.5"/>
    <x v="7"/>
    <m/>
    <x v="2"/>
    <n v="48.5"/>
    <x v="6"/>
    <n v="50"/>
    <x v="0"/>
    <m/>
  </r>
  <r>
    <x v="33"/>
    <s v="nuit 1"/>
    <x v="67"/>
    <s v="Vend et veille JF - JOUR - Consultation"/>
    <s v="Consultation"/>
    <n v="29"/>
    <m/>
    <m/>
    <m/>
    <m/>
    <s v="Cash"/>
    <m/>
    <m/>
    <n v="29"/>
    <m/>
    <x v="1"/>
    <m/>
    <x v="2"/>
    <n v="29"/>
    <x v="3"/>
    <n v="29"/>
    <x v="0"/>
    <m/>
  </r>
  <r>
    <x v="33"/>
    <s v="nuit 1"/>
    <x v="67"/>
    <s v="Vend et veille JF - JOUR - Consultation"/>
    <s v="Consultation"/>
    <n v="29"/>
    <m/>
    <m/>
    <m/>
    <m/>
    <s v="Cash"/>
    <m/>
    <m/>
    <n v="29"/>
    <m/>
    <x v="1"/>
    <m/>
    <x v="2"/>
    <n v="29"/>
    <x v="3"/>
    <n v="29"/>
    <x v="0"/>
    <m/>
  </r>
  <r>
    <x v="33"/>
    <s v="nuit 1"/>
    <x v="67"/>
    <s v="Vend et veille JF - JOUR - Consultation"/>
    <s v="Consultation"/>
    <n v="29"/>
    <m/>
    <m/>
    <m/>
    <m/>
    <s v="Bancontact"/>
    <m/>
    <m/>
    <n v="29"/>
    <m/>
    <x v="1"/>
    <m/>
    <x v="2"/>
    <n v="29"/>
    <x v="3"/>
    <n v="29"/>
    <x v="0"/>
    <m/>
  </r>
  <r>
    <x v="33"/>
    <s v="nuit 1"/>
    <x v="67"/>
    <s v="Vend et veille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33"/>
    <s v="nuit 1"/>
    <x v="67"/>
    <s v="Vend et veille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33"/>
    <s v="nuit 3"/>
    <x v="90"/>
    <s v="Vend et veille JF - NUIT - Consultation"/>
    <s v="Consultation"/>
    <n v="50"/>
    <m/>
    <m/>
    <m/>
    <m/>
    <s v="Cash"/>
    <m/>
    <m/>
    <n v="50"/>
    <m/>
    <x v="1"/>
    <m/>
    <x v="2"/>
    <n v="50"/>
    <x v="3"/>
    <n v="50"/>
    <x v="0"/>
    <m/>
  </r>
  <r>
    <x v="33"/>
    <s v="nuit 3"/>
    <x v="90"/>
    <s v="Vend et veille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33"/>
    <s v="nuit 3"/>
    <x v="90"/>
    <s v="Vend et veille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34"/>
    <s v="nuit 3"/>
    <x v="57"/>
    <s v="Sam, dim et JF - NUIT - Visite 1 bénéficiaire"/>
    <s v="Visite"/>
    <n v="85"/>
    <s v="Belgacem Fernand"/>
    <m/>
    <s v="(226) Mutualité neutre de la Santé "/>
    <s v="Rue de Chestret 4-6 4000 LIEGE"/>
    <s v="Différé"/>
    <s v="⅓ payant NP"/>
    <s v="Oui"/>
    <n v="85"/>
    <m/>
    <x v="1"/>
    <n v="78.5"/>
    <x v="3"/>
    <m/>
    <x v="0"/>
    <n v="78.5"/>
    <x v="0"/>
    <m/>
  </r>
  <r>
    <x v="34"/>
    <s v="2a"/>
    <x v="161"/>
    <s v="Sam, dim et JF - JOUR - Consultation"/>
    <s v="Consultation"/>
    <n v="37.5"/>
    <s v="Braumann Johann"/>
    <m/>
    <s v="(319) Solidaris - Mutualité socialiste et syndicale de la Province de Liège _x000a_"/>
    <s v="Rue Douffet 36 4020 LIEGE"/>
    <s v="Différé"/>
    <s v="⅓ payant BC"/>
    <s v="Oui"/>
    <n v="37.5"/>
    <n v="2"/>
    <x v="7"/>
    <n v="35.85"/>
    <x v="3"/>
    <m/>
    <x v="0"/>
    <n v="37.85"/>
    <x v="0"/>
    <m/>
  </r>
  <r>
    <x v="34"/>
    <s v="2a"/>
    <x v="161"/>
    <s v="Sam, dim et JF - JOUR - Consultation"/>
    <s v="Consultation"/>
    <n v="37.5"/>
    <s v="Braumann Kessy"/>
    <m/>
    <s v="(319) Solidaris - Mutualité socialiste et syndicale de la Province de Liège _x000a_"/>
    <s v="Rue Douffet 36 4020 LIEGE"/>
    <s v="Différé"/>
    <s v="⅓ payant BC"/>
    <s v="Oui"/>
    <n v="37.5"/>
    <n v="2"/>
    <x v="7"/>
    <n v="35.85"/>
    <x v="3"/>
    <m/>
    <x v="0"/>
    <n v="37.85"/>
    <x v="0"/>
    <m/>
  </r>
  <r>
    <x v="34"/>
    <s v="2a"/>
    <x v="161"/>
    <s v="Sam, dim et JF - JOUR - Consultation"/>
    <s v="Consultation"/>
    <n v="37.5"/>
    <s v="Braumann Mélinda"/>
    <m/>
    <s v="(319) Solidaris - Mutualité socialiste et syndicale de la Province de Liège _x000a_"/>
    <s v="Rue Douffet 36 4020 LIEGE"/>
    <s v="Différé"/>
    <s v="⅓ payant BC"/>
    <s v="Oui"/>
    <n v="37.5"/>
    <n v="2"/>
    <x v="7"/>
    <n v="35.85"/>
    <x v="3"/>
    <m/>
    <x v="0"/>
    <n v="37.85"/>
    <x v="0"/>
    <m/>
  </r>
  <r>
    <x v="34"/>
    <s v="2a"/>
    <x v="161"/>
    <s v="Sam, dim et JF - JOUR - Consultation"/>
    <s v="Consultation"/>
    <n v="37.5"/>
    <s v="Bunga Helmergildo Maissa"/>
    <m/>
    <s v="(137) Mutualité Chrétienne de Verviers - Eupen _x000a_"/>
    <s v="Rue Laoureux 25-29  - 4800 Verviers"/>
    <s v="Différé"/>
    <s v="⅓ payant NP"/>
    <s v="Oui"/>
    <n v="37.5"/>
    <m/>
    <x v="1"/>
    <n v="35.85"/>
    <x v="0"/>
    <m/>
    <x v="0"/>
    <n v="35.85"/>
    <x v="0"/>
    <m/>
  </r>
  <r>
    <x v="34"/>
    <s v="1b"/>
    <x v="162"/>
    <s v="Sam, dim et JF - JOUR - Consultation"/>
    <s v="Consultation"/>
    <n v="37.5"/>
    <s v="Decoster Elliott Mooller"/>
    <m/>
    <m/>
    <m/>
    <s v="Différé"/>
    <s v="⅓ payant NP"/>
    <s v="Oui"/>
    <n v="37.5"/>
    <m/>
    <x v="1"/>
    <m/>
    <x v="2"/>
    <m/>
    <x v="0"/>
    <n v="0"/>
    <x v="1"/>
    <s v="patient danois (carte assurance non valide)"/>
  </r>
  <r>
    <x v="34"/>
    <s v="1b"/>
    <x v="162"/>
    <s v="Sam, dim et JF - JOUR - Consultation"/>
    <s v="Consultation"/>
    <n v="37.5"/>
    <s v="El Harmouchi Manel"/>
    <m/>
    <s v="(319) Solidaris - Mutualité socialiste et syndicale de la Province de Liège _x000a_"/>
    <s v="Rue Douffet 36 4020 LIEGE"/>
    <s v="Différé"/>
    <s v="⅓ payant C"/>
    <s v="Oui"/>
    <n v="37.5"/>
    <n v="3"/>
    <x v="7"/>
    <n v="35.85"/>
    <x v="7"/>
    <m/>
    <x v="0"/>
    <n v="38.85"/>
    <x v="0"/>
    <m/>
  </r>
  <r>
    <x v="34"/>
    <s v="2a"/>
    <x v="161"/>
    <s v="Sam, dim et JF - JOUR - Consultation"/>
    <s v="Consultation"/>
    <n v="37.5"/>
    <s v="Erciyes Alya"/>
    <m/>
    <s v="(506) Omnimut mutualité libre de Wallonie _x000a_"/>
    <s v="Rue Natalis 47 B 4020 LIEGE "/>
    <s v="Différé"/>
    <s v="⅓ payant C"/>
    <s v="Oui"/>
    <n v="37.5"/>
    <n v="2"/>
    <x v="7"/>
    <m/>
    <x v="2"/>
    <m/>
    <x v="0"/>
    <n v="2"/>
    <x v="3"/>
    <m/>
  </r>
  <r>
    <x v="34"/>
    <n v="3"/>
    <x v="101"/>
    <s v="Sam, dim et JF - JOUR - Consultation"/>
    <s v="Consultation"/>
    <n v="37.5"/>
    <s v="Graeven Florence"/>
    <m/>
    <s v="(137) Mutualité Chrétienne de Verviers - Eupen _x000a_"/>
    <s v="Rue Laoureux 25-29  - 4800 Verviers"/>
    <s v="Différé"/>
    <s v="⅓ payant C"/>
    <s v="Oui"/>
    <n v="33"/>
    <n v="1.5"/>
    <x v="7"/>
    <n v="31.94"/>
    <x v="0"/>
    <m/>
    <x v="0"/>
    <n v="33.44"/>
    <x v="0"/>
    <m/>
  </r>
  <r>
    <x v="34"/>
    <n v="3"/>
    <x v="101"/>
    <s v="Sam, dim et JF - JOUR - Consultation"/>
    <s v="Consultation"/>
    <n v="37.5"/>
    <s v="Gustin Caroline"/>
    <m/>
    <s v="(228) Mutualia - Mutualité neutre _x000a_"/>
    <s v="Place Verte 41 4800 VERVIERS"/>
    <s v="Différé"/>
    <s v="⅓ payant C"/>
    <s v="Oui"/>
    <n v="33"/>
    <n v="1.5"/>
    <x v="7"/>
    <n v="32.44"/>
    <x v="6"/>
    <m/>
    <x v="0"/>
    <n v="33.94"/>
    <x v="0"/>
    <m/>
  </r>
  <r>
    <x v="34"/>
    <n v="7"/>
    <x v="57"/>
    <s v="Sam, dim et JF - JOUR - Consultation"/>
    <s v="Consultation"/>
    <n v="37.5"/>
    <s v="Haep Luis"/>
    <s v="Pro Gesund"/>
    <m/>
    <m/>
    <s v="Différé"/>
    <s v="Autres"/>
    <s v="Oui"/>
    <n v="37.5"/>
    <n v="6"/>
    <x v="7"/>
    <m/>
    <x v="2"/>
    <n v="31.5"/>
    <x v="5"/>
    <n v="37.5"/>
    <x v="0"/>
    <m/>
  </r>
  <r>
    <x v="34"/>
    <n v="7"/>
    <x v="57"/>
    <s v="Sam, dim et JF - JOUR - Consultation"/>
    <s v="Consultation"/>
    <n v="37.5"/>
    <s v="Halmes Monique"/>
    <s v="Pro Gesund"/>
    <m/>
    <m/>
    <s v="Différé"/>
    <s v="Autres"/>
    <s v="Oui"/>
    <n v="37.5"/>
    <n v="6"/>
    <x v="7"/>
    <m/>
    <x v="2"/>
    <n v="31.5"/>
    <x v="5"/>
    <n v="37.5"/>
    <x v="0"/>
    <m/>
  </r>
  <r>
    <x v="34"/>
    <s v="2a"/>
    <x v="161"/>
    <s v="Sam, dim et JF - JOUR - Consultation"/>
    <s v="Consultation"/>
    <n v="37.5"/>
    <s v="Houho Lilya"/>
    <m/>
    <s v="(319) Solidaris - Mutualité socialiste et syndicale de la Province de Liège _x000a_"/>
    <s v="Rue Douffet 36 4020 LIEGE"/>
    <s v="Différé"/>
    <s v="⅓ payant BC"/>
    <s v="Oui"/>
    <n v="37.5"/>
    <n v="2"/>
    <x v="7"/>
    <n v="35.85"/>
    <x v="3"/>
    <m/>
    <x v="0"/>
    <n v="37.85"/>
    <x v="0"/>
    <m/>
  </r>
  <r>
    <x v="34"/>
    <s v="nuit 1"/>
    <x v="163"/>
    <s v="Sam, dim et JF - NUIT - Consultation"/>
    <s v="Consultation"/>
    <n v="50"/>
    <s v="Houplain Valérie"/>
    <m/>
    <s v="(228) Mutualia - Mutualité neutre _x000a_"/>
    <s v="Place Verte 41 4800 VERVIERS"/>
    <s v="Différé"/>
    <s v="⅓ payant C"/>
    <s v="Oui"/>
    <n v="50"/>
    <n v="1.5"/>
    <x v="7"/>
    <n v="48.19"/>
    <x v="6"/>
    <m/>
    <x v="0"/>
    <n v="49.69"/>
    <x v="0"/>
    <m/>
  </r>
  <r>
    <x v="34"/>
    <n v="6"/>
    <x v="66"/>
    <s v="Sam, dim et JF - JOUR - Consultation"/>
    <s v="Consultation"/>
    <n v="37.5"/>
    <s v="Jovanovic Adriano"/>
    <m/>
    <s v="(137) Mutualité Chrétienne de Verviers - Eupen _x000a_"/>
    <s v="Rue Laoureux 25-29  - 4800 Verviers"/>
    <s v="Différé"/>
    <s v="⅓ payant C"/>
    <s v="Oui"/>
    <n v="37.5"/>
    <n v="1.5"/>
    <x v="7"/>
    <n v="35.85"/>
    <x v="0"/>
    <m/>
    <x v="0"/>
    <n v="37.35"/>
    <x v="0"/>
    <m/>
  </r>
  <r>
    <x v="34"/>
    <s v="nuit 2"/>
    <x v="79"/>
    <s v="Sam, dim et JF - NUIT - Consultation"/>
    <s v="Consultation"/>
    <n v="50"/>
    <s v="Lambert Isabelle"/>
    <m/>
    <s v="(509) Partena - Mutualité libre _x000a_"/>
    <s v="Boulevard Louis Mettewie 74-76 1080 BRUXELLES "/>
    <s v="Différé"/>
    <s v="⅓ payant C"/>
    <s v="Oui"/>
    <n v="50"/>
    <n v="1.5"/>
    <x v="7"/>
    <m/>
    <x v="2"/>
    <m/>
    <x v="0"/>
    <n v="1.5"/>
    <x v="3"/>
    <m/>
  </r>
  <r>
    <x v="34"/>
    <s v="nuit 1"/>
    <x v="163"/>
    <s v="Sam, dim et JF - NUIT - Consultation"/>
    <s v="Consultation"/>
    <n v="50"/>
    <s v="Luis Mélanie"/>
    <m/>
    <s v="(228) Mutualia - Mutualité neutre _x000a_"/>
    <s v="Place Verte 41 4800 VERVIERS"/>
    <s v="Différé"/>
    <s v="⅓ payant C"/>
    <s v="Oui"/>
    <n v="50"/>
    <n v="1.5"/>
    <x v="7"/>
    <n v="48.19"/>
    <x v="6"/>
    <m/>
    <x v="0"/>
    <n v="49.69"/>
    <x v="0"/>
    <m/>
  </r>
  <r>
    <x v="34"/>
    <s v="nuit 1"/>
    <x v="163"/>
    <s v="Sam, dim et JF - NUIT - Consultation"/>
    <s v="Consultation"/>
    <n v="50"/>
    <s v="Rikir Dominique"/>
    <m/>
    <s v="(228) Mutualia - Mutualité neutre _x000a_"/>
    <s v="Place Verte 41 4800 VERVIERS"/>
    <s v="Différé"/>
    <s v="⅓ payant C"/>
    <s v="Oui"/>
    <n v="50"/>
    <n v="1.5"/>
    <x v="7"/>
    <n v="48.19"/>
    <x v="6"/>
    <m/>
    <x v="0"/>
    <n v="49.69"/>
    <x v="0"/>
    <m/>
  </r>
  <r>
    <x v="34"/>
    <s v="2a"/>
    <x v="161"/>
    <s v="Sam, dim et JF - JOUR - Visite 1 bénéficiaire"/>
    <s v="Visite"/>
    <n v="55.5"/>
    <s v="Torcasio Palma"/>
    <s v="Les Hêtres"/>
    <m/>
    <m/>
    <s v="Différé"/>
    <s v="MR"/>
    <s v="Oui"/>
    <n v="55.5"/>
    <m/>
    <x v="1"/>
    <m/>
    <x v="2"/>
    <m/>
    <x v="0"/>
    <n v="0"/>
    <x v="2"/>
    <m/>
  </r>
  <r>
    <x v="34"/>
    <s v="2a"/>
    <x v="161"/>
    <s v="Sam, dim et JF - JOUR - Consultation"/>
    <s v="Consultation"/>
    <n v="37.5"/>
    <s v="Vandermiege Iris"/>
    <m/>
    <s v="(319) Solidaris - Mutualité socialiste et syndicale de la Province de Liège _x000a_"/>
    <s v="Rue Douffet 36 4020 LIEGE"/>
    <s v="Différé"/>
    <s v="⅓ payant BC"/>
    <s v="Oui"/>
    <n v="37.5"/>
    <n v="2"/>
    <x v="7"/>
    <n v="35.85"/>
    <x v="7"/>
    <m/>
    <x v="0"/>
    <n v="37.85"/>
    <x v="0"/>
    <m/>
  </r>
  <r>
    <x v="34"/>
    <n v="5"/>
    <x v="39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34"/>
    <n v="5"/>
    <x v="39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34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a"/>
    <x v="143"/>
    <s v="Sam, dim et JF - JOUR - Consultation"/>
    <s v="Consultation"/>
    <n v="37.5"/>
    <s v="Lemaire Martin"/>
    <m/>
    <s v="(137) Mutualité Chrétienne de Verviers - Eupen _x000a_"/>
    <s v="Rue Laoureux 25-29  - 4800 Verviers"/>
    <s v="Différé"/>
    <s v="⅓ payant C"/>
    <s v="Oui"/>
    <n v="37.5"/>
    <n v="2"/>
    <x v="7"/>
    <n v="35.85"/>
    <x v="0"/>
    <m/>
    <x v="0"/>
    <n v="37.85"/>
    <x v="0"/>
    <m/>
  </r>
  <r>
    <x v="34"/>
    <s v="1a"/>
    <x v="143"/>
    <s v="Sam, dim et JF - JOUR - Consultation"/>
    <s v="Consultation"/>
    <n v="37.5"/>
    <m/>
    <m/>
    <m/>
    <m/>
    <s v="Bancontact"/>
    <m/>
    <m/>
    <n v="60"/>
    <m/>
    <x v="1"/>
    <m/>
    <x v="2"/>
    <n v="60"/>
    <x v="3"/>
    <n v="60"/>
    <x v="0"/>
    <m/>
  </r>
  <r>
    <x v="34"/>
    <s v="1a"/>
    <x v="143"/>
    <s v="Sam, dim et JF - JOUR - Consultation"/>
    <s v="Consultation"/>
    <n v="37.5"/>
    <m/>
    <m/>
    <m/>
    <m/>
    <s v="Bancontact"/>
    <m/>
    <m/>
    <n v="75"/>
    <m/>
    <x v="1"/>
    <m/>
    <x v="2"/>
    <n v="75"/>
    <x v="3"/>
    <n v="75"/>
    <x v="0"/>
    <m/>
  </r>
  <r>
    <x v="34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a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a"/>
    <x v="143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34"/>
    <s v="1a"/>
    <x v="143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34"/>
    <s v="1b"/>
    <x v="162"/>
    <s v="Sam, dim et JF - JOUR - Visite 1 bénéficiaire"/>
    <s v="Visite"/>
    <n v="55.5"/>
    <m/>
    <m/>
    <m/>
    <m/>
    <s v="Cash"/>
    <m/>
    <m/>
    <n v="55"/>
    <m/>
    <x v="1"/>
    <m/>
    <x v="2"/>
    <n v="55"/>
    <x v="3"/>
    <n v="55"/>
    <x v="0"/>
    <m/>
  </r>
  <r>
    <x v="34"/>
    <s v="1b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b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b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b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b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b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b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b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1b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a"/>
    <x v="16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a"/>
    <x v="16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a"/>
    <x v="16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a"/>
    <x v="16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a"/>
    <x v="16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a"/>
    <x v="16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a"/>
    <x v="16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a"/>
    <x v="16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a"/>
    <x v="16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b"/>
    <x v="164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34"/>
    <s v="2b"/>
    <x v="164"/>
    <s v="Sam, dim et JF - JOUR - Visite 1 bénéficiaire"/>
    <s v="Visite"/>
    <n v="55.5"/>
    <m/>
    <m/>
    <m/>
    <m/>
    <s v="Bancontact"/>
    <m/>
    <m/>
    <n v="50"/>
    <m/>
    <x v="1"/>
    <m/>
    <x v="2"/>
    <n v="50"/>
    <x v="3"/>
    <n v="50"/>
    <x v="0"/>
    <m/>
  </r>
  <r>
    <x v="34"/>
    <s v="2b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b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b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b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b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b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b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b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b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2b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3"/>
    <x v="101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34"/>
    <n v="3"/>
    <x v="101"/>
    <s v="Sam, dim et JF - JOUR - Consultation"/>
    <s v="Consultation"/>
    <n v="37.5"/>
    <m/>
    <m/>
    <m/>
    <m/>
    <s v="Bancontact"/>
    <m/>
    <m/>
    <n v="33"/>
    <m/>
    <x v="1"/>
    <m/>
    <x v="2"/>
    <n v="33"/>
    <x v="3"/>
    <n v="33"/>
    <x v="0"/>
    <m/>
  </r>
  <r>
    <x v="34"/>
    <n v="3"/>
    <x v="101"/>
    <s v="Sam, dim et JF - JOUR - Consultation"/>
    <s v="Consultation"/>
    <n v="37.5"/>
    <m/>
    <m/>
    <m/>
    <m/>
    <s v="Bancontact"/>
    <m/>
    <m/>
    <n v="33"/>
    <m/>
    <x v="1"/>
    <m/>
    <x v="2"/>
    <n v="33"/>
    <x v="3"/>
    <n v="33"/>
    <x v="0"/>
    <m/>
  </r>
  <r>
    <x v="34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6"/>
    <x v="66"/>
    <s v="Sam, dim et JF - JOUR - Consultation"/>
    <s v="Consultation"/>
    <n v="37.5"/>
    <m/>
    <s v=" "/>
    <m/>
    <m/>
    <s v="Bancontact"/>
    <m/>
    <m/>
    <n v="37.5"/>
    <m/>
    <x v="1"/>
    <m/>
    <x v="2"/>
    <n v="37.5"/>
    <x v="3"/>
    <n v="37.5"/>
    <x v="0"/>
    <m/>
  </r>
  <r>
    <x v="34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7"/>
    <x v="57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4"/>
    <n v="7"/>
    <x v="57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4"/>
    <n v="7"/>
    <x v="57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4"/>
    <n v="7"/>
    <x v="57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4"/>
    <n v="7"/>
    <x v="57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4"/>
    <n v="7"/>
    <x v="57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4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nuit 1"/>
    <x v="163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4"/>
    <s v="nuit 1"/>
    <x v="163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nuit 1"/>
    <x v="163"/>
    <s v="Sam, dim et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34"/>
    <s v="nuit 1"/>
    <x v="163"/>
    <s v="Sam, dim et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34"/>
    <s v="nuit 1"/>
    <x v="163"/>
    <s v="Sam, dim et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34"/>
    <s v="nuit 1"/>
    <x v="163"/>
    <s v="Sam, dim et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34"/>
    <s v="nuit 3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nuit 3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nuit 3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4"/>
    <s v="nuit 3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nuit 2"/>
    <x v="45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35"/>
    <n v="3"/>
    <x v="94"/>
    <s v="Sam, dim et JF - JOUR - Visite 1 bénéficiaire"/>
    <s v="Visite"/>
    <n v="55.5"/>
    <s v="Bastien Léa"/>
    <s v="Renvoyé chez la patiente sinon heure claires"/>
    <m/>
    <m/>
    <s v="Différé"/>
    <s v="MR"/>
    <s v="Oui"/>
    <n v="55.5"/>
    <m/>
    <x v="1"/>
    <m/>
    <x v="2"/>
    <m/>
    <x v="0"/>
    <n v="0"/>
    <x v="6"/>
    <m/>
  </r>
  <r>
    <x v="35"/>
    <n v="7"/>
    <x v="165"/>
    <s v="Sam, dim et JF - JOUR - Visite 1 bénéficiaire"/>
    <s v="Visite"/>
    <n v="55.5"/>
    <s v="Bechen Daniel"/>
    <s v="ÖSHZ sankt-vith"/>
    <s v="(132) Mutualité chrétienne de la Province de Luxembourg "/>
    <s v="Rue de la Moselle 7-9 6700 ARLON "/>
    <s v="Différé"/>
    <s v="CPAS"/>
    <s v="Oui"/>
    <n v="55.5"/>
    <m/>
    <x v="1"/>
    <m/>
    <x v="2"/>
    <m/>
    <x v="0"/>
    <n v="0"/>
    <x v="2"/>
    <m/>
  </r>
  <r>
    <x v="36"/>
    <s v="2b"/>
    <x v="93"/>
    <s v="Sam, dim et JF - JOUR - Visite 1 bénéficiaire"/>
    <s v="Visite"/>
    <n v="55.5"/>
    <s v="Cahay Albert C/ Santer"/>
    <s v="Les Heures Claires Spa"/>
    <m/>
    <m/>
    <s v="Différé"/>
    <s v="MR"/>
    <s v="Oui"/>
    <n v="55.5"/>
    <m/>
    <x v="1"/>
    <m/>
    <x v="2"/>
    <n v="55.5"/>
    <x v="0"/>
    <n v="0"/>
    <x v="2"/>
    <s v="Virement 08/11/2017"/>
  </r>
  <r>
    <x v="35"/>
    <s v="2a"/>
    <x v="166"/>
    <s v="Sam, dim et JF - JOUR - Consultation"/>
    <s v="Consultation"/>
    <n v="37.5"/>
    <s v="Cuvelier Mackenzo"/>
    <m/>
    <s v="(319) Solidaris - Mutualité socialiste et syndicale de la Province de Liège _x000a_"/>
    <s v="Rue Douffet 36 4020 LIEGE"/>
    <s v="Différé"/>
    <s v="⅓ payant BC"/>
    <s v="Oui"/>
    <n v="37.5"/>
    <n v="1.5"/>
    <x v="7"/>
    <n v="35.85"/>
    <x v="7"/>
    <m/>
    <x v="0"/>
    <n v="37.35"/>
    <x v="0"/>
    <m/>
  </r>
  <r>
    <x v="35"/>
    <s v="2b"/>
    <x v="167"/>
    <s v="Sam, dim et JF - JOUR - Visite 1 bénéficiaire"/>
    <s v="Visite"/>
    <n v="55.5"/>
    <s v="Dethier Jeanne"/>
    <s v="Les Hêtres"/>
    <m/>
    <m/>
    <s v="Différé"/>
    <s v="MR"/>
    <s v="Oui"/>
    <n v="55.5"/>
    <m/>
    <x v="1"/>
    <m/>
    <x v="2"/>
    <n v="55.5"/>
    <x v="5"/>
    <n v="55.5"/>
    <x v="0"/>
    <m/>
  </r>
  <r>
    <x v="35"/>
    <n v="7"/>
    <x v="165"/>
    <s v="Sam, dim et JF - JOUR - Consultation NA"/>
    <s v="Consultation"/>
    <n v="33.5"/>
    <s v="Drösch Halmes Linda"/>
    <s v="Pro Gesund"/>
    <m/>
    <m/>
    <s v="Différé"/>
    <s v="Autres"/>
    <s v="Oui"/>
    <n v="33.5"/>
    <n v="6"/>
    <x v="7"/>
    <m/>
    <x v="2"/>
    <n v="27.5"/>
    <x v="5"/>
    <n v="33.5"/>
    <x v="0"/>
    <m/>
  </r>
  <r>
    <x v="35"/>
    <n v="6"/>
    <x v="168"/>
    <s v="Sam, dim et JF - JOUR - Visite 1 bénéficiaire"/>
    <s v="Visite"/>
    <n v="55.5"/>
    <s v="Duvivier Jean Henri"/>
    <s v="GPS Med Eupen"/>
    <m/>
    <m/>
    <s v="Différé"/>
    <s v="Autres"/>
    <s v="Oui"/>
    <n v="55.5"/>
    <m/>
    <x v="1"/>
    <m/>
    <x v="2"/>
    <n v="55.5"/>
    <x v="5"/>
    <n v="55.5"/>
    <x v="0"/>
    <m/>
  </r>
  <r>
    <x v="35"/>
    <n v="7"/>
    <x v="165"/>
    <s v="Sam, dim et JF - JOUR - Consultation NA"/>
    <s v="Consultation"/>
    <n v="33.5"/>
    <s v="Fickers Wilma"/>
    <s v="Pro Gesund"/>
    <m/>
    <m/>
    <s v="Différé"/>
    <s v="Autres"/>
    <s v="Oui"/>
    <n v="33.5"/>
    <n v="6"/>
    <x v="7"/>
    <m/>
    <x v="2"/>
    <n v="27.5"/>
    <x v="5"/>
    <n v="33.5"/>
    <x v="0"/>
    <m/>
  </r>
  <r>
    <x v="35"/>
    <n v="7"/>
    <x v="165"/>
    <s v="Sam, dim et JF - JOUR - Consultation NA"/>
    <s v="Consultation"/>
    <n v="33.5"/>
    <s v="Fischenich Miguel"/>
    <m/>
    <s v="(515) Freie Krankenkasse _x000a_"/>
    <s v="Rue Saint-Hubert 49 - 1150 BRUXELLES"/>
    <s v="Différé"/>
    <s v="⅓ payant C"/>
    <s v="Oui"/>
    <n v="33.5"/>
    <n v="1.5"/>
    <x v="7"/>
    <n v="31.94"/>
    <x v="3"/>
    <m/>
    <x v="0"/>
    <n v="33.44"/>
    <x v="0"/>
    <m/>
  </r>
  <r>
    <x v="35"/>
    <s v="2b"/>
    <x v="167"/>
    <s v="Sam, dim et JF - JOUR - Consultation"/>
    <s v="Consultation"/>
    <n v="37.5"/>
    <s v="Fuya Poumai Alicia"/>
    <s v="La Bulle d'air"/>
    <m/>
    <m/>
    <s v="Différé"/>
    <s v="Autres"/>
    <s v="Oui"/>
    <n v="37.5"/>
    <m/>
    <x v="1"/>
    <m/>
    <x v="2"/>
    <n v="37.5"/>
    <x v="5"/>
    <n v="37.5"/>
    <x v="0"/>
    <m/>
  </r>
  <r>
    <x v="35"/>
    <s v="1a"/>
    <x v="169"/>
    <s v="Sam, dim et JF - JOUR - Visite 1 bénéficiaire"/>
    <s v="Visite"/>
    <n v="55.5"/>
    <s v="Gouders Natacha"/>
    <s v="St Joseph Moresnet"/>
    <m/>
    <m/>
    <s v="Différé"/>
    <s v="MR"/>
    <s v="Oui"/>
    <n v="55.5"/>
    <m/>
    <x v="1"/>
    <m/>
    <x v="2"/>
    <n v="55.5"/>
    <x v="6"/>
    <n v="55.5"/>
    <x v="0"/>
    <m/>
  </r>
  <r>
    <x v="35"/>
    <n v="6"/>
    <x v="168"/>
    <s v="Sam, dim et JF - JOUR - Consultation"/>
    <s v="Consultation"/>
    <n v="37.5"/>
    <s v="Honnen Victoria"/>
    <m/>
    <s v="(319) Solidaris - Mutualité socialiste et syndicale de la Province de Liège _x000a_"/>
    <s v="Rue Douffet 36 4020 LIEGE"/>
    <s v="Différé"/>
    <s v="⅓ payant C"/>
    <s v="Oui"/>
    <n v="37.5"/>
    <n v="1.5"/>
    <x v="7"/>
    <n v="35.85"/>
    <x v="7"/>
    <m/>
    <x v="0"/>
    <n v="37.35"/>
    <x v="0"/>
    <m/>
  </r>
  <r>
    <x v="35"/>
    <n v="5"/>
    <x v="54"/>
    <s v="Sam, dim et JF - JOUR - Visite 1 bénéficiaire"/>
    <s v="Visite"/>
    <n v="55.5"/>
    <s v="Horrion Claudine"/>
    <m/>
    <s v="(506) Omnimut mutualité libre de Wallonie _x000a_"/>
    <s v="Rue Natalis 47 B 4020 LIEGE "/>
    <s v="Différé"/>
    <s v="⅓ payant NP"/>
    <s v="Oui"/>
    <n v="55.5"/>
    <m/>
    <x v="1"/>
    <m/>
    <x v="2"/>
    <m/>
    <x v="0"/>
    <n v="0"/>
    <x v="3"/>
    <m/>
  </r>
  <r>
    <x v="35"/>
    <s v="2a"/>
    <x v="166"/>
    <s v="Sam, dim et JF - JOUR - Visite 1 bénéficiaire"/>
    <s v="Visite"/>
    <n v="55.5"/>
    <s v="Huppertz Liliane"/>
    <m/>
    <s v="(319) Solidaris - Mutualité socialiste et syndicale de la Province de Liège _x000a_"/>
    <s v="Rue Douffet 36 4020 LIEGE"/>
    <s v="Différé"/>
    <s v="⅓ payant C"/>
    <s v="Oui"/>
    <n v="55.5"/>
    <n v="5"/>
    <x v="7"/>
    <n v="50.8"/>
    <x v="7"/>
    <m/>
    <x v="0"/>
    <n v="55.8"/>
    <x v="0"/>
    <m/>
  </r>
  <r>
    <x v="35"/>
    <s v="2b"/>
    <x v="167"/>
    <s v="Sam, dim et JF - JOUR - Visite 1 bénéficiaire"/>
    <s v="Visite"/>
    <n v="55.5"/>
    <s v="Ishakova Madina"/>
    <m/>
    <s v="(137) Mutualité Chrétienne de Verviers - Eupen _x000a_"/>
    <s v="Rue Laoureux 25-29  - 4800 Verviers"/>
    <s v="Différé"/>
    <s v="⅓ payant C"/>
    <s v="Oui"/>
    <n v="55.5"/>
    <n v="4.8"/>
    <x v="7"/>
    <n v="50.8"/>
    <x v="0"/>
    <m/>
    <x v="0"/>
    <n v="55.599999999999994"/>
    <x v="0"/>
    <m/>
  </r>
  <r>
    <x v="35"/>
    <n v="4"/>
    <x v="144"/>
    <s v="Sam, dim et JF - JOUR - Visite 1 bénéficiaire"/>
    <s v="Visite"/>
    <n v="55.5"/>
    <s v="Lemaire Gery"/>
    <m/>
    <s v="(137) Mutualité Chrétienne de Verviers - Eupen _x000a_"/>
    <s v="Rue Laoureux 25-29  - 4800 Verviers"/>
    <s v="Différé"/>
    <s v="⅓ payant C"/>
    <s v="Oui"/>
    <n v="55.5"/>
    <n v="4.5"/>
    <x v="7"/>
    <n v="50.8"/>
    <x v="0"/>
    <m/>
    <x v="0"/>
    <n v="55.3"/>
    <x v="0"/>
    <m/>
  </r>
  <r>
    <x v="35"/>
    <s v="2b"/>
    <x v="167"/>
    <s v="Sam, dim et JF - JOUR - Visite 1 bénéficiaire"/>
    <s v="Visite"/>
    <n v="55.5"/>
    <s v="Lespir Jacqueline"/>
    <s v="MR Heusy (Seigneurie ?)"/>
    <m/>
    <m/>
    <s v="Différé"/>
    <s v="MR"/>
    <s v="Oui"/>
    <n v="55.5"/>
    <m/>
    <x v="1"/>
    <m/>
    <x v="2"/>
    <n v="55.5"/>
    <x v="6"/>
    <n v="55.5"/>
    <x v="0"/>
    <m/>
  </r>
  <r>
    <x v="35"/>
    <s v="1a"/>
    <x v="169"/>
    <s v="Sam, dim et JF - JOUR - Consultation"/>
    <s v="Consultation"/>
    <n v="37.5"/>
    <s v="Louys Raphael"/>
    <m/>
    <s v="(130) Mutualité chrétienne de Liège _x000a_"/>
    <s v="Place du XX Août 38 - 4000 LIEGE"/>
    <s v="Différé"/>
    <s v="⅓ payant BC"/>
    <s v="Oui"/>
    <n v="37.5"/>
    <n v="1.5"/>
    <x v="7"/>
    <n v="35.85"/>
    <x v="0"/>
    <m/>
    <x v="0"/>
    <n v="37.35"/>
    <x v="0"/>
    <m/>
  </r>
  <r>
    <x v="35"/>
    <n v="5"/>
    <x v="54"/>
    <s v="Sam, dim et JF - JOUR - Consultation"/>
    <s v="Consultation"/>
    <n v="37.5"/>
    <s v="Masson Christine"/>
    <m/>
    <s v="(132) Mutualité chrétienne de la Province de Luxembourg "/>
    <s v="Rue de la Moselle 7-9 6700 ARLON "/>
    <s v="Différé"/>
    <s v="⅓ payant C"/>
    <s v="Oui"/>
    <n v="37.5"/>
    <n v="1.5"/>
    <x v="7"/>
    <n v="35.85"/>
    <x v="0"/>
    <m/>
    <x v="0"/>
    <n v="37.35"/>
    <x v="0"/>
    <m/>
  </r>
  <r>
    <x v="35"/>
    <s v="2a"/>
    <x v="166"/>
    <s v="Sam, dim et JF - JOUR - Consultation"/>
    <s v="Consultation"/>
    <n v="37.5"/>
    <s v="Nicolai Clément"/>
    <m/>
    <s v="(319) Solidaris - Mutualité socialiste et syndicale de la Province de Liège _x000a_"/>
    <s v="Rue Douffet 36 4020 LIEGE"/>
    <s v="Différé"/>
    <s v="⅓ payant C"/>
    <s v="Oui"/>
    <n v="37.5"/>
    <n v="1.5"/>
    <x v="7"/>
    <n v="35.85"/>
    <x v="7"/>
    <m/>
    <x v="0"/>
    <n v="37.35"/>
    <x v="0"/>
    <m/>
  </r>
  <r>
    <x v="35"/>
    <n v="6"/>
    <x v="168"/>
    <s v="Sam, dim et JF - JOUR - Visite 1 bénéficiaire"/>
    <s v="Visite"/>
    <n v="55.5"/>
    <s v="Rose Liane"/>
    <m/>
    <s v="(137) Mutualité Chrétienne de Verviers - Eupen _x000a_"/>
    <s v="Rue Laoureux 25-29  - 4800 Verviers"/>
    <s v="Différé"/>
    <s v="⅓ payant C"/>
    <s v="Oui"/>
    <n v="55.5"/>
    <n v="5"/>
    <x v="7"/>
    <n v="50.8"/>
    <x v="0"/>
    <m/>
    <x v="0"/>
    <n v="55.8"/>
    <x v="0"/>
    <m/>
  </r>
  <r>
    <x v="35"/>
    <n v="6"/>
    <x v="168"/>
    <s v="Sam, dim et JF - JOUR - Visite 1 bénéficiaire"/>
    <s v="Visite"/>
    <n v="55.5"/>
    <s v="Schiffers Gerda"/>
    <s v="St Joseph Eupen"/>
    <m/>
    <m/>
    <s v="Différé"/>
    <s v="MR"/>
    <s v="Oui"/>
    <n v="55.5"/>
    <m/>
    <x v="1"/>
    <m/>
    <x v="2"/>
    <n v="55.5"/>
    <x v="5"/>
    <n v="55.5"/>
    <x v="0"/>
    <m/>
  </r>
  <r>
    <x v="35"/>
    <n v="7"/>
    <x v="165"/>
    <s v="Sam, dim et JF - JOUR - Consultation NA"/>
    <s v="Consultation"/>
    <n v="33.5"/>
    <s v="Schumacher Elvin"/>
    <s v="Pro Gesund"/>
    <m/>
    <m/>
    <s v="Différé"/>
    <s v="Autres"/>
    <s v="Oui"/>
    <n v="33.5"/>
    <n v="6"/>
    <x v="7"/>
    <m/>
    <x v="2"/>
    <n v="27.5"/>
    <x v="5"/>
    <n v="33.5"/>
    <x v="0"/>
    <m/>
  </r>
  <r>
    <x v="35"/>
    <n v="7"/>
    <x v="165"/>
    <s v="Sam, dim et JF - JOUR - Consultation NA"/>
    <s v="Consultation"/>
    <n v="33.5"/>
    <s v="Stellmann Elisabeth"/>
    <m/>
    <s v="(137) Mutualité Chrétienne de Verviers - Eupen _x000a_"/>
    <s v="Rue Laoureux 25-29  - 4800 Verviers"/>
    <s v="Différé"/>
    <s v="⅓ payant C"/>
    <s v="Oui"/>
    <n v="33.5"/>
    <n v="1.5"/>
    <x v="7"/>
    <n v="31.94"/>
    <x v="0"/>
    <m/>
    <x v="0"/>
    <n v="33.44"/>
    <x v="0"/>
    <m/>
  </r>
  <r>
    <x v="35"/>
    <s v="2b"/>
    <x v="167"/>
    <s v="Sam, dim et JF - JOUR - Consultation"/>
    <s v="Consultation"/>
    <n v="37.5"/>
    <s v="Strythagen Remy"/>
    <m/>
    <s v="(137) Mutualité Chrétienne de Verviers - Eupen _x000a_"/>
    <s v="Rue Laoureux 25-29  - 4800 Verviers"/>
    <s v="Différé"/>
    <s v="⅓ payant C"/>
    <s v="Oui"/>
    <n v="37.5"/>
    <n v="1.5"/>
    <x v="7"/>
    <n v="35.85"/>
    <x v="0"/>
    <m/>
    <x v="0"/>
    <n v="37.35"/>
    <x v="0"/>
    <m/>
  </r>
  <r>
    <x v="35"/>
    <s v="1b"/>
    <x v="170"/>
    <s v="Sam, dim et JF - JOUR - Visite 1 bénéficiaire"/>
    <s v="Visite"/>
    <n v="55.5"/>
    <s v="Wertz M.Thérèse"/>
    <s v="Clos des Bouleaux"/>
    <m/>
    <m/>
    <s v="Différé"/>
    <s v="MR"/>
    <s v="Oui"/>
    <n v="55.5"/>
    <m/>
    <x v="1"/>
    <m/>
    <x v="2"/>
    <n v="55.5"/>
    <x v="5"/>
    <n v="55.5"/>
    <x v="0"/>
    <m/>
  </r>
  <r>
    <x v="35"/>
    <s v="1a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1a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1a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1a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1a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1a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1a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1a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1a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1b"/>
    <x v="170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35"/>
    <s v="1b"/>
    <x v="170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5"/>
    <s v="1b"/>
    <x v="170"/>
    <s v="Sam, dim et JF - JOUR - Consultation"/>
    <s v="Consultation"/>
    <n v="37.5"/>
    <m/>
    <m/>
    <m/>
    <m/>
    <s v="Cash"/>
    <m/>
    <m/>
    <n v="38"/>
    <m/>
    <x v="1"/>
    <m/>
    <x v="2"/>
    <n v="38"/>
    <x v="3"/>
    <n v="38"/>
    <x v="0"/>
    <m/>
  </r>
  <r>
    <x v="35"/>
    <s v="1b"/>
    <x v="17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1b"/>
    <x v="17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1b"/>
    <x v="17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1b"/>
    <x v="170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2a"/>
    <x v="166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35"/>
    <s v="2a"/>
    <x v="166"/>
    <s v="Sam, dim et JF - JOUR - Consultation"/>
    <s v="Consultation"/>
    <n v="37.5"/>
    <m/>
    <m/>
    <m/>
    <m/>
    <s v="Cash"/>
    <m/>
    <m/>
    <n v="38"/>
    <m/>
    <x v="1"/>
    <m/>
    <x v="2"/>
    <n v="38"/>
    <x v="3"/>
    <n v="38"/>
    <x v="0"/>
    <m/>
  </r>
  <r>
    <x v="35"/>
    <s v="2a"/>
    <x v="166"/>
    <s v="Sam, dim et JF - JOUR - Consultation"/>
    <s v="Consultation"/>
    <n v="37.5"/>
    <m/>
    <m/>
    <m/>
    <m/>
    <s v="Cash"/>
    <m/>
    <m/>
    <n v="37.5"/>
    <m/>
    <x v="1"/>
    <m/>
    <x v="2"/>
    <n v="37.5"/>
    <x v="3"/>
    <n v="37.5"/>
    <x v="0"/>
    <m/>
  </r>
  <r>
    <x v="35"/>
    <s v="2a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2a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2a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2a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2a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2a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2a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2a"/>
    <x v="166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35"/>
    <s v="2b"/>
    <x v="167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35"/>
    <s v="2b"/>
    <x v="167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35"/>
    <s v="2b"/>
    <x v="167"/>
    <s v="Sam, dim et JF - JOUR - Visite 1 bénéficiaire"/>
    <s v="Visite"/>
    <n v="55.5"/>
    <m/>
    <m/>
    <m/>
    <m/>
    <s v="Cash"/>
    <m/>
    <m/>
    <n v="55.5"/>
    <m/>
    <x v="1"/>
    <m/>
    <x v="2"/>
    <n v="55.5"/>
    <x v="3"/>
    <n v="55.5"/>
    <x v="0"/>
    <m/>
  </r>
  <r>
    <x v="35"/>
    <s v="2b"/>
    <x v="167"/>
    <s v="Sam, dim et JF - JOUR - Consultation"/>
    <s v="Consultation"/>
    <n v="37.5"/>
    <m/>
    <m/>
    <m/>
    <m/>
    <s v="Cash"/>
    <m/>
    <m/>
    <n v="36"/>
    <m/>
    <x v="1"/>
    <m/>
    <x v="2"/>
    <n v="36"/>
    <x v="3"/>
    <n v="36"/>
    <x v="0"/>
    <m/>
  </r>
  <r>
    <x v="35"/>
    <s v="2b"/>
    <x v="16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2b"/>
    <x v="16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2b"/>
    <x v="16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2b"/>
    <x v="16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2b"/>
    <x v="167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4"/>
    <x v="144"/>
    <s v="Sam, dim et JF - JOUR - Consultation"/>
    <s v="Consultation"/>
    <n v="37.5"/>
    <m/>
    <m/>
    <m/>
    <m/>
    <s v="Bancontact"/>
    <m/>
    <m/>
    <n v="78.5"/>
    <m/>
    <x v="1"/>
    <m/>
    <x v="2"/>
    <n v="78.5"/>
    <x v="3"/>
    <n v="78.5"/>
    <x v="0"/>
    <m/>
  </r>
  <r>
    <x v="35"/>
    <n v="4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4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4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4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4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4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5"/>
    <x v="54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35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n v="6"/>
    <x v="168"/>
    <s v="Sam, dim et JF - JOUR - Visite 1 bénéficiaire"/>
    <s v="Visite"/>
    <n v="55.5"/>
    <m/>
    <m/>
    <m/>
    <m/>
    <s v="Bancontact"/>
    <m/>
    <m/>
    <n v="55.5"/>
    <m/>
    <x v="1"/>
    <m/>
    <x v="2"/>
    <n v="55.5"/>
    <x v="3"/>
    <n v="55.5"/>
    <x v="0"/>
    <m/>
  </r>
  <r>
    <x v="35"/>
    <n v="7"/>
    <x v="165"/>
    <s v="Sam, dim et JF - JOUR - Consultation NA"/>
    <s v="Consultation"/>
    <n v="33.5"/>
    <m/>
    <m/>
    <m/>
    <m/>
    <s v="Cash"/>
    <m/>
    <m/>
    <n v="33.5"/>
    <m/>
    <x v="1"/>
    <m/>
    <x v="2"/>
    <n v="33.5"/>
    <x v="3"/>
    <n v="33.5"/>
    <x v="0"/>
    <m/>
  </r>
  <r>
    <x v="35"/>
    <n v="7"/>
    <x v="165"/>
    <s v="Sam, dim et JF - JOUR - Consultation NA"/>
    <s v="Consultation"/>
    <n v="33.5"/>
    <m/>
    <m/>
    <m/>
    <m/>
    <s v="Cash"/>
    <m/>
    <m/>
    <n v="33.5"/>
    <m/>
    <x v="1"/>
    <m/>
    <x v="2"/>
    <n v="33.5"/>
    <x v="3"/>
    <n v="33.5"/>
    <x v="0"/>
    <m/>
  </r>
  <r>
    <x v="35"/>
    <n v="7"/>
    <x v="165"/>
    <s v="Sam, dim et JF - JOUR - Consultation NA"/>
    <s v="Consultation"/>
    <n v="33.5"/>
    <m/>
    <m/>
    <m/>
    <m/>
    <s v="Bancontact"/>
    <m/>
    <m/>
    <n v="33.5"/>
    <m/>
    <x v="1"/>
    <m/>
    <x v="2"/>
    <n v="33.5"/>
    <x v="3"/>
    <n v="33.5"/>
    <x v="0"/>
    <m/>
  </r>
  <r>
    <x v="35"/>
    <n v="7"/>
    <x v="165"/>
    <s v="Sam, dim et JF - JOUR - Consultation NA"/>
    <s v="Consultation"/>
    <n v="33.5"/>
    <m/>
    <m/>
    <m/>
    <m/>
    <s v="Bancontact"/>
    <m/>
    <m/>
    <n v="33.5"/>
    <m/>
    <x v="1"/>
    <m/>
    <x v="2"/>
    <n v="33.5"/>
    <x v="3"/>
    <n v="33.5"/>
    <x v="0"/>
    <m/>
  </r>
  <r>
    <x v="35"/>
    <n v="7"/>
    <x v="165"/>
    <s v="Sam, dim et JF - JOUR - Consultation NA"/>
    <s v="Consultation"/>
    <n v="33.5"/>
    <m/>
    <m/>
    <m/>
    <m/>
    <s v="Bancontact"/>
    <m/>
    <m/>
    <n v="33.5"/>
    <m/>
    <x v="1"/>
    <m/>
    <x v="2"/>
    <n v="33.5"/>
    <x v="3"/>
    <n v="33.5"/>
    <x v="0"/>
    <m/>
  </r>
  <r>
    <x v="35"/>
    <n v="7"/>
    <x v="165"/>
    <s v="Sam, dim et JF - JOUR - Consultation NA"/>
    <s v="Consultation"/>
    <n v="33.5"/>
    <m/>
    <m/>
    <m/>
    <m/>
    <s v="Bancontact"/>
    <m/>
    <m/>
    <n v="33.5"/>
    <m/>
    <x v="1"/>
    <m/>
    <x v="2"/>
    <n v="33.5"/>
    <x v="3"/>
    <n v="33.5"/>
    <x v="0"/>
    <m/>
  </r>
  <r>
    <x v="35"/>
    <n v="7"/>
    <x v="165"/>
    <s v="Sam, dim et JF - JOUR - Consultation NA"/>
    <s v="Consultation"/>
    <n v="33.5"/>
    <m/>
    <m/>
    <m/>
    <m/>
    <s v="Bancontact"/>
    <m/>
    <m/>
    <n v="33.5"/>
    <m/>
    <x v="1"/>
    <m/>
    <x v="2"/>
    <n v="33.5"/>
    <x v="3"/>
    <n v="33.5"/>
    <x v="0"/>
    <m/>
  </r>
  <r>
    <x v="35"/>
    <s v="nuit 1"/>
    <x v="41"/>
    <s v="Sam, dim et JF - NUIT - Consultation"/>
    <s v="Consultation"/>
    <n v="50"/>
    <m/>
    <m/>
    <m/>
    <m/>
    <s v="Cash"/>
    <m/>
    <m/>
    <n v="50"/>
    <m/>
    <x v="1"/>
    <m/>
    <x v="2"/>
    <n v="50"/>
    <x v="3"/>
    <n v="50"/>
    <x v="0"/>
    <m/>
  </r>
  <r>
    <x v="35"/>
    <s v="nuit 1"/>
    <x v="41"/>
    <s v="Sam, dim et JF - NUIT - Consultation"/>
    <s v="Consultation"/>
    <n v="50"/>
    <m/>
    <m/>
    <m/>
    <m/>
    <s v="Cash"/>
    <m/>
    <m/>
    <n v="50"/>
    <m/>
    <x v="1"/>
    <m/>
    <x v="2"/>
    <n v="50"/>
    <x v="3"/>
    <n v="50"/>
    <x v="0"/>
    <m/>
  </r>
  <r>
    <x v="35"/>
    <s v="nuit 1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nuit 1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nuit 1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3"/>
    <n v="37.5"/>
    <x v="0"/>
    <m/>
  </r>
  <r>
    <x v="35"/>
    <s v="nuit 1"/>
    <x v="41"/>
    <s v="Sam, dim et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35"/>
    <s v="nuit 1"/>
    <x v="41"/>
    <s v="Sam, dim et JF - NUIT - Visite 1 bénéficiaire"/>
    <s v="Visite"/>
    <n v="85"/>
    <m/>
    <m/>
    <m/>
    <m/>
    <s v="Bancontact"/>
    <m/>
    <m/>
    <n v="85"/>
    <m/>
    <x v="1"/>
    <m/>
    <x v="2"/>
    <n v="85"/>
    <x v="3"/>
    <n v="85"/>
    <x v="0"/>
    <m/>
  </r>
  <r>
    <x v="35"/>
    <s v="nuit 3"/>
    <x v="50"/>
    <s v="Sam, dim et JF - NUIT - Consultation"/>
    <s v="Consultation"/>
    <n v="50"/>
    <m/>
    <m/>
    <m/>
    <m/>
    <s v="Cash"/>
    <m/>
    <m/>
    <n v="50"/>
    <m/>
    <x v="1"/>
    <m/>
    <x v="2"/>
    <n v="50"/>
    <x v="3"/>
    <n v="50"/>
    <x v="0"/>
    <m/>
  </r>
  <r>
    <x v="35"/>
    <s v="nuit 3"/>
    <x v="50"/>
    <s v="Sam, dim et JF - NUIT - Consultation"/>
    <s v="Consultation"/>
    <n v="50"/>
    <m/>
    <m/>
    <m/>
    <m/>
    <s v="Cash"/>
    <m/>
    <m/>
    <n v="50"/>
    <m/>
    <x v="1"/>
    <m/>
    <x v="2"/>
    <n v="50"/>
    <x v="3"/>
    <n v="50"/>
    <x v="0"/>
    <m/>
  </r>
  <r>
    <x v="37"/>
    <s v="nuit 1"/>
    <x v="83"/>
    <s v="Vend et veille JF - JOUR - Consultation"/>
    <s v="Consultation"/>
    <n v="29"/>
    <m/>
    <m/>
    <m/>
    <m/>
    <s v="Bancontact"/>
    <m/>
    <m/>
    <n v="29"/>
    <m/>
    <x v="1"/>
    <m/>
    <x v="2"/>
    <n v="29"/>
    <x v="3"/>
    <n v="29"/>
    <x v="0"/>
    <m/>
  </r>
  <r>
    <x v="37"/>
    <s v="nuit 1"/>
    <x v="83"/>
    <s v="Vend et veille JF - JOUR - Consultation"/>
    <s v="Consultation"/>
    <n v="29"/>
    <m/>
    <m/>
    <m/>
    <m/>
    <s v="Bancontact"/>
    <m/>
    <m/>
    <n v="29"/>
    <m/>
    <x v="1"/>
    <m/>
    <x v="2"/>
    <n v="29"/>
    <x v="3"/>
    <n v="29"/>
    <x v="0"/>
    <m/>
  </r>
  <r>
    <x v="37"/>
    <s v="nuit 1"/>
    <x v="83"/>
    <s v="Vend et veille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37"/>
    <s v="nuit 1"/>
    <x v="83"/>
    <s v="Vend et veille JF - NUIT - Consultation"/>
    <s v="Consultation"/>
    <n v="50"/>
    <m/>
    <m/>
    <m/>
    <m/>
    <s v="Bancontact"/>
    <m/>
    <m/>
    <n v="50"/>
    <m/>
    <x v="1"/>
    <m/>
    <x v="2"/>
    <n v="50"/>
    <x v="3"/>
    <n v="50"/>
    <x v="0"/>
    <m/>
  </r>
  <r>
    <x v="37"/>
    <s v="nuit 1"/>
    <x v="83"/>
    <s v="Vend et veille JF - NUIT - Visite 1 bénéficiare"/>
    <s v="Visite"/>
    <n v="85"/>
    <m/>
    <m/>
    <m/>
    <m/>
    <s v="Bancontact"/>
    <m/>
    <m/>
    <n v="85"/>
    <m/>
    <x v="1"/>
    <m/>
    <x v="2"/>
    <n v="85"/>
    <x v="3"/>
    <n v="85"/>
    <x v="0"/>
    <m/>
  </r>
  <r>
    <x v="37"/>
    <s v="nuit 2"/>
    <x v="171"/>
    <s v="Vend et veille JF - JOUR - Consultation"/>
    <s v="Consultation"/>
    <n v="29"/>
    <m/>
    <m/>
    <m/>
    <m/>
    <s v="Cash"/>
    <m/>
    <m/>
    <n v="25"/>
    <m/>
    <x v="1"/>
    <m/>
    <x v="2"/>
    <n v="25"/>
    <x v="3"/>
    <n v="25"/>
    <x v="0"/>
    <m/>
  </r>
  <r>
    <x v="37"/>
    <s v="nuit 2"/>
    <x v="171"/>
    <s v="Vend et veille JF - JOUR - Consultation"/>
    <s v="Consultation"/>
    <n v="29"/>
    <m/>
    <m/>
    <m/>
    <m/>
    <s v="Cash"/>
    <m/>
    <m/>
    <n v="25"/>
    <m/>
    <x v="1"/>
    <m/>
    <x v="2"/>
    <n v="25"/>
    <x v="3"/>
    <n v="25"/>
    <x v="0"/>
    <m/>
  </r>
  <r>
    <x v="37"/>
    <s v="nuit 2"/>
    <x v="171"/>
    <s v="Vend et veille JF - JOUR - Consultation"/>
    <s v="Consultation"/>
    <n v="29"/>
    <m/>
    <m/>
    <m/>
    <m/>
    <s v="Cash"/>
    <m/>
    <m/>
    <n v="25"/>
    <m/>
    <x v="1"/>
    <m/>
    <x v="2"/>
    <n v="25"/>
    <x v="3"/>
    <n v="25"/>
    <x v="0"/>
    <m/>
  </r>
  <r>
    <x v="37"/>
    <s v="nuit 3"/>
    <x v="11"/>
    <s v="Vend et veille JF - NUIT - Consultation"/>
    <s v="Consultation"/>
    <n v="50"/>
    <m/>
    <m/>
    <m/>
    <m/>
    <s v="Cash"/>
    <m/>
    <m/>
    <n v="50"/>
    <m/>
    <x v="1"/>
    <m/>
    <x v="2"/>
    <n v="50"/>
    <x v="3"/>
    <n v="50"/>
    <x v="0"/>
    <m/>
  </r>
  <r>
    <x v="37"/>
    <s v="nuit 3"/>
    <x v="11"/>
    <s v="Vend et veille JF - NUIT - Consultation"/>
    <s v="Consultation"/>
    <n v="50"/>
    <m/>
    <m/>
    <m/>
    <m/>
    <s v="Cash"/>
    <m/>
    <m/>
    <n v="50"/>
    <m/>
    <x v="1"/>
    <m/>
    <x v="2"/>
    <n v="50"/>
    <x v="3"/>
    <n v="50"/>
    <x v="0"/>
    <m/>
  </r>
  <r>
    <x v="38"/>
    <n v="7"/>
    <x v="68"/>
    <s v="Sam, dim et JF - JOUR - Consultation"/>
    <s v="Consultation"/>
    <n v="37.5"/>
    <s v="Balter Amélie"/>
    <s v="Pro Gesund - M. Méd."/>
    <m/>
    <m/>
    <s v="Différé"/>
    <s v="Autres"/>
    <s v="Oui"/>
    <n v="37.5"/>
    <n v="6"/>
    <x v="8"/>
    <m/>
    <x v="2"/>
    <m/>
    <x v="0"/>
    <n v="6"/>
    <x v="2"/>
    <s v="envoyé duplicata"/>
  </r>
  <r>
    <x v="38"/>
    <n v="6"/>
    <x v="10"/>
    <s v="Sam, dim et JF - JOUR - Consultation"/>
    <s v="Consultation"/>
    <n v="37.5"/>
    <s v="Bayo Felix Pilar"/>
    <s v="GPS Med Eupen"/>
    <m/>
    <m/>
    <s v="Différé"/>
    <s v="Autres"/>
    <s v="Oui"/>
    <n v="37.5"/>
    <n v="1.5"/>
    <x v="8"/>
    <m/>
    <x v="2"/>
    <m/>
    <x v="0"/>
    <n v="1.5"/>
    <x v="2"/>
    <s v="envoyé duplicata"/>
  </r>
  <r>
    <x v="38"/>
    <s v="1b"/>
    <x v="172"/>
    <s v="Sam, dim et JF - JOUR - Consultation"/>
    <s v="Consultation"/>
    <n v="37.5"/>
    <s v="Berchicci Nadège"/>
    <m/>
    <s v="(319) Solidaris - Mutualité socialiste et syndicale de la Province de Liège _x000a_"/>
    <s v="Rue Douffet 36 4020 LIEGE"/>
    <s v="Différé"/>
    <s v="⅓ payant NP"/>
    <s v="Oui"/>
    <n v="37.5"/>
    <m/>
    <x v="1"/>
    <n v="35.85"/>
    <x v="4"/>
    <m/>
    <x v="0"/>
    <n v="35.85"/>
    <x v="0"/>
    <m/>
  </r>
  <r>
    <x v="38"/>
    <s v="1a"/>
    <x v="48"/>
    <s v="Sam, dim et JF - JOUR - Consultation"/>
    <s v="Consultation"/>
    <n v="37.5"/>
    <s v="Berisha Elmedin"/>
    <m/>
    <s v="(228) Mutualia - Mutualité neutre _x000a_"/>
    <s v="Place Verte 41 4800 VERVIERS"/>
    <s v="Différé"/>
    <s v="⅓ payant NP"/>
    <s v="Oui"/>
    <n v="33.5"/>
    <m/>
    <x v="1"/>
    <n v="31.94"/>
    <x v="2"/>
    <m/>
    <x v="0"/>
    <n v="0"/>
    <x v="5"/>
    <s v="Virement 09/11/2017"/>
  </r>
  <r>
    <x v="38"/>
    <s v="2b"/>
    <x v="173"/>
    <s v="Sam, dim et JF - JOUR - Visite 1 bénéficiaire"/>
    <s v="Visite"/>
    <n v="55.5"/>
    <s v="Blanjean Henri"/>
    <s v="St Joseph Verviers"/>
    <m/>
    <m/>
    <s v="Différé"/>
    <s v="MR"/>
    <s v="Oui"/>
    <n v="55.5"/>
    <m/>
    <x v="1"/>
    <m/>
    <x v="2"/>
    <n v="55.5"/>
    <x v="12"/>
    <n v="55.5"/>
    <x v="0"/>
    <m/>
  </r>
  <r>
    <x v="38"/>
    <s v="1a"/>
    <x v="48"/>
    <s v="Sam, dim et JF - JOUR - Consultation"/>
    <s v="Consultation"/>
    <n v="37.5"/>
    <s v="Bugni Joseph"/>
    <m/>
    <s v="(319) Solidaris - Mutualité socialiste et syndicale de la Province de Liège _x000a_"/>
    <s v="Rue Douffet 36 4020 LIEGE"/>
    <s v="Différé"/>
    <s v="⅓ payant NP"/>
    <s v="Oui"/>
    <n v="33.5"/>
    <m/>
    <x v="1"/>
    <n v="31.94"/>
    <x v="4"/>
    <m/>
    <x v="0"/>
    <n v="31.94"/>
    <x v="0"/>
    <m/>
  </r>
  <r>
    <x v="38"/>
    <s v="2b"/>
    <x v="173"/>
    <s v="Sam, dim et JF - JOUR - Visite 1 bénéficiaire"/>
    <s v="Visite"/>
    <n v="55.5"/>
    <s v="Delsaute Pierre"/>
    <s v="Seigneurie D'Heusy"/>
    <m/>
    <m/>
    <s v="Différé"/>
    <s v="MR"/>
    <s v="Oui"/>
    <n v="55.5"/>
    <m/>
    <x v="1"/>
    <m/>
    <x v="2"/>
    <n v="55.5"/>
    <x v="12"/>
    <n v="55.5"/>
    <x v="0"/>
    <m/>
  </r>
  <r>
    <x v="38"/>
    <s v="2b"/>
    <x v="173"/>
    <s v="Sam, dim et JF - JOUR - Visite 1 bénéficiaire"/>
    <s v="Visite"/>
    <n v="55.5"/>
    <s v="Doucène Wassim"/>
    <s v="M.Méd. Mosaïque"/>
    <m/>
    <m/>
    <s v="Différé"/>
    <s v="Autres"/>
    <s v="Oui"/>
    <n v="55.5"/>
    <m/>
    <x v="1"/>
    <m/>
    <x v="2"/>
    <m/>
    <x v="0"/>
    <n v="0"/>
    <x v="2"/>
    <s v="envoyé duplicata"/>
  </r>
  <r>
    <x v="38"/>
    <s v="2b"/>
    <x v="173"/>
    <s v="Sam, dim et JF - JOUR - Consultation"/>
    <s v="Consultation"/>
    <n v="37.5"/>
    <s v="Durmusoglu Fatima Sukeyna"/>
    <m/>
    <s v="(506) Omnimut mutualité libre de Wallonie _x000a_"/>
    <s v="Rue Natalis 47 B 4020 LIEGE "/>
    <s v="Différé"/>
    <s v="⅓ payant C"/>
    <s v="Oui"/>
    <n v="37.5"/>
    <n v="1.5"/>
    <x v="8"/>
    <m/>
    <x v="2"/>
    <m/>
    <x v="0"/>
    <n v="1.5"/>
    <x v="5"/>
    <s v="envoyé duplicata"/>
  </r>
  <r>
    <x v="38"/>
    <s v="2b"/>
    <x v="173"/>
    <s v="Sam, dim et JF - JOUR - Consultation"/>
    <s v="Consultation"/>
    <n v="37.5"/>
    <s v="Durmusoglu Yusuf Erkam"/>
    <m/>
    <s v="(506) Omnimut mutualité libre de Wallonie _x000a_"/>
    <s v="Rue Natalis 47 B 4020 LIEGE "/>
    <s v="Différé"/>
    <s v="⅓ payant C"/>
    <s v="Oui"/>
    <n v="37.5"/>
    <n v="1.5"/>
    <x v="8"/>
    <n v="35.85"/>
    <x v="7"/>
    <m/>
    <x v="0"/>
    <n v="37.35"/>
    <x v="0"/>
    <m/>
  </r>
  <r>
    <x v="38"/>
    <n v="6"/>
    <x v="10"/>
    <s v="Sam, dim et JF - JOUR - Visite 2 bénéficiaires"/>
    <s v="Visite"/>
    <n v="48"/>
    <s v="Duyster Peter"/>
    <s v="ST Joseph Eupen"/>
    <m/>
    <m/>
    <s v="Différé"/>
    <s v="MR"/>
    <s v="Oui"/>
    <n v="47.8"/>
    <m/>
    <x v="1"/>
    <m/>
    <x v="2"/>
    <m/>
    <x v="0"/>
    <n v="0"/>
    <x v="2"/>
    <s v="envoyé duplicata"/>
  </r>
  <r>
    <x v="38"/>
    <s v="1b"/>
    <x v="172"/>
    <s v="Sam, dim et JF - JOUR - Consultation"/>
    <s v="Consultation"/>
    <n v="37.5"/>
    <s v="El Harmouchi Kais"/>
    <m/>
    <s v="(319) Solidaris - Mutualité socialiste et syndicale de la Province de Liège _x000a_"/>
    <s v="Rue Douffet 36 4020 LIEGE"/>
    <s v="Différé"/>
    <s v="⅓ payant NP"/>
    <s v="Oui"/>
    <n v="37.5"/>
    <m/>
    <x v="1"/>
    <n v="35.85"/>
    <x v="4"/>
    <m/>
    <x v="0"/>
    <n v="35.85"/>
    <x v="0"/>
    <m/>
  </r>
  <r>
    <x v="38"/>
    <s v="nuit 2"/>
    <x v="47"/>
    <s v="Sam, dim et JF - NUIT - Visite 1 bénéficiaire"/>
    <s v="Visite"/>
    <n v="85"/>
    <s v="Goblet Madeleine"/>
    <s v="La Charmille Jalhay"/>
    <m/>
    <m/>
    <s v="Différé"/>
    <s v="MR"/>
    <s v="Oui"/>
    <n v="85"/>
    <m/>
    <x v="1"/>
    <m/>
    <x v="2"/>
    <n v="85"/>
    <x v="11"/>
    <n v="85"/>
    <x v="0"/>
    <m/>
  </r>
  <r>
    <x v="38"/>
    <s v="2a"/>
    <x v="20"/>
    <s v="Sam, dim et JF - JOUR - Visite 1 bénéficiaire"/>
    <s v="Visite"/>
    <n v="55.5"/>
    <s v="Hendrick Jean - Marie"/>
    <m/>
    <s v="(228) Mutualia - Mutualité neutre _x000a_"/>
    <s v="Place Verte 41 4800 VERVIERS"/>
    <s v="Différé"/>
    <s v="⅓ payant C"/>
    <s v="Oui"/>
    <n v="55.5"/>
    <n v="5"/>
    <x v="8"/>
    <n v="50.8"/>
    <x v="2"/>
    <m/>
    <x v="0"/>
    <n v="5"/>
    <x v="5"/>
    <s v="Virement 09/11/2017"/>
  </r>
  <r>
    <x v="38"/>
    <s v="1a"/>
    <x v="48"/>
    <s v="Sam, dim et JF - JOUR - Consultation"/>
    <s v="Consultation"/>
    <n v="37.5"/>
    <s v="Heydendael Maria"/>
    <m/>
    <s v="(228) Mutualia - Mutualité neutre _x000a_"/>
    <s v="Place Verte 41 4800 VERVIERS"/>
    <s v="Différé"/>
    <s v="⅓ payant NP"/>
    <s v="Oui"/>
    <n v="33.5"/>
    <m/>
    <x v="1"/>
    <n v="31.94"/>
    <x v="2"/>
    <m/>
    <x v="0"/>
    <n v="0"/>
    <x v="5"/>
    <s v="Virement 09/11/2017"/>
  </r>
  <r>
    <x v="38"/>
    <s v="2a"/>
    <x v="20"/>
    <s v="Sam, dim et JF - JOUR - Visite 1 bénéficiaire"/>
    <s v="Visite"/>
    <n v="55.5"/>
    <s v="Jouher Zahra"/>
    <m/>
    <s v="(319) Solidaris - Mutualité socialiste et syndicale de la Province de Liège _x000a_"/>
    <s v="Rue Douffet 36 4020 LIEGE"/>
    <s v="Différé"/>
    <s v="⅓ payant C"/>
    <s v="Oui"/>
    <n v="55.5"/>
    <n v="5"/>
    <x v="8"/>
    <n v="50.8"/>
    <x v="4"/>
    <m/>
    <x v="0"/>
    <n v="55.8"/>
    <x v="0"/>
    <m/>
  </r>
  <r>
    <x v="38"/>
    <s v="1a"/>
    <x v="48"/>
    <s v="Sam, dim et JF - JOUR - Visite 1 bénéficiaire"/>
    <s v="Visite"/>
    <n v="55.5"/>
    <s v="Libert Anita"/>
    <m/>
    <s v="(319) Solidaris - Mutualité socialiste et syndicale de la Province de Liège _x000a_"/>
    <s v="Rue Douffet 36 4020 LIEGE"/>
    <s v="Différé"/>
    <s v="⅓ payant NP"/>
    <s v="Oui"/>
    <n v="55"/>
    <m/>
    <x v="1"/>
    <n v="50.8"/>
    <x v="4"/>
    <m/>
    <x v="0"/>
    <n v="50.8"/>
    <x v="0"/>
    <m/>
  </r>
  <r>
    <x v="38"/>
    <n v="7"/>
    <x v="68"/>
    <s v="Sam, dim et JF - JOUR - Consultation"/>
    <s v="Consultation"/>
    <n v="37.5"/>
    <s v="Mertes Jacky"/>
    <s v="Pro Gesund - M. Méd."/>
    <m/>
    <m/>
    <s v="Différé"/>
    <s v="Autres"/>
    <s v="Oui"/>
    <n v="37.5"/>
    <n v="6"/>
    <x v="8"/>
    <m/>
    <x v="2"/>
    <m/>
    <x v="0"/>
    <n v="6"/>
    <x v="2"/>
    <s v="envoyé duplicata"/>
  </r>
  <r>
    <x v="38"/>
    <n v="6"/>
    <x v="10"/>
    <s v="Sam, dim et JF - JOUR - Visite 2 bénéficiaires"/>
    <s v="Visite"/>
    <n v="48"/>
    <s v="Peusgen Vitus"/>
    <s v="ST Joseph Eupen"/>
    <m/>
    <m/>
    <s v="Différé"/>
    <s v="MR"/>
    <s v="Oui"/>
    <n v="47.8"/>
    <m/>
    <x v="1"/>
    <m/>
    <x v="2"/>
    <m/>
    <x v="0"/>
    <n v="0"/>
    <x v="2"/>
    <s v="envoyé duplicata"/>
  </r>
  <r>
    <x v="38"/>
    <s v="2b"/>
    <x v="173"/>
    <s v="Sam, dim et JF - JOUR - Visite 1 bénéficiaire"/>
    <s v="Visite"/>
    <n v="55.5"/>
    <s v="Reiter Maurice"/>
    <s v="St Joseph Verviers"/>
    <m/>
    <m/>
    <s v="Différé"/>
    <s v="MR"/>
    <s v="Oui"/>
    <n v="55.5"/>
    <m/>
    <x v="1"/>
    <m/>
    <x v="2"/>
    <n v="55.5"/>
    <x v="12"/>
    <n v="55.5"/>
    <x v="0"/>
    <m/>
  </r>
  <r>
    <x v="38"/>
    <n v="6"/>
    <x v="10"/>
    <s v="Sam, dim et JF - JOUR - Consultation"/>
    <s v="Consultation"/>
    <n v="37.5"/>
    <s v="Lafitskaya Sophia"/>
    <m/>
    <s v="(137) Mutualité Chrétienne de Verviers - Eupen _x000a_"/>
    <s v="Rue Laoureux 25-29  - 4800 Verviers"/>
    <s v="Différé"/>
    <s v="⅓ payant C"/>
    <s v="Oui"/>
    <n v="37.5"/>
    <n v="1.5"/>
    <x v="8"/>
    <n v="35.85"/>
    <x v="8"/>
    <m/>
    <x v="0"/>
    <n v="37.35"/>
    <x v="0"/>
    <m/>
  </r>
  <r>
    <x v="38"/>
    <n v="7"/>
    <x v="68"/>
    <s v="Sam, dim et JF - JOUR - Visite 1 bénéficiaire"/>
    <s v="Visite"/>
    <n v="55.5"/>
    <s v="Richter Marie - louise"/>
    <s v="St Elisabeth St Vith"/>
    <m/>
    <m/>
    <s v="Différé"/>
    <s v="MR"/>
    <s v="Oui"/>
    <n v="55"/>
    <m/>
    <x v="1"/>
    <m/>
    <x v="2"/>
    <m/>
    <x v="0"/>
    <n v="0"/>
    <x v="2"/>
    <s v="envoyé duplicata"/>
  </r>
  <r>
    <x v="38"/>
    <s v="nuit 3"/>
    <x v="68"/>
    <s v="Sam, dim et JF - NUIT - Consultation"/>
    <s v="Consultation"/>
    <n v="50"/>
    <s v="Schmitz Ida"/>
    <m/>
    <s v="(620) HKIV_x000a_"/>
    <s v="Rue Saint-Hubert 49 - 1150 BRUXELLES"/>
    <s v="Différé"/>
    <s v="⅓ payant C"/>
    <s v="Oui"/>
    <n v="50"/>
    <n v="1.5"/>
    <x v="8"/>
    <n v="45.69"/>
    <x v="4"/>
    <m/>
    <x v="0"/>
    <n v="47.19"/>
    <x v="0"/>
    <m/>
  </r>
  <r>
    <x v="38"/>
    <s v="2a"/>
    <x v="20"/>
    <s v="Sam, dim et JF - JOUR - Consultation"/>
    <s v="Consultation"/>
    <n v="37.5"/>
    <s v="Van Nieuwkerke Maria"/>
    <m/>
    <s v="(228) Mutualia - Mutualité neutre _x000a_"/>
    <s v="Place Verte 41 4800 VERVIERS"/>
    <s v="Différé"/>
    <s v="⅓ payant C"/>
    <s v="Oui"/>
    <n v="37.5"/>
    <n v="1.5"/>
    <x v="8"/>
    <n v="35.85"/>
    <x v="2"/>
    <m/>
    <x v="0"/>
    <n v="1.5"/>
    <x v="5"/>
    <s v="Virement 09/11/2017"/>
  </r>
  <r>
    <x v="38"/>
    <s v="2b"/>
    <x v="173"/>
    <s v="Sam, dim et JF - JOUR - Visite 1 bénéficiaire"/>
    <s v="Visite"/>
    <n v="55.5"/>
    <s v="Devleschoudere Maryline"/>
    <s v="Bon Air"/>
    <m/>
    <m/>
    <s v="Différé"/>
    <s v="MR"/>
    <s v="Oui"/>
    <n v="55.5"/>
    <m/>
    <x v="1"/>
    <m/>
    <x v="2"/>
    <n v="55.5"/>
    <x v="9"/>
    <n v="55.5"/>
    <x v="0"/>
    <m/>
  </r>
  <r>
    <x v="38"/>
    <s v="1b"/>
    <x v="174"/>
    <s v="Sam, dim et JF - JOUR - Visite 1 bénéficiaire"/>
    <s v="Visite"/>
    <n v="55.5"/>
    <s v="Xhonneux Joséphine"/>
    <s v="Pannesheydt"/>
    <m/>
    <m/>
    <s v="Différé"/>
    <s v="MR"/>
    <s v="Oui"/>
    <n v="55.5"/>
    <m/>
    <x v="1"/>
    <m/>
    <x v="2"/>
    <m/>
    <x v="0"/>
    <n v="0"/>
    <x v="2"/>
    <s v="envoyé duplicata"/>
  </r>
  <r>
    <x v="38"/>
    <n v="3"/>
    <x v="29"/>
    <s v="Sam, dim et JF - JOUR - Visite 1 bénéficiaire"/>
    <s v="Visite"/>
    <n v="55.5"/>
    <s v="Delvigne Raymonde"/>
    <s v="Heures Claires"/>
    <m/>
    <m/>
    <s v="Différé"/>
    <s v="MR"/>
    <s v="Oui"/>
    <n v="55.5"/>
    <m/>
    <x v="1"/>
    <m/>
    <x v="2"/>
    <m/>
    <x v="0"/>
    <n v="0"/>
    <x v="2"/>
    <s v="envoyé duplicata"/>
  </r>
  <r>
    <x v="38"/>
    <n v="3"/>
    <x v="29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38"/>
    <n v="3"/>
    <x v="29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38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1a"/>
    <x v="48"/>
    <s v="Sam, dim et JF - JOUR - Consultation"/>
    <s v="Consultation"/>
    <n v="37.5"/>
    <m/>
    <m/>
    <m/>
    <m/>
    <s v="Cash"/>
    <m/>
    <m/>
    <n v="33.5"/>
    <m/>
    <x v="1"/>
    <m/>
    <x v="2"/>
    <n v="33.5"/>
    <x v="5"/>
    <n v="33.5"/>
    <x v="0"/>
    <m/>
  </r>
  <r>
    <x v="38"/>
    <s v="1a"/>
    <x v="48"/>
    <s v="Sam, dim et JF - JOUR - Visite 1 bénéficiaire"/>
    <s v="Visite"/>
    <n v="55.5"/>
    <m/>
    <m/>
    <m/>
    <m/>
    <s v="Cash"/>
    <m/>
    <m/>
    <n v="55"/>
    <m/>
    <x v="1"/>
    <m/>
    <x v="2"/>
    <n v="55"/>
    <x v="5"/>
    <n v="55"/>
    <x v="0"/>
    <m/>
  </r>
  <r>
    <x v="38"/>
    <s v="1a"/>
    <x v="48"/>
    <s v="Sam, dim et JF - JOUR - Visite 1 bénéficiaire"/>
    <s v="Visite"/>
    <n v="55.5"/>
    <m/>
    <m/>
    <m/>
    <m/>
    <s v="Cash"/>
    <m/>
    <m/>
    <n v="55"/>
    <m/>
    <x v="1"/>
    <m/>
    <x v="2"/>
    <n v="55"/>
    <x v="5"/>
    <n v="55"/>
    <x v="0"/>
    <m/>
  </r>
  <r>
    <x v="38"/>
    <s v="1a"/>
    <x v="48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38"/>
    <s v="1a"/>
    <x v="48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38"/>
    <s v="1a"/>
    <x v="48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38"/>
    <s v="1a"/>
    <x v="48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38"/>
    <s v="1a"/>
    <x v="48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38"/>
    <s v="1a"/>
    <x v="48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38"/>
    <s v="1a"/>
    <x v="48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38"/>
    <s v="1a"/>
    <x v="48"/>
    <s v="Sam, dim et JF - JOUR - Visite 1 bénéficiaire"/>
    <s v="Visite"/>
    <n v="55.5"/>
    <m/>
    <m/>
    <m/>
    <m/>
    <s v="Bancontact"/>
    <m/>
    <m/>
    <n v="55"/>
    <m/>
    <x v="1"/>
    <m/>
    <x v="2"/>
    <n v="55"/>
    <x v="5"/>
    <n v="55"/>
    <x v="0"/>
    <m/>
  </r>
  <r>
    <x v="38"/>
    <s v="1b"/>
    <x v="172"/>
    <s v="Sam, dim et JF - JOUR - Consultation"/>
    <s v="Consultation"/>
    <n v="37.5"/>
    <m/>
    <m/>
    <m/>
    <m/>
    <s v="Cash"/>
    <m/>
    <m/>
    <n v="37"/>
    <m/>
    <x v="1"/>
    <m/>
    <x v="2"/>
    <n v="37"/>
    <x v="5"/>
    <n v="37"/>
    <x v="0"/>
    <m/>
  </r>
  <r>
    <x v="38"/>
    <s v="1b"/>
    <x v="17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1b"/>
    <x v="172"/>
    <s v="Sam, dim et JF - JOUR - Consultation"/>
    <s v="Consultation"/>
    <n v="37.5"/>
    <m/>
    <m/>
    <m/>
    <m/>
    <s v="Bancontact"/>
    <m/>
    <m/>
    <n v="26"/>
    <m/>
    <x v="1"/>
    <m/>
    <x v="2"/>
    <n v="26"/>
    <x v="5"/>
    <n v="26"/>
    <x v="0"/>
    <m/>
  </r>
  <r>
    <x v="38"/>
    <s v="1b"/>
    <x v="172"/>
    <s v="Sam, dim et JF - JOUR - Consultation"/>
    <s v="Consultation"/>
    <n v="37.5"/>
    <m/>
    <m/>
    <m/>
    <m/>
    <s v="Bancontact"/>
    <m/>
    <m/>
    <n v="35.5"/>
    <m/>
    <x v="1"/>
    <m/>
    <x v="2"/>
    <n v="35.5"/>
    <x v="5"/>
    <n v="35.5"/>
    <x v="0"/>
    <m/>
  </r>
  <r>
    <x v="38"/>
    <s v="1b"/>
    <x v="172"/>
    <s v="Sam, dim et JF - JOUR - Consultation"/>
    <s v="Consultation"/>
    <n v="37.5"/>
    <m/>
    <m/>
    <m/>
    <m/>
    <s v="Bancontact"/>
    <m/>
    <m/>
    <n v="35.5"/>
    <m/>
    <x v="1"/>
    <m/>
    <x v="2"/>
    <n v="35.5"/>
    <x v="5"/>
    <n v="35.5"/>
    <x v="0"/>
    <m/>
  </r>
  <r>
    <x v="38"/>
    <s v="1b"/>
    <x v="172"/>
    <s v="Sam, dim et JF - JOUR - Consultation"/>
    <s v="Consultation"/>
    <n v="37.5"/>
    <m/>
    <m/>
    <m/>
    <m/>
    <s v="Bancontact"/>
    <m/>
    <m/>
    <n v="35.5"/>
    <m/>
    <x v="1"/>
    <m/>
    <x v="2"/>
    <n v="35.5"/>
    <x v="5"/>
    <n v="35.5"/>
    <x v="0"/>
    <m/>
  </r>
  <r>
    <x v="38"/>
    <s v="1b"/>
    <x v="172"/>
    <s v="Sam, dim et JF - JOUR - Consultation"/>
    <s v="Consultation"/>
    <n v="37.5"/>
    <m/>
    <m/>
    <m/>
    <m/>
    <s v="Bancontact"/>
    <m/>
    <m/>
    <n v="35.5"/>
    <m/>
    <x v="1"/>
    <m/>
    <x v="2"/>
    <n v="35.5"/>
    <x v="5"/>
    <n v="35.5"/>
    <x v="0"/>
    <m/>
  </r>
  <r>
    <x v="38"/>
    <s v="1b"/>
    <x v="172"/>
    <s v="Sam, dim et JF - JOUR - Consultation"/>
    <s v="Consultation"/>
    <n v="37.5"/>
    <m/>
    <m/>
    <m/>
    <m/>
    <s v="Bancontact"/>
    <m/>
    <m/>
    <n v="35.5"/>
    <m/>
    <x v="1"/>
    <m/>
    <x v="2"/>
    <n v="35.5"/>
    <x v="5"/>
    <n v="35.5"/>
    <x v="0"/>
    <m/>
  </r>
  <r>
    <x v="38"/>
    <s v="2a"/>
    <x v="20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8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2a"/>
    <x v="20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38"/>
    <s v="2b"/>
    <x v="173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8"/>
    <s v="2b"/>
    <x v="173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8"/>
    <s v="2b"/>
    <x v="173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8"/>
    <s v="2b"/>
    <x v="173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8"/>
    <s v="2b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2b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2b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2b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2b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2b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4"/>
    <x v="6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8"/>
    <n v="4"/>
    <x v="6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8"/>
    <n v="4"/>
    <x v="6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8"/>
    <n v="4"/>
    <x v="6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8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5"/>
    <x v="91"/>
    <s v="Sam, dim et JF - JOUR - Consultation"/>
    <s v="Consultation"/>
    <n v="37.5"/>
    <m/>
    <m/>
    <m/>
    <m/>
    <s v="Bancontact"/>
    <m/>
    <m/>
    <n v="37"/>
    <m/>
    <x v="1"/>
    <m/>
    <x v="2"/>
    <n v="37"/>
    <x v="5"/>
    <n v="37"/>
    <x v="0"/>
    <m/>
  </r>
  <r>
    <x v="38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6"/>
    <x v="10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8"/>
    <n v="6"/>
    <x v="10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8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7"/>
    <x v="68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8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n v="7"/>
    <x v="68"/>
    <s v="Sam, dim et JF - JOUR - Visite 1 bénéficiaire"/>
    <s v="Visite"/>
    <n v="55.5"/>
    <m/>
    <m/>
    <m/>
    <m/>
    <s v="Bancontact"/>
    <m/>
    <m/>
    <n v="55"/>
    <m/>
    <x v="1"/>
    <m/>
    <x v="2"/>
    <n v="55"/>
    <x v="5"/>
    <n v="55"/>
    <x v="0"/>
    <m/>
  </r>
  <r>
    <x v="38"/>
    <s v="nuit 1"/>
    <x v="103"/>
    <s v="Sam, dim et JF - NUIT - Consultation"/>
    <s v="Consultation"/>
    <n v="50"/>
    <m/>
    <m/>
    <m/>
    <m/>
    <s v="Cash"/>
    <m/>
    <m/>
    <n v="50"/>
    <m/>
    <x v="1"/>
    <m/>
    <x v="2"/>
    <n v="50"/>
    <x v="5"/>
    <n v="50"/>
    <x v="0"/>
    <m/>
  </r>
  <r>
    <x v="38"/>
    <s v="nuit 1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nuit 1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nuit 1"/>
    <x v="103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38"/>
    <s v="nuit 1"/>
    <x v="103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38"/>
    <s v="nuit 1"/>
    <x v="103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38"/>
    <s v="nuit 1"/>
    <x v="103"/>
    <s v="Sam, dim et JF - NUIT - Visite 1 bénéficiaire"/>
    <s v="Visite"/>
    <n v="85"/>
    <m/>
    <m/>
    <m/>
    <m/>
    <s v="Bancontact"/>
    <m/>
    <m/>
    <n v="85"/>
    <m/>
    <x v="1"/>
    <m/>
    <x v="2"/>
    <n v="85"/>
    <x v="5"/>
    <n v="85"/>
    <x v="0"/>
    <m/>
  </r>
  <r>
    <x v="38"/>
    <s v="nuit 1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nuit 2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8"/>
    <s v="nuit 2"/>
    <x v="47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38"/>
    <s v="nuit 2"/>
    <x v="47"/>
    <s v="Sam, dim et JF - NUIT - Visite 1 bénéficiaire"/>
    <s v="Visite"/>
    <n v="85"/>
    <m/>
    <m/>
    <m/>
    <m/>
    <s v="Bancontact"/>
    <m/>
    <m/>
    <n v="85"/>
    <m/>
    <x v="1"/>
    <m/>
    <x v="2"/>
    <n v="85"/>
    <x v="5"/>
    <n v="85"/>
    <x v="0"/>
    <m/>
  </r>
  <r>
    <x v="38"/>
    <s v="nuit 2"/>
    <x v="47"/>
    <s v="Sam, dim et JF - NUIT - Visite 1 bénéficiaire"/>
    <s v="Visite"/>
    <n v="85"/>
    <m/>
    <m/>
    <m/>
    <m/>
    <s v="Bancontact"/>
    <m/>
    <m/>
    <n v="85"/>
    <m/>
    <x v="1"/>
    <m/>
    <x v="2"/>
    <n v="85"/>
    <x v="5"/>
    <n v="85"/>
    <x v="0"/>
    <m/>
  </r>
  <r>
    <x v="38"/>
    <s v="nuit 3"/>
    <x v="68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39"/>
    <s v="2a"/>
    <x v="123"/>
    <s v="Sam, dim et JF - JOUR - Visite 1 bénéficiaire"/>
    <s v="Visite"/>
    <n v="55.5"/>
    <s v="Collard Albert"/>
    <s v="St Joseph Verviers"/>
    <m/>
    <m/>
    <s v="Différé"/>
    <s v="MR"/>
    <s v="Oui"/>
    <n v="55.5"/>
    <m/>
    <x v="1"/>
    <m/>
    <x v="2"/>
    <n v="55.5"/>
    <x v="9"/>
    <n v="55.5"/>
    <x v="0"/>
    <m/>
  </r>
  <r>
    <x v="39"/>
    <n v="3"/>
    <x v="32"/>
    <s v="Sam, dim et JF - JOUR - Consultation"/>
    <s v="Consultation"/>
    <n v="37.5"/>
    <s v="Arens Patrick"/>
    <m/>
    <s v="(228) Mutualia - Mutualité neutre _x000a_"/>
    <s v="Place Verte 41 4800 VERVIERS"/>
    <s v="Différé"/>
    <s v="⅓ payant BC"/>
    <s v="Oui"/>
    <n v="37.5"/>
    <n v="1.5"/>
    <x v="8"/>
    <n v="35.85"/>
    <x v="2"/>
    <m/>
    <x v="0"/>
    <n v="1.5"/>
    <x v="5"/>
    <s v="Virement 09/11/2017"/>
  </r>
  <r>
    <x v="39"/>
    <n v="7"/>
    <x v="1"/>
    <s v="Sam, dim et JF - JOUR - Visite 1 bénéficiaire"/>
    <s v="Visite"/>
    <n v="55.5"/>
    <s v="Biren Marcel"/>
    <m/>
    <s v="(509) Partena - Mutualité libre _x000a_"/>
    <s v="Boulevard Louis Mettewie 74-76 1080 BRUXELLES "/>
    <s v="Différé"/>
    <s v="Virement"/>
    <s v="Non"/>
    <n v="55.5"/>
    <m/>
    <x v="1"/>
    <m/>
    <x v="2"/>
    <n v="55"/>
    <x v="3"/>
    <n v="55"/>
    <x v="0"/>
    <m/>
  </r>
  <r>
    <x v="39"/>
    <n v="3"/>
    <x v="32"/>
    <s v="Sam, dim et JF - JOUR - Visite 1 bénéficiaire"/>
    <s v="Visite"/>
    <n v="55.5"/>
    <s v="Bury Marguerite"/>
    <s v="Domaine Niveze"/>
    <m/>
    <m/>
    <s v="Différé"/>
    <s v="MR"/>
    <s v="Oui"/>
    <n v="55.5"/>
    <m/>
    <x v="1"/>
    <m/>
    <x v="2"/>
    <m/>
    <x v="0"/>
    <n v="0"/>
    <x v="2"/>
    <s v="envoyé Admin Lefevre à jambes"/>
  </r>
  <r>
    <x v="39"/>
    <s v="nuit 1"/>
    <x v="175"/>
    <s v="Sam, dim et JF - JOUR - Consultation"/>
    <s v="Consultation"/>
    <n v="37.5"/>
    <s v="Ilsen Mariette"/>
    <m/>
    <s v="(137) Mutualité Chrétienne de Verviers - Eupen _x000a_"/>
    <s v="Rue Laoureux 25-29  - 4800 Verviers"/>
    <s v="Différé"/>
    <s v="⅓ payant C"/>
    <s v="Oui"/>
    <n v="37.5"/>
    <n v="1.5"/>
    <x v="8"/>
    <n v="35.85"/>
    <x v="8"/>
    <m/>
    <x v="0"/>
    <n v="37.35"/>
    <x v="0"/>
    <m/>
  </r>
  <r>
    <x v="39"/>
    <n v="3"/>
    <x v="32"/>
    <s v="Sam, dim et JF - JOUR - Visite 1 bénéficiaire"/>
    <s v="Visite"/>
    <n v="55.5"/>
    <s v="Gason Colette"/>
    <s v="Heures Claires"/>
    <m/>
    <m/>
    <s v="Différé"/>
    <s v="MR"/>
    <s v="Oui"/>
    <n v="55.5"/>
    <m/>
    <x v="1"/>
    <m/>
    <x v="2"/>
    <n v="55.5"/>
    <x v="11"/>
    <n v="55.5"/>
    <x v="0"/>
    <m/>
  </r>
  <r>
    <x v="39"/>
    <s v="2a"/>
    <x v="123"/>
    <s v="Sam, dim et JF - JOUR - Visite 1 bénéficiaire"/>
    <s v="Visite"/>
    <n v="55.5"/>
    <s v="Gast Maurice"/>
    <s v="St Joseph Verviers"/>
    <m/>
    <m/>
    <s v="Différé"/>
    <s v="MR"/>
    <s v="Oui"/>
    <n v="55.5"/>
    <m/>
    <x v="1"/>
    <m/>
    <x v="2"/>
    <m/>
    <x v="0"/>
    <n v="0"/>
    <x v="2"/>
    <s v="envoyé duplicata"/>
  </r>
  <r>
    <x v="39"/>
    <s v="2a"/>
    <x v="123"/>
    <s v="Sam, dim et JF - JOUR - Visite 1 bénéficiaire"/>
    <s v="Visite"/>
    <n v="55.5"/>
    <s v="Godefroid Julien"/>
    <s v="St Joseph Verviers"/>
    <m/>
    <m/>
    <s v="Différé"/>
    <s v="MR"/>
    <s v="Oui"/>
    <n v="55.5"/>
    <m/>
    <x v="1"/>
    <m/>
    <x v="2"/>
    <m/>
    <x v="0"/>
    <n v="0"/>
    <x v="2"/>
    <s v="envoyé duplicata"/>
  </r>
  <r>
    <x v="39"/>
    <n v="4"/>
    <x v="104"/>
    <s v="Sam, dim et JF - JOUR - Consultation"/>
    <s v="Consultation"/>
    <n v="37.5"/>
    <s v="Gorle Ambre"/>
    <m/>
    <s v="(319) Solidaris - Mutualité socialiste et syndicale de la Province de Liège _x000a_"/>
    <s v="Rue Douffet 36 4020 LIEGE"/>
    <s v="Différé"/>
    <s v="⅓ payant C"/>
    <s v="Oui"/>
    <n v="33"/>
    <n v="1.5"/>
    <x v="8"/>
    <n v="27.44"/>
    <x v="4"/>
    <m/>
    <x v="0"/>
    <n v="28.94"/>
    <x v="0"/>
    <m/>
  </r>
  <r>
    <x v="39"/>
    <s v="2a"/>
    <x v="123"/>
    <s v="Sam, dim et JF - JOUR - Consultation"/>
    <s v="Consultation"/>
    <n v="37.5"/>
    <s v="Gulbeyaz Gulay"/>
    <m/>
    <s v="(228) Mutualia - Mutualité neutre _x000a_"/>
    <s v="Place Verte 41 4800 VERVIERS"/>
    <s v="Différé"/>
    <s v="⅓ payant C"/>
    <s v="Oui"/>
    <n v="37.5"/>
    <n v="2"/>
    <x v="8"/>
    <m/>
    <x v="2"/>
    <m/>
    <x v="0"/>
    <n v="2"/>
    <x v="5"/>
    <s v="envoyé duplicata"/>
  </r>
  <r>
    <x v="39"/>
    <s v="nuit 1"/>
    <x v="175"/>
    <s v="Sam, dim et JF - NUIT - Consultation"/>
    <s v="Consultation"/>
    <n v="50"/>
    <s v="Hamrouni yasmine"/>
    <m/>
    <s v="(319) Solidaris - Mutualité socialiste et syndicale de la Province de Liège _x000a_"/>
    <s v="Rue Douffet 36 4020 LIEGE"/>
    <s v="Différé"/>
    <s v="⅓ payant C"/>
    <s v="Oui"/>
    <n v="50"/>
    <n v="1.5"/>
    <x v="8"/>
    <n v="48.19"/>
    <x v="4"/>
    <m/>
    <x v="0"/>
    <n v="49.69"/>
    <x v="0"/>
    <m/>
  </r>
  <r>
    <x v="39"/>
    <n v="7"/>
    <x v="1"/>
    <s v="Sam, dim et JF - JOUR - Visite 1 bénéficiaire"/>
    <s v="Visite"/>
    <n v="55.5"/>
    <s v="Heinen Erna"/>
    <s v="MR Hof Butgenbach"/>
    <m/>
    <m/>
    <s v="Différé"/>
    <s v="MR"/>
    <s v="Oui"/>
    <n v="55.5"/>
    <m/>
    <x v="1"/>
    <m/>
    <x v="2"/>
    <m/>
    <x v="0"/>
    <n v="0"/>
    <x v="2"/>
    <s v="envoyé duplicata"/>
  </r>
  <r>
    <x v="39"/>
    <n v="4"/>
    <x v="104"/>
    <s v="Sam, dim et JF - JOUR - Consultation"/>
    <s v="Consultation"/>
    <n v="37.5"/>
    <s v="Jacoby Christian"/>
    <m/>
    <s v="(319) Solidaris - Mutualité socialiste et syndicale de la Province de Liège _x000a_"/>
    <s v="Rue Douffet 36 4020 LIEGE"/>
    <s v="Différé"/>
    <s v="⅓ payant C"/>
    <s v="Oui"/>
    <n v="33"/>
    <n v="1.5"/>
    <x v="8"/>
    <n v="31.94"/>
    <x v="4"/>
    <m/>
    <x v="0"/>
    <n v="33.44"/>
    <x v="0"/>
    <m/>
  </r>
  <r>
    <x v="39"/>
    <n v="7"/>
    <x v="1"/>
    <s v="Sam, dim et JF - JOUR - Consultation"/>
    <s v="Consultation"/>
    <n v="37.5"/>
    <s v="Keller Sylvia"/>
    <s v="Pro Gesund"/>
    <m/>
    <m/>
    <s v="Différé"/>
    <s v="Autres"/>
    <s v="Oui"/>
    <n v="37.5"/>
    <n v="6"/>
    <x v="8"/>
    <m/>
    <x v="2"/>
    <m/>
    <x v="0"/>
    <n v="6"/>
    <x v="2"/>
    <s v="envoyé duplicata"/>
  </r>
  <r>
    <x v="39"/>
    <n v="6"/>
    <x v="86"/>
    <s v="Sam, dim et JF - JOUR - Consultation"/>
    <s v="Consultation"/>
    <n v="37.5"/>
    <s v="Kistemann Jessica"/>
    <s v="GPS Med Eupen"/>
    <m/>
    <m/>
    <s v="Différé"/>
    <s v="Autres"/>
    <s v="Oui"/>
    <n v="37.5"/>
    <n v="10"/>
    <x v="8"/>
    <m/>
    <x v="2"/>
    <m/>
    <x v="0"/>
    <n v="10"/>
    <x v="2"/>
    <s v="envoyé duplicata"/>
  </r>
  <r>
    <x v="39"/>
    <s v="nuit 2"/>
    <x v="114"/>
    <s v="Sam, dim et JF - NUIT - Visite 1 bénéficiaire"/>
    <s v="Visite"/>
    <n v="85"/>
    <s v="Knaepen Michaël"/>
    <s v="Villa Allegro Spa MR"/>
    <m/>
    <m/>
    <s v="Différé"/>
    <s v="MR"/>
    <s v="Oui"/>
    <n v="163.9"/>
    <n v="4"/>
    <x v="8"/>
    <m/>
    <x v="2"/>
    <m/>
    <x v="0"/>
    <n v="4"/>
    <x v="2"/>
    <s v="envoyé duplicata"/>
  </r>
  <r>
    <x v="39"/>
    <n v="6"/>
    <x v="86"/>
    <s v="Sam, dim et JF - JOUR - Consultation"/>
    <s v="Consultation"/>
    <n v="37.5"/>
    <s v="Kupper Roswitha"/>
    <s v="GPS Med Eupen"/>
    <m/>
    <m/>
    <s v="Différé"/>
    <s v="Autres"/>
    <s v="Oui"/>
    <n v="37.5"/>
    <n v="6"/>
    <x v="8"/>
    <m/>
    <x v="2"/>
    <m/>
    <x v="0"/>
    <n v="6"/>
    <x v="2"/>
    <s v="envoyé duplicata"/>
  </r>
  <r>
    <x v="39"/>
    <s v="1a"/>
    <x v="27"/>
    <s v="Sam, dim et JF - JOUR - Visite 1 bénéficiaire"/>
    <s v="Visite"/>
    <n v="55.5"/>
    <s v="Leroy Maria"/>
    <s v="Ste Katherine Walhorn"/>
    <m/>
    <m/>
    <s v="Différé"/>
    <s v="MR"/>
    <s v="Oui"/>
    <n v="55.5"/>
    <m/>
    <x v="1"/>
    <m/>
    <x v="2"/>
    <m/>
    <x v="0"/>
    <n v="0"/>
    <x v="2"/>
    <s v="envoyé duplicata"/>
  </r>
  <r>
    <x v="39"/>
    <s v="1a"/>
    <x v="27"/>
    <s v="Sam, dim et JF - JOUR - Consultation"/>
    <s v="Consultation"/>
    <n v="37.5"/>
    <s v="Hamel François"/>
    <m/>
    <s v="(137) Mutualité Chrétienne de Verviers - Eupen _x000a_"/>
    <s v="Rue Laoureux 25-29  - 4800 Verviers"/>
    <s v="Différé"/>
    <s v="⅓ payant C"/>
    <s v="Oui"/>
    <n v="37.5"/>
    <n v="1.5"/>
    <x v="8"/>
    <n v="35.85"/>
    <x v="8"/>
    <m/>
    <x v="0"/>
    <n v="37.35"/>
    <x v="0"/>
    <m/>
  </r>
  <r>
    <x v="39"/>
    <n v="7"/>
    <x v="1"/>
    <s v="Sam, dim et JF - JOUR - Consultation"/>
    <s v="Consultation"/>
    <n v="37.5"/>
    <s v="Mes Luca"/>
    <s v="Pro Gesund"/>
    <m/>
    <m/>
    <s v="Différé"/>
    <s v="Autres"/>
    <s v="Oui"/>
    <n v="37.5"/>
    <n v="6"/>
    <x v="8"/>
    <m/>
    <x v="2"/>
    <m/>
    <x v="0"/>
    <n v="6"/>
    <x v="2"/>
    <s v="envoyé duplicata"/>
  </r>
  <r>
    <x v="39"/>
    <s v="2a"/>
    <x v="123"/>
    <s v="Sam, dim et JF - JOUR - Visite 1 bénéficiaire"/>
    <s v="Visite"/>
    <n v="55.5"/>
    <s v="Pierry Myriam"/>
    <s v="La Barcarolle "/>
    <m/>
    <m/>
    <s v="Différé"/>
    <s v="MR"/>
    <s v="Oui"/>
    <n v="55.5"/>
    <m/>
    <x v="1"/>
    <m/>
    <x v="2"/>
    <m/>
    <x v="0"/>
    <n v="0"/>
    <x v="2"/>
    <s v="envoyé duplicata"/>
  </r>
  <r>
    <x v="39"/>
    <n v="7"/>
    <x v="1"/>
    <s v="Sam, dim et JF - JOUR - Consultation"/>
    <s v="Consultation"/>
    <n v="37.5"/>
    <s v="Plattes Andreas"/>
    <s v="Pro Gesund"/>
    <m/>
    <m/>
    <s v="Différé"/>
    <s v="Autres"/>
    <s v="Oui"/>
    <n v="37.5"/>
    <n v="6"/>
    <x v="8"/>
    <m/>
    <x v="2"/>
    <m/>
    <x v="0"/>
    <n v="6"/>
    <x v="2"/>
    <s v="envoyé duplicata"/>
  </r>
  <r>
    <x v="39"/>
    <n v="7"/>
    <x v="1"/>
    <s v="Sam, dim et JF - JOUR - Consultation"/>
    <s v="Consultation"/>
    <n v="37.5"/>
    <s v="Schmitz Robert"/>
    <m/>
    <s v="(137) Mutualité Chrétienne de Verviers - Eupen _x000a_"/>
    <s v="Rue Laoureux 25-29  - 4800 Verviers"/>
    <s v="Différé"/>
    <s v="⅓ payant C"/>
    <s v="Oui"/>
    <n v="37.5"/>
    <n v="1.5"/>
    <x v="8"/>
    <n v="35.85"/>
    <x v="8"/>
    <m/>
    <x v="0"/>
    <n v="37.35"/>
    <x v="0"/>
    <m/>
  </r>
  <r>
    <x v="39"/>
    <n v="6"/>
    <x v="86"/>
    <s v="Sam, dim et JF - JOUR - Consultation"/>
    <s v="Consultation"/>
    <n v="37.5"/>
    <s v="Nieberding Pierre"/>
    <m/>
    <s v="(137) Mutualité Chrétienne de Verviers - Eupen _x000a_"/>
    <s v="Rue Laoureux 25-29  - 4800 Verviers"/>
    <s v="Différé"/>
    <s v="⅓ payant BC"/>
    <s v="Oui"/>
    <n v="37.5"/>
    <n v="1.5"/>
    <x v="8"/>
    <n v="35.85"/>
    <x v="8"/>
    <m/>
    <x v="0"/>
    <n v="37.35"/>
    <x v="0"/>
    <m/>
  </r>
  <r>
    <x v="39"/>
    <n v="4"/>
    <x v="104"/>
    <s v="Sam, dim et JF - JOUR - Visite 1 bénéficiaire"/>
    <s v="Visite"/>
    <n v="55.5"/>
    <s v="Krings Jean Auguste"/>
    <m/>
    <s v="(620) Section de Malmedy _x000a_"/>
    <s v="Rue Wibald 5 4960 MALMEDY"/>
    <s v="Différé"/>
    <s v="⅓ payant NP"/>
    <s v="Oui"/>
    <n v="55.5"/>
    <m/>
    <x v="1"/>
    <m/>
    <x v="2"/>
    <n v="50.8"/>
    <x v="9"/>
    <n v="50.8"/>
    <x v="0"/>
    <m/>
  </r>
  <r>
    <x v="39"/>
    <s v="2b"/>
    <x v="46"/>
    <s v="Sam, dim et JF - JOUR - Consultation"/>
    <s v="Consultation"/>
    <n v="37.5"/>
    <s v="Scheen Miichaël"/>
    <m/>
    <m/>
    <m/>
    <s v="Bancontact"/>
    <m/>
    <m/>
    <n v="10"/>
    <m/>
    <x v="1"/>
    <m/>
    <x v="2"/>
    <n v="10"/>
    <x v="5"/>
    <n v="10"/>
    <x v="0"/>
    <m/>
  </r>
  <r>
    <x v="39"/>
    <s v="2b"/>
    <x v="46"/>
    <s v="Sam, dim et JF - JOUR - Consultation"/>
    <s v="Consultation"/>
    <n v="37.5"/>
    <s v="Scheen Miichaël"/>
    <m/>
    <m/>
    <m/>
    <s v="Cash"/>
    <m/>
    <m/>
    <n v="20"/>
    <m/>
    <x v="1"/>
    <m/>
    <x v="2"/>
    <n v="20"/>
    <x v="5"/>
    <n v="20"/>
    <x v="0"/>
    <m/>
  </r>
  <r>
    <x v="39"/>
    <s v="2b"/>
    <x v="46"/>
    <s v="Sam, dim et JF - JOUR - Consultation"/>
    <s v="Consultation"/>
    <n v="37.5"/>
    <s v="Scheen Miichaël"/>
    <m/>
    <s v="(319) Solidaris - Mutualité socialiste et syndicale de la Province de Liège _x000a_"/>
    <s v="Rue Douffet 36 4020 LIEGE"/>
    <s v="Différé"/>
    <s v="⅓ payant NP"/>
    <s v="Non"/>
    <n v="7.5"/>
    <m/>
    <x v="1"/>
    <m/>
    <x v="2"/>
    <n v="7.5"/>
    <x v="3"/>
    <n v="7.5"/>
    <x v="0"/>
    <m/>
  </r>
  <r>
    <x v="39"/>
    <s v="nuit 1"/>
    <x v="175"/>
    <s v="Sam, dim et JF - NUIT - Consultation"/>
    <s v="Consultation"/>
    <n v="50"/>
    <s v="Vandebeek Samy"/>
    <s v="M.Méd. Bulle D'Air"/>
    <m/>
    <m/>
    <s v="Différé"/>
    <s v="Autres"/>
    <s v="Oui"/>
    <n v="50"/>
    <n v="1.5"/>
    <x v="8"/>
    <m/>
    <x v="2"/>
    <m/>
    <x v="0"/>
    <n v="1.5"/>
    <x v="2"/>
    <s v="envoyé duplicata"/>
  </r>
  <r>
    <x v="39"/>
    <s v="nuit 3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9"/>
    <s v="nuit 3"/>
    <x v="51"/>
    <s v="Sam, dim et JF - NUIT - Consultation"/>
    <s v="Consultation"/>
    <n v="50"/>
    <m/>
    <m/>
    <m/>
    <m/>
    <s v="Cash"/>
    <m/>
    <m/>
    <n v="50"/>
    <m/>
    <x v="1"/>
    <m/>
    <x v="2"/>
    <n v="50"/>
    <x v="5"/>
    <n v="50"/>
    <x v="0"/>
    <m/>
  </r>
  <r>
    <x v="39"/>
    <s v="1a"/>
    <x v="2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9"/>
    <s v="1a"/>
    <x v="27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39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1a"/>
    <x v="27"/>
    <s v="Sam, dim et JF - JOUR - Consultation"/>
    <s v="Consultation"/>
    <n v="37.5"/>
    <m/>
    <m/>
    <m/>
    <m/>
    <s v="Bancontact"/>
    <m/>
    <m/>
    <n v="117"/>
    <m/>
    <x v="1"/>
    <m/>
    <x v="2"/>
    <n v="117"/>
    <x v="5"/>
    <n v="117"/>
    <x v="0"/>
    <m/>
  </r>
  <r>
    <x v="39"/>
    <s v="1b"/>
    <x v="35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39"/>
    <s v="1b"/>
    <x v="3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1b"/>
    <x v="3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1b"/>
    <x v="3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1b"/>
    <x v="3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1b"/>
    <x v="3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1b"/>
    <x v="3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2a"/>
    <x v="123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39"/>
    <s v="2a"/>
    <x v="123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9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2b"/>
    <x v="46"/>
    <s v="Sam, dim et JF - JOUR - Visite 1 bénéficiaire"/>
    <s v="Visite"/>
    <n v="55.5"/>
    <m/>
    <m/>
    <m/>
    <m/>
    <s v="Cash"/>
    <m/>
    <m/>
    <n v="55"/>
    <m/>
    <x v="1"/>
    <m/>
    <x v="2"/>
    <n v="55"/>
    <x v="5"/>
    <n v="55"/>
    <x v="0"/>
    <m/>
  </r>
  <r>
    <x v="39"/>
    <s v="2b"/>
    <x v="46"/>
    <s v="Sam, dim et JF - JOUR - Visite 1 bénéficiaire"/>
    <s v="Visite"/>
    <n v="55.5"/>
    <m/>
    <m/>
    <m/>
    <m/>
    <s v="Cash"/>
    <m/>
    <m/>
    <n v="55"/>
    <m/>
    <x v="1"/>
    <m/>
    <x v="2"/>
    <n v="55"/>
    <x v="5"/>
    <n v="55"/>
    <x v="0"/>
    <m/>
  </r>
  <r>
    <x v="39"/>
    <s v="2b"/>
    <x v="46"/>
    <s v="Sam, dim et JF - JOUR - Visite 1 bénéficiaire"/>
    <s v="Visite"/>
    <n v="55.5"/>
    <m/>
    <m/>
    <m/>
    <m/>
    <s v="Cash"/>
    <m/>
    <m/>
    <n v="55"/>
    <m/>
    <x v="1"/>
    <m/>
    <x v="2"/>
    <n v="55"/>
    <x v="5"/>
    <n v="55"/>
    <x v="0"/>
    <m/>
  </r>
  <r>
    <x v="39"/>
    <s v="2b"/>
    <x v="46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9"/>
    <s v="2b"/>
    <x v="46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9"/>
    <s v="2b"/>
    <x v="4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2b"/>
    <x v="4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2b"/>
    <x v="4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2b"/>
    <x v="4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2b"/>
    <x v="4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2b"/>
    <x v="4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2b"/>
    <x v="4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3"/>
    <x v="32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39"/>
    <n v="3"/>
    <x v="3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9"/>
    <n v="3"/>
    <x v="3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9"/>
    <n v="3"/>
    <x v="32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39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4"/>
    <x v="104"/>
    <s v="Sam, dim et JF - JOUR - Consultation"/>
    <s v="Consultation"/>
    <n v="37.5"/>
    <m/>
    <m/>
    <m/>
    <m/>
    <s v="Cash"/>
    <m/>
    <m/>
    <n v="33"/>
    <m/>
    <x v="1"/>
    <m/>
    <x v="2"/>
    <n v="33"/>
    <x v="5"/>
    <n v="33"/>
    <x v="0"/>
    <m/>
  </r>
  <r>
    <x v="39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39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39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39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39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39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39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39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39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39"/>
    <n v="4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39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5"/>
    <n v="38"/>
    <x v="0"/>
    <m/>
  </r>
  <r>
    <x v="39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5"/>
    <n v="38"/>
    <x v="0"/>
    <m/>
  </r>
  <r>
    <x v="39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5"/>
    <n v="38"/>
    <x v="0"/>
    <m/>
  </r>
  <r>
    <x v="39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5"/>
    <n v="38"/>
    <x v="0"/>
    <m/>
  </r>
  <r>
    <x v="39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5"/>
    <n v="38"/>
    <x v="0"/>
    <m/>
  </r>
  <r>
    <x v="39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5"/>
    <n v="38"/>
    <x v="0"/>
    <m/>
  </r>
  <r>
    <x v="39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5"/>
    <n v="38"/>
    <x v="0"/>
    <m/>
  </r>
  <r>
    <x v="39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5"/>
    <n v="38"/>
    <x v="0"/>
    <m/>
  </r>
  <r>
    <x v="39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5"/>
    <n v="38"/>
    <x v="0"/>
    <m/>
  </r>
  <r>
    <x v="39"/>
    <n v="6"/>
    <x v="86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39"/>
    <n v="6"/>
    <x v="86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39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7"/>
    <x v="1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9"/>
    <n v="7"/>
    <x v="1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9"/>
    <n v="7"/>
    <x v="1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9"/>
    <n v="7"/>
    <x v="1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39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nuit 1"/>
    <x v="17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nuit 1"/>
    <x v="175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39"/>
    <s v="nuit 1"/>
    <x v="175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39"/>
    <s v="nuit 1"/>
    <x v="175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39"/>
    <s v="nuit 2"/>
    <x v="114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39"/>
    <s v="nuit 3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nuit 3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s v="nuit 3"/>
    <x v="51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39"/>
    <s v="nuit 3"/>
    <x v="51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39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39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0"/>
    <s v="nuit 1"/>
    <x v="176"/>
    <s v="Vend et veille JF - NUIT - Visite 1 bénéficiare"/>
    <s v="Visite"/>
    <n v="85"/>
    <s v="Veit Irmgard"/>
    <s v="MM GPS Med"/>
    <s v="(137) Mutualité Chrétienne de Verviers - Eupen _x000a_"/>
    <s v="Rue Laoureux 25-29  - 4800 Verviers"/>
    <s v="Différé"/>
    <s v="Autres"/>
    <s v="Oui"/>
    <n v="85"/>
    <n v="7"/>
    <x v="8"/>
    <m/>
    <x v="2"/>
    <n v="78"/>
    <x v="5"/>
    <n v="85"/>
    <x v="0"/>
    <m/>
  </r>
  <r>
    <x v="40"/>
    <s v="nuit 1"/>
    <x v="176"/>
    <s v="Vend et veille JF - NUIT - Visite 1 bénéficiare"/>
    <s v="Visite"/>
    <n v="85"/>
    <m/>
    <m/>
    <m/>
    <m/>
    <s v="Cash"/>
    <m/>
    <m/>
    <n v="85"/>
    <m/>
    <x v="1"/>
    <m/>
    <x v="2"/>
    <n v="85"/>
    <x v="5"/>
    <n v="85"/>
    <x v="0"/>
    <m/>
  </r>
  <r>
    <x v="40"/>
    <s v="nuit 1"/>
    <x v="176"/>
    <s v="Vend et veille JF - JOUR - Consultation"/>
    <s v="Consultation"/>
    <n v="29"/>
    <m/>
    <m/>
    <m/>
    <m/>
    <s v="Bancontact"/>
    <m/>
    <m/>
    <n v="37.5"/>
    <m/>
    <x v="1"/>
    <m/>
    <x v="2"/>
    <n v="37.5"/>
    <x v="5"/>
    <n v="37.5"/>
    <x v="0"/>
    <m/>
  </r>
  <r>
    <x v="40"/>
    <s v="nuit 2"/>
    <x v="4"/>
    <s v="Vend et veille JF - JOUR - Consultation"/>
    <s v="Consultation"/>
    <n v="29"/>
    <m/>
    <m/>
    <m/>
    <m/>
    <s v="Bancontact"/>
    <m/>
    <m/>
    <n v="29"/>
    <m/>
    <x v="1"/>
    <m/>
    <x v="2"/>
    <n v="29"/>
    <x v="5"/>
    <n v="29"/>
    <x v="0"/>
    <m/>
  </r>
  <r>
    <x v="40"/>
    <s v="nuit 2"/>
    <x v="4"/>
    <s v="Vend et veille JF - JOUR - Consultation"/>
    <s v="Consultation"/>
    <n v="29"/>
    <m/>
    <m/>
    <m/>
    <m/>
    <s v="Bancontact"/>
    <m/>
    <m/>
    <n v="29"/>
    <m/>
    <x v="1"/>
    <m/>
    <x v="2"/>
    <n v="29"/>
    <x v="5"/>
    <n v="29"/>
    <x v="0"/>
    <m/>
  </r>
  <r>
    <x v="40"/>
    <s v="nuit 3"/>
    <x v="131"/>
    <s v="Vend et veille JF - NUIT - Consultation"/>
    <s v="Consultation"/>
    <n v="50"/>
    <m/>
    <m/>
    <m/>
    <m/>
    <s v="Cash"/>
    <m/>
    <m/>
    <n v="50"/>
    <m/>
    <x v="1"/>
    <m/>
    <x v="2"/>
    <n v="50"/>
    <x v="5"/>
    <n v="50"/>
    <x v="0"/>
    <m/>
  </r>
  <r>
    <x v="41"/>
    <s v="nuit 1"/>
    <x v="177"/>
    <s v="Sam, dim et JF - NUIT - Visite 1 bénéficiaire"/>
    <s v="Visite"/>
    <n v="85"/>
    <s v="Arramdani yamna"/>
    <m/>
    <s v="(319) Solidaris - Mutualité socialiste et syndicale de la Province de Liège _x000a_"/>
    <s v="Rue Douffet 36 4020 LIEGE"/>
    <s v="Différé"/>
    <s v="⅓ payant NP"/>
    <s v="Oui"/>
    <n v="85"/>
    <m/>
    <x v="1"/>
    <m/>
    <x v="2"/>
    <m/>
    <x v="0"/>
    <n v="0"/>
    <x v="3"/>
    <m/>
  </r>
  <r>
    <x v="41"/>
    <s v="2b"/>
    <x v="123"/>
    <s v="Sam, dim et JF - JOUR - Consultation"/>
    <s v="Consultation"/>
    <n v="37.5"/>
    <s v="Aubinet Alex"/>
    <m/>
    <s v="(130) Mutualité chrétienne de Liège _x000a_"/>
    <s v="Place du XX Août 38 - 4000 LIEGE"/>
    <s v="Différé"/>
    <s v="⅓ payant C"/>
    <s v="Oui"/>
    <n v="37.5"/>
    <n v="1.5"/>
    <x v="8"/>
    <n v="35.85"/>
    <x v="0"/>
    <m/>
    <x v="0"/>
    <n v="37.35"/>
    <x v="0"/>
    <m/>
  </r>
  <r>
    <x v="41"/>
    <n v="3"/>
    <x v="59"/>
    <s v="Sam, dim et JF - JOUR - Consultation"/>
    <s v="Consultation"/>
    <n v="37.5"/>
    <s v="Busch Alexander"/>
    <m/>
    <s v="(228) Mutualia - Mutualité neutre _x000a_"/>
    <s v="Place Verte 41 4800 VERVIERS"/>
    <s v="Différé"/>
    <s v="⅓ payant NP"/>
    <s v="Oui"/>
    <n v="37.5"/>
    <m/>
    <x v="1"/>
    <n v="35.85"/>
    <x v="6"/>
    <m/>
    <x v="0"/>
    <n v="35.85"/>
    <x v="0"/>
    <m/>
  </r>
  <r>
    <x v="41"/>
    <s v="1a"/>
    <x v="0"/>
    <s v="Sam, dim et JF - JOUR - Visite 1 bénéficiaire"/>
    <s v="Visite"/>
    <n v="55.5"/>
    <s v="Daelen Cathy"/>
    <m/>
    <s v="(319) Solidaris - Mutualité socialiste et syndicale de la Province de Liège _x000a_"/>
    <s v="Rue Douffet 36 4020 LIEGE"/>
    <s v="Différé"/>
    <s v="⅓ payant C"/>
    <s v="Oui"/>
    <n v="55.5"/>
    <n v="5"/>
    <x v="8"/>
    <n v="50.8"/>
    <x v="7"/>
    <m/>
    <x v="0"/>
    <n v="55.8"/>
    <x v="0"/>
    <m/>
  </r>
  <r>
    <x v="41"/>
    <s v="nuit 1"/>
    <x v="177"/>
    <s v="Sam, dim et JF - NUIT - Consultation"/>
    <s v="Consultation"/>
    <n v="50"/>
    <s v="Dederick Caroline"/>
    <m/>
    <s v="(319) Solidaris - Mutualité socialiste et syndicale de la Province de Liège _x000a_"/>
    <s v="Rue Douffet 36 4020 LIEGE"/>
    <s v="Différé"/>
    <s v="⅓ payant BC"/>
    <s v="Oui"/>
    <n v="50"/>
    <n v="2.5"/>
    <x v="8"/>
    <n v="56.48"/>
    <x v="7"/>
    <m/>
    <x v="0"/>
    <n v="58.98"/>
    <x v="0"/>
    <m/>
  </r>
  <r>
    <x v="41"/>
    <n v="3"/>
    <x v="59"/>
    <s v="Sam, dim et JF - JOUR - Visite 1 bénéficiaire"/>
    <s v="Visite"/>
    <n v="55.5"/>
    <s v="Gernay Marie thérese"/>
    <s v="Les Heures Claires"/>
    <m/>
    <m/>
    <s v="Différé"/>
    <s v="MR"/>
    <s v="Oui"/>
    <n v="55.5"/>
    <m/>
    <x v="1"/>
    <m/>
    <x v="2"/>
    <n v="55.5"/>
    <x v="5"/>
    <n v="55.5"/>
    <x v="0"/>
    <m/>
  </r>
  <r>
    <x v="41"/>
    <s v="nuit 1"/>
    <x v="177"/>
    <s v="Sam, dim et JF - NUIT - Consultation"/>
    <s v="Consultation"/>
    <n v="50"/>
    <s v="Grosjean J-Francois"/>
    <m/>
    <s v="(137) Mutualité Chrétienne de Verviers - Eupen _x000a_"/>
    <s v="Rue Laoureux 25-29  - 4800 Verviers"/>
    <s v="Différé"/>
    <s v="⅓ payant C"/>
    <s v="Oui"/>
    <n v="50"/>
    <n v="2.5"/>
    <x v="8"/>
    <n v="48.19"/>
    <x v="0"/>
    <m/>
    <x v="0"/>
    <n v="50.69"/>
    <x v="0"/>
    <m/>
  </r>
  <r>
    <x v="41"/>
    <n v="5"/>
    <x v="37"/>
    <s v="Sam, dim et JF - JOUR - Consultation"/>
    <s v="Consultation"/>
    <n v="37.5"/>
    <s v="Huart Pol"/>
    <m/>
    <s v="(323) Mutualité socialiste du Luxembourg _x000a_"/>
    <s v="Place de la Mutualité 1 6870 SAINT-HUBERT "/>
    <s v="Différé"/>
    <s v="⅓ payant C"/>
    <s v="Oui"/>
    <n v="37.5"/>
    <n v="2"/>
    <x v="8"/>
    <m/>
    <x v="2"/>
    <m/>
    <x v="0"/>
    <n v="2"/>
    <x v="3"/>
    <m/>
  </r>
  <r>
    <x v="41"/>
    <s v="1a"/>
    <x v="0"/>
    <s v="Sam, dim et JF - JOUR - Visite 1 bénéficiaire"/>
    <s v="Visite"/>
    <n v="55.5"/>
    <s v="Hubert André"/>
    <s v="Léonardo Da Vinci"/>
    <m/>
    <m/>
    <s v="Différé"/>
    <s v="MR"/>
    <s v="Oui"/>
    <n v="55.5"/>
    <m/>
    <x v="1"/>
    <m/>
    <x v="2"/>
    <n v="55.5"/>
    <x v="5"/>
    <n v="55.5"/>
    <x v="0"/>
    <m/>
  </r>
  <r>
    <x v="41"/>
    <n v="5"/>
    <x v="37"/>
    <s v="Sam, dim et JF - JOUR - Consultation"/>
    <s v="Consultation"/>
    <n v="37.5"/>
    <s v="Jacqmin Emilie"/>
    <m/>
    <s v="(228) Mutualia - Mutualité neutre _x000a_"/>
    <s v="Place Verte 41 4800 VERVIERS"/>
    <s v="Différé"/>
    <s v="⅓ payant NP"/>
    <s v="Oui"/>
    <n v="37.5"/>
    <m/>
    <x v="1"/>
    <n v="35.85"/>
    <x v="6"/>
    <m/>
    <x v="0"/>
    <n v="35.85"/>
    <x v="0"/>
    <m/>
  </r>
  <r>
    <x v="41"/>
    <n v="5"/>
    <x v="37"/>
    <s v="Sam, dim et JF - JOUR - Consultation"/>
    <s v="Consultation"/>
    <n v="37.5"/>
    <s v="Jacqmin Zoé"/>
    <m/>
    <s v="(228) Mutualia - Mutualité neutre _x000a_"/>
    <s v="Place Verte 41 4800 VERVIERS"/>
    <s v="Différé"/>
    <s v="⅓ payant NP"/>
    <s v="Oui"/>
    <n v="37.5"/>
    <m/>
    <x v="1"/>
    <n v="35.85"/>
    <x v="6"/>
    <m/>
    <x v="0"/>
    <n v="35.85"/>
    <x v="0"/>
    <m/>
  </r>
  <r>
    <x v="41"/>
    <n v="7"/>
    <x v="121"/>
    <s v="Sam, dim et JF - JOUR - Consultation"/>
    <s v="Consultation"/>
    <n v="37.5"/>
    <s v="John Léo Alexandre"/>
    <s v="M.Méd.Pro Gesund "/>
    <m/>
    <m/>
    <s v="Différé"/>
    <s v="Autres"/>
    <s v="Oui"/>
    <n v="37.5"/>
    <n v="6"/>
    <x v="8"/>
    <m/>
    <x v="2"/>
    <n v="31.5"/>
    <x v="5"/>
    <n v="37.5"/>
    <x v="0"/>
    <m/>
  </r>
  <r>
    <x v="41"/>
    <s v="1a"/>
    <x v="0"/>
    <s v="Sam, dim et JF - JOUR - Visite 1 bénéficiaire"/>
    <s v="Visite"/>
    <n v="55.5"/>
    <s v="Kalbhenn Engelbert"/>
    <m/>
    <s v="(137) Mutualité Chrétienne de Verviers - Eupen _x000a_"/>
    <s v="Rue Laoureux 25-29  - 4800 Verviers"/>
    <s v="Différé"/>
    <s v="⅓ payant NP"/>
    <s v="Oui"/>
    <n v="55.5"/>
    <m/>
    <x v="1"/>
    <n v="50.8"/>
    <x v="0"/>
    <m/>
    <x v="0"/>
    <n v="50.8"/>
    <x v="0"/>
    <m/>
  </r>
  <r>
    <x v="41"/>
    <s v="1a"/>
    <x v="0"/>
    <s v="Sam, dim et JF - JOUR - Visite 1 bénéficiaire"/>
    <s v="Visite"/>
    <n v="55.5"/>
    <s v="Klassen Mariette"/>
    <s v="Léonardo Da Vinci"/>
    <m/>
    <m/>
    <s v="Différé"/>
    <s v="MR"/>
    <s v="Oui"/>
    <n v="55.5"/>
    <m/>
    <x v="1"/>
    <m/>
    <x v="2"/>
    <n v="55.5"/>
    <x v="6"/>
    <n v="55.5"/>
    <x v="0"/>
    <m/>
  </r>
  <r>
    <x v="41"/>
    <s v="2b"/>
    <x v="123"/>
    <s v="Sam, dim et JF - JOUR - Consultation"/>
    <s v="Consultation"/>
    <n v="37.5"/>
    <s v="Leroy Michael"/>
    <m/>
    <s v="(228) Mutualia - Mutualité neutre _x000a_"/>
    <s v="Place Verte 41 4800 VERVIERS"/>
    <s v="Différé"/>
    <s v="⅓ payant C"/>
    <s v="Oui"/>
    <n v="37.5"/>
    <n v="1.5"/>
    <x v="8"/>
    <n v="35.85"/>
    <x v="6"/>
    <m/>
    <x v="0"/>
    <n v="37.35"/>
    <x v="0"/>
    <m/>
  </r>
  <r>
    <x v="41"/>
    <s v="2b"/>
    <x v="123"/>
    <s v="Sam, dim et JF - JOUR - Visite 1 bénéficiaire"/>
    <s v="Visite"/>
    <n v="55.5"/>
    <s v="Marbaix Rolande"/>
    <m/>
    <s v="(228) Mutualia - Mutualité neutre _x000a_"/>
    <s v="Place Verte 41 4800 VERVIERS"/>
    <s v="Différé"/>
    <s v="⅓ payant C"/>
    <s v="Oui"/>
    <n v="55.5"/>
    <n v="5"/>
    <x v="8"/>
    <n v="50.8"/>
    <x v="6"/>
    <m/>
    <x v="0"/>
    <n v="55.8"/>
    <x v="0"/>
    <m/>
  </r>
  <r>
    <x v="41"/>
    <n v="4"/>
    <x v="19"/>
    <s v="Sam, dim et JF - JOUR - Visite 1 bénéficiaire"/>
    <s v="Visite"/>
    <n v="55.5"/>
    <s v="Marly Frieda"/>
    <s v="St Vincent Xhoffraix"/>
    <m/>
    <m/>
    <s v="Différé"/>
    <s v="Virement"/>
    <s v="Oui"/>
    <n v="55.5"/>
    <m/>
    <x v="1"/>
    <m/>
    <x v="2"/>
    <m/>
    <x v="0"/>
    <n v="0"/>
    <x v="2"/>
    <s v="A vérifier si reçu"/>
  </r>
  <r>
    <x v="41"/>
    <s v="1a"/>
    <x v="0"/>
    <s v="Sam, dim et JF - JOUR - Consultation"/>
    <s v="Consultation"/>
    <n v="37.5"/>
    <s v="Mathonet Serge"/>
    <m/>
    <s v="(228) Mutualia - Mutualité neutre _x000a_"/>
    <s v="Place Verte 41 4800 VERVIERS"/>
    <s v="Différé"/>
    <s v="⅓ payant C"/>
    <s v="Oui"/>
    <n v="37.5"/>
    <n v="1.5"/>
    <x v="8"/>
    <n v="35.85"/>
    <x v="6"/>
    <m/>
    <x v="0"/>
    <n v="37.35"/>
    <x v="0"/>
    <m/>
  </r>
  <r>
    <x v="41"/>
    <s v="nuit 2"/>
    <x v="148"/>
    <s v="Sam, dim et JF - NUIT - Visite 1 bénéficiaire"/>
    <s v="Visite"/>
    <n v="85"/>
    <s v="Medart Camille"/>
    <s v="Les Heures Claires Spa"/>
    <m/>
    <m/>
    <s v="Différé"/>
    <s v="MR"/>
    <s v="Oui"/>
    <n v="85"/>
    <m/>
    <x v="1"/>
    <m/>
    <x v="2"/>
    <n v="85"/>
    <x v="5"/>
    <n v="85"/>
    <x v="0"/>
    <m/>
  </r>
  <r>
    <x v="41"/>
    <n v="6"/>
    <x v="41"/>
    <s v="Sam, dim et JF - JOUR - Visite 1 bénéficiaire"/>
    <s v="Visite"/>
    <n v="55.5"/>
    <s v="Mertens Mia"/>
    <s v="St Franziskus Eupen"/>
    <m/>
    <m/>
    <s v="Différé"/>
    <s v="MR"/>
    <s v="Oui"/>
    <n v="55.5"/>
    <m/>
    <x v="1"/>
    <m/>
    <x v="2"/>
    <n v="55.5"/>
    <x v="2"/>
    <n v="55.5"/>
    <x v="0"/>
    <m/>
  </r>
  <r>
    <x v="41"/>
    <n v="7"/>
    <x v="121"/>
    <s v="Sam, dim et JF - JOUR - Consultation"/>
    <s v="Consultation"/>
    <n v="37.5"/>
    <s v="Mollers Marco"/>
    <s v="M.Méd.Pro Gesund "/>
    <m/>
    <m/>
    <s v="Différé"/>
    <s v="Autres"/>
    <s v="Oui"/>
    <n v="37.5"/>
    <n v="6"/>
    <x v="8"/>
    <m/>
    <x v="2"/>
    <n v="31.5"/>
    <x v="5"/>
    <n v="37.5"/>
    <x v="0"/>
    <m/>
  </r>
  <r>
    <x v="41"/>
    <n v="7"/>
    <x v="121"/>
    <s v="Sam, dim et JF - JOUR - Consultation"/>
    <s v="Consultation"/>
    <n v="37.5"/>
    <s v="Otten Susann"/>
    <s v="M.Méd.Pro Gesund "/>
    <m/>
    <m/>
    <s v="Différé"/>
    <s v="Autres"/>
    <s v="Oui"/>
    <n v="37.5"/>
    <n v="6"/>
    <x v="8"/>
    <m/>
    <x v="2"/>
    <n v="31.5"/>
    <x v="5"/>
    <n v="37.5"/>
    <x v="0"/>
    <m/>
  </r>
  <r>
    <x v="41"/>
    <s v="nuit 3"/>
    <x v="57"/>
    <s v="Sam, dim et JF - NUIT - Consultation"/>
    <s v="Consultation"/>
    <n v="50"/>
    <s v="Peters Michaela"/>
    <s v="M.Méd Pro Gesund"/>
    <m/>
    <m/>
    <s v="Différé"/>
    <s v="Autres"/>
    <s v="Oui"/>
    <n v="50"/>
    <n v="6"/>
    <x v="8"/>
    <m/>
    <x v="2"/>
    <n v="44"/>
    <x v="5"/>
    <n v="50"/>
    <x v="0"/>
    <m/>
  </r>
  <r>
    <x v="41"/>
    <s v="2b"/>
    <x v="123"/>
    <s v="Sam, dim et JF - JOUR - Consultation"/>
    <s v="Consultation"/>
    <n v="37.5"/>
    <s v="Preumont Danae"/>
    <m/>
    <s v="(509) Partena - Mutualité libre _x000a_"/>
    <s v="Boulevard Louis Mettewie 74-76 1080 BRUXELLES "/>
    <s v="Différé"/>
    <s v="⅓ payant C"/>
    <s v="Oui"/>
    <n v="37.5"/>
    <n v="1.5"/>
    <x v="8"/>
    <n v="35.85"/>
    <x v="3"/>
    <m/>
    <x v="0"/>
    <n v="37.35"/>
    <x v="0"/>
    <m/>
  </r>
  <r>
    <x v="41"/>
    <n v="3"/>
    <x v="59"/>
    <s v="Sam, dim et JF - JOUR - Consultation"/>
    <s v="Consultation"/>
    <n v="37.5"/>
    <s v="Raway Zoé"/>
    <m/>
    <s v="(319) Solidaris - Mutualité socialiste et syndicale de la Province de Liège _x000a_"/>
    <s v="Rue Douffet 36 4020 LIEGE"/>
    <s v="Différé"/>
    <s v="⅓ payant NP"/>
    <s v="Oui"/>
    <n v="31.5"/>
    <m/>
    <x v="1"/>
    <m/>
    <x v="2"/>
    <m/>
    <x v="0"/>
    <n v="0"/>
    <x v="3"/>
    <m/>
  </r>
  <r>
    <x v="41"/>
    <s v="2a"/>
    <x v="178"/>
    <s v="Sam, dim et JF - JOUR - Consultation"/>
    <s v="Consultation"/>
    <n v="37.5"/>
    <s v="Royen Virgile"/>
    <m/>
    <s v="(137) Mutualité Chrétienne de Verviers - Eupen _x000a_"/>
    <s v="Rue Laoureux 25-29  - 4800 Verviers"/>
    <s v="Différé"/>
    <s v="⅓ payant NP"/>
    <s v="Oui"/>
    <n v="33"/>
    <m/>
    <x v="1"/>
    <n v="27.44"/>
    <x v="0"/>
    <m/>
    <x v="0"/>
    <n v="27.44"/>
    <x v="0"/>
    <m/>
  </r>
  <r>
    <x v="41"/>
    <s v="nuit 1"/>
    <x v="177"/>
    <s v="Sam, dim et JF - NUIT - Visite 1 bénéficiaire"/>
    <s v="Visite"/>
    <n v="85"/>
    <s v="Toeter Fernand"/>
    <s v="Seigneurie D'Heusy"/>
    <m/>
    <m/>
    <s v="Différé"/>
    <s v="MR"/>
    <s v="Oui"/>
    <n v="85"/>
    <m/>
    <x v="1"/>
    <m/>
    <x v="2"/>
    <n v="85"/>
    <x v="5"/>
    <n v="85"/>
    <x v="0"/>
    <m/>
  </r>
  <r>
    <x v="41"/>
    <n v="7"/>
    <x v="121"/>
    <s v="Sam, dim et JF - JOUR - Consultation"/>
    <s v="Consultation"/>
    <n v="37.5"/>
    <s v="Weber Eliane"/>
    <s v="M.Méd.Pro Gesund "/>
    <m/>
    <m/>
    <s v="Différé"/>
    <s v="Autres"/>
    <s v="Oui"/>
    <n v="37.5"/>
    <n v="6"/>
    <x v="8"/>
    <m/>
    <x v="2"/>
    <n v="31.5"/>
    <x v="5"/>
    <n v="37.5"/>
    <x v="0"/>
    <m/>
  </r>
  <r>
    <x v="41"/>
    <s v="nuit 3"/>
    <x v="57"/>
    <s v="Sam, dim et JF - NUIT - Consultation"/>
    <s v="Consultation"/>
    <n v="50"/>
    <s v="Weynand Elisabeth"/>
    <m/>
    <s v="(515) Freie Krankenkasse _x000a_"/>
    <s v="Rue Saint-Hubert 49 - 1150 BRUXELLES"/>
    <s v="Différé"/>
    <s v="⅓ payant C"/>
    <s v="Oui"/>
    <n v="50"/>
    <n v="1.5"/>
    <x v="8"/>
    <m/>
    <x v="2"/>
    <n v="48.5"/>
    <x v="6"/>
    <n v="50"/>
    <x v="0"/>
    <m/>
  </r>
  <r>
    <x v="41"/>
    <s v="1a"/>
    <x v="0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1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1b"/>
    <x v="34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1"/>
    <s v="1b"/>
    <x v="34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1"/>
    <s v="1b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1b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1b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1b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1b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1b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1b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1b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1b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2a"/>
    <x v="178"/>
    <s v="Sam, dim et JF - JOUR - Visite 1 bénéficiaire"/>
    <s v="Visite"/>
    <n v="55.5"/>
    <m/>
    <m/>
    <m/>
    <m/>
    <s v="Cash"/>
    <m/>
    <m/>
    <n v="55"/>
    <m/>
    <x v="1"/>
    <m/>
    <x v="2"/>
    <n v="55"/>
    <x v="5"/>
    <n v="55"/>
    <x v="0"/>
    <m/>
  </r>
  <r>
    <x v="41"/>
    <s v="2a"/>
    <x v="178"/>
    <s v="Sam, dim et JF - JOUR - Visite 1 bénéficiaire"/>
    <s v="Visite"/>
    <n v="55.5"/>
    <m/>
    <m/>
    <m/>
    <m/>
    <s v="Bancontact"/>
    <m/>
    <m/>
    <n v="55"/>
    <m/>
    <x v="1"/>
    <m/>
    <x v="2"/>
    <n v="55"/>
    <x v="5"/>
    <n v="55"/>
    <x v="0"/>
    <m/>
  </r>
  <r>
    <x v="41"/>
    <s v="2a"/>
    <x v="178"/>
    <s v="Sam, dim et JF - JOUR - Visite 1 bénéficiaire"/>
    <s v="Visite"/>
    <n v="55.5"/>
    <m/>
    <m/>
    <m/>
    <m/>
    <s v="Bancontact"/>
    <m/>
    <m/>
    <n v="55"/>
    <m/>
    <x v="1"/>
    <m/>
    <x v="2"/>
    <n v="55"/>
    <x v="5"/>
    <n v="55"/>
    <x v="0"/>
    <m/>
  </r>
  <r>
    <x v="41"/>
    <s v="2a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41"/>
    <s v="2a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41"/>
    <s v="2a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41"/>
    <s v="2a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41"/>
    <s v="2a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41"/>
    <s v="2a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41"/>
    <s v="2a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41"/>
    <s v="2a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41"/>
    <s v="2a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41"/>
    <s v="2a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41"/>
    <s v="2a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41"/>
    <s v="2b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2b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2b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2b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2b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2b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3"/>
    <x v="59"/>
    <s v="Sam, dim et JF - JOUR - Consultation"/>
    <s v="Consultation"/>
    <n v="37.5"/>
    <m/>
    <m/>
    <m/>
    <m/>
    <s v="Bancontact"/>
    <m/>
    <m/>
    <n v="37"/>
    <m/>
    <x v="1"/>
    <m/>
    <x v="2"/>
    <n v="37"/>
    <x v="5"/>
    <n v="37"/>
    <x v="0"/>
    <m/>
  </r>
  <r>
    <x v="41"/>
    <n v="3"/>
    <x v="59"/>
    <s v="Sam, dim et JF - JOUR - Consultation"/>
    <s v="Consultation"/>
    <n v="37.5"/>
    <m/>
    <m/>
    <m/>
    <m/>
    <s v="Bancontact"/>
    <m/>
    <m/>
    <n v="37"/>
    <m/>
    <x v="1"/>
    <m/>
    <x v="2"/>
    <n v="37"/>
    <x v="5"/>
    <n v="37"/>
    <x v="0"/>
    <m/>
  </r>
  <r>
    <x v="41"/>
    <n v="3"/>
    <x v="59"/>
    <s v="Sam, dim et JF - JOUR - Consultation"/>
    <s v="Consultation"/>
    <n v="37.5"/>
    <m/>
    <m/>
    <m/>
    <m/>
    <s v="Bancontact"/>
    <m/>
    <m/>
    <n v="37"/>
    <m/>
    <x v="1"/>
    <m/>
    <x v="2"/>
    <n v="37"/>
    <x v="5"/>
    <n v="37"/>
    <x v="0"/>
    <m/>
  </r>
  <r>
    <x v="41"/>
    <n v="3"/>
    <x v="59"/>
    <s v="Sam, dim et JF - JOUR - Consultation"/>
    <s v="Consultation"/>
    <n v="37.5"/>
    <m/>
    <m/>
    <m/>
    <m/>
    <s v="Bancontact"/>
    <m/>
    <m/>
    <n v="37"/>
    <m/>
    <x v="1"/>
    <m/>
    <x v="2"/>
    <n v="37"/>
    <x v="5"/>
    <n v="37"/>
    <x v="0"/>
    <m/>
  </r>
  <r>
    <x v="41"/>
    <n v="3"/>
    <x v="59"/>
    <s v="Sam, dim et JF - JOUR - Consultation"/>
    <s v="Consultation"/>
    <n v="37.5"/>
    <m/>
    <m/>
    <m/>
    <m/>
    <s v="Bancontact"/>
    <m/>
    <m/>
    <n v="37"/>
    <m/>
    <x v="1"/>
    <m/>
    <x v="2"/>
    <n v="37"/>
    <x v="5"/>
    <n v="37"/>
    <x v="0"/>
    <m/>
  </r>
  <r>
    <x v="41"/>
    <n v="3"/>
    <x v="59"/>
    <s v="Sam, dim et JF - JOUR - Consultation"/>
    <s v="Consultation"/>
    <n v="37.5"/>
    <m/>
    <m/>
    <m/>
    <m/>
    <s v="Bancontact"/>
    <m/>
    <m/>
    <n v="37"/>
    <m/>
    <x v="1"/>
    <m/>
    <x v="2"/>
    <n v="37"/>
    <x v="5"/>
    <n v="37"/>
    <x v="0"/>
    <m/>
  </r>
  <r>
    <x v="41"/>
    <n v="3"/>
    <x v="59"/>
    <s v="Sam, dim et JF - JOUR - Consultation"/>
    <s v="Consultation"/>
    <n v="37.5"/>
    <m/>
    <m/>
    <m/>
    <m/>
    <s v="Bancontact"/>
    <m/>
    <m/>
    <n v="37"/>
    <m/>
    <x v="1"/>
    <m/>
    <x v="2"/>
    <n v="37"/>
    <x v="5"/>
    <n v="37"/>
    <x v="0"/>
    <m/>
  </r>
  <r>
    <x v="41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4"/>
    <x v="19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5"/>
    <x v="37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41"/>
    <n v="5"/>
    <x v="3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1"/>
    <n v="5"/>
    <x v="3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1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7"/>
    <x v="121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1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nuit 1"/>
    <x v="17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nuit 1"/>
    <x v="17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nuit 1"/>
    <x v="17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1"/>
    <s v="nuit 2"/>
    <x v="148"/>
    <s v="Sam, dim et JF - NUIT - Visite 1 bénéficiaire"/>
    <s v="Visite"/>
    <n v="85"/>
    <m/>
    <m/>
    <m/>
    <m/>
    <s v="Bancontact"/>
    <m/>
    <m/>
    <n v="85"/>
    <m/>
    <x v="1"/>
    <m/>
    <x v="2"/>
    <n v="85"/>
    <x v="5"/>
    <n v="85"/>
    <x v="0"/>
    <m/>
  </r>
  <r>
    <x v="41"/>
    <s v="nuit 2"/>
    <x v="148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1"/>
    <s v="nuit 2"/>
    <x v="148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2"/>
    <n v="6"/>
    <x v="73"/>
    <s v="Sam, dim et JF - JOUR - Consultation"/>
    <s v="Consultation"/>
    <n v="37.5"/>
    <s v="Aldag Herbert"/>
    <m/>
    <m/>
    <m/>
    <s v="Différé"/>
    <s v="⅓ payant C"/>
    <s v="Non"/>
    <n v="37.5"/>
    <n v="1.5"/>
    <x v="8"/>
    <m/>
    <x v="2"/>
    <m/>
    <x v="0"/>
    <n v="1.5"/>
    <x v="1"/>
    <m/>
  </r>
  <r>
    <x v="42"/>
    <s v="2a"/>
    <x v="30"/>
    <s v="Sam, dim et JF - JOUR - Visite 1 bénéficiaire"/>
    <s v="Visite"/>
    <n v="55.5"/>
    <s v="Allard Marie - Josée"/>
    <s v="Les Hêtres"/>
    <m/>
    <m/>
    <s v="Différé"/>
    <s v="MR"/>
    <s v="Oui"/>
    <n v="55.5"/>
    <m/>
    <x v="1"/>
    <m/>
    <x v="2"/>
    <n v="55.5"/>
    <x v="5"/>
    <n v="55.5"/>
    <x v="0"/>
    <m/>
  </r>
  <r>
    <x v="42"/>
    <s v="1a"/>
    <x v="179"/>
    <s v="Sam, dim et JF - JOUR - Consultation"/>
    <s v="Consultation"/>
    <n v="37.5"/>
    <s v="Berisha Erduan "/>
    <m/>
    <s v="(228) Mutualia - Mutualité neutre _x000a_"/>
    <s v="Place Verte 41 4800 VERVIERS"/>
    <s v="Différé"/>
    <s v="⅓ payant C"/>
    <s v="Oui"/>
    <n v="37.5"/>
    <n v="1.5"/>
    <x v="8"/>
    <n v="35.85"/>
    <x v="6"/>
    <m/>
    <x v="0"/>
    <n v="37.35"/>
    <x v="0"/>
    <m/>
  </r>
  <r>
    <x v="42"/>
    <n v="7"/>
    <x v="97"/>
    <s v="Sam, dim et JF - JOUR - Consultation"/>
    <s v="Consultation"/>
    <n v="37.5"/>
    <s v="Biert Alexander"/>
    <s v="M.Méd.Pro Gesund "/>
    <m/>
    <m/>
    <s v="Différé"/>
    <s v="Autres"/>
    <s v="Oui"/>
    <n v="37.5"/>
    <n v="6"/>
    <x v="8"/>
    <m/>
    <x v="2"/>
    <n v="31.5"/>
    <x v="5"/>
    <n v="37.5"/>
    <x v="0"/>
    <m/>
  </r>
  <r>
    <x v="42"/>
    <n v="5"/>
    <x v="15"/>
    <s v="Sam, dim et JF - JOUR - Consultation"/>
    <s v="Consultation"/>
    <n v="37.5"/>
    <s v="Braspenninckx Karin"/>
    <m/>
    <s v="(228) Mutualia - Mutualité neutre _x000a_"/>
    <s v="Place Verte 41 4800 VERVIERS"/>
    <s v="Différé"/>
    <s v="⅓ payant C"/>
    <s v="Oui"/>
    <n v="37.5"/>
    <n v="2"/>
    <x v="8"/>
    <n v="35.85"/>
    <x v="6"/>
    <m/>
    <x v="0"/>
    <n v="37.85"/>
    <x v="0"/>
    <m/>
  </r>
  <r>
    <x v="42"/>
    <s v="2b"/>
    <x v="180"/>
    <s v="Sam, dim et JF - JOUR - Consultation"/>
    <s v="Consultation"/>
    <n v="37.5"/>
    <s v="Claine Sébastien"/>
    <m/>
    <s v="(319) Solidaris - Mutualité socialiste et syndicale de la Province de Liège _x000a_"/>
    <s v="Rue Douffet 36 4020 LIEGE"/>
    <s v="Différé"/>
    <s v="⅓ payant C"/>
    <s v="Oui"/>
    <n v="37.5"/>
    <n v="1.5"/>
    <x v="8"/>
    <m/>
    <x v="2"/>
    <m/>
    <x v="0"/>
    <n v="1.5"/>
    <x v="3"/>
    <m/>
  </r>
  <r>
    <x v="42"/>
    <n v="4"/>
    <x v="53"/>
    <s v="Sam, dim et JF - JOUR - Consultation"/>
    <s v="Consultation"/>
    <n v="37.5"/>
    <s v="Counotte Carine"/>
    <m/>
    <s v="(319) Solidaris - Mutualité socialiste et syndicale de la Province de Liège _x000a_"/>
    <s v="Rue Douffet 36 4020 LIEGE"/>
    <s v="Différé"/>
    <s v="⅓ payant C"/>
    <s v="Oui"/>
    <n v="37.5"/>
    <n v="1.5"/>
    <x v="8"/>
    <m/>
    <x v="2"/>
    <m/>
    <x v="0"/>
    <n v="1.5"/>
    <x v="3"/>
    <m/>
  </r>
  <r>
    <x v="42"/>
    <n v="4"/>
    <x v="53"/>
    <s v="Sam, dim et JF - JOUR - Consultation"/>
    <s v="Consultation"/>
    <n v="37.5"/>
    <s v="Demuynck Etienne"/>
    <m/>
    <s v="(120) Christelijke mutualiteit Middden- Vlaanderen "/>
    <s v="Martelaarslaan 17 9000 GENT"/>
    <s v="Différé"/>
    <s v="⅓ payant C"/>
    <s v="Oui"/>
    <n v="37.5"/>
    <n v="1.5"/>
    <x v="8"/>
    <m/>
    <x v="2"/>
    <m/>
    <x v="0"/>
    <n v="1.5"/>
    <x v="3"/>
    <m/>
  </r>
  <r>
    <x v="42"/>
    <s v="1a"/>
    <x v="179"/>
    <s v="Sam, dim et JF - JOUR - Visite 1 bénéficiaire"/>
    <s v="Visite"/>
    <n v="55.5"/>
    <s v="Doome Joseph"/>
    <m/>
    <s v="(319) Solidaris - Mutualité socialiste et syndicale de la Province de Liège _x000a_"/>
    <s v="Rue Douffet 36 4020 LIEGE"/>
    <s v="Différé"/>
    <s v="⅓ payant NP"/>
    <s v="Oui"/>
    <n v="55.5"/>
    <m/>
    <x v="1"/>
    <n v="50.8"/>
    <x v="7"/>
    <m/>
    <x v="0"/>
    <n v="50.8"/>
    <x v="0"/>
    <m/>
  </r>
  <r>
    <x v="42"/>
    <n v="6"/>
    <x v="73"/>
    <s v="Sam, dim et JF - JOUR - Visite 1 bénéficiaire"/>
    <s v="Visite"/>
    <n v="55.5"/>
    <s v="Gatzweiler Karl"/>
    <s v="St Marie Raeren"/>
    <m/>
    <m/>
    <s v="Différé"/>
    <s v="MR"/>
    <s v="Oui"/>
    <n v="55.5"/>
    <m/>
    <x v="1"/>
    <m/>
    <x v="2"/>
    <n v="55.5"/>
    <x v="5"/>
    <n v="55.5"/>
    <x v="0"/>
    <m/>
  </r>
  <r>
    <x v="42"/>
    <n v="5"/>
    <x v="15"/>
    <s v="Sam, dim et JF - JOUR - Visite 1 bénéficiaire"/>
    <s v="Visite"/>
    <n v="55.5"/>
    <s v="Gonay Marie"/>
    <s v="La Bouvière Vielsam"/>
    <m/>
    <m/>
    <s v="Différé"/>
    <s v="MR"/>
    <s v="Oui"/>
    <n v="55.5"/>
    <m/>
    <x v="1"/>
    <m/>
    <x v="2"/>
    <n v="55"/>
    <x v="5"/>
    <n v="55"/>
    <x v="0"/>
    <m/>
  </r>
  <r>
    <x v="42"/>
    <s v="nuit 3"/>
    <x v="28"/>
    <s v="Sam, dim et JF - JOUR - Visite 1 bénéficiaire"/>
    <s v="Visite"/>
    <n v="55.5"/>
    <s v="Hermann Johanna"/>
    <m/>
    <s v="(137) Mutualité Chrétienne"/>
    <m/>
    <s v="Différé"/>
    <s v="⅓ payant C"/>
    <s v="Oui"/>
    <n v="55.5"/>
    <n v="5"/>
    <x v="8"/>
    <n v="50.8"/>
    <x v="4"/>
    <m/>
    <x v="0"/>
    <n v="55.8"/>
    <x v="0"/>
    <m/>
  </r>
  <r>
    <x v="42"/>
    <s v="nuit 1"/>
    <x v="9"/>
    <s v="Sam, dim et JF - JOUR - Visite 1 bénéficiaire"/>
    <s v="Visite"/>
    <n v="55.5"/>
    <s v="Jennekens Suzanne"/>
    <s v="La Lainière Verviers"/>
    <m/>
    <m/>
    <s v="Différé"/>
    <s v="MR"/>
    <s v="Oui"/>
    <n v="55.5"/>
    <m/>
    <x v="1"/>
    <m/>
    <x v="2"/>
    <n v="55.5"/>
    <x v="6"/>
    <n v="55.5"/>
    <x v="0"/>
    <m/>
  </r>
  <r>
    <x v="42"/>
    <s v="1a"/>
    <x v="179"/>
    <s v="Sam, dim et JF - JOUR - Consultation"/>
    <s v="Consultation"/>
    <n v="37.5"/>
    <s v="Lebeau Ghislaine"/>
    <m/>
    <s v="(319) Solidaris - Mutualité socialiste et syndicale de la Province de Liège _x000a_"/>
    <s v="Rue Douffet 36 4020 LIEGE"/>
    <s v="Différé"/>
    <s v="⅓ payant C"/>
    <s v="Oui"/>
    <n v="37.5"/>
    <n v="1.5"/>
    <x v="8"/>
    <n v="35.85"/>
    <x v="7"/>
    <m/>
    <x v="0"/>
    <n v="37.35"/>
    <x v="0"/>
    <m/>
  </r>
  <r>
    <x v="42"/>
    <s v="2a"/>
    <x v="30"/>
    <s v="Sam, dim et JF - JOUR - Visite 1 bénéficiaire"/>
    <s v="Visite"/>
    <n v="55.5"/>
    <s v="Levaux Stéphanie"/>
    <m/>
    <s v="(137) Mutualité Chrétienne de Verviers - Eupen _x000a_"/>
    <s v="Rue Laoureux 25-29  - 4800 Verviers"/>
    <s v="Différé"/>
    <s v="⅓ payant C"/>
    <s v="Non"/>
    <n v="55.5"/>
    <n v="5"/>
    <x v="8"/>
    <m/>
    <x v="2"/>
    <m/>
    <x v="0"/>
    <n v="5"/>
    <x v="1"/>
    <m/>
  </r>
  <r>
    <x v="42"/>
    <n v="7"/>
    <x v="97"/>
    <s v="Sam, dim et JF - JOUR - Consultation"/>
    <s v="Consultation"/>
    <n v="37.5"/>
    <s v="Louges Adolf"/>
    <m/>
    <s v="(515) - Freie Krankenkasse"/>
    <m/>
    <s v="Différé"/>
    <s v="⅓ payant C"/>
    <s v="Oui"/>
    <n v="37.5"/>
    <n v="1.5"/>
    <x v="8"/>
    <n v="35.85"/>
    <x v="0"/>
    <m/>
    <x v="0"/>
    <n v="37.35"/>
    <x v="0"/>
    <m/>
  </r>
  <r>
    <x v="42"/>
    <s v="2b"/>
    <x v="180"/>
    <s v="Sam, dim et JF - JOUR - Visite 1 bénéficiaire"/>
    <s v="Visite"/>
    <n v="55.5"/>
    <s v="Modera Alain"/>
    <s v="Seigneurie D'Heusy"/>
    <m/>
    <m/>
    <s v="Différé"/>
    <s v="MR"/>
    <s v="Oui"/>
    <n v="55.5"/>
    <m/>
    <x v="1"/>
    <m/>
    <x v="2"/>
    <n v="55.5"/>
    <x v="2"/>
    <n v="55.5"/>
    <x v="0"/>
    <m/>
  </r>
  <r>
    <x v="42"/>
    <n v="3"/>
    <x v="76"/>
    <s v="Sam, dim et JF - JOUR - Visite 1 bénéficiaire"/>
    <s v="Visite"/>
    <n v="55.5"/>
    <s v="Palm Alphonse"/>
    <s v="Le Chevrefeuil Spa"/>
    <m/>
    <m/>
    <s v="Différé"/>
    <s v="MR"/>
    <s v="Oui"/>
    <n v="55.5"/>
    <m/>
    <x v="1"/>
    <m/>
    <x v="2"/>
    <n v="55.5"/>
    <x v="5"/>
    <n v="55.5"/>
    <x v="0"/>
    <m/>
  </r>
  <r>
    <x v="42"/>
    <n v="3"/>
    <x v="76"/>
    <s v="Sam, dim et JF - JOUR - Consultation"/>
    <s v="Consultation"/>
    <n v="37.5"/>
    <s v="Sac Epee Michaël"/>
    <s v="Domaine des Sorbiers Spa"/>
    <m/>
    <m/>
    <s v="Différé"/>
    <s v="MR"/>
    <s v="Oui"/>
    <n v="37.5"/>
    <m/>
    <x v="1"/>
    <m/>
    <x v="2"/>
    <n v="37.5"/>
    <x v="5"/>
    <n v="37.5"/>
    <x v="0"/>
    <m/>
  </r>
  <r>
    <x v="42"/>
    <n v="5"/>
    <x v="15"/>
    <s v="Sam, dim et JF - JOUR - Consultation"/>
    <s v="Consultation"/>
    <n v="37.5"/>
    <s v="Serlippens Emmanuelle"/>
    <m/>
    <s v="(135) Mutualité Saint-Michel "/>
    <s v="Boulevard Anspach 111-115 1000 BRUXELLES"/>
    <s v="Différé"/>
    <s v="⅓ payant C"/>
    <s v="Oui"/>
    <n v="37.5"/>
    <n v="2"/>
    <x v="8"/>
    <n v="35.85"/>
    <x v="0"/>
    <m/>
    <x v="0"/>
    <n v="37.85"/>
    <x v="0"/>
    <m/>
  </r>
  <r>
    <x v="42"/>
    <s v="2b"/>
    <x v="180"/>
    <s v="Sam, dim et JF - JOUR - Visite 1 bénéficiaire"/>
    <s v="Visite"/>
    <n v="55.5"/>
    <s v="Torcasio Palma"/>
    <s v="Les Hêtres"/>
    <m/>
    <m/>
    <s v="Différé"/>
    <s v="MR"/>
    <s v="Oui"/>
    <n v="55.5"/>
    <m/>
    <x v="1"/>
    <m/>
    <x v="2"/>
    <n v="55.5"/>
    <x v="6"/>
    <n v="55.5"/>
    <x v="0"/>
    <m/>
  </r>
  <r>
    <x v="42"/>
    <n v="7"/>
    <x v="97"/>
    <s v="Sam, dim et JF - JOUR - Consultation"/>
    <s v="Consultation"/>
    <n v="37.5"/>
    <s v="Vollville Sandra"/>
    <s v="M.Méd.Pro Gesund "/>
    <m/>
    <m/>
    <s v="Différé"/>
    <s v="Autres"/>
    <s v="Oui"/>
    <n v="37.5"/>
    <n v="6"/>
    <x v="8"/>
    <m/>
    <x v="2"/>
    <n v="31.5"/>
    <x v="5"/>
    <n v="37.5"/>
    <x v="0"/>
    <m/>
  </r>
  <r>
    <x v="42"/>
    <n v="6"/>
    <x v="73"/>
    <s v="Sam, dim et JF - JOUR - Visite 1 bénéficiaire"/>
    <s v="Visite"/>
    <n v="55.5"/>
    <s v="Welter Leonhard Hubert"/>
    <s v="GPS Med Eupen"/>
    <m/>
    <m/>
    <s v="Différé"/>
    <s v="Autres"/>
    <s v="Oui"/>
    <n v="55.5"/>
    <m/>
    <x v="1"/>
    <m/>
    <x v="2"/>
    <n v="55.5"/>
    <x v="5"/>
    <n v="55.5"/>
    <x v="0"/>
    <m/>
  </r>
  <r>
    <x v="42"/>
    <s v="nuit 2"/>
    <x v="88"/>
    <s v="Sam, dim et JF - NUIT - Visite 1 bénéficiaire"/>
    <s v="Visite"/>
    <n v="85"/>
    <s v="Ibrahim Aysar Alaa"/>
    <s v="Le Tournesol Malmédy"/>
    <m/>
    <m/>
    <s v="Différé"/>
    <s v="MR"/>
    <s v="Oui"/>
    <n v="85"/>
    <m/>
    <x v="1"/>
    <m/>
    <x v="2"/>
    <n v="85"/>
    <x v="5"/>
    <n v="85"/>
    <x v="0"/>
    <m/>
  </r>
  <r>
    <x v="42"/>
    <s v="1b"/>
    <x v="143"/>
    <s v="Sam, dim et JF - JOUR - Visite 1 bénéficiaire"/>
    <s v="Visite"/>
    <n v="55.5"/>
    <s v="Donner Ingeborg"/>
    <s v="St Joseph Moresnet"/>
    <m/>
    <m/>
    <s v="Différé"/>
    <s v="MR"/>
    <s v="Oui"/>
    <n v="100.56"/>
    <m/>
    <x v="1"/>
    <m/>
    <x v="2"/>
    <n v="100.56"/>
    <x v="6"/>
    <n v="100.56"/>
    <x v="0"/>
    <m/>
  </r>
  <r>
    <x v="42"/>
    <s v="1b"/>
    <x v="143"/>
    <s v="Sam, dim et JF - JOUR - Visite 1 bénéficiaire"/>
    <s v="Visite"/>
    <n v="55.5"/>
    <s v="Fyon Odile"/>
    <s v="St Joseph Menbach"/>
    <m/>
    <m/>
    <s v="Différé"/>
    <s v="MR"/>
    <s v="Oui"/>
    <n v="55.5"/>
    <m/>
    <x v="1"/>
    <m/>
    <x v="2"/>
    <n v="55.5"/>
    <x v="5"/>
    <n v="55.5"/>
    <x v="0"/>
    <m/>
  </r>
  <r>
    <x v="42"/>
    <s v="1b"/>
    <x v="143"/>
    <s v="Sam, dim et JF - JOUR - Visite 1 bénéficiaire"/>
    <s v="Visite"/>
    <n v="55.5"/>
    <s v="Kupper Guy"/>
    <m/>
    <s v="(137) Mutualité Chrétienne de Verviers - Eupen _x000a_"/>
    <s v="Rue Laoureux 25-29  - 4800 Verviers"/>
    <s v="Différé"/>
    <s v="⅓ payant C"/>
    <s v="Oui"/>
    <n v="55.5"/>
    <n v="5"/>
    <x v="8"/>
    <n v="50.8"/>
    <x v="0"/>
    <m/>
    <x v="0"/>
    <n v="55.8"/>
    <x v="0"/>
    <m/>
  </r>
  <r>
    <x v="42"/>
    <s v="1b"/>
    <x v="143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2"/>
    <s v="1b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nuit 3"/>
    <x v="28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2"/>
    <s v="nuit 3"/>
    <x v="28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2"/>
    <s v="1a"/>
    <x v="17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1a"/>
    <x v="17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1a"/>
    <x v="17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1a"/>
    <x v="17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1a"/>
    <x v="17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1a"/>
    <x v="17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2a"/>
    <x v="30"/>
    <s v="Sam, dim et JF - JOUR - Consultation"/>
    <s v="Consultation"/>
    <n v="37.5"/>
    <m/>
    <m/>
    <m/>
    <m/>
    <s v="Bancontact"/>
    <m/>
    <m/>
    <n v="60"/>
    <m/>
    <x v="1"/>
    <m/>
    <x v="2"/>
    <n v="60"/>
    <x v="5"/>
    <n v="60"/>
    <x v="0"/>
    <m/>
  </r>
  <r>
    <x v="42"/>
    <s v="2a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2a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2a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2a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2a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2a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2a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2a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2a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2a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2b"/>
    <x v="18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2b"/>
    <x v="18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2b"/>
    <x v="18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3"/>
    <x v="76"/>
    <s v="Sam, dim et JF - JOUR - Visite 1 bénéficiaire"/>
    <s v="Visite"/>
    <n v="55.5"/>
    <m/>
    <m/>
    <m/>
    <m/>
    <s v="Cash"/>
    <m/>
    <m/>
    <n v="55"/>
    <m/>
    <x v="1"/>
    <m/>
    <x v="2"/>
    <n v="55"/>
    <x v="5"/>
    <n v="55"/>
    <x v="0"/>
    <m/>
  </r>
  <r>
    <x v="42"/>
    <n v="3"/>
    <x v="76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5"/>
    <x v="15"/>
    <s v="Sam, dim et JF - JOUR - Consultation"/>
    <s v="Consultation"/>
    <n v="37.5"/>
    <m/>
    <m/>
    <m/>
    <m/>
    <s v="Bancontact"/>
    <m/>
    <m/>
    <n v="37"/>
    <m/>
    <x v="1"/>
    <m/>
    <x v="2"/>
    <n v="37"/>
    <x v="5"/>
    <n v="37"/>
    <x v="0"/>
    <m/>
  </r>
  <r>
    <x v="42"/>
    <n v="5"/>
    <x v="15"/>
    <s v="Sam, dim et JF - JOUR - Consultation"/>
    <s v="Consultation"/>
    <n v="37.5"/>
    <m/>
    <m/>
    <m/>
    <m/>
    <s v="Bancontact"/>
    <m/>
    <m/>
    <n v="37.56"/>
    <m/>
    <x v="1"/>
    <m/>
    <x v="2"/>
    <n v="37.56"/>
    <x v="5"/>
    <n v="37.56"/>
    <x v="0"/>
    <m/>
  </r>
  <r>
    <x v="42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6"/>
    <x v="73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2"/>
    <n v="6"/>
    <x v="73"/>
    <s v="Sam, dim et JF - JOUR - Consultation"/>
    <s v="Consultation"/>
    <n v="37.5"/>
    <m/>
    <m/>
    <m/>
    <m/>
    <s v="Bancontact"/>
    <m/>
    <m/>
    <n v="54"/>
    <m/>
    <x v="1"/>
    <m/>
    <x v="2"/>
    <n v="54"/>
    <x v="5"/>
    <n v="54"/>
    <x v="0"/>
    <m/>
  </r>
  <r>
    <x v="42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7"/>
    <x v="9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2"/>
    <n v="7"/>
    <x v="9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2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2"/>
    <s v="nuit 1"/>
    <x v="9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3"/>
    <s v="nuit 2"/>
    <x v="139"/>
    <s v="Vend et veille JF - NUIT - Consultation"/>
    <s v="Consultation"/>
    <n v="50"/>
    <s v="Hoffmann Katharina"/>
    <m/>
    <s v="(137) Mutualité Chrétienne de Verviers - Eupen _x000a_"/>
    <s v="Rue Laoureux 25-29  - 4800 Verviers"/>
    <s v="Différé"/>
    <s v="⅓ payant C"/>
    <s v="Oui"/>
    <n v="50"/>
    <n v="1.5"/>
    <x v="8"/>
    <n v="48.19"/>
    <x v="4"/>
    <m/>
    <x v="0"/>
    <n v="49.69"/>
    <x v="0"/>
    <m/>
  </r>
  <r>
    <x v="43"/>
    <s v="nuit 1"/>
    <x v="40"/>
    <s v="Vend et veille JF - NUIT - Visite 1 bénéficiare"/>
    <s v="Visite"/>
    <n v="85"/>
    <s v="Decloux Simone"/>
    <s v="La Barcarolle "/>
    <m/>
    <m/>
    <s v="Différé"/>
    <s v="MR"/>
    <s v="Oui"/>
    <n v="85"/>
    <m/>
    <x v="1"/>
    <m/>
    <x v="2"/>
    <n v="85.24"/>
    <x v="2"/>
    <n v="85.24"/>
    <x v="0"/>
    <m/>
  </r>
  <r>
    <x v="43"/>
    <s v="nuit 1"/>
    <x v="40"/>
    <s v="Vend et veille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3"/>
    <s v="nuit 1"/>
    <x v="40"/>
    <s v="Vend et veille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3"/>
    <s v="nuit 1"/>
    <x v="40"/>
    <s v="Vend et veille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3"/>
    <s v="nuit 2"/>
    <x v="139"/>
    <s v="Vend et veille JF - JOUR - Visite 1 bénéficiare"/>
    <s v="Visite"/>
    <n v="49.5"/>
    <m/>
    <m/>
    <m/>
    <m/>
    <s v="Bancontact"/>
    <m/>
    <m/>
    <n v="49.5"/>
    <m/>
    <x v="1"/>
    <m/>
    <x v="2"/>
    <n v="49.5"/>
    <x v="5"/>
    <n v="49.5"/>
    <x v="0"/>
    <m/>
  </r>
  <r>
    <x v="43"/>
    <s v="nuit 2"/>
    <x v="139"/>
    <s v="Vend et veille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3"/>
    <s v="nuit 2"/>
    <x v="139"/>
    <s v="Vend et veille JF - NUIT - Consultation"/>
    <s v="Consultation"/>
    <n v="50"/>
    <m/>
    <m/>
    <m/>
    <m/>
    <s v="Cash"/>
    <m/>
    <m/>
    <n v="50"/>
    <m/>
    <x v="1"/>
    <m/>
    <x v="2"/>
    <n v="50"/>
    <x v="5"/>
    <n v="50"/>
    <x v="0"/>
    <m/>
  </r>
  <r>
    <x v="43"/>
    <s v="nuit 3"/>
    <x v="14"/>
    <s v="Vend et veille JF - NUIT - Consultation"/>
    <s v="Consultation"/>
    <n v="50"/>
    <m/>
    <m/>
    <m/>
    <m/>
    <s v="Bancontact"/>
    <m/>
    <m/>
    <n v="37.5"/>
    <m/>
    <x v="1"/>
    <m/>
    <x v="2"/>
    <n v="37.5"/>
    <x v="5"/>
    <n v="37.5"/>
    <x v="0"/>
    <m/>
  </r>
  <r>
    <x v="44"/>
    <s v="2b"/>
    <x v="180"/>
    <s v="Sam, dim et JF - JOUR - Consultation"/>
    <s v="Consultation"/>
    <n v="37.5"/>
    <s v="Amjad Nazia"/>
    <m/>
    <s v="(319) Solidaris - Mutualité socialiste et syndicale de la Province de Liège _x000a_"/>
    <s v="Rue Douffet 36 4020 LIEGE"/>
    <s v="Différé"/>
    <s v="⅓ payant BC"/>
    <s v="Oui"/>
    <n v="37.5"/>
    <n v="1.5"/>
    <x v="8"/>
    <n v="35.85"/>
    <x v="3"/>
    <m/>
    <x v="0"/>
    <n v="37.35"/>
    <x v="0"/>
    <m/>
  </r>
  <r>
    <x v="44"/>
    <s v="2a"/>
    <x v="181"/>
    <s v="Sam, dim et JF - JOUR - Consultation"/>
    <s v="Consultation"/>
    <n v="37.5"/>
    <s v="Biro Ahmet"/>
    <m/>
    <s v="(228) Mutualia - Mutualité neutre _x000a_"/>
    <s v="Place Verte 41 4800 VERVIERS"/>
    <s v="Différé"/>
    <s v="⅓ payant C"/>
    <s v="Oui"/>
    <n v="37.5"/>
    <n v="1.5"/>
    <x v="8"/>
    <n v="35.85"/>
    <x v="6"/>
    <m/>
    <x v="0"/>
    <n v="37.35"/>
    <x v="0"/>
    <m/>
  </r>
  <r>
    <x v="44"/>
    <n v="4"/>
    <x v="19"/>
    <s v="Sam, dim et JF - JOUR - Consultation"/>
    <s v="Consultation"/>
    <n v="37.5"/>
    <s v="Chedly Aymen"/>
    <m/>
    <s v="(137) Mutualité Chrétienne de Verviers - Eupen _x000a_"/>
    <s v="Rue Laoureux 25-29  - 4800 Verviers"/>
    <s v="Différé"/>
    <s v="⅓ payant C"/>
    <s v="Oui"/>
    <n v="37.5"/>
    <n v="1.5"/>
    <x v="8"/>
    <n v="35.85"/>
    <x v="4"/>
    <m/>
    <x v="0"/>
    <n v="37.35"/>
    <x v="0"/>
    <m/>
  </r>
  <r>
    <x v="44"/>
    <s v="2a"/>
    <x v="181"/>
    <s v="Sam, dim et JF - JOUR - Visite 1 bénéficiaire"/>
    <s v="Visite"/>
    <n v="55.5"/>
    <s v="Coumont Simone"/>
    <m/>
    <s v="(228) Mutualia - Mutualité neutre _x000a_"/>
    <s v="Place Verte 41 4800 VERVIERS"/>
    <s v="Différé"/>
    <s v="⅓ payant C"/>
    <s v="Oui"/>
    <n v="55.5"/>
    <n v="5"/>
    <x v="8"/>
    <n v="50.8"/>
    <x v="6"/>
    <m/>
    <x v="0"/>
    <n v="55.8"/>
    <x v="0"/>
    <m/>
  </r>
  <r>
    <x v="44"/>
    <n v="3"/>
    <x v="55"/>
    <s v="Sam, dim et JF - JOUR - Visite 1 bénéficiaire"/>
    <s v="Visite"/>
    <n v="55.5"/>
    <s v="Dragonetti Lucienne"/>
    <s v="Seingneurie Le Grand Cerf Spa"/>
    <m/>
    <m/>
    <s v="Différé"/>
    <s v="MR"/>
    <s v="Oui"/>
    <n v="55.5"/>
    <m/>
    <x v="1"/>
    <m/>
    <x v="2"/>
    <n v="55.5"/>
    <x v="6"/>
    <n v="55.5"/>
    <x v="0"/>
    <m/>
  </r>
  <r>
    <x v="44"/>
    <s v="2b"/>
    <x v="180"/>
    <s v="Sam, dim et JF - JOUR - Consultation"/>
    <s v="Consultation"/>
    <n v="37.5"/>
    <s v="Etienne Clara"/>
    <m/>
    <s v="(940,941,942) Caisse des Soins de santé de HR Rail Centre Médical Régional Namur _x000a_"/>
    <s v="Rue de France, 85 - 1060 BRUXELLES"/>
    <s v="Différé"/>
    <s v="⅓ payant C"/>
    <s v="Oui"/>
    <n v="37.5"/>
    <n v="1.5"/>
    <x v="8"/>
    <n v="35.85"/>
    <x v="4"/>
    <m/>
    <x v="0"/>
    <n v="37.35"/>
    <x v="0"/>
    <m/>
  </r>
  <r>
    <x v="44"/>
    <s v="2b"/>
    <x v="180"/>
    <s v="Sam, dim et JF - JOUR - Visite 1 bénéficiaire"/>
    <s v="Visite"/>
    <n v="55.5"/>
    <s v="Gilis M. Jeanne"/>
    <s v="Bon Air"/>
    <m/>
    <m/>
    <s v="Différé"/>
    <s v="MR"/>
    <s v="Oui"/>
    <n v="55.5"/>
    <m/>
    <x v="1"/>
    <m/>
    <x v="2"/>
    <n v="55.5"/>
    <x v="2"/>
    <n v="55.5"/>
    <x v="0"/>
    <m/>
  </r>
  <r>
    <x v="44"/>
    <s v="1a"/>
    <x v="102"/>
    <s v="Sam, dim et JF - JOUR - Visite 1 bénéficiaire"/>
    <s v="Visite"/>
    <n v="55.5"/>
    <s v="Godfroid Renée"/>
    <s v="Léon D'Andrimont Limbourg"/>
    <m/>
    <m/>
    <s v="Différé"/>
    <s v="MR"/>
    <s v="Oui"/>
    <n v="55.5"/>
    <m/>
    <x v="1"/>
    <m/>
    <x v="2"/>
    <n v="55.5"/>
    <x v="6"/>
    <n v="55.5"/>
    <x v="0"/>
    <m/>
  </r>
  <r>
    <x v="44"/>
    <n v="7"/>
    <x v="22"/>
    <s v="Sam, dim et JF - JOUR - Visite 1 bénéficiaire"/>
    <s v="Visite"/>
    <n v="55.5"/>
    <s v="Habsch Johanna"/>
    <s v="Pro Gesund"/>
    <m/>
    <m/>
    <s v="Différé"/>
    <s v="Autres"/>
    <s v="Oui"/>
    <n v="55.5"/>
    <n v="4.5"/>
    <x v="8"/>
    <n v="51"/>
    <x v="0"/>
    <m/>
    <x v="0"/>
    <n v="55.5"/>
    <x v="0"/>
    <m/>
  </r>
  <r>
    <x v="44"/>
    <n v="6"/>
    <x v="168"/>
    <s v="Sam, dim et JF - JOUR - Visite 2 bénéficiaires"/>
    <s v="Visite"/>
    <n v="48"/>
    <s v="Heinen Robert"/>
    <s v="Golden Morgen Walhorm"/>
    <m/>
    <m/>
    <s v="Différé"/>
    <s v="MR"/>
    <s v="Oui"/>
    <n v="48"/>
    <m/>
    <x v="1"/>
    <m/>
    <x v="2"/>
    <n v="48"/>
    <x v="5"/>
    <n v="48"/>
    <x v="0"/>
    <m/>
  </r>
  <r>
    <x v="44"/>
    <n v="3"/>
    <x v="55"/>
    <s v="Sam, dim et JF - JOUR - Visite 1 bénéficiaire"/>
    <s v="Visite"/>
    <n v="55.5"/>
    <s v="Heusdens René"/>
    <s v="Les Heures Claires Spa"/>
    <m/>
    <m/>
    <s v="Différé"/>
    <s v="MR"/>
    <s v="Oui"/>
    <n v="55.5"/>
    <m/>
    <x v="1"/>
    <m/>
    <x v="2"/>
    <n v="55.5"/>
    <x v="6"/>
    <n v="55.5"/>
    <x v="0"/>
    <m/>
  </r>
  <r>
    <x v="44"/>
    <n v="6"/>
    <x v="168"/>
    <s v="Sam, dim et JF - JOUR - Consultation"/>
    <s v="Consultation"/>
    <n v="37.5"/>
    <s v="Jansen Peter"/>
    <m/>
    <s v="(137) Mutualité Chrétienne de Verviers - Eupen _x000a_"/>
    <s v="Rue Laoureux 25-29  - 4800 Verviers"/>
    <s v="Différé"/>
    <s v="⅓ payant C"/>
    <s v="Oui"/>
    <n v="37.5"/>
    <n v="1.5"/>
    <x v="8"/>
    <n v="35.85"/>
    <x v="4"/>
    <m/>
    <x v="0"/>
    <n v="37.35"/>
    <x v="0"/>
    <m/>
  </r>
  <r>
    <x v="44"/>
    <s v="2a"/>
    <x v="181"/>
    <s v="Sam, dim et JF - JOUR - Visite 1 bénéficiaire"/>
    <s v="Visite"/>
    <n v="55.5"/>
    <s v="Jason Marie Théres"/>
    <m/>
    <s v="(137) Mutualité Chrétienne de Verviers - Eupen _x000a_"/>
    <s v="Rue Laoureux 25-29  - 4800 Verviers"/>
    <s v="Différé"/>
    <s v="⅓ payant C"/>
    <s v="Oui"/>
    <n v="55.5"/>
    <n v="5"/>
    <x v="8"/>
    <n v="50.8"/>
    <x v="4"/>
    <m/>
    <x v="0"/>
    <n v="55.8"/>
    <x v="0"/>
    <m/>
  </r>
  <r>
    <x v="44"/>
    <s v="1a"/>
    <x v="102"/>
    <s v="Sam, dim et JF - JOUR - Visite 1 bénéficiaire"/>
    <s v="Visite"/>
    <n v="55.5"/>
    <s v="Lejeune Louis"/>
    <s v="Léon D'Andrimont Limbourg"/>
    <m/>
    <m/>
    <s v="Différé"/>
    <s v="MR"/>
    <s v="Oui"/>
    <n v="55.5"/>
    <m/>
    <x v="1"/>
    <n v="50.8"/>
    <x v="3"/>
    <m/>
    <x v="0"/>
    <n v="50.8"/>
    <x v="0"/>
    <m/>
  </r>
  <r>
    <x v="44"/>
    <n v="4"/>
    <x v="19"/>
    <s v="Sam, dim et JF - JOUR - Visite 1 bénéficiaire"/>
    <s v="Visite"/>
    <n v="55.5"/>
    <s v="Lemaitre Colette"/>
    <s v="Ferdinand Nicolay"/>
    <m/>
    <m/>
    <s v="Différé"/>
    <s v="MR"/>
    <s v="Oui"/>
    <n v="55.5"/>
    <m/>
    <x v="1"/>
    <m/>
    <x v="2"/>
    <n v="55.5"/>
    <x v="6"/>
    <n v="55.5"/>
    <x v="0"/>
    <m/>
  </r>
  <r>
    <x v="44"/>
    <n v="7"/>
    <x v="22"/>
    <s v="Sam, dim et JF - JOUR - Consultation"/>
    <s v="Consultation"/>
    <n v="37.5"/>
    <s v="Löfgen Juri"/>
    <s v="Pro Gesund"/>
    <m/>
    <m/>
    <s v="Différé"/>
    <s v="Autres"/>
    <s v="Oui"/>
    <n v="37.5"/>
    <n v="6"/>
    <x v="8"/>
    <m/>
    <x v="2"/>
    <n v="31.5"/>
    <x v="5"/>
    <n v="37.5"/>
    <x v="0"/>
    <m/>
  </r>
  <r>
    <x v="44"/>
    <n v="7"/>
    <x v="22"/>
    <s v="Sam, dim et JF - JOUR - Consultation"/>
    <s v="Consultation"/>
    <n v="37.5"/>
    <s v="Maraite Gabrielle"/>
    <m/>
    <s v="(137) Mutualité Chrétienne de Verviers - Eupen _x000a_"/>
    <s v="Rue Laoureux 25-29  - 4800 Verviers"/>
    <s v="Différé"/>
    <s v="⅓ payant C"/>
    <s v="Oui"/>
    <n v="37.5"/>
    <n v="1.5"/>
    <x v="8"/>
    <n v="35.85"/>
    <x v="4"/>
    <m/>
    <x v="0"/>
    <n v="37.35"/>
    <x v="0"/>
    <m/>
  </r>
  <r>
    <x v="44"/>
    <n v="7"/>
    <x v="22"/>
    <s v="Sam, dim et JF - JOUR - Consultation"/>
    <s v="Consultation"/>
    <n v="37.5"/>
    <s v="Niehsen Elfriede"/>
    <m/>
    <s v="(137) Mutualité Chrétienne de Verviers - Eupen _x000a_"/>
    <s v="Rue Laoureux 25-29  - 4800 Verviers"/>
    <s v="Différé"/>
    <s v="⅓ payant C"/>
    <s v="Oui"/>
    <n v="37.5"/>
    <n v="1.5"/>
    <x v="8"/>
    <n v="35.85"/>
    <x v="4"/>
    <m/>
    <x v="0"/>
    <n v="37.35"/>
    <x v="0"/>
    <m/>
  </r>
  <r>
    <x v="44"/>
    <n v="6"/>
    <x v="168"/>
    <s v="Sam, dim et JF - JOUR - Visite 1 bénéficiaire"/>
    <s v="Visite"/>
    <n v="55.5"/>
    <s v="Pierotti Marie"/>
    <s v="Home Fabiola Eupen"/>
    <m/>
    <m/>
    <s v="Différé"/>
    <s v="MR"/>
    <s v="Oui"/>
    <n v="55.5"/>
    <m/>
    <x v="1"/>
    <m/>
    <x v="2"/>
    <n v="55.5"/>
    <x v="5"/>
    <n v="55.5"/>
    <x v="0"/>
    <m/>
  </r>
  <r>
    <x v="44"/>
    <s v="1a"/>
    <x v="102"/>
    <s v="Sam, dim et JF - JOUR - Consultation"/>
    <s v="Consultation"/>
    <n v="37.5"/>
    <s v="Pirenne Marie"/>
    <m/>
    <s v="(137) Mutualité Chrétienne de Verviers - Eupen _x000a_"/>
    <s v="Rue Laoureux 25-29  - 4800 Verviers"/>
    <s v="Différé"/>
    <s v="⅓ payant C"/>
    <s v="Oui"/>
    <n v="37.5"/>
    <n v="1.5"/>
    <x v="8"/>
    <n v="35.85"/>
    <x v="4"/>
    <m/>
    <x v="0"/>
    <n v="37.35"/>
    <x v="0"/>
    <m/>
  </r>
  <r>
    <x v="44"/>
    <s v="2a"/>
    <x v="181"/>
    <s v="Sam, dim et JF - JOUR - Consultation"/>
    <s v="Consultation"/>
    <n v="37.5"/>
    <s v="Plunus Lucette"/>
    <m/>
    <s v="(228) Mutualia - Mutualité neutre _x000a_"/>
    <s v="Place Verte 41 4800 VERVIERS"/>
    <s v="Différé"/>
    <s v="⅓ payant C"/>
    <s v="Oui"/>
    <n v="37.5"/>
    <n v="1.5"/>
    <x v="8"/>
    <n v="35.85"/>
    <x v="6"/>
    <m/>
    <x v="0"/>
    <n v="37.35"/>
    <x v="0"/>
    <m/>
  </r>
  <r>
    <x v="44"/>
    <n v="6"/>
    <x v="168"/>
    <s v="Sam, dim et JF - JOUR - Consultation"/>
    <s v="Consultation"/>
    <n v="37.5"/>
    <s v="Prieur Annedoris"/>
    <m/>
    <s v="(515) Freie Krankenkasse _x000a_"/>
    <s v="Rue Saint-Hubert 49 - 1150 BRUXELLES"/>
    <s v="Différé"/>
    <s v="⅓ payant C"/>
    <s v="Oui"/>
    <n v="37.5"/>
    <n v="1.5"/>
    <x v="8"/>
    <n v="35.85"/>
    <x v="3"/>
    <m/>
    <x v="0"/>
    <n v="37.35"/>
    <x v="0"/>
    <m/>
  </r>
  <r>
    <x v="44"/>
    <n v="6"/>
    <x v="168"/>
    <s v="Sam, dim et JF - JOUR - Visite 1 bénéficiaire"/>
    <s v="Visite"/>
    <n v="55.5"/>
    <s v="Proess Anna"/>
    <s v="Home St Joseph Eupen"/>
    <m/>
    <m/>
    <s v="Différé"/>
    <s v="MR"/>
    <s v="Oui"/>
    <n v="55.5"/>
    <m/>
    <x v="1"/>
    <m/>
    <x v="2"/>
    <n v="55.5"/>
    <x v="5"/>
    <n v="55.5"/>
    <x v="0"/>
    <m/>
  </r>
  <r>
    <x v="44"/>
    <s v="2b"/>
    <x v="180"/>
    <s v="Sam, dim et JF - JOUR - Consultation"/>
    <s v="Consultation"/>
    <n v="37.5"/>
    <s v="Saber Wafae"/>
    <m/>
    <s v="(506) Omnimut mutualité libre de Wallonie _x000a_"/>
    <s v="Rue Natalis 47 B 4020 LIEGE "/>
    <s v="Différé"/>
    <s v="⅓ payant C"/>
    <s v="Oui"/>
    <n v="37.5"/>
    <n v="1.5"/>
    <x v="8"/>
    <m/>
    <x v="2"/>
    <m/>
    <x v="0"/>
    <n v="1.5"/>
    <x v="3"/>
    <m/>
  </r>
  <r>
    <x v="44"/>
    <s v="2b"/>
    <x v="180"/>
    <s v="Sam, dim et JF - JOUR - Visite 1 bénéficiaire"/>
    <s v="Visite"/>
    <n v="55.5"/>
    <s v="Scheen Jacques"/>
    <m/>
    <s v="(228) Mutualia - Mutualité neutre _x000a_"/>
    <s v="Place Verte 41 4800 VERVIERS"/>
    <s v="Différé"/>
    <s v="⅓ payant C"/>
    <s v="Oui"/>
    <n v="55.5"/>
    <n v="5"/>
    <x v="8"/>
    <n v="50.8"/>
    <x v="6"/>
    <m/>
    <x v="0"/>
    <n v="55.8"/>
    <x v="0"/>
    <m/>
  </r>
  <r>
    <x v="44"/>
    <n v="7"/>
    <x v="22"/>
    <s v="Sam, dim et JF - JOUR - Consultation"/>
    <s v="Consultation"/>
    <n v="37.5"/>
    <s v="Schumacher Katharina"/>
    <m/>
    <s v="(319) Solidaris - Mutualité socialiste et syndicale de la Province de Liège _x000a_"/>
    <s v="Rue Douffet 36 4020 LIEGE"/>
    <s v="Différé"/>
    <s v="⅓ payant C"/>
    <s v="Oui"/>
    <n v="37.5"/>
    <n v="1.5"/>
    <x v="8"/>
    <n v="35.85"/>
    <x v="3"/>
    <m/>
    <x v="0"/>
    <n v="37.35"/>
    <x v="0"/>
    <m/>
  </r>
  <r>
    <x v="44"/>
    <s v="nuit 1"/>
    <x v="109"/>
    <s v="Sam, dim et JF - NUIT - Consultation"/>
    <s v="Consultation"/>
    <n v="50"/>
    <s v="Steven Caroline"/>
    <m/>
    <s v="(319) Solidaris - Mutualité socialiste et syndicale de la Province de Liège _x000a_"/>
    <s v="Rue Douffet 36 4020 LIEGE"/>
    <s v="Différé"/>
    <s v="⅓ payant C"/>
    <s v="Oui"/>
    <n v="50"/>
    <n v="1.5"/>
    <x v="8"/>
    <n v="48.19"/>
    <x v="3"/>
    <m/>
    <x v="0"/>
    <n v="49.69"/>
    <x v="0"/>
    <m/>
  </r>
  <r>
    <x v="44"/>
    <n v="6"/>
    <x v="168"/>
    <s v="Sam, dim et JF - JOUR - Consultation"/>
    <s v="Consultation"/>
    <n v="37.5"/>
    <s v="Teller Anna"/>
    <m/>
    <s v="(137) Mutualité Chrétienne de Verviers - Eupen _x000a_"/>
    <s v="Rue Laoureux 25-29  - 4800 Verviers"/>
    <s v="Différé"/>
    <s v="⅓ payant C"/>
    <s v="Oui"/>
    <n v="37.5"/>
    <n v="1.5"/>
    <x v="8"/>
    <n v="35.85"/>
    <x v="7"/>
    <m/>
    <x v="0"/>
    <n v="37.35"/>
    <x v="0"/>
    <m/>
  </r>
  <r>
    <x v="44"/>
    <n v="7"/>
    <x v="22"/>
    <s v="Sam, dim et JF - JOUR - Consultation"/>
    <s v="Consultation"/>
    <n v="37.5"/>
    <s v="Zeimers Nadine"/>
    <s v="Pro Gesund"/>
    <m/>
    <m/>
    <s v="Différé"/>
    <s v="Autres"/>
    <s v="Oui"/>
    <n v="37.5"/>
    <n v="6"/>
    <x v="8"/>
    <m/>
    <x v="2"/>
    <n v="31.5"/>
    <x v="5"/>
    <n v="37.5"/>
    <x v="0"/>
    <m/>
  </r>
  <r>
    <x v="44"/>
    <n v="6"/>
    <x v="168"/>
    <s v="Sam, dim et JF - JOUR - Visite 2 bénéficiaires"/>
    <s v="Visite"/>
    <n v="48"/>
    <s v="Zweber Louise"/>
    <s v="Golden Morgen Walhorm"/>
    <m/>
    <m/>
    <s v="Différé"/>
    <s v="MR"/>
    <s v="Oui"/>
    <n v="48"/>
    <m/>
    <x v="1"/>
    <m/>
    <x v="2"/>
    <n v="48"/>
    <x v="5"/>
    <n v="48"/>
    <x v="0"/>
    <m/>
  </r>
  <r>
    <x v="44"/>
    <s v="1b"/>
    <x v="52"/>
    <s v="Sam, dim et JF - JOUR - Visite 1 bénéficiaire"/>
    <s v="Visite"/>
    <n v="55.5"/>
    <s v="Albertal Jeannine"/>
    <m/>
    <s v="(319) Solidaris - Mutualité socialiste et syndicale de la Province de Liège _x000a_"/>
    <s v="Rue Douffet 36 4020 LIEGE"/>
    <s v="Différé"/>
    <s v="⅓ payant C"/>
    <s v="Oui"/>
    <n v="55.5"/>
    <n v="4.8"/>
    <x v="8"/>
    <n v="55.6"/>
    <x v="3"/>
    <m/>
    <x v="0"/>
    <n v="60.4"/>
    <x v="0"/>
    <m/>
  </r>
  <r>
    <x v="44"/>
    <s v="1b"/>
    <x v="52"/>
    <s v="Sam, dim et JF - JOUR - Consultation"/>
    <s v="Consultation"/>
    <n v="37.5"/>
    <s v="Depasse Sarah"/>
    <m/>
    <s v="(319) Solidaris - Mutualité socialiste et syndicale de la Province de Liège _x000a_"/>
    <s v="Rue Douffet 36 4020 LIEGE"/>
    <s v="Différé"/>
    <s v="⅓ payant C"/>
    <s v="Oui"/>
    <n v="37.5"/>
    <n v="1.5"/>
    <x v="8"/>
    <n v="35.85"/>
    <x v="3"/>
    <m/>
    <x v="0"/>
    <n v="37.35"/>
    <x v="0"/>
    <m/>
  </r>
  <r>
    <x v="44"/>
    <s v="1b"/>
    <x v="52"/>
    <s v="Sam, dim et JF - JOUR - Visite 1 bénéficiaire"/>
    <s v="Visite"/>
    <n v="55.5"/>
    <s v="Etienne Ghislain"/>
    <m/>
    <s v="(319) Solidaris - Mutualité socialiste et syndicale de la Province de Liège _x000a_"/>
    <s v="Rue Douffet 36 4020 LIEGE"/>
    <s v="Différé"/>
    <s v="⅓ payant C"/>
    <s v="Oui"/>
    <n v="55.5"/>
    <n v="4.8"/>
    <x v="8"/>
    <n v="50.8"/>
    <x v="3"/>
    <m/>
    <x v="0"/>
    <n v="55.599999999999994"/>
    <x v="0"/>
    <m/>
  </r>
  <r>
    <x v="44"/>
    <s v="nuit 1"/>
    <x v="109"/>
    <s v="Sam, dim et JF - NUIT - Consultation"/>
    <s v="Consultation"/>
    <n v="50"/>
    <m/>
    <m/>
    <m/>
    <m/>
    <s v="Cash"/>
    <m/>
    <m/>
    <n v="50"/>
    <m/>
    <x v="1"/>
    <m/>
    <x v="2"/>
    <n v="50"/>
    <x v="5"/>
    <n v="50"/>
    <x v="0"/>
    <m/>
  </r>
  <r>
    <x v="44"/>
    <s v="nuit 1"/>
    <x v="10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nuit 1"/>
    <x v="10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nuit 1"/>
    <x v="109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4"/>
    <s v="nuit 1"/>
    <x v="109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4"/>
    <s v="nuit 1"/>
    <x v="109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4"/>
    <s v="nuit 1"/>
    <x v="109"/>
    <s v="Sam, dim et JF - NUIT - Visite 1 bénéficiaire"/>
    <s v="Visite"/>
    <n v="85"/>
    <m/>
    <m/>
    <m/>
    <m/>
    <s v="Bancontact"/>
    <m/>
    <m/>
    <n v="85"/>
    <m/>
    <x v="1"/>
    <m/>
    <x v="2"/>
    <n v="85"/>
    <x v="5"/>
    <n v="85"/>
    <x v="0"/>
    <m/>
  </r>
  <r>
    <x v="44"/>
    <s v="1b"/>
    <x v="52"/>
    <s v="Sam, dim et JF - JOUR - Visite 1 bénéficiaire"/>
    <s v="Visite"/>
    <n v="55.5"/>
    <s v="Etienne Vincent"/>
    <m/>
    <s v="(319) Solidaris - Mutualité socialiste et syndicale de la Province de Liège _x000a_"/>
    <s v="Rue Douffet 36 4020 LIEGE"/>
    <s v="Différé"/>
    <s v="⅓ payant C"/>
    <s v="Oui"/>
    <n v="55.5"/>
    <n v="4.8"/>
    <x v="8"/>
    <n v="50.8"/>
    <x v="3"/>
    <m/>
    <x v="0"/>
    <n v="55.599999999999994"/>
    <x v="0"/>
    <m/>
  </r>
  <r>
    <x v="44"/>
    <s v="1b"/>
    <x v="52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4"/>
    <s v="1b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1b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1b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1b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1b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1b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1b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1a"/>
    <x v="10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1a"/>
    <x v="10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1a"/>
    <x v="102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4"/>
    <s v="1a"/>
    <x v="102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4"/>
    <s v="1a"/>
    <x v="102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4"/>
    <s v="2a"/>
    <x v="18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2a"/>
    <x v="18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2a"/>
    <x v="18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2a"/>
    <x v="18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2a"/>
    <x v="18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2a"/>
    <x v="18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2a"/>
    <x v="18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2a"/>
    <x v="18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2a"/>
    <x v="18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2a"/>
    <x v="18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2a"/>
    <x v="18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2a"/>
    <x v="181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4"/>
    <s v="2a"/>
    <x v="181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4"/>
    <s v="2b"/>
    <x v="180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44"/>
    <s v="2b"/>
    <x v="180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4"/>
    <s v="2b"/>
    <x v="180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4"/>
    <s v="2b"/>
    <x v="180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4"/>
    <s v="2b"/>
    <x v="180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4"/>
    <s v="2b"/>
    <x v="180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4"/>
    <s v="2b"/>
    <x v="18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2b"/>
    <x v="18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2b"/>
    <x v="18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2b"/>
    <x v="18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2b"/>
    <x v="18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2b"/>
    <x v="18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2b"/>
    <x v="18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2b"/>
    <x v="18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3"/>
    <x v="55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4"/>
    <n v="3"/>
    <x v="55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4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3"/>
    <x v="55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4"/>
    <n v="4"/>
    <x v="19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44"/>
    <n v="4"/>
    <x v="19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44"/>
    <n v="4"/>
    <x v="19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44"/>
    <n v="4"/>
    <x v="19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6"/>
    <x v="168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4"/>
    <n v="6"/>
    <x v="168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4"/>
    <n v="6"/>
    <x v="168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4"/>
    <n v="6"/>
    <x v="168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4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7"/>
    <x v="22"/>
    <s v="Sam, dim et JF - JOUR - Consultation"/>
    <s v="Consultation"/>
    <n v="37.5"/>
    <m/>
    <m/>
    <m/>
    <m/>
    <s v="Cash"/>
    <m/>
    <m/>
    <n v="31.5"/>
    <m/>
    <x v="1"/>
    <m/>
    <x v="2"/>
    <n v="31.5"/>
    <x v="5"/>
    <n v="31.5"/>
    <x v="0"/>
    <m/>
  </r>
  <r>
    <x v="44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4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4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4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nuit 2"/>
    <x v="4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4"/>
    <s v="nuit 2"/>
    <x v="4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4"/>
    <s v="nuit 2"/>
    <x v="4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4"/>
    <s v="nuit 3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4"/>
    <s v="nuit 3"/>
    <x v="22"/>
    <s v="Sam, dim et JF - NUIT - Consultation"/>
    <s v="Consultation"/>
    <n v="50"/>
    <m/>
    <m/>
    <m/>
    <m/>
    <s v="Cash"/>
    <m/>
    <m/>
    <n v="50"/>
    <m/>
    <x v="1"/>
    <m/>
    <x v="2"/>
    <n v="50"/>
    <x v="5"/>
    <n v="50"/>
    <x v="0"/>
    <m/>
  </r>
  <r>
    <x v="45"/>
    <n v="4"/>
    <x v="144"/>
    <s v="Sam, dim et JF - JOUR - Consultation"/>
    <s v="Consultation"/>
    <n v="37.5"/>
    <s v="Adam Paulette"/>
    <m/>
    <s v="(137) Mutualité Chrétienne de Verviers - Eupen _x000a_"/>
    <s v="Rue Laoureux 25-29  - 4800 Verviers"/>
    <s v="Différé"/>
    <s v="⅓ payant C"/>
    <s v="Oui"/>
    <n v="37.5"/>
    <n v="1.5"/>
    <x v="8"/>
    <n v="35.85"/>
    <x v="4"/>
    <m/>
    <x v="0"/>
    <n v="37.35"/>
    <x v="0"/>
    <m/>
  </r>
  <r>
    <x v="45"/>
    <s v="2b"/>
    <x v="141"/>
    <s v="Sam, dim et JF - JOUR - Consultation"/>
    <s v="Consultation"/>
    <n v="37.5"/>
    <s v="Bejzaku Kimeta"/>
    <s v="MM Bulle d'air"/>
    <s v="(130) Mutualité chrétienne de Liège _x000a_"/>
    <s v="Place du XX Août 38 - 4000 LIEGE"/>
    <s v="Différé"/>
    <s v="⅓ payant C"/>
    <s v="Oui"/>
    <n v="37.5"/>
    <n v="1.5"/>
    <x v="8"/>
    <m/>
    <x v="2"/>
    <n v="36"/>
    <x v="2"/>
    <n v="37.5"/>
    <x v="0"/>
    <m/>
  </r>
  <r>
    <x v="45"/>
    <n v="3"/>
    <x v="47"/>
    <s v="Sam, dim et JF - JOUR - Consultation"/>
    <s v="Consultation"/>
    <n v="37.5"/>
    <s v="Bericha Houari"/>
    <m/>
    <s v="(319) Solidaris - Mutualité socialiste et syndicale de la Province de Liège _x000a_"/>
    <s v="Rue Douffet 36 4020 LIEGE"/>
    <s v="Différé"/>
    <s v="⅓ payant BC"/>
    <s v="Oui"/>
    <n v="37.5"/>
    <n v="3"/>
    <x v="8"/>
    <n v="35.85"/>
    <x v="3"/>
    <m/>
    <x v="0"/>
    <n v="38.85"/>
    <x v="0"/>
    <m/>
  </r>
  <r>
    <x v="45"/>
    <n v="6"/>
    <x v="125"/>
    <s v="Sam, dim et JF - JOUR - Consultation"/>
    <s v="Consultation"/>
    <n v="37.5"/>
    <s v="Beterbiev Amira Rihant"/>
    <m/>
    <s v="(515) Freie Krankenkasse _x000a_"/>
    <s v="Rue Saint-Hubert 49 - 1150 BRUXELLES"/>
    <s v="Différé"/>
    <s v="⅓ payant C"/>
    <s v="Oui"/>
    <n v="37.5"/>
    <n v="1.5"/>
    <x v="8"/>
    <n v="35.85"/>
    <x v="3"/>
    <m/>
    <x v="0"/>
    <n v="37.35"/>
    <x v="0"/>
    <m/>
  </r>
  <r>
    <x v="45"/>
    <s v="1a"/>
    <x v="135"/>
    <s v="Sam, dim et JF - JOUR - Visite 2 bénéficiaires"/>
    <s v="Visite"/>
    <n v="48"/>
    <s v="Chaussart Joseph"/>
    <s v="Si Elisabeth Herve"/>
    <m/>
    <m/>
    <s v="Différé"/>
    <s v="MR"/>
    <s v="Oui"/>
    <n v="48"/>
    <m/>
    <x v="1"/>
    <m/>
    <x v="2"/>
    <n v="48"/>
    <x v="5"/>
    <n v="48"/>
    <x v="0"/>
    <m/>
  </r>
  <r>
    <x v="45"/>
    <n v="4"/>
    <x v="144"/>
    <s v="Sam, dim et JF - JOUR - Visite 1 bénéficiaire"/>
    <s v="Visite"/>
    <n v="55.5"/>
    <s v="Colinet  Josiane"/>
    <s v="Grand Fa Malmédy"/>
    <m/>
    <m/>
    <s v="Différé"/>
    <s v="MR"/>
    <s v="Oui"/>
    <n v="55.5"/>
    <m/>
    <x v="1"/>
    <m/>
    <x v="2"/>
    <n v="55.5"/>
    <x v="6"/>
    <n v="55.5"/>
    <x v="0"/>
    <m/>
  </r>
  <r>
    <x v="45"/>
    <s v="nuit 1"/>
    <x v="99"/>
    <s v="Sam, dim et JF - NUIT - Consultation"/>
    <s v="Consultation"/>
    <n v="50"/>
    <s v="Devos Dominique"/>
    <m/>
    <s v="(137) Mutualité Chrétienne de Verviers - Eupen _x000a_"/>
    <s v="Rue Laoureux 25-29  - 4800 Verviers"/>
    <s v="Différé"/>
    <s v="⅓ payant C"/>
    <s v="Oui"/>
    <n v="50"/>
    <n v="1.5"/>
    <x v="8"/>
    <n v="48.19"/>
    <x v="4"/>
    <m/>
    <x v="0"/>
    <n v="49.69"/>
    <x v="0"/>
    <m/>
  </r>
  <r>
    <x v="45"/>
    <s v="1a"/>
    <x v="135"/>
    <s v="Sam, dim et JF - JOUR - Visite 1 bénéficiaire"/>
    <s v="Visite"/>
    <n v="55.5"/>
    <s v="Falla Rodolphe"/>
    <s v="CPAS Limbourg"/>
    <m/>
    <m/>
    <s v="Différé"/>
    <s v="CPAS"/>
    <s v="Oui"/>
    <n v="55.5"/>
    <m/>
    <x v="1"/>
    <m/>
    <x v="2"/>
    <n v="55.5"/>
    <x v="6"/>
    <n v="55.5"/>
    <x v="0"/>
    <m/>
  </r>
  <r>
    <x v="45"/>
    <n v="7"/>
    <x v="22"/>
    <s v="Sam, dim et JF - JOUR - Consultation"/>
    <s v="Consultation"/>
    <n v="37.5"/>
    <s v="Frenay Marie - Eve"/>
    <m/>
    <s v="(137) Mutualité Chrétienne de Verviers - Eupen _x000a_"/>
    <s v="Rue Laoureux 25-29  - 4800 Verviers"/>
    <s v="Différé"/>
    <s v="Virement"/>
    <s v="Oui"/>
    <n v="37.5"/>
    <m/>
    <x v="1"/>
    <m/>
    <x v="2"/>
    <n v="37.5"/>
    <x v="5"/>
    <n v="37.5"/>
    <x v="0"/>
    <m/>
  </r>
  <r>
    <x v="45"/>
    <n v="4"/>
    <x v="144"/>
    <s v="Sam, dim et JF - JOUR - Consultation"/>
    <s v="Consultation"/>
    <n v="37.5"/>
    <s v="Heck Edith"/>
    <m/>
    <s v="(515) Freie Krankenkasse _x000a_"/>
    <s v="Rue Saint-Hubert 49 - 1150 BRUXELLES"/>
    <s v="Différé"/>
    <s v="⅓ payant C"/>
    <s v="Oui"/>
    <n v="37.5"/>
    <n v="1.5"/>
    <x v="8"/>
    <n v="35.85"/>
    <x v="3"/>
    <m/>
    <x v="0"/>
    <n v="37.35"/>
    <x v="0"/>
    <m/>
  </r>
  <r>
    <x v="45"/>
    <n v="4"/>
    <x v="144"/>
    <s v="Sam, dim et JF - JOUR - Visite 1 bénéficiaire"/>
    <s v="Visite"/>
    <n v="55.5"/>
    <s v="Jacmotte Juliette"/>
    <s v="Grand Fa Malmédy"/>
    <m/>
    <m/>
    <s v="Différé"/>
    <s v="MR"/>
    <s v="Oui"/>
    <n v="55.5"/>
    <m/>
    <x v="1"/>
    <m/>
    <x v="2"/>
    <n v="55.5"/>
    <x v="6"/>
    <n v="55.5"/>
    <x v="0"/>
    <m/>
  </r>
  <r>
    <x v="45"/>
    <s v="1a"/>
    <x v="135"/>
    <s v="Sam, dim et JF - JOUR - Consultation"/>
    <s v="Consultation"/>
    <n v="37.5"/>
    <s v="Joris Tracy"/>
    <m/>
    <s v="(228) Mutualia - Mutualité neutre _x000a_"/>
    <s v="Place Verte 41 4800 VERVIERS"/>
    <s v="Différé"/>
    <s v="⅓ payant BC"/>
    <s v="Oui"/>
    <n v="37.5"/>
    <n v="1.5"/>
    <x v="8"/>
    <n v="35.85"/>
    <x v="6"/>
    <m/>
    <x v="0"/>
    <n v="37.35"/>
    <x v="0"/>
    <m/>
  </r>
  <r>
    <x v="45"/>
    <s v="2b"/>
    <x v="141"/>
    <s v="Sam, dim et JF - JOUR - Consultation"/>
    <s v="Consultation"/>
    <n v="37.5"/>
    <s v="Lemrabet Abdeslam"/>
    <m/>
    <s v="(319) Solidaris - Mutualité socialiste et syndicale de la Province de Liège _x000a_"/>
    <s v="Rue Douffet 36 4020 LIEGE"/>
    <s v="Différé"/>
    <s v="⅓ payant C"/>
    <s v="Oui"/>
    <n v="37.5"/>
    <n v="1.5"/>
    <x v="8"/>
    <n v="35.85"/>
    <x v="3"/>
    <m/>
    <x v="0"/>
    <n v="37.35"/>
    <x v="0"/>
    <m/>
  </r>
  <r>
    <x v="45"/>
    <s v="2b"/>
    <x v="141"/>
    <s v="Sam, dim et JF - JOUR - Consultation"/>
    <s v="Consultation"/>
    <n v="37.5"/>
    <s v="Mathieu Eleana"/>
    <m/>
    <s v="(319) Solidaris - Mutualité socialiste et syndicale de la Province de Liège _x000a_"/>
    <s v="Rue Douffet 36 4020 LIEGE"/>
    <s v="Différé"/>
    <s v="⅓ payant C"/>
    <s v="Non"/>
    <n v="37.5"/>
    <n v="1.5"/>
    <x v="8"/>
    <n v="31.35"/>
    <x v="3"/>
    <m/>
    <x v="0"/>
    <n v="32.85"/>
    <x v="0"/>
    <m/>
  </r>
  <r>
    <x v="45"/>
    <n v="7"/>
    <x v="22"/>
    <s v="Sam, dim et JF - JOUR - Consultation"/>
    <s v="Consultation"/>
    <n v="37.5"/>
    <s v="Maus Sarah"/>
    <s v="Pro Gesund"/>
    <m/>
    <m/>
    <s v="Différé"/>
    <s v="Autres"/>
    <s v="Oui"/>
    <n v="37.5"/>
    <n v="6"/>
    <x v="8"/>
    <m/>
    <x v="2"/>
    <n v="31.5"/>
    <x v="5"/>
    <n v="37.5"/>
    <x v="0"/>
    <m/>
  </r>
  <r>
    <x v="45"/>
    <s v="1a"/>
    <x v="135"/>
    <s v="Sam, dim et JF - JOUR - Visite 2 bénéficiaires"/>
    <s v="Visite"/>
    <n v="48"/>
    <s v="Mawet Alphonse"/>
    <s v="Si Elisabeth Herve"/>
    <m/>
    <m/>
    <s v="Différé"/>
    <s v="MR"/>
    <s v="Oui"/>
    <n v="48"/>
    <m/>
    <x v="1"/>
    <m/>
    <x v="2"/>
    <n v="48"/>
    <x v="5"/>
    <n v="48"/>
    <x v="0"/>
    <m/>
  </r>
  <r>
    <x v="45"/>
    <n v="6"/>
    <x v="125"/>
    <s v="Sam, dim et JF - JOUR - Consultation"/>
    <s v="Consultation"/>
    <n v="37.5"/>
    <s v="Mennicken Josephine"/>
    <m/>
    <s v="(515) Freie Krankenkasse _x000a_"/>
    <s v="Rue Saint-Hubert 49 - 1150 BRUXELLES"/>
    <s v="Différé"/>
    <s v="⅓ payant C"/>
    <s v="Oui"/>
    <n v="37.5"/>
    <n v="1.5"/>
    <x v="8"/>
    <n v="36.35"/>
    <x v="3"/>
    <m/>
    <x v="0"/>
    <n v="37.85"/>
    <x v="0"/>
    <m/>
  </r>
  <r>
    <x v="45"/>
    <n v="7"/>
    <x v="22"/>
    <s v="Sam, dim et JF - JOUR - Consultation"/>
    <s v="Consultation"/>
    <n v="37.5"/>
    <s v="Mreyen Christian"/>
    <m/>
    <s v="(515) Freie Krankenkasse _x000a_"/>
    <s v="Rue Saint-Hubert 49 - 1150 BRUXELLES"/>
    <s v="Différé"/>
    <s v="⅓ payant C"/>
    <s v="Oui"/>
    <n v="37.5"/>
    <n v="6"/>
    <x v="8"/>
    <n v="31.35"/>
    <x v="3"/>
    <m/>
    <x v="0"/>
    <n v="37.35"/>
    <x v="0"/>
    <m/>
  </r>
  <r>
    <x v="45"/>
    <s v="2b"/>
    <x v="141"/>
    <s v="Sam, dim et JF - JOUR - Consultation"/>
    <s v="Consultation"/>
    <n v="37.5"/>
    <s v="Nettersheim Anne"/>
    <m/>
    <s v="(228) Mutualia - Mutualité neutre _x000a_"/>
    <s v="Place Verte 41 4800 VERVIERS"/>
    <s v="Différé"/>
    <s v="⅓ payant C"/>
    <s v="Oui"/>
    <n v="37.5"/>
    <n v="1.5"/>
    <x v="8"/>
    <n v="35.85"/>
    <x v="6"/>
    <m/>
    <x v="0"/>
    <n v="37.35"/>
    <x v="0"/>
    <m/>
  </r>
  <r>
    <x v="45"/>
    <s v="2a"/>
    <x v="31"/>
    <s v="Sam, dim et JF - JOUR - Visite 1 bénéficiaire"/>
    <s v="Visite"/>
    <n v="55.5"/>
    <s v="Ocak Emine"/>
    <s v="M.Méd. Thier Mère Dieu"/>
    <m/>
    <m/>
    <s v="Différé"/>
    <s v="Autres"/>
    <s v="Oui"/>
    <n v="55.5"/>
    <m/>
    <x v="1"/>
    <m/>
    <x v="2"/>
    <n v="55.5"/>
    <x v="6"/>
    <n v="55.5"/>
    <x v="0"/>
    <m/>
  </r>
  <r>
    <x v="45"/>
    <s v="nuit 3"/>
    <x v="22"/>
    <s v="Sam, dim et JF - JOUR - Consultation"/>
    <s v="Consultation"/>
    <n v="37.5"/>
    <s v="Peters Noémie"/>
    <m/>
    <s v="(515) Freie Krankenkasse _x000a_"/>
    <s v="Rue Saint-Hubert 49 - 1150 BRUXELLES"/>
    <s v="Différé"/>
    <s v="⅓ payant C"/>
    <s v="Oui"/>
    <n v="37.5"/>
    <n v="1.5"/>
    <x v="8"/>
    <n v="35.85"/>
    <x v="3"/>
    <m/>
    <x v="0"/>
    <n v="37.35"/>
    <x v="0"/>
    <m/>
  </r>
  <r>
    <x v="45"/>
    <n v="6"/>
    <x v="125"/>
    <s v="Sam, dim et JF - JOUR - Visite 1 bénéficiaire"/>
    <s v="Visite"/>
    <n v="55.5"/>
    <s v="Rauw Franziska"/>
    <s v="Franziskus Eupen"/>
    <m/>
    <m/>
    <s v="Différé"/>
    <s v="MR"/>
    <s v="Oui"/>
    <n v="55.5"/>
    <m/>
    <x v="1"/>
    <m/>
    <x v="2"/>
    <n v="55.5"/>
    <x v="5"/>
    <n v="55.5"/>
    <x v="0"/>
    <m/>
  </r>
  <r>
    <x v="45"/>
    <s v="2a"/>
    <x v="31"/>
    <s v="Sam, dim et JF - JOUR - Visite 1 bénéficiaire"/>
    <s v="Visite"/>
    <n v="55.5"/>
    <s v="Renier Henriette"/>
    <m/>
    <s v="(319) Solidaris - Mutualité socialiste et syndicale de la Province de Liège _x000a_"/>
    <s v="Rue Douffet 36 4020 LIEGE"/>
    <s v="Différé"/>
    <s v="⅓ payant NP"/>
    <s v="Oui"/>
    <n v="55.5"/>
    <m/>
    <x v="1"/>
    <n v="50.8"/>
    <x v="3"/>
    <m/>
    <x v="0"/>
    <n v="50.8"/>
    <x v="0"/>
    <m/>
  </r>
  <r>
    <x v="45"/>
    <s v="2b"/>
    <x v="141"/>
    <s v="Sam, dim et JF - JOUR - Visite 1 bénéficiaire"/>
    <s v="Visite"/>
    <n v="55.5"/>
    <s v="Schmitz René"/>
    <s v="Résidence La Lainière"/>
    <m/>
    <m/>
    <s v="Différé"/>
    <s v="MR"/>
    <s v="Oui"/>
    <n v="55.5"/>
    <m/>
    <x v="1"/>
    <m/>
    <x v="2"/>
    <n v="55.6"/>
    <x v="11"/>
    <n v="55.6"/>
    <x v="0"/>
    <m/>
  </r>
  <r>
    <x v="45"/>
    <n v="7"/>
    <x v="22"/>
    <s v="Sam, dim et JF - JOUR - Consultation"/>
    <s v="Consultation"/>
    <n v="37.5"/>
    <s v="Thomahsen Berthold"/>
    <s v="Pro Gesund"/>
    <m/>
    <m/>
    <s v="Différé"/>
    <s v="Autres"/>
    <s v="Oui"/>
    <n v="37.5"/>
    <n v="6"/>
    <x v="8"/>
    <m/>
    <x v="2"/>
    <n v="31.5"/>
    <x v="5"/>
    <n v="37.5"/>
    <x v="0"/>
    <m/>
  </r>
  <r>
    <x v="45"/>
    <n v="4"/>
    <x v="144"/>
    <s v="Sam, dim et JF - JOUR - Visite 1 bénéficiaire"/>
    <s v="Visite"/>
    <n v="55.5"/>
    <s v="Verwins Raymond"/>
    <s v="Ferdinand Nicolay"/>
    <m/>
    <m/>
    <s v="Différé"/>
    <s v="MR"/>
    <s v="Oui"/>
    <n v="55.5"/>
    <m/>
    <x v="1"/>
    <m/>
    <x v="2"/>
    <n v="55.5"/>
    <x v="2"/>
    <n v="55.5"/>
    <x v="0"/>
    <m/>
  </r>
  <r>
    <x v="45"/>
    <n v="3"/>
    <x v="47"/>
    <s v="Sam, dim et JF - JOUR - Visite 1 bénéficiaire"/>
    <s v="Visite"/>
    <n v="55.5"/>
    <s v="Wery Anne-Marie"/>
    <s v="Les Heures Claires Spa"/>
    <m/>
    <m/>
    <s v="Différé"/>
    <s v="MR"/>
    <s v="Oui"/>
    <n v="55.5"/>
    <m/>
    <x v="1"/>
    <m/>
    <x v="2"/>
    <n v="55.5"/>
    <x v="2"/>
    <n v="55.5"/>
    <x v="0"/>
    <m/>
  </r>
  <r>
    <x v="45"/>
    <s v="nuit 1"/>
    <x v="99"/>
    <s v="Sam, dim et JF - NUIT - Consultation"/>
    <s v="Consultation"/>
    <n v="50"/>
    <s v="Yaalaoui Hakima"/>
    <m/>
    <s v="(228) Mutualia - Mutualité neutre _x000a_"/>
    <s v="Place Verte 41 4800 VERVIERS"/>
    <s v="Différé"/>
    <s v="⅓ payant C"/>
    <s v="Oui"/>
    <n v="50"/>
    <n v="1.5"/>
    <x v="8"/>
    <n v="48.19"/>
    <x v="6"/>
    <m/>
    <x v="0"/>
    <n v="49.69"/>
    <x v="0"/>
    <m/>
  </r>
  <r>
    <x v="45"/>
    <s v="1b"/>
    <x v="56"/>
    <s v="Sam, dim et JF - JOUR - Visite 1 bénéficiaire"/>
    <s v="Visite"/>
    <n v="55.5"/>
    <s v="Lavalle Hildegarde"/>
    <s v="Régina Moresnet"/>
    <m/>
    <m/>
    <s v="Différé"/>
    <s v="MR"/>
    <s v="Oui"/>
    <n v="55.5"/>
    <m/>
    <x v="1"/>
    <m/>
    <x v="2"/>
    <n v="55.5"/>
    <x v="2"/>
    <n v="55.5"/>
    <x v="0"/>
    <m/>
  </r>
  <r>
    <x v="45"/>
    <s v="1b"/>
    <x v="56"/>
    <s v="Sam, dim et JF - JOUR - Consultation"/>
    <s v="Consultation"/>
    <n v="37.5"/>
    <s v="Privoo Jolanda"/>
    <m/>
    <s v="(137) Mutualité Chrétienne de Verviers - Eupen _x000a_"/>
    <s v="Rue Laoureux 25-29  - 4800 Verviers"/>
    <s v="Différé"/>
    <s v="⅓ payant C"/>
    <s v="Oui"/>
    <n v="37.5"/>
    <n v="1.5"/>
    <x v="8"/>
    <n v="23.5"/>
    <x v="4"/>
    <m/>
    <x v="0"/>
    <n v="25"/>
    <x v="0"/>
    <m/>
  </r>
  <r>
    <x v="45"/>
    <s v="1b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1b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1b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1b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5"/>
    <x v="26"/>
    <s v="Sam, dim et JF - JOUR - Consultation"/>
    <s v="Consultation"/>
    <n v="37.5"/>
    <s v="Pepin Jean - François"/>
    <m/>
    <s v="(418) Mutualité libérale du Luxembourg _x000a_"/>
    <s v="Avenue de la Gare 37 6700 ARLON "/>
    <s v="Différé"/>
    <s v="⅓ payant NP"/>
    <s v="Oui"/>
    <n v="37.5"/>
    <m/>
    <x v="1"/>
    <n v="35.85"/>
    <x v="4"/>
    <m/>
    <x v="0"/>
    <n v="35.85"/>
    <x v="0"/>
    <m/>
  </r>
  <r>
    <x v="45"/>
    <n v="5"/>
    <x v="26"/>
    <s v="Sam, dim et JF - JOUR - Consultation"/>
    <s v="Consultation"/>
    <n v="37.5"/>
    <m/>
    <m/>
    <m/>
    <m/>
    <s v="Cash"/>
    <m/>
    <m/>
    <n v="32.5"/>
    <m/>
    <x v="1"/>
    <m/>
    <x v="2"/>
    <n v="32.5"/>
    <x v="5"/>
    <n v="32.5"/>
    <x v="0"/>
    <m/>
  </r>
  <r>
    <x v="45"/>
    <n v="5"/>
    <x v="26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5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1a"/>
    <x v="135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5"/>
    <s v="1a"/>
    <x v="135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5"/>
    <s v="1a"/>
    <x v="135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45"/>
    <s v="1a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1a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1a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1a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1a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1a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1a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1a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1a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1a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1a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1b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1b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1b"/>
    <x v="56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5"/>
    <s v="2a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2a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2a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2a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2a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2a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2a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2a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2a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2a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2b"/>
    <x v="141"/>
    <s v="Sam, dim et JF - JOUR - Visite 1 bénéficiaire"/>
    <s v="Visite"/>
    <n v="55.5"/>
    <m/>
    <m/>
    <m/>
    <m/>
    <s v="Cash"/>
    <m/>
    <m/>
    <n v="55.2"/>
    <m/>
    <x v="1"/>
    <m/>
    <x v="2"/>
    <n v="55.2"/>
    <x v="5"/>
    <n v="55.2"/>
    <x v="0"/>
    <m/>
  </r>
  <r>
    <x v="45"/>
    <s v="2b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2b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2b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2b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2b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2b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2b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2b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2b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3"/>
    <x v="47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5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4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4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4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4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4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4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4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4"/>
    <x v="144"/>
    <s v="Sam, dim et JF - JOUR - Visite 1 bénéficiaire"/>
    <s v="Visite"/>
    <n v="55.5"/>
    <m/>
    <m/>
    <m/>
    <m/>
    <s v="Bancontact"/>
    <m/>
    <m/>
    <n v="65"/>
    <m/>
    <x v="1"/>
    <m/>
    <x v="2"/>
    <n v="65"/>
    <x v="5"/>
    <n v="65"/>
    <x v="0"/>
    <m/>
  </r>
  <r>
    <x v="45"/>
    <n v="4"/>
    <x v="144"/>
    <s v="Sam, dim et JF - JOUR - Visite 1 bénéficiaire"/>
    <s v="Visite"/>
    <n v="55.5"/>
    <m/>
    <m/>
    <m/>
    <m/>
    <s v="Bancontact"/>
    <m/>
    <m/>
    <n v="64"/>
    <m/>
    <x v="1"/>
    <m/>
    <x v="2"/>
    <n v="64"/>
    <x v="5"/>
    <n v="64"/>
    <x v="0"/>
    <m/>
  </r>
  <r>
    <x v="45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5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5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nuit 1"/>
    <x v="99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5"/>
    <s v="nuit 1"/>
    <x v="99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5"/>
    <s v="nuit 1"/>
    <x v="99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5"/>
    <s v="nuit 2"/>
    <x v="3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5"/>
    <s v="nuit 2"/>
    <x v="33"/>
    <s v="Sam, dim et JF - JOUR - Consultation"/>
    <s v="Consultation"/>
    <n v="37.5"/>
    <m/>
    <m/>
    <m/>
    <m/>
    <s v="Bancontact"/>
    <m/>
    <m/>
    <n v="93.79"/>
    <m/>
    <x v="1"/>
    <m/>
    <x v="2"/>
    <n v="93.79"/>
    <x v="5"/>
    <n v="93.79"/>
    <x v="0"/>
    <m/>
  </r>
  <r>
    <x v="45"/>
    <s v="nuit 3"/>
    <x v="22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6"/>
    <n v="6"/>
    <x v="66"/>
    <s v="Sam, dim et JF - JOUR - Consultation"/>
    <s v="Consultation"/>
    <n v="37.5"/>
    <s v="Corda Pierre"/>
    <m/>
    <s v="(137) Mutualité Chrétienne de Verviers - Eupen _x000a_"/>
    <s v="Rue Laoureux 25-29  - 4800 Verviers"/>
    <s v="Différé"/>
    <s v="⅓ payant C"/>
    <s v="Oui"/>
    <n v="37.5"/>
    <n v="1.5"/>
    <x v="8"/>
    <n v="35.85"/>
    <x v="4"/>
    <m/>
    <x v="0"/>
    <n v="37.35"/>
    <x v="0"/>
    <m/>
  </r>
  <r>
    <x v="46"/>
    <n v="3"/>
    <x v="89"/>
    <s v="Sam, dim et JF - JOUR - Consultation"/>
    <s v="Consultation"/>
    <n v="37.5"/>
    <s v="De Krahe Florian"/>
    <m/>
    <s v="(137) Mutualité Chrétienne de Verviers - Eupen _x000a_"/>
    <s v="Rue Laoureux 25-29  - 4800 Verviers"/>
    <s v="Différé"/>
    <s v="⅓ payant NP"/>
    <s v="Oui"/>
    <n v="37.5"/>
    <m/>
    <x v="1"/>
    <n v="35.85"/>
    <x v="4"/>
    <m/>
    <x v="0"/>
    <n v="35.85"/>
    <x v="0"/>
    <m/>
  </r>
  <r>
    <x v="46"/>
    <n v="7"/>
    <x v="36"/>
    <s v="Sam, dim et JF - JOUR - Visite 1 bénéficiaire"/>
    <s v="Visite"/>
    <n v="55.5"/>
    <s v="Fank Jean"/>
    <s v="MR Butgenbach Zum Walkerstal "/>
    <m/>
    <m/>
    <s v="Différé"/>
    <s v="MR"/>
    <s v="Oui"/>
    <n v="55.5"/>
    <m/>
    <x v="1"/>
    <m/>
    <x v="2"/>
    <n v="55.5"/>
    <x v="6"/>
    <n v="55.5"/>
    <x v="0"/>
    <m/>
  </r>
  <r>
    <x v="46"/>
    <s v="2b"/>
    <x v="159"/>
    <s v="Sam, dim et JF - JOUR - Consultation"/>
    <s v="Consultation"/>
    <n v="37.5"/>
    <s v="Fernane Malika"/>
    <s v="MM Thier Mère Dieu"/>
    <m/>
    <m/>
    <s v="Différé"/>
    <s v="Autres"/>
    <s v="Oui"/>
    <n v="37.5"/>
    <n v="1.5"/>
    <x v="8"/>
    <m/>
    <x v="2"/>
    <n v="36"/>
    <x v="6"/>
    <n v="37.5"/>
    <x v="0"/>
    <m/>
  </r>
  <r>
    <x v="46"/>
    <s v="2b"/>
    <x v="159"/>
    <s v="Sam, dim et JF - JOUR - Consultation"/>
    <s v="Consultation"/>
    <n v="37.5"/>
    <s v="Fouarge Isabelle"/>
    <m/>
    <s v="(130) Mutualité chrétienne de Liège _x000a_"/>
    <s v="Place du XX Août 38 - 4000 LIEGE"/>
    <s v="Différé"/>
    <s v="⅓ payant BC"/>
    <s v="Oui"/>
    <n v="37.5"/>
    <n v="1.5"/>
    <x v="8"/>
    <n v="35.85"/>
    <x v="4"/>
    <m/>
    <x v="0"/>
    <n v="37.35"/>
    <x v="0"/>
    <m/>
  </r>
  <r>
    <x v="46"/>
    <n v="4"/>
    <x v="106"/>
    <s v="Sam, dim et JF - JOUR - Consultation"/>
    <s v="Consultation"/>
    <n v="37.5"/>
    <s v="Gabriel Marielle"/>
    <m/>
    <s v="(319) Solidaris - Mutualité socialiste et syndicale de la Province de Liège _x000a_"/>
    <s v="Rue Douffet 36 4020 LIEGE"/>
    <s v="Différé"/>
    <s v="⅓ payant C"/>
    <s v="Oui"/>
    <n v="37.5"/>
    <n v="1"/>
    <x v="8"/>
    <n v="35.85"/>
    <x v="3"/>
    <m/>
    <x v="0"/>
    <n v="36.85"/>
    <x v="0"/>
    <m/>
  </r>
  <r>
    <x v="46"/>
    <n v="7"/>
    <x v="36"/>
    <s v="Sam, dim et JF - JOUR - Consultation"/>
    <s v="Consultation"/>
    <n v="37.5"/>
    <s v="Hennen Olena"/>
    <m/>
    <s v="(515) Freie Krankenkasse _x000a_"/>
    <s v="Rue Saint-Hubert 49 - 1150 BRUXELLES"/>
    <s v="Différé"/>
    <s v="Virement"/>
    <s v="Oui"/>
    <n v="37.5"/>
    <m/>
    <x v="1"/>
    <m/>
    <x v="2"/>
    <n v="37.5"/>
    <x v="6"/>
    <n v="37.5"/>
    <x v="0"/>
    <m/>
  </r>
  <r>
    <x v="46"/>
    <n v="4"/>
    <x v="106"/>
    <s v="Sam, dim et JF - JOUR - Consultation"/>
    <s v="Consultation"/>
    <n v="37.5"/>
    <s v="Kalbusch Logan"/>
    <m/>
    <s v="(137) Mutualité Chrétienne de Verviers - Eupen _x000a_"/>
    <s v="Rue Laoureux 25-29  - 4800 Verviers"/>
    <s v="Différé"/>
    <s v="⅓ payant C"/>
    <s v="Oui"/>
    <n v="37.5"/>
    <n v="1"/>
    <x v="8"/>
    <n v="31.35"/>
    <x v="4"/>
    <m/>
    <x v="0"/>
    <n v="32.35"/>
    <x v="0"/>
    <m/>
  </r>
  <r>
    <x v="46"/>
    <n v="7"/>
    <x v="36"/>
    <s v="Sam, dim et JF - JOUR - Consultation"/>
    <s v="Consultation"/>
    <n v="37.5"/>
    <s v="Keller Lea"/>
    <m/>
    <s v="(515) Freie Krankenkasse _x000a_"/>
    <s v="Rue Saint-Hubert 49 - 1150 BRUXELLES"/>
    <s v="Différé"/>
    <s v="Virement"/>
    <s v="Oui"/>
    <n v="37.5"/>
    <m/>
    <x v="1"/>
    <m/>
    <x v="2"/>
    <n v="37.5"/>
    <x v="6"/>
    <n v="37.5"/>
    <x v="0"/>
    <m/>
  </r>
  <r>
    <x v="46"/>
    <s v="nuit 1"/>
    <x v="152"/>
    <s v="Sam, dim et JF - JOUR - Visite 1 bénéficiaire"/>
    <s v="Visite"/>
    <n v="55.5"/>
    <s v="Klassen Jean-Paul Léon"/>
    <s v="Résidence La Lainière"/>
    <m/>
    <m/>
    <s v="Différé"/>
    <s v="MR"/>
    <s v="Oui"/>
    <n v="55.5"/>
    <m/>
    <x v="1"/>
    <m/>
    <x v="2"/>
    <n v="55.6"/>
    <x v="11"/>
    <n v="55.6"/>
    <x v="0"/>
    <m/>
  </r>
  <r>
    <x v="46"/>
    <s v="1b"/>
    <x v="126"/>
    <s v="Sam, dim et JF - JOUR - Consultation"/>
    <s v="Consultation"/>
    <n v="37.5"/>
    <s v="Kottgen Monique"/>
    <m/>
    <s v="(319) Solidaris - Mutualité socialiste et syndicale de la Province de Liège _x000a_"/>
    <s v="Rue Douffet 36 4020 LIEGE"/>
    <s v="Différé"/>
    <s v="⅓ payant C"/>
    <s v="Oui"/>
    <n v="37.5"/>
    <n v="1"/>
    <x v="8"/>
    <n v="35.85"/>
    <x v="3"/>
    <m/>
    <x v="0"/>
    <n v="36.85"/>
    <x v="0"/>
    <m/>
  </r>
  <r>
    <x v="46"/>
    <s v="nuit 3"/>
    <x v="182"/>
    <s v="Sam, dim et JF - JOUR - Consultation"/>
    <s v="Consultation"/>
    <n v="37.5"/>
    <s v="Küpper Ursula"/>
    <s v="MM Pro Gesund "/>
    <m/>
    <m/>
    <s v="Différé"/>
    <s v="Autres"/>
    <s v="Oui"/>
    <n v="37.5"/>
    <n v="6"/>
    <x v="8"/>
    <m/>
    <x v="2"/>
    <n v="31.5"/>
    <x v="5"/>
    <n v="37.5"/>
    <x v="0"/>
    <m/>
  </r>
  <r>
    <x v="46"/>
    <n v="4"/>
    <x v="106"/>
    <s v="Sam, dim et JF - JOUR - Consultation"/>
    <s v="Consultation"/>
    <n v="37.5"/>
    <s v="Lallemand Jean-Christophe"/>
    <s v="CPAS Malmedy (Catherine Piette)"/>
    <m/>
    <m/>
    <s v="Différé"/>
    <s v="CPAS"/>
    <s v="Oui"/>
    <n v="37.5"/>
    <m/>
    <x v="1"/>
    <m/>
    <x v="2"/>
    <n v="37.5"/>
    <x v="6"/>
    <n v="37.5"/>
    <x v="0"/>
    <m/>
  </r>
  <r>
    <x v="46"/>
    <n v="4"/>
    <x v="106"/>
    <s v="Sam, dim et JF - JOUR - Visite 1 bénéficiaire"/>
    <s v="Visite"/>
    <n v="55.5"/>
    <s v="Paulus Simone"/>
    <s v="La bouvière Vielsalm"/>
    <m/>
    <m/>
    <s v="Différé"/>
    <s v="MR"/>
    <s v="Oui"/>
    <n v="55.5"/>
    <m/>
    <x v="1"/>
    <m/>
    <x v="2"/>
    <n v="55.5"/>
    <x v="11"/>
    <n v="55.5"/>
    <x v="0"/>
    <m/>
  </r>
  <r>
    <x v="46"/>
    <n v="3"/>
    <x v="89"/>
    <s v="Sam, dim et JF - JOUR - Visite 1 bénéficiaire"/>
    <s v="Visite"/>
    <n v="55.5"/>
    <s v="Piret Edith"/>
    <s v="Sainte Joséphine Theux"/>
    <m/>
    <m/>
    <s v="Différé"/>
    <s v="MR"/>
    <s v="Oui"/>
    <n v="55.5"/>
    <m/>
    <x v="1"/>
    <m/>
    <x v="2"/>
    <n v="55.5"/>
    <x v="0"/>
    <n v="0"/>
    <x v="2"/>
    <s v="Virement 28/06/2017"/>
  </r>
  <r>
    <x v="46"/>
    <s v="nuit 1"/>
    <x v="152"/>
    <s v="Sam, dim et JF - JOUR - Consultation"/>
    <s v="Consultation"/>
    <n v="37.5"/>
    <s v="Pissart Corine"/>
    <m/>
    <s v="(228) Mutualia - Mutualité neutre _x000a_"/>
    <s v="Place Verte 41 4800 VERVIERS"/>
    <s v="Différé"/>
    <s v="⅓ payant C"/>
    <s v="Oui"/>
    <n v="37.5"/>
    <n v="1.5"/>
    <x v="8"/>
    <n v="48.19"/>
    <x v="6"/>
    <m/>
    <x v="0"/>
    <n v="49.69"/>
    <x v="0"/>
    <m/>
  </r>
  <r>
    <x v="46"/>
    <n v="3"/>
    <x v="89"/>
    <s v="Sam, dim et JF - JOUR - Consultation"/>
    <s v="Consultation"/>
    <n v="37.5"/>
    <s v="Pottier Jonathan"/>
    <s v="Avocat Dolhain Limbourg Maitre Heinz Renaud"/>
    <s v="(228) Mutualia - Mutualité neutre _x000a_"/>
    <s v="Place Verte 41 4800 VERVIERS"/>
    <s v="Différé"/>
    <s v="Admin. De biens"/>
    <s v="Oui"/>
    <n v="37.5"/>
    <m/>
    <x v="1"/>
    <m/>
    <x v="2"/>
    <n v="37.5"/>
    <x v="5"/>
    <n v="37.5"/>
    <x v="0"/>
    <m/>
  </r>
  <r>
    <x v="46"/>
    <n v="6"/>
    <x v="66"/>
    <s v="Sam, dim et JF - JOUR - Visite 1 bénéficiaire"/>
    <s v="Visite"/>
    <n v="55.5"/>
    <s v="Schmitz Peter"/>
    <m/>
    <s v="(137) Mutualité Chrétienne de Verviers - Eupen _x000a_"/>
    <s v="Rue Laoureux 25-29  - 4800 Verviers"/>
    <s v="Différé"/>
    <s v="⅓ payant C"/>
    <s v="Oui"/>
    <n v="55.5"/>
    <n v="3"/>
    <x v="8"/>
    <n v="50.8"/>
    <x v="4"/>
    <m/>
    <x v="0"/>
    <n v="53.8"/>
    <x v="0"/>
    <m/>
  </r>
  <r>
    <x v="46"/>
    <s v="nuit 3"/>
    <x v="182"/>
    <s v="Sam, dim et JF - JOUR - Consultation"/>
    <s v="Consultation"/>
    <n v="37.5"/>
    <s v="Theis Regina"/>
    <s v="MM Pro Gesund"/>
    <m/>
    <m/>
    <s v="Différé"/>
    <s v="Autres"/>
    <s v="Oui"/>
    <n v="37.5"/>
    <n v="6"/>
    <x v="8"/>
    <m/>
    <x v="2"/>
    <n v="31.5"/>
    <x v="5"/>
    <n v="37.5"/>
    <x v="0"/>
    <m/>
  </r>
  <r>
    <x v="46"/>
    <n v="4"/>
    <x v="106"/>
    <s v="Sam, dim et JF - JOUR - Visite 1 bénéficiaire"/>
    <s v="Visite"/>
    <n v="55.5"/>
    <s v="Toussaint Jean-Pierre"/>
    <s v="Notaire Florence Godin Malmedy"/>
    <m/>
    <m/>
    <s v="Différé"/>
    <s v="Admin. De biens"/>
    <s v="Oui"/>
    <n v="55.5"/>
    <m/>
    <x v="1"/>
    <m/>
    <x v="2"/>
    <n v="55"/>
    <x v="5"/>
    <n v="55"/>
    <x v="0"/>
    <m/>
  </r>
  <r>
    <x v="46"/>
    <s v="1a"/>
    <x v="5"/>
    <s v="Sam, dim et JF - JOUR - Visite 1 bénéficiaire"/>
    <s v="Visite"/>
    <n v="55.5"/>
    <s v="Van Hooland Mireille"/>
    <m/>
    <s v="(128) Mutualité chrétienne du Hainaut Oriental_x000a_"/>
    <s v="Rue du Douaire 40 6150 ANDERLUES "/>
    <s v="Différé"/>
    <s v="⅓ payant C"/>
    <s v="Oui"/>
    <n v="55.5"/>
    <n v="5"/>
    <x v="8"/>
    <n v="50.8"/>
    <x v="7"/>
    <m/>
    <x v="0"/>
    <n v="55.8"/>
    <x v="0"/>
    <m/>
  </r>
  <r>
    <x v="46"/>
    <n v="3"/>
    <x v="89"/>
    <s v="Sam, dim et JF - JOUR - Consultation"/>
    <s v="Consultation"/>
    <n v="37.5"/>
    <s v="Voos Alain"/>
    <m/>
    <s v="(506) Omnimut mutualité libre de Wallonie _x000a_"/>
    <s v="Rue Natalis 47 B 4020 LIEGE "/>
    <s v="Différé"/>
    <s v="⅓ payant BC"/>
    <s v="Oui"/>
    <n v="37.5"/>
    <n v="6"/>
    <x v="8"/>
    <m/>
    <x v="2"/>
    <m/>
    <x v="0"/>
    <n v="6"/>
    <x v="3"/>
    <m/>
  </r>
  <r>
    <x v="46"/>
    <n v="7"/>
    <x v="36"/>
    <s v="Sam, dim et JF - JOUR - Visite 1 bénéficiaire"/>
    <s v="Visite"/>
    <n v="55.5"/>
    <s v="Wagner Heinrich"/>
    <s v="St Elisabeth St Vith"/>
    <m/>
    <m/>
    <s v="Différé"/>
    <s v="MR"/>
    <s v="Oui"/>
    <n v="55.5"/>
    <m/>
    <x v="1"/>
    <m/>
    <x v="2"/>
    <m/>
    <x v="0"/>
    <n v="0"/>
    <x v="2"/>
    <m/>
  </r>
  <r>
    <x v="46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2a"/>
    <x v="40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6"/>
    <s v="1a"/>
    <x v="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1a"/>
    <x v="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1a"/>
    <x v="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1a"/>
    <x v="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1a"/>
    <x v="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1a"/>
    <x v="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1a"/>
    <x v="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1a"/>
    <x v="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1a"/>
    <x v="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1a"/>
    <x v="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1b"/>
    <x v="126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6"/>
    <s v="1b"/>
    <x v="126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6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2b"/>
    <x v="15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2b"/>
    <x v="15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2b"/>
    <x v="15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2b"/>
    <x v="15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s v="2b"/>
    <x v="159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6"/>
    <s v="2b"/>
    <x v="159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6"/>
    <s v="2b"/>
    <x v="159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6"/>
    <s v="2b"/>
    <x v="159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6"/>
    <s v="2b"/>
    <x v="159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6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3"/>
    <x v="89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6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4"/>
    <x v="106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6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6"/>
    <x v="66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6"/>
    <n v="6"/>
    <x v="66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6"/>
    <n v="6"/>
    <x v="66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6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6"/>
    <n v="7"/>
    <x v="36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6"/>
    <n v="7"/>
    <x v="36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6"/>
    <n v="7"/>
    <x v="36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6"/>
    <s v="nuit 2"/>
    <x v="104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46"/>
    <s v="nuit 2"/>
    <x v="104"/>
    <s v="Sam, dim et JF - JOUR - Visite 1 bénéficiaire"/>
    <s v="Visite"/>
    <n v="55.5"/>
    <m/>
    <m/>
    <m/>
    <m/>
    <s v="Cash"/>
    <m/>
    <m/>
    <n v="46"/>
    <m/>
    <x v="1"/>
    <m/>
    <x v="2"/>
    <n v="46"/>
    <x v="5"/>
    <n v="46"/>
    <x v="0"/>
    <m/>
  </r>
  <r>
    <x v="46"/>
    <s v="nuit 2"/>
    <x v="104"/>
    <s v="Sam, dim et JF - JOUR - Visite 1 bénéficiaire"/>
    <s v="Visite"/>
    <n v="55.5"/>
    <m/>
    <m/>
    <m/>
    <m/>
    <s v="Cash"/>
    <m/>
    <m/>
    <n v="48"/>
    <m/>
    <x v="1"/>
    <m/>
    <x v="2"/>
    <n v="48"/>
    <x v="5"/>
    <n v="48"/>
    <x v="0"/>
    <m/>
  </r>
  <r>
    <x v="46"/>
    <s v="nuit 3"/>
    <x v="18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7"/>
    <s v="nuit 2"/>
    <x v="120"/>
    <s v="Vend et veille JF - NUIT - Visite 1 bénéficiare"/>
    <s v="Visite"/>
    <n v="85"/>
    <s v="Levaux Georgette"/>
    <s v="Les Heures Claires"/>
    <m/>
    <m/>
    <s v="Différé"/>
    <s v="MR"/>
    <s v="Oui"/>
    <n v="85"/>
    <m/>
    <x v="1"/>
    <m/>
    <x v="2"/>
    <n v="85"/>
    <x v="5"/>
    <n v="85"/>
    <x v="0"/>
    <m/>
  </r>
  <r>
    <x v="47"/>
    <s v="nuit 1"/>
    <x v="40"/>
    <s v="Vend et veille JF - NUIT - Visite 1 bénéficiare"/>
    <s v="Visite"/>
    <n v="85"/>
    <s v="Allegri Angela"/>
    <s v="Léon D'Andrimont Limbourg"/>
    <m/>
    <m/>
    <s v="Différé"/>
    <s v="MR"/>
    <s v="Oui"/>
    <n v="85"/>
    <m/>
    <x v="1"/>
    <m/>
    <x v="2"/>
    <n v="85"/>
    <x v="6"/>
    <n v="85"/>
    <x v="0"/>
    <m/>
  </r>
  <r>
    <x v="47"/>
    <s v="nuit 1"/>
    <x v="40"/>
    <s v="Vend et veille JF - NUIT - Consultation"/>
    <s v="Consultation"/>
    <n v="50"/>
    <s v="Briquet Sabine"/>
    <m/>
    <s v="(228) Mutualia - Mutualité neutre _x000a_"/>
    <s v="Place Verte 41 4800 VERVIERS"/>
    <s v="Différé"/>
    <s v="⅓ payant NP"/>
    <s v="Oui"/>
    <n v="50"/>
    <m/>
    <x v="1"/>
    <n v="48.19"/>
    <x v="6"/>
    <m/>
    <x v="0"/>
    <n v="48.19"/>
    <x v="0"/>
    <m/>
  </r>
  <r>
    <x v="47"/>
    <s v="nuit 1"/>
    <x v="40"/>
    <s v="Vend et veille JF - NUIT - Visite 1 bénéficiare"/>
    <s v="Visite"/>
    <n v="85"/>
    <s v="Pelzer Lucienne"/>
    <s v="Résidence La Lainière"/>
    <m/>
    <m/>
    <s v="Différé"/>
    <s v="MR"/>
    <s v="Oui"/>
    <n v="85"/>
    <m/>
    <x v="1"/>
    <m/>
    <x v="2"/>
    <n v="85.24"/>
    <x v="11"/>
    <n v="85.24"/>
    <x v="0"/>
    <m/>
  </r>
  <r>
    <x v="47"/>
    <s v="nuit 1"/>
    <x v="40"/>
    <s v="Vend et veille JF - NUIT - Visite 1 bénéficiare"/>
    <s v="Visite"/>
    <n v="85"/>
    <s v="Vitrier Henriette"/>
    <s v="Bel Fays "/>
    <m/>
    <m/>
    <s v="Différé"/>
    <s v="MR"/>
    <s v="Oui"/>
    <n v="85"/>
    <m/>
    <x v="1"/>
    <m/>
    <x v="2"/>
    <n v="85"/>
    <x v="6"/>
    <n v="85"/>
    <x v="0"/>
    <m/>
  </r>
  <r>
    <x v="47"/>
    <s v="nuit 1"/>
    <x v="40"/>
    <s v="Vend et veille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7"/>
    <s v="nuit 1"/>
    <x v="40"/>
    <s v="Vend et veille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7"/>
    <s v="nuit 1"/>
    <x v="40"/>
    <s v="Vend et veille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7"/>
    <s v="nuit 1"/>
    <x v="40"/>
    <s v="Vend et veille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7"/>
    <s v="nuit 1"/>
    <x v="40"/>
    <s v="Vend et veille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7"/>
    <s v="nuit 1"/>
    <x v="40"/>
    <s v="Vend et veille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7"/>
    <s v="nuit 3"/>
    <x v="51"/>
    <s v="Vend et veille JF - JOUR - Consultation"/>
    <s v="Consultation"/>
    <n v="29"/>
    <m/>
    <m/>
    <m/>
    <m/>
    <s v="Cash"/>
    <m/>
    <m/>
    <n v="29"/>
    <m/>
    <x v="1"/>
    <m/>
    <x v="2"/>
    <n v="29"/>
    <x v="5"/>
    <n v="29"/>
    <x v="0"/>
    <m/>
  </r>
  <r>
    <x v="47"/>
    <s v="nuit 2"/>
    <x v="120"/>
    <s v="Vend et veille JF - JOUR - Consultation"/>
    <s v="Consultation"/>
    <n v="29"/>
    <m/>
    <m/>
    <m/>
    <m/>
    <s v="Bancontact"/>
    <m/>
    <m/>
    <n v="29"/>
    <m/>
    <x v="1"/>
    <m/>
    <x v="2"/>
    <n v="29"/>
    <x v="5"/>
    <n v="29"/>
    <x v="0"/>
    <m/>
  </r>
  <r>
    <x v="48"/>
    <n v="4"/>
    <x v="49"/>
    <s v="Sam, dim et JF - JOUR - Consultation"/>
    <s v="Consultation"/>
    <n v="37.5"/>
    <s v="Bancken Aline"/>
    <m/>
    <s v="(137) Mutualité Chrétienne de Verviers - Eupen _x000a_"/>
    <s v="Rue Laoureux 25-29  - 4800 Verviers"/>
    <s v="Différé"/>
    <s v="⅓ payant C"/>
    <s v="Oui"/>
    <n v="37.5"/>
    <n v="1"/>
    <x v="8"/>
    <n v="35.85"/>
    <x v="4"/>
    <m/>
    <x v="0"/>
    <n v="36.85"/>
    <x v="0"/>
    <m/>
  </r>
  <r>
    <x v="48"/>
    <n v="7"/>
    <x v="80"/>
    <s v="Sam, dim et JF - JOUR - Consultation"/>
    <s v="Consultation"/>
    <n v="37.5"/>
    <s v="Berners Barbara"/>
    <m/>
    <s v="(137) Mutualité Chrétienne de Verviers - Eupen _x000a_"/>
    <s v="Rue Laoureux 25-29  - 4800 Verviers"/>
    <s v="Différé"/>
    <s v="⅓ payant C"/>
    <s v="Oui"/>
    <n v="37.5"/>
    <n v="1.5"/>
    <x v="8"/>
    <n v="35.85"/>
    <x v="4"/>
    <m/>
    <x v="0"/>
    <n v="37.35"/>
    <x v="0"/>
    <m/>
  </r>
  <r>
    <x v="48"/>
    <n v="7"/>
    <x v="80"/>
    <s v="Sam, dim et JF - JOUR - Consultation"/>
    <s v="Consultation"/>
    <n v="37.5"/>
    <s v="Braun Werner"/>
    <s v="M.Méd. Pro Gesund"/>
    <m/>
    <m/>
    <s v="Différé"/>
    <s v="Autres"/>
    <s v="Oui"/>
    <n v="37.5"/>
    <n v="6"/>
    <x v="8"/>
    <m/>
    <x v="2"/>
    <n v="31.5"/>
    <x v="5"/>
    <n v="37.5"/>
    <x v="0"/>
    <m/>
  </r>
  <r>
    <x v="48"/>
    <n v="5"/>
    <x v="37"/>
    <s v="Sam, dim et JF - JOUR - Consultation"/>
    <s v="Consultation"/>
    <n v="37.5"/>
    <s v="Collin Manon"/>
    <m/>
    <s v="(319) Solidaris - Mutualité socialiste et syndicale de la Province de Liège _x000a_"/>
    <s v="Rue Douffet 36 4020 LIEGE"/>
    <s v="Différé"/>
    <s v="⅓ payant C"/>
    <s v="Oui"/>
    <n v="37.5"/>
    <n v="3"/>
    <x v="8"/>
    <n v="35.85"/>
    <x v="3"/>
    <m/>
    <x v="0"/>
    <n v="38.85"/>
    <x v="0"/>
    <m/>
  </r>
  <r>
    <x v="48"/>
    <n v="5"/>
    <x v="37"/>
    <s v="Sam, dim et JF - JOUR - Consultation"/>
    <s v="Consultation"/>
    <n v="37.5"/>
    <s v="Dalla-Libera Remy"/>
    <m/>
    <s v="(228) Mutualia - Mutualité neutre _x000a_"/>
    <s v="Place Verte 41 4800 VERVIERS"/>
    <s v="Différé"/>
    <s v="⅓ payant C"/>
    <s v="Oui"/>
    <n v="37.5"/>
    <n v="3"/>
    <x v="8"/>
    <n v="35.85"/>
    <x v="6"/>
    <m/>
    <x v="0"/>
    <n v="38.85"/>
    <x v="0"/>
    <m/>
  </r>
  <r>
    <x v="48"/>
    <n v="7"/>
    <x v="80"/>
    <s v="Sam, dim et JF - JOUR - Visite 1 bénéficiaire"/>
    <s v="Visite"/>
    <n v="55.5"/>
    <s v="Desquesne Martine"/>
    <m/>
    <s v="(134) Mutualité chrétienne de la Province de Namur"/>
    <s v="Rue des Tanneries 55 5000 NAMUR"/>
    <s v="Différé"/>
    <s v="⅓ payant C"/>
    <s v="Oui"/>
    <n v="55.5"/>
    <n v="5"/>
    <x v="8"/>
    <n v="50.8"/>
    <x v="4"/>
    <m/>
    <x v="0"/>
    <n v="55.8"/>
    <x v="0"/>
    <m/>
  </r>
  <r>
    <x v="48"/>
    <n v="6"/>
    <x v="183"/>
    <s v="Sam, dim et JF - JOUR - Visite 1 bénéficiaire"/>
    <s v="Visite"/>
    <n v="55.5"/>
    <s v="Dietzel Esther Margot"/>
    <m/>
    <s v="(610) Office régional d'Eupen _x000a_"/>
    <s v="Brauereihof 5 4700 EUPEN"/>
    <s v="Différé"/>
    <s v="⅓ payant C"/>
    <s v="Oui"/>
    <n v="55.5"/>
    <n v="6"/>
    <x v="8"/>
    <n v="50.8"/>
    <x v="4"/>
    <m/>
    <x v="0"/>
    <n v="56.8"/>
    <x v="0"/>
    <m/>
  </r>
  <r>
    <x v="48"/>
    <s v="nuit 2"/>
    <x v="19"/>
    <s v="Sam, dim et JF - NUIT - Visite 1 bénéficiaire"/>
    <s v="Visite"/>
    <n v="85"/>
    <s v="Duchateaux Dominique"/>
    <m/>
    <s v="(506) Omnimut"/>
    <m/>
    <s v="Différé"/>
    <s v="⅓ payant NP"/>
    <s v="Oui"/>
    <n v="85"/>
    <m/>
    <x v="1"/>
    <m/>
    <x v="2"/>
    <m/>
    <x v="0"/>
    <n v="0"/>
    <x v="3"/>
    <m/>
  </r>
  <r>
    <x v="48"/>
    <n v="4"/>
    <x v="49"/>
    <s v="Sam, dim et JF - JOUR - Visite 1 bénéficiaire"/>
    <s v="Visite"/>
    <n v="55.5"/>
    <s v="Helman Andrée"/>
    <s v="Fernand Nicolay Stavelot"/>
    <m/>
    <m/>
    <s v="Différé"/>
    <s v="MR"/>
    <s v="Oui"/>
    <n v="55.5"/>
    <m/>
    <x v="1"/>
    <m/>
    <x v="2"/>
    <n v="55.5"/>
    <x v="6"/>
    <n v="55.5"/>
    <x v="0"/>
    <m/>
  </r>
  <r>
    <x v="48"/>
    <n v="7"/>
    <x v="80"/>
    <s v="Sam, dim et JF - JOUR - Consultation"/>
    <s v="Consultation"/>
    <n v="37.5"/>
    <s v="Keymer Paul"/>
    <s v="M. Méd.Pro Gesund"/>
    <m/>
    <m/>
    <s v="Différé"/>
    <s v="Autres"/>
    <s v="Oui"/>
    <n v="37.5"/>
    <n v="6"/>
    <x v="8"/>
    <m/>
    <x v="2"/>
    <n v="31.5"/>
    <x v="5"/>
    <n v="37.5"/>
    <x v="0"/>
    <m/>
  </r>
  <r>
    <x v="48"/>
    <n v="6"/>
    <x v="183"/>
    <s v="Sam, dim et JF - JOUR - Consultation"/>
    <s v="Consultation"/>
    <n v="37.5"/>
    <s v="Lambert Emmanuel"/>
    <m/>
    <s v="(137) Mutualité Chrétienne de Verviers - Eupen _x000a_"/>
    <s v="Rue Laoureux 25-29  - 4800 Verviers"/>
    <s v="Différé"/>
    <s v="⅓ payant C"/>
    <s v="Oui"/>
    <n v="37.5"/>
    <n v="1.5"/>
    <x v="8"/>
    <n v="36.35"/>
    <x v="4"/>
    <m/>
    <x v="0"/>
    <n v="37.85"/>
    <x v="0"/>
    <m/>
  </r>
  <r>
    <x v="48"/>
    <n v="7"/>
    <x v="80"/>
    <s v="Sam, dim et JF - JOUR - Visite 1 bénéficiaire"/>
    <s v="Visite"/>
    <n v="55.5"/>
    <s v="Leonard Erna"/>
    <m/>
    <s v="(137) Mutualité Chrétienne de Verviers - Eupen _x000a_"/>
    <s v="Rue Laoureux 25-29  - 4800 Verviers"/>
    <s v="Différé"/>
    <s v="⅓ payant C"/>
    <s v="Oui"/>
    <n v="55.5"/>
    <n v="5"/>
    <x v="8"/>
    <n v="50.8"/>
    <x v="4"/>
    <m/>
    <x v="0"/>
    <n v="55.8"/>
    <x v="0"/>
    <m/>
  </r>
  <r>
    <x v="48"/>
    <n v="7"/>
    <x v="80"/>
    <s v="Sam, dim et JF - JOUR - Consultation"/>
    <s v="Consultation"/>
    <n v="37.5"/>
    <s v="Leufgen Sébastian"/>
    <s v="M.Méd. Pro Gesund"/>
    <m/>
    <m/>
    <s v="Différé"/>
    <s v="Autres"/>
    <s v="Oui"/>
    <n v="37.5"/>
    <n v="6"/>
    <x v="8"/>
    <m/>
    <x v="2"/>
    <n v="31.5"/>
    <x v="5"/>
    <n v="37.5"/>
    <x v="0"/>
    <m/>
  </r>
  <r>
    <x v="48"/>
    <n v="3"/>
    <x v="32"/>
    <s v="Sam, dim et JF - JOUR - Visite 1 bénéficiaire"/>
    <s v="Visite"/>
    <n v="55.5"/>
    <s v="Levaux Georgette"/>
    <s v="Les Heures Claires"/>
    <m/>
    <m/>
    <s v="Différé"/>
    <s v="MR"/>
    <s v="Oui"/>
    <n v="55.5"/>
    <m/>
    <x v="1"/>
    <m/>
    <x v="2"/>
    <n v="55.5"/>
    <x v="5"/>
    <n v="55.5"/>
    <x v="0"/>
    <m/>
  </r>
  <r>
    <x v="48"/>
    <n v="4"/>
    <x v="49"/>
    <s v="Sam, dim et JF - JOUR - Consultation"/>
    <s v="Consultation"/>
    <n v="37.5"/>
    <s v="Luxen Sophie"/>
    <m/>
    <s v="(137) Mutualité Chrétienne de Verviers - Eupen _x000a_"/>
    <s v="Rue Laoureux 25-29  - 4800 Verviers"/>
    <s v="Différé"/>
    <s v="⅓ payant C"/>
    <s v="Oui"/>
    <n v="37.5"/>
    <n v="1"/>
    <x v="8"/>
    <n v="35.85"/>
    <x v="4"/>
    <m/>
    <x v="0"/>
    <n v="36.85"/>
    <x v="0"/>
    <m/>
  </r>
  <r>
    <x v="48"/>
    <n v="3"/>
    <x v="32"/>
    <s v="Sam, dim et JF - JOUR - Visite 1 bénéficiaire"/>
    <s v="Visite"/>
    <n v="55.5"/>
    <s v="Malemprée Janine"/>
    <s v="Les Heures Claires"/>
    <m/>
    <m/>
    <s v="Différé"/>
    <s v="MR"/>
    <s v="Oui"/>
    <n v="55.5"/>
    <m/>
    <x v="1"/>
    <m/>
    <x v="2"/>
    <n v="55.5"/>
    <x v="6"/>
    <n v="55.5"/>
    <x v="0"/>
    <m/>
  </r>
  <r>
    <x v="48"/>
    <n v="3"/>
    <x v="32"/>
    <s v="Sam, dim et JF - JOUR - Visite 1 bénéficiaire"/>
    <s v="Visite"/>
    <n v="55.5"/>
    <s v="Mels Monique"/>
    <s v="Les Heures Claires"/>
    <m/>
    <m/>
    <s v="Différé"/>
    <s v="MR"/>
    <s v="Oui"/>
    <n v="55.5"/>
    <m/>
    <x v="1"/>
    <m/>
    <x v="2"/>
    <n v="55.5"/>
    <x v="5"/>
    <n v="55.5"/>
    <x v="0"/>
    <m/>
  </r>
  <r>
    <x v="48"/>
    <s v="1a"/>
    <x v="17"/>
    <s v="Sam, dim et JF - JOUR - Consultation"/>
    <s v="Consultation"/>
    <n v="37.5"/>
    <s v="Muradbasic Mélissa"/>
    <m/>
    <s v="(137) Mutualité Chrétienne de Verviers - Eupen _x000a_"/>
    <s v="Rue Laoureux 25-29  - 4800 Verviers"/>
    <s v="Différé"/>
    <s v="⅓ payant NP"/>
    <s v="Oui"/>
    <n v="37.5"/>
    <m/>
    <x v="1"/>
    <n v="35.85"/>
    <x v="4"/>
    <m/>
    <x v="0"/>
    <n v="35.85"/>
    <x v="0"/>
    <m/>
  </r>
  <r>
    <x v="48"/>
    <s v="nuit 1"/>
    <x v="184"/>
    <s v="Sam, dim et JF - JOUR - Visite 1 bénéficiaire"/>
    <s v="Visite"/>
    <n v="55.5"/>
    <s v="Nélis André"/>
    <s v="Providence Verviers"/>
    <m/>
    <m/>
    <s v="Différé"/>
    <s v="MR"/>
    <s v="Oui"/>
    <n v="55.5"/>
    <m/>
    <x v="1"/>
    <m/>
    <x v="2"/>
    <n v="55.5"/>
    <x v="5"/>
    <n v="55.5"/>
    <x v="0"/>
    <m/>
  </r>
  <r>
    <x v="48"/>
    <n v="7"/>
    <x v="80"/>
    <s v="Sam, dim et JF - JOUR - Consultation"/>
    <s v="Consultation"/>
    <n v="37.5"/>
    <s v="Niehsen Elfriede"/>
    <m/>
    <s v="(137) Mutualité Chrétienne de Verviers - Eupen _x000a_"/>
    <s v="Rue Laoureux 25-29  - 4800 Verviers"/>
    <s v="Différé"/>
    <s v="⅓ payant BC"/>
    <s v="Oui"/>
    <n v="37.5"/>
    <n v="1.5"/>
    <x v="8"/>
    <n v="35.85"/>
    <x v="4"/>
    <m/>
    <x v="0"/>
    <n v="37.35"/>
    <x v="0"/>
    <m/>
  </r>
  <r>
    <x v="48"/>
    <s v="2b"/>
    <x v="185"/>
    <s v="Sam, dim et JF - JOUR - Visite 1 bénéficiaire"/>
    <s v="Visite"/>
    <n v="55.5"/>
    <s v="Noblué Maria"/>
    <s v="Le Couquemont"/>
    <m/>
    <m/>
    <s v="Différé"/>
    <s v="MR"/>
    <s v="Oui"/>
    <n v="55.5"/>
    <m/>
    <x v="1"/>
    <m/>
    <x v="2"/>
    <n v="55.5"/>
    <x v="2"/>
    <n v="55.5"/>
    <x v="0"/>
    <m/>
  </r>
  <r>
    <x v="48"/>
    <s v="1b"/>
    <x v="134"/>
    <s v="Sam, dim et JF - JOUR - Visite 1 bénéficiaire"/>
    <s v="Visite"/>
    <n v="55.5"/>
    <s v="Notermans Sophie"/>
    <s v="St Catherine Walhorn"/>
    <m/>
    <m/>
    <s v="Différé"/>
    <s v="MR"/>
    <s v="Oui"/>
    <n v="55.5"/>
    <m/>
    <x v="1"/>
    <m/>
    <x v="2"/>
    <n v="55.5"/>
    <x v="5"/>
    <n v="55.5"/>
    <x v="0"/>
    <m/>
  </r>
  <r>
    <x v="48"/>
    <n v="6"/>
    <x v="183"/>
    <s v="Sam, dim et JF - JOUR - Consultation"/>
    <s v="Consultation"/>
    <n v="37.5"/>
    <s v="Pluymen Sabine"/>
    <m/>
    <s v="(515) Freie Krankenkasse _x000a_"/>
    <s v="Rue Saint-Hubert 49 - 1150 BRUXELLES"/>
    <s v="Différé"/>
    <s v="⅓ payant C"/>
    <s v="Oui"/>
    <n v="37.5"/>
    <n v="1.5"/>
    <x v="8"/>
    <n v="35.85"/>
    <x v="4"/>
    <m/>
    <x v="0"/>
    <n v="37.35"/>
    <x v="0"/>
    <m/>
  </r>
  <r>
    <x v="48"/>
    <n v="3"/>
    <x v="32"/>
    <s v="Sam, dim et JF - JOUR - Consultation"/>
    <s v="Consultation"/>
    <n v="37.5"/>
    <s v="Raway Zoé"/>
    <m/>
    <s v="(319) Solidaris - Mutualité socialiste et syndicale de la Province de Liège _x000a_"/>
    <s v="Rue Douffet 36 4020 LIEGE"/>
    <s v="Différé"/>
    <s v="⅓ payant C"/>
    <s v="Oui"/>
    <n v="37.5"/>
    <n v="6"/>
    <x v="8"/>
    <n v="31.35"/>
    <x v="3"/>
    <m/>
    <x v="0"/>
    <n v="37.35"/>
    <x v="0"/>
    <m/>
  </r>
  <r>
    <x v="48"/>
    <n v="7"/>
    <x v="80"/>
    <s v="Sam, dim et JF - JOUR - Consultation"/>
    <s v="Consultation"/>
    <n v="37.5"/>
    <s v="Schumacker  Frobert"/>
    <s v="MM Pro Gesund Bullange"/>
    <m/>
    <m/>
    <s v="Différé"/>
    <s v="Autres"/>
    <s v="Oui"/>
    <n v="37.5"/>
    <n v="6"/>
    <x v="8"/>
    <m/>
    <x v="2"/>
    <n v="31.5"/>
    <x v="6"/>
    <n v="37.5"/>
    <x v="0"/>
    <m/>
  </r>
  <r>
    <x v="48"/>
    <s v="2b"/>
    <x v="185"/>
    <s v="Sam, dim et JF - JOUR - Consultation"/>
    <s v="Consultation"/>
    <n v="37.5"/>
    <s v="Sert Mehmet"/>
    <m/>
    <s v="(228) Mutualia - Mutualité neutre _x000a_"/>
    <s v="Place Verte 41 4800 VERVIERS"/>
    <s v="Différé"/>
    <s v="⅓ payant C"/>
    <s v="Oui"/>
    <n v="37.5"/>
    <n v="1.5"/>
    <x v="8"/>
    <n v="35.85"/>
    <x v="6"/>
    <m/>
    <x v="0"/>
    <n v="37.35"/>
    <x v="0"/>
    <m/>
  </r>
  <r>
    <x v="48"/>
    <s v="2b"/>
    <x v="185"/>
    <s v="Sam, dim et JF - JOUR - Visite 1 bénéficiaire"/>
    <s v="Visite"/>
    <n v="55.5"/>
    <s v="Tran Sandrine"/>
    <s v="M.Méd Brasero Verviers"/>
    <m/>
    <m/>
    <s v="Différé"/>
    <s v="Autres"/>
    <s v="Oui"/>
    <n v="55.5"/>
    <n v="18"/>
    <x v="8"/>
    <m/>
    <x v="2"/>
    <n v="37.5"/>
    <x v="6"/>
    <n v="55.5"/>
    <x v="0"/>
    <m/>
  </r>
  <r>
    <x v="48"/>
    <n v="6"/>
    <x v="183"/>
    <s v="Sam, dim et JF - JOUR - Visite 1 bénéficiaire"/>
    <s v="Visite"/>
    <n v="55.5"/>
    <s v="Unsal  Philomène"/>
    <m/>
    <s v="(319) Solidaris - Mutualité socialiste et syndicale de la Province de Liège _x000a_"/>
    <s v="Rue Douffet 36 4020 LIEGE"/>
    <s v="Différé"/>
    <s v="⅓ payant NP"/>
    <s v="Oui"/>
    <n v="55.5"/>
    <m/>
    <x v="1"/>
    <n v="55.6"/>
    <x v="3"/>
    <m/>
    <x v="0"/>
    <n v="55.6"/>
    <x v="0"/>
    <m/>
  </r>
  <r>
    <x v="48"/>
    <n v="6"/>
    <x v="183"/>
    <s v="Sam, dim et JF - JOUR - Visite 1 bénéficiaire"/>
    <s v="Visite"/>
    <n v="55.5"/>
    <s v="Van Den Broeck Elisabeth Hubertine"/>
    <s v="St Franziskus Eupen"/>
    <m/>
    <m/>
    <s v="Différé"/>
    <s v="MR"/>
    <s v="Oui"/>
    <n v="55.5"/>
    <m/>
    <x v="1"/>
    <m/>
    <x v="2"/>
    <n v="55.5"/>
    <x v="5"/>
    <n v="55.5"/>
    <x v="0"/>
    <m/>
  </r>
  <r>
    <x v="48"/>
    <s v="nuit 1"/>
    <x v="184"/>
    <s v="Sam, dim et JF - JOUR - Visite 1 bénéficiaire"/>
    <s v="Visite"/>
    <n v="55.5"/>
    <s v="Van Nieuwkerke Jean - Marie"/>
    <m/>
    <s v="(515) Freie Krankenkasse _x000a_"/>
    <s v="Rue Saint-Hubert 49 - 1150 BRUXELLES"/>
    <s v="Différé"/>
    <s v="⅓ payant NP"/>
    <s v="Oui"/>
    <n v="55.5"/>
    <m/>
    <x v="1"/>
    <n v="50.8"/>
    <x v="7"/>
    <m/>
    <x v="0"/>
    <n v="50.8"/>
    <x v="0"/>
    <m/>
  </r>
  <r>
    <x v="48"/>
    <n v="4"/>
    <x v="49"/>
    <s v="Sam, dim et JF - JOUR - Consultation"/>
    <s v="Consultation"/>
    <n v="37.5"/>
    <s v="Veseli Sanije"/>
    <m/>
    <s v="(319) Solidaris - Mutualité socialiste et syndicale de la Province de Liège _x000a_"/>
    <s v="Rue Douffet 36 4020 LIEGE"/>
    <s v="Différé"/>
    <s v="⅓ payant C"/>
    <s v="Oui"/>
    <n v="37.5"/>
    <n v="1"/>
    <x v="8"/>
    <n v="35.85"/>
    <x v="3"/>
    <m/>
    <x v="0"/>
    <n v="36.85"/>
    <x v="0"/>
    <m/>
  </r>
  <r>
    <x v="48"/>
    <s v="1a"/>
    <x v="1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8"/>
    <s v="1a"/>
    <x v="1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8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2a"/>
    <x v="40"/>
    <s v="Sam, dim et JF - JOUR - Consultation"/>
    <s v="Consultation"/>
    <n v="37.5"/>
    <s v="LO Mauro Giuseppina"/>
    <m/>
    <s v="(228) Mutualia - Mutualité neutre _x000a_"/>
    <s v="Place Verte 41 4800 VERVIERS"/>
    <s v="Différé"/>
    <s v="⅓ payant C"/>
    <s v="Oui"/>
    <n v="37.5"/>
    <n v="1.5"/>
    <x v="8"/>
    <n v="35.85"/>
    <x v="6"/>
    <m/>
    <x v="0"/>
    <n v="37.35"/>
    <x v="0"/>
    <m/>
  </r>
  <r>
    <x v="48"/>
    <s v="2a"/>
    <x v="40"/>
    <s v="Sam, dim et JF - JOUR - Visite 1 bénéficiaire"/>
    <s v="Visite"/>
    <n v="55.5"/>
    <s v="Renault Mercédes"/>
    <m/>
    <s v="(319) Solidaris - Mutualité socialiste et syndicale de la Province de Liège _x000a_"/>
    <s v="Rue Douffet 36 4020 LIEGE"/>
    <s v="Différé"/>
    <s v="⅓ payant C"/>
    <s v="Oui"/>
    <n v="55.5"/>
    <n v="5"/>
    <x v="8"/>
    <n v="50.8"/>
    <x v="3"/>
    <m/>
    <x v="0"/>
    <n v="55.8"/>
    <x v="0"/>
    <m/>
  </r>
  <r>
    <x v="48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2a"/>
    <x v="40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8"/>
    <s v="2a"/>
    <x v="40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8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2a"/>
    <x v="40"/>
    <s v="Sam, dim et JF - JOUR - Visite 1 bénéficiaire"/>
    <s v="Visite"/>
    <n v="55.5"/>
    <m/>
    <m/>
    <m/>
    <m/>
    <s v="Cash"/>
    <m/>
    <m/>
    <n v="55"/>
    <m/>
    <x v="1"/>
    <m/>
    <x v="2"/>
    <n v="55"/>
    <x v="5"/>
    <n v="55"/>
    <x v="0"/>
    <m/>
  </r>
  <r>
    <x v="48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1b"/>
    <x v="134"/>
    <s v="Sam, dim et JF - JOUR - Visite 1 bénéficiaire"/>
    <s v="Visite"/>
    <n v="55.5"/>
    <m/>
    <m/>
    <m/>
    <m/>
    <s v="Cash"/>
    <m/>
    <m/>
    <n v="55"/>
    <m/>
    <x v="1"/>
    <m/>
    <x v="2"/>
    <n v="55"/>
    <x v="5"/>
    <n v="55"/>
    <x v="0"/>
    <m/>
  </r>
  <r>
    <x v="48"/>
    <s v="1b"/>
    <x v="134"/>
    <s v="Sam, dim et JF - JOUR - Visite 1 bénéficiaire"/>
    <s v="Visite"/>
    <n v="55.5"/>
    <m/>
    <m/>
    <m/>
    <m/>
    <s v="Cash"/>
    <m/>
    <m/>
    <n v="55"/>
    <m/>
    <x v="1"/>
    <m/>
    <x v="2"/>
    <n v="55"/>
    <x v="5"/>
    <n v="55"/>
    <x v="0"/>
    <m/>
  </r>
  <r>
    <x v="48"/>
    <s v="1b"/>
    <x v="134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8"/>
    <s v="1b"/>
    <x v="134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8"/>
    <s v="2b"/>
    <x v="185"/>
    <s v="Sam, dim et JF - JOUR - Visite 1 bénéficiaire"/>
    <s v="Visite"/>
    <n v="55.5"/>
    <m/>
    <m/>
    <m/>
    <m/>
    <s v="Cash"/>
    <m/>
    <m/>
    <n v="55"/>
    <m/>
    <x v="1"/>
    <m/>
    <x v="2"/>
    <n v="55"/>
    <x v="5"/>
    <n v="55"/>
    <x v="0"/>
    <m/>
  </r>
  <r>
    <x v="48"/>
    <s v="2b"/>
    <x v="185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8"/>
    <s v="2b"/>
    <x v="185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8"/>
    <s v="2b"/>
    <x v="18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2b"/>
    <x v="18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2b"/>
    <x v="18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2b"/>
    <x v="18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2b"/>
    <x v="18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2b"/>
    <x v="18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2b"/>
    <x v="18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2b"/>
    <x v="18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3"/>
    <x v="3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8"/>
    <n v="3"/>
    <x v="3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8"/>
    <n v="3"/>
    <x v="3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8"/>
    <n v="3"/>
    <x v="32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48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3"/>
    <x v="32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8"/>
    <n v="3"/>
    <x v="32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8"/>
    <n v="4"/>
    <x v="49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48"/>
    <n v="4"/>
    <x v="49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8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5"/>
    <x v="3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8"/>
    <n v="5"/>
    <x v="37"/>
    <s v="Sam, dim et JF - JOUR - Consultation"/>
    <s v="Consultation"/>
    <n v="37.5"/>
    <m/>
    <m/>
    <m/>
    <m/>
    <s v="Bancontact"/>
    <m/>
    <m/>
    <n v="60"/>
    <m/>
    <x v="1"/>
    <m/>
    <x v="2"/>
    <n v="60"/>
    <x v="5"/>
    <n v="60"/>
    <x v="0"/>
    <m/>
  </r>
  <r>
    <x v="4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6"/>
    <x v="183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48"/>
    <n v="6"/>
    <x v="183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48"/>
    <n v="6"/>
    <x v="183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48"/>
    <n v="6"/>
    <x v="183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8"/>
    <n v="6"/>
    <x v="18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6"/>
    <x v="18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6"/>
    <x v="18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6"/>
    <x v="18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6"/>
    <x v="18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6"/>
    <x v="18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6"/>
    <x v="18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6"/>
    <x v="18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6"/>
    <x v="183"/>
    <s v="Sam, dim et JF - JOUR - Consultation"/>
    <s v="Consultation"/>
    <n v="37.5"/>
    <m/>
    <m/>
    <m/>
    <m/>
    <s v="Cash"/>
    <m/>
    <m/>
    <n v="0"/>
    <m/>
    <x v="1"/>
    <m/>
    <x v="2"/>
    <n v="0"/>
    <x v="5"/>
    <n v="0"/>
    <x v="0"/>
    <m/>
  </r>
  <r>
    <x v="4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nuit 1"/>
    <x v="184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8"/>
    <s v="nuit 1"/>
    <x v="184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8"/>
    <s v="nuit 1"/>
    <x v="184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8"/>
    <s v="nuit 2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nuit 2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8"/>
    <s v="nuit 2"/>
    <x v="19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48"/>
    <s v="nuit 3"/>
    <x v="22"/>
    <s v="Sam, dim et JF - NUIT - Consultation"/>
    <s v="Consultation"/>
    <n v="50"/>
    <m/>
    <m/>
    <m/>
    <m/>
    <s v="Cash"/>
    <m/>
    <m/>
    <n v="50"/>
    <m/>
    <x v="1"/>
    <m/>
    <x v="2"/>
    <n v="50"/>
    <x v="5"/>
    <n v="50"/>
    <x v="0"/>
    <m/>
  </r>
  <r>
    <x v="48"/>
    <s v="nuit 3"/>
    <x v="22"/>
    <s v="Sam, dim et JF - NUIT - Consultation"/>
    <s v="Consultation"/>
    <n v="50"/>
    <m/>
    <m/>
    <m/>
    <m/>
    <s v="Cash"/>
    <m/>
    <m/>
    <n v="50"/>
    <m/>
    <x v="1"/>
    <m/>
    <x v="2"/>
    <n v="50"/>
    <x v="5"/>
    <n v="50"/>
    <x v="0"/>
    <m/>
  </r>
  <r>
    <x v="49"/>
    <s v="nuit 2"/>
    <x v="128"/>
    <s v="Sam, dim et JF - NUIT - Consultation"/>
    <s v="Consultation"/>
    <n v="50"/>
    <s v="Amir Ahmed"/>
    <m/>
    <s v="(137) Mutualité Chrétienne de Verviers - Eupen _x000a_"/>
    <s v="Rue Laoureux 25-29  - 4800 Verviers"/>
    <s v="Différé"/>
    <s v="⅓ payant NP"/>
    <s v="Oui"/>
    <n v="50"/>
    <m/>
    <x v="1"/>
    <n v="48.19"/>
    <x v="4"/>
    <m/>
    <x v="0"/>
    <n v="48.19"/>
    <x v="0"/>
    <m/>
  </r>
  <r>
    <x v="49"/>
    <s v="2b"/>
    <x v="186"/>
    <s v="Sam, dim et JF - JOUR - Visite 1 bénéficiaire"/>
    <s v="Visite"/>
    <n v="55.5"/>
    <s v="Baiwir Renee"/>
    <s v="Bon Air"/>
    <m/>
    <m/>
    <s v="Différé"/>
    <s v="MR"/>
    <s v="Oui"/>
    <n v="55.5"/>
    <m/>
    <x v="1"/>
    <m/>
    <x v="2"/>
    <n v="55.5"/>
    <x v="2"/>
    <n v="55.5"/>
    <x v="0"/>
    <m/>
  </r>
  <r>
    <x v="49"/>
    <s v="2b"/>
    <x v="186"/>
    <s v="Sam, dim et JF - JOUR - Visite 1 bénéficiaire"/>
    <s v="Visite"/>
    <n v="55.5"/>
    <s v="Beckers Silvie"/>
    <s v="Solazur Wegnez"/>
    <m/>
    <m/>
    <s v="Différé"/>
    <s v="MR"/>
    <s v="Oui"/>
    <n v="55.5"/>
    <m/>
    <x v="1"/>
    <m/>
    <x v="2"/>
    <n v="55.5"/>
    <x v="6"/>
    <n v="55.5"/>
    <x v="0"/>
    <m/>
  </r>
  <r>
    <x v="49"/>
    <s v="2b"/>
    <x v="186"/>
    <s v="Sam, dim et JF - JOUR - Visite 1 bénéficiaire"/>
    <s v="Visite"/>
    <n v="55.5"/>
    <s v="Noel C/O Garot A. Monique"/>
    <s v="Les Hêtres"/>
    <m/>
    <m/>
    <s v="Différé"/>
    <s v="MR"/>
    <s v="Oui"/>
    <n v="55.5"/>
    <m/>
    <x v="1"/>
    <m/>
    <x v="2"/>
    <m/>
    <x v="0"/>
    <n v="0"/>
    <x v="2"/>
    <m/>
  </r>
  <r>
    <x v="49"/>
    <s v="2a"/>
    <x v="187"/>
    <s v="Sam, dim et JF - JOUR - Visite 1 bénéficiaire"/>
    <s v="Visite"/>
    <n v="55.5"/>
    <s v="Delmarche Raymonde"/>
    <s v="Les Hêtres"/>
    <m/>
    <m/>
    <s v="Différé"/>
    <s v="MR"/>
    <s v="Oui"/>
    <n v="55.5"/>
    <m/>
    <x v="1"/>
    <m/>
    <x v="2"/>
    <n v="55.5"/>
    <x v="5"/>
    <n v="55.5"/>
    <x v="0"/>
    <m/>
  </r>
  <r>
    <x v="49"/>
    <s v="nuit 1"/>
    <x v="188"/>
    <s v="Sam, dim et JF - NUIT - Consultation"/>
    <s v="Consultation"/>
    <n v="50"/>
    <s v="El Khalloufi Naima"/>
    <m/>
    <s v="(137) Mutualité Chrétienne de Verviers - Eupen _x000a_"/>
    <s v="Rue Laoureux 25-29  - 4800 Verviers"/>
    <s v="Différé"/>
    <s v="⅓ payant NP"/>
    <s v="Oui"/>
    <n v="50"/>
    <m/>
    <x v="1"/>
    <n v="48.19"/>
    <x v="4"/>
    <m/>
    <x v="0"/>
    <n v="48.19"/>
    <x v="0"/>
    <m/>
  </r>
  <r>
    <x v="49"/>
    <s v="2a"/>
    <x v="187"/>
    <s v="Sam, dim et JF - JOUR - Consultation"/>
    <s v="Consultation"/>
    <n v="37.5"/>
    <s v="Geisen Michèle"/>
    <s v="M.Méd Mosaïque"/>
    <m/>
    <m/>
    <s v="Différé"/>
    <s v="Autres"/>
    <s v="Oui"/>
    <n v="37.5"/>
    <n v="5"/>
    <x v="8"/>
    <m/>
    <x v="2"/>
    <n v="50.8"/>
    <x v="5"/>
    <n v="55.8"/>
    <x v="0"/>
    <m/>
  </r>
  <r>
    <x v="49"/>
    <s v="2b"/>
    <x v="186"/>
    <s v="Sam, dim et JF - JOUR - Visite 1 bénéficiaire"/>
    <s v="Visite"/>
    <n v="55.5"/>
    <s v="Varga Nicolas"/>
    <m/>
    <m/>
    <m/>
    <s v="Différé"/>
    <s v="⅓ payant C"/>
    <s v="Oui"/>
    <n v="55.5"/>
    <n v="5"/>
    <x v="8"/>
    <m/>
    <x v="2"/>
    <m/>
    <x v="0"/>
    <n v="5"/>
    <x v="4"/>
    <m/>
  </r>
  <r>
    <x v="49"/>
    <n v="7"/>
    <x v="90"/>
    <s v="Sam, dim et JF - JOUR - Consultation"/>
    <s v="Consultation"/>
    <n v="37.5"/>
    <s v="Gorres Margerete"/>
    <s v="M.MéD.Pro Gesund"/>
    <m/>
    <m/>
    <s v="Différé"/>
    <s v="Autres"/>
    <s v="Oui"/>
    <n v="37.5"/>
    <n v="6"/>
    <x v="8"/>
    <m/>
    <x v="2"/>
    <n v="31.5"/>
    <x v="5"/>
    <n v="37.5"/>
    <x v="0"/>
    <m/>
  </r>
  <r>
    <x v="49"/>
    <s v="nuit 1"/>
    <x v="188"/>
    <s v="Sam, dim et JF - NUIT - Visite 1 bénéficiaire"/>
    <s v="Visite"/>
    <n v="85"/>
    <s v="Goyens Josée"/>
    <s v="Léon D'Andrimont Limbourg"/>
    <m/>
    <m/>
    <s v="Différé"/>
    <s v="MR"/>
    <s v="Oui"/>
    <n v="85"/>
    <m/>
    <x v="1"/>
    <m/>
    <x v="2"/>
    <n v="85"/>
    <x v="6"/>
    <n v="85"/>
    <x v="0"/>
    <m/>
  </r>
  <r>
    <x v="49"/>
    <s v="2a"/>
    <x v="187"/>
    <s v="Sam, dim et JF - JOUR - Visite 1 bénéficiaire"/>
    <s v="Visite"/>
    <n v="55.5"/>
    <s v="Grenier Nelly"/>
    <s v="Le Couquemont"/>
    <m/>
    <m/>
    <s v="Différé"/>
    <s v="MR"/>
    <s v="Oui"/>
    <n v="55.5"/>
    <m/>
    <x v="1"/>
    <m/>
    <x v="2"/>
    <n v="55.5"/>
    <x v="2"/>
    <n v="55.5"/>
    <x v="0"/>
    <m/>
  </r>
  <r>
    <x v="49"/>
    <s v="2b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7"/>
    <x v="90"/>
    <s v="Sam, dim et JF - JOUR - Consultation"/>
    <s v="Consultation"/>
    <n v="37.5"/>
    <s v="Hoffmann René"/>
    <m/>
    <s v="(515) Freie Krankenkasse _x000a_"/>
    <s v="Rue Saint-Hubert 49 - 1150 BRUXELLES"/>
    <s v="Différé"/>
    <s v="⅓ payant C"/>
    <s v="Oui"/>
    <n v="37.5"/>
    <n v="1.5"/>
    <x v="8"/>
    <n v="35.85"/>
    <x v="4"/>
    <m/>
    <x v="0"/>
    <n v="37.35"/>
    <x v="0"/>
    <m/>
  </r>
  <r>
    <x v="49"/>
    <n v="5"/>
    <x v="70"/>
    <s v="Sam, dim et JF - JOUR - Consultation"/>
    <s v="Consultation"/>
    <n v="37.5"/>
    <s v="Huart Nelly"/>
    <m/>
    <s v="(323) Mutualité socialiste du Luxembourg _x000a_"/>
    <s v="Place de la Mutualité 1 6870 SAINT-HUBERT "/>
    <s v="Différé"/>
    <s v="⅓ payant BC"/>
    <s v="Oui"/>
    <n v="37.5"/>
    <n v="2"/>
    <x v="8"/>
    <n v="35.85"/>
    <x v="3"/>
    <m/>
    <x v="0"/>
    <n v="37.85"/>
    <x v="0"/>
    <m/>
  </r>
  <r>
    <x v="49"/>
    <n v="4"/>
    <x v="107"/>
    <s v="Sam, dim et JF - JOUR - Consultation"/>
    <s v="Consultation"/>
    <n v="37.5"/>
    <s v="Justin Raphael"/>
    <m/>
    <s v="(137) Mutualité Chrétienne de Verviers - Eupen _x000a_"/>
    <s v="Rue Laoureux 25-29  - 4800 Verviers"/>
    <s v="Différé"/>
    <s v="⅓ payant NP"/>
    <s v="Oui"/>
    <n v="37.5"/>
    <m/>
    <x v="1"/>
    <n v="35.85"/>
    <x v="4"/>
    <m/>
    <x v="0"/>
    <n v="35.85"/>
    <x v="0"/>
    <m/>
  </r>
  <r>
    <x v="49"/>
    <n v="7"/>
    <x v="90"/>
    <s v="Sam, dim et JF - JOUR - Consultation"/>
    <s v="Consultation"/>
    <n v="37.5"/>
    <s v="Krings-Schroder Elisa"/>
    <s v="M.MéD.Pro Gesund"/>
    <m/>
    <m/>
    <s v="Différé"/>
    <s v="Autres"/>
    <s v="Non"/>
    <n v="37.5"/>
    <n v="6"/>
    <x v="8"/>
    <m/>
    <x v="2"/>
    <m/>
    <x v="0"/>
    <n v="6"/>
    <x v="1"/>
    <m/>
  </r>
  <r>
    <x v="49"/>
    <s v="1b"/>
    <x v="27"/>
    <s v="Sam, dim et JF - JOUR - Consultation"/>
    <s v="Consultation"/>
    <n v="37.5"/>
    <s v="Lahaye Marie-Louise"/>
    <m/>
    <s v="(319) Solidaris - Mutualité socialiste et syndicale de la Province de Liège _x000a_"/>
    <s v="Rue Douffet 36 4020 LIEGE"/>
    <s v="Différé"/>
    <s v="⅓ payant C"/>
    <s v="Oui"/>
    <n v="37.5"/>
    <n v="1.5"/>
    <x v="8"/>
    <n v="35.85"/>
    <x v="3"/>
    <m/>
    <x v="0"/>
    <n v="37.35"/>
    <x v="0"/>
    <m/>
  </r>
  <r>
    <x v="49"/>
    <s v="1b"/>
    <x v="27"/>
    <s v="Sam, dim et JF - JOUR - Visite 1 bénéficiaire"/>
    <s v="Visite"/>
    <n v="55.5"/>
    <s v="Lavalle Hildegarde"/>
    <s v="Régina Moresnet"/>
    <m/>
    <m/>
    <s v="Différé"/>
    <s v="MR"/>
    <s v="Oui"/>
    <n v="55.5"/>
    <m/>
    <x v="1"/>
    <m/>
    <x v="2"/>
    <n v="55.5"/>
    <x v="2"/>
    <n v="55.5"/>
    <x v="0"/>
    <m/>
  </r>
  <r>
    <x v="49"/>
    <s v="2b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7"/>
    <x v="90"/>
    <s v="Sam, dim et JF - JOUR - Consultation"/>
    <s v="Consultation"/>
    <n v="37.5"/>
    <s v="Schleck Marco"/>
    <s v="M.MéD.Pro Gesund"/>
    <m/>
    <m/>
    <s v="Différé"/>
    <s v="Autres"/>
    <s v="Oui"/>
    <n v="37.5"/>
    <n v="6"/>
    <x v="8"/>
    <m/>
    <x v="2"/>
    <n v="31.5"/>
    <x v="5"/>
    <n v="37.5"/>
    <x v="0"/>
    <m/>
  </r>
  <r>
    <x v="49"/>
    <s v="2b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7"/>
    <x v="90"/>
    <s v="Sam, dim et JF - JOUR - Consultation"/>
    <s v="Consultation"/>
    <n v="37.5"/>
    <s v="Zanzen Annika"/>
    <s v="M.MéD.Pro Gesund"/>
    <m/>
    <m/>
    <s v="Différé"/>
    <s v="Autres"/>
    <s v="Oui"/>
    <n v="37.5"/>
    <n v="6"/>
    <x v="8"/>
    <m/>
    <x v="2"/>
    <n v="31.5"/>
    <x v="5"/>
    <n v="37.5"/>
    <x v="0"/>
    <m/>
  </r>
  <r>
    <x v="49"/>
    <s v="1a"/>
    <x v="52"/>
    <s v="Sam, dim et JF - JOUR - Visite 1 bénéficiaire"/>
    <s v="Visite"/>
    <n v="55.5"/>
    <s v="Delhez Lambertine"/>
    <s v="St Elisabeth Herve"/>
    <m/>
    <m/>
    <s v="Différé"/>
    <s v="MR"/>
    <s v="Oui"/>
    <n v="55.5"/>
    <m/>
    <x v="1"/>
    <m/>
    <x v="2"/>
    <n v="55.5"/>
    <x v="5"/>
    <n v="55.5"/>
    <x v="0"/>
    <m/>
  </r>
  <r>
    <x v="49"/>
    <s v="1a"/>
    <x v="52"/>
    <s v="Sam, dim et JF - JOUR - Consultation"/>
    <s v="Consultation"/>
    <n v="37.5"/>
    <s v="Salomé Daniel"/>
    <m/>
    <s v="(137) Mutualité Chrétienne de Verviers - Eupen _x000a_"/>
    <s v="Rue Laoureux 25-29  - 4800 Verviers"/>
    <s v="Différé"/>
    <s v="⅓ payant C"/>
    <s v="Oui"/>
    <n v="37.5"/>
    <n v="1.5"/>
    <x v="8"/>
    <n v="35.85"/>
    <x v="4"/>
    <m/>
    <x v="0"/>
    <n v="37.35"/>
    <x v="0"/>
    <m/>
  </r>
  <r>
    <x v="4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3"/>
    <x v="8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9"/>
    <n v="3"/>
    <x v="8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9"/>
    <n v="3"/>
    <x v="87"/>
    <s v="Sam, dim et JF - JOUR - Visite 1 bénéficiaire"/>
    <s v="Visite"/>
    <n v="55.5"/>
    <m/>
    <m/>
    <m/>
    <m/>
    <s v="Bancontact"/>
    <m/>
    <m/>
    <n v="55"/>
    <m/>
    <x v="1"/>
    <m/>
    <x v="2"/>
    <n v="55"/>
    <x v="5"/>
    <n v="55"/>
    <x v="0"/>
    <m/>
  </r>
  <r>
    <x v="49"/>
    <n v="3"/>
    <x v="87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49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1b"/>
    <x v="2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9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2a"/>
    <x v="18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9"/>
    <s v="2a"/>
    <x v="187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49"/>
    <s v="2a"/>
    <x v="187"/>
    <s v="Sam, dim et JF - JOUR - Consultation"/>
    <s v="Consultation"/>
    <n v="37.5"/>
    <m/>
    <m/>
    <m/>
    <m/>
    <s v="Bancontact"/>
    <m/>
    <m/>
    <n v="82.44"/>
    <m/>
    <x v="1"/>
    <m/>
    <x v="2"/>
    <n v="82.44"/>
    <x v="5"/>
    <n v="82.44"/>
    <x v="0"/>
    <m/>
  </r>
  <r>
    <x v="49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2b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2b"/>
    <x v="186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9"/>
    <n v="4"/>
    <x v="10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9"/>
    <n v="4"/>
    <x v="10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9"/>
    <n v="4"/>
    <x v="10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9"/>
    <n v="4"/>
    <x v="10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9"/>
    <n v="4"/>
    <x v="10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9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5"/>
    <x v="70"/>
    <s v="Sam, dim et JF - JOUR - Consultation"/>
    <s v="Consultation"/>
    <n v="37.5"/>
    <m/>
    <m/>
    <m/>
    <m/>
    <s v="Cash"/>
    <m/>
    <m/>
    <n v="37"/>
    <m/>
    <x v="1"/>
    <m/>
    <x v="2"/>
    <n v="37"/>
    <x v="5"/>
    <n v="37"/>
    <x v="0"/>
    <m/>
  </r>
  <r>
    <x v="49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6"/>
    <x v="38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9"/>
    <n v="6"/>
    <x v="38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7"/>
    <x v="90"/>
    <s v="Sam, dim et JF - JOUR - Consultation"/>
    <s v="Consultation"/>
    <n v="37.5"/>
    <m/>
    <m/>
    <m/>
    <m/>
    <s v="Bancontact"/>
    <m/>
    <m/>
    <n v="73.5"/>
    <m/>
    <x v="1"/>
    <m/>
    <x v="2"/>
    <n v="73.5"/>
    <x v="5"/>
    <n v="73.5"/>
    <x v="0"/>
    <m/>
  </r>
  <r>
    <x v="49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n v="7"/>
    <x v="90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49"/>
    <s v="nuit 1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nuit 1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nuit 1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nuit 1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nuit 1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49"/>
    <s v="nuit 3"/>
    <x v="90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0"/>
    <s v="nuit 2"/>
    <x v="70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50"/>
    <s v="nuit 1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0"/>
    <s v="nuit 1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0"/>
    <s v="nuit 1"/>
    <x v="149"/>
    <s v="Sam, dim et JF - NUIT - Consultation"/>
    <s v="Consultation"/>
    <n v="50"/>
    <m/>
    <m/>
    <m/>
    <m/>
    <s v="Cash"/>
    <m/>
    <m/>
    <n v="50"/>
    <m/>
    <x v="1"/>
    <m/>
    <x v="2"/>
    <n v="50"/>
    <x v="5"/>
    <n v="50"/>
    <x v="0"/>
    <m/>
  </r>
  <r>
    <x v="50"/>
    <s v="nuit 1"/>
    <x v="149"/>
    <s v="Sam, dim et JF - NUIT - Visite 1 bénéficiaire"/>
    <s v="Visite"/>
    <n v="85"/>
    <m/>
    <m/>
    <m/>
    <m/>
    <s v="Bancontact"/>
    <m/>
    <m/>
    <n v="85"/>
    <m/>
    <x v="1"/>
    <m/>
    <x v="2"/>
    <n v="85"/>
    <x v="5"/>
    <n v="85"/>
    <x v="0"/>
    <m/>
  </r>
  <r>
    <x v="50"/>
    <s v="nuit 3"/>
    <x v="28"/>
    <s v="Vend et veille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0"/>
    <s v="nuit 3"/>
    <x v="28"/>
    <s v="Vend et veille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0"/>
    <s v="nuit 3"/>
    <x v="28"/>
    <s v="Vend et veille JF - NUIT - Consultation"/>
    <s v="Consultation"/>
    <n v="50"/>
    <m/>
    <m/>
    <m/>
    <m/>
    <s v="Cash"/>
    <m/>
    <m/>
    <n v="50"/>
    <m/>
    <x v="1"/>
    <m/>
    <x v="2"/>
    <n v="50"/>
    <x v="5"/>
    <n v="50"/>
    <x v="0"/>
    <m/>
  </r>
  <r>
    <x v="51"/>
    <s v="2a"/>
    <x v="74"/>
    <s v="Sam, dim et JF - JOUR - Consultation"/>
    <s v="Consultation"/>
    <n v="37.5"/>
    <s v="Aksel Musa"/>
    <m/>
    <s v="(319) Solidaris - Mutualité socialiste et syndicale de la Province de Liège _x000a_"/>
    <s v="Rue Douffet 36 4020 LIEGE"/>
    <s v="Différé"/>
    <s v="⅓ payant C"/>
    <s v="Oui"/>
    <n v="37.5"/>
    <n v="1.5"/>
    <x v="8"/>
    <n v="35.85"/>
    <x v="7"/>
    <m/>
    <x v="0"/>
    <n v="37.35"/>
    <x v="0"/>
    <m/>
  </r>
  <r>
    <x v="51"/>
    <n v="5"/>
    <x v="79"/>
    <s v="Sam, dim et JF - JOUR - Consultation"/>
    <s v="Consultation"/>
    <n v="37.5"/>
    <s v="Beaupain Monique"/>
    <m/>
    <s v="(132) Mutualité chrétienne de la Province de Luxembourg "/>
    <s v="Rue de la Moselle 7-9 6700 ARLON "/>
    <s v="Différé"/>
    <s v="⅓ payant C"/>
    <s v="Oui"/>
    <n v="33.5"/>
    <n v="1.5"/>
    <x v="8"/>
    <n v="31.94"/>
    <x v="4"/>
    <m/>
    <x v="0"/>
    <n v="33.44"/>
    <x v="0"/>
    <m/>
  </r>
  <r>
    <x v="51"/>
    <s v="2a"/>
    <x v="74"/>
    <s v="Sam, dim et JF - JOUR - Consultation"/>
    <s v="Consultation"/>
    <n v="37.5"/>
    <s v="Benghoufiri Fellah Adil"/>
    <s v="MM Bulle d'air"/>
    <s v="(228) Mutualia - Mutualité neutre _x000a_"/>
    <s v="Place Verte 41 4800 VERVIERS"/>
    <s v="Différé"/>
    <s v="⅓ payant BC"/>
    <s v="Oui"/>
    <n v="37.5"/>
    <n v="1.5"/>
    <x v="8"/>
    <m/>
    <x v="2"/>
    <m/>
    <x v="0"/>
    <n v="1.5"/>
    <x v="3"/>
    <s v="Pas inscrit là bas, inscrit bulle d'air"/>
  </r>
  <r>
    <x v="51"/>
    <n v="4"/>
    <x v="148"/>
    <s v="Sam, dim et JF - JOUR - Consultation"/>
    <s v="Consultation"/>
    <n v="37.5"/>
    <s v="Cornelis Bryan"/>
    <m/>
    <s v="(137) Mutualité Chrétienne de Verviers - Eupen _x000a_"/>
    <s v="Rue Laoureux 25-29  - 4800 Verviers"/>
    <s v="Différé"/>
    <s v="⅓ payant C"/>
    <s v="Oui"/>
    <n v="37.5"/>
    <n v="1.5"/>
    <x v="8"/>
    <n v="35.85"/>
    <x v="4"/>
    <m/>
    <x v="0"/>
    <n v="37.35"/>
    <x v="0"/>
    <m/>
  </r>
  <r>
    <x v="51"/>
    <s v="2b"/>
    <x v="116"/>
    <s v="Sam, dim et JF - JOUR - Consultation"/>
    <s v="Consultation"/>
    <n v="37.5"/>
    <s v="Delespinette Claude"/>
    <m/>
    <s v="(228) Mutualia - Mutualité neutre _x000a_"/>
    <s v="Place Verte 41 4800 VERVIERS"/>
    <s v="Différé"/>
    <s v="⅓ payant C"/>
    <s v="Oui"/>
    <n v="37.5"/>
    <n v="1.5"/>
    <x v="8"/>
    <n v="35.85"/>
    <x v="7"/>
    <m/>
    <x v="0"/>
    <n v="37.35"/>
    <x v="0"/>
    <m/>
  </r>
  <r>
    <x v="51"/>
    <n v="5"/>
    <x v="79"/>
    <s v="Sam, dim et JF - JOUR - Consultation"/>
    <s v="Consultation"/>
    <n v="37.5"/>
    <s v="Delvaux Claude"/>
    <m/>
    <s v="(232) MUNALUX _x000a_"/>
    <s v="Rue des Dames Blanches 24 5000 NAMUR "/>
    <s v="Différé"/>
    <s v="⅓ payant C"/>
    <s v="Oui"/>
    <n v="33.5"/>
    <n v="6"/>
    <x v="8"/>
    <n v="27.44"/>
    <x v="4"/>
    <m/>
    <x v="0"/>
    <n v="33.44"/>
    <x v="0"/>
    <m/>
  </r>
  <r>
    <x v="51"/>
    <s v="2b"/>
    <x v="116"/>
    <s v="Sam, dim et JF - JOUR - Visite 1 bénéficiaire"/>
    <s v="Visite"/>
    <n v="55.5"/>
    <s v="Delwaide Liliane"/>
    <s v="Le Couquemont"/>
    <m/>
    <m/>
    <s v="Différé"/>
    <s v="MR"/>
    <s v="Oui"/>
    <n v="55.5"/>
    <m/>
    <x v="1"/>
    <m/>
    <x v="2"/>
    <n v="55.5"/>
    <x v="2"/>
    <n v="55.5"/>
    <x v="0"/>
    <m/>
  </r>
  <r>
    <x v="51"/>
    <n v="3"/>
    <x v="72"/>
    <s v="Sam, dim et JF - JOUR - Consultation"/>
    <s v="Consultation"/>
    <n v="37.5"/>
    <s v="El Filali Echchafiq Sophia"/>
    <m/>
    <s v="(228) Mutualia - Mutualité neutre _x000a_"/>
    <s v="Place Verte 41 4800 VERVIERS"/>
    <s v="Différé"/>
    <s v="⅓ payant BC"/>
    <s v="Oui"/>
    <n v="40.35"/>
    <n v="4"/>
    <x v="8"/>
    <n v="36.35"/>
    <x v="7"/>
    <m/>
    <x v="0"/>
    <n v="40.35"/>
    <x v="0"/>
    <m/>
  </r>
  <r>
    <x v="51"/>
    <n v="7"/>
    <x v="14"/>
    <s v="Sam, dim et JF - JOUR - Consultation"/>
    <s v="Consultation"/>
    <n v="37.5"/>
    <s v="Elsen Erna"/>
    <m/>
    <s v="(515) Freie Krankenkasse _x000a_"/>
    <s v="Rue Saint-Hubert 49 - 1150 BRUXELLES"/>
    <s v="Différé"/>
    <s v="⅓ payant C"/>
    <s v="Oui"/>
    <n v="37.5"/>
    <n v="1.5"/>
    <x v="8"/>
    <n v="35.85"/>
    <x v="3"/>
    <m/>
    <x v="0"/>
    <n v="37.35"/>
    <x v="0"/>
    <m/>
  </r>
  <r>
    <x v="51"/>
    <n v="3"/>
    <x v="72"/>
    <s v="Sam, dim et JF - JOUR - Consultation"/>
    <s v="Consultation"/>
    <n v="37.5"/>
    <s v="Erkens Magali"/>
    <m/>
    <s v="(319) Solidaris - Mutualité socialiste et syndicale de la Province de Liège _x000a_"/>
    <s v="Rue Douffet 36 4020 LIEGE"/>
    <s v="Différé"/>
    <s v="⅓ payant BC"/>
    <s v="Oui"/>
    <n v="40.35"/>
    <n v="4"/>
    <x v="8"/>
    <n v="35.85"/>
    <x v="7"/>
    <m/>
    <x v="0"/>
    <n v="39.85"/>
    <x v="0"/>
    <m/>
  </r>
  <r>
    <x v="51"/>
    <s v="1a"/>
    <x v="77"/>
    <s v="Sam, dim et JF - JOUR - Visite 1 bénéficiaire"/>
    <s v="Visite"/>
    <n v="55.5"/>
    <s v="Etienne Nathalie"/>
    <m/>
    <s v="(319) Solidaris - Mutualité socialiste et syndicale de la Province de Liège _x000a_"/>
    <s v="Rue Douffet 36 4020 LIEGE"/>
    <s v="Différé"/>
    <s v="⅓ payant NP"/>
    <s v="Oui"/>
    <n v="55.5"/>
    <m/>
    <x v="1"/>
    <n v="50.8"/>
    <x v="7"/>
    <m/>
    <x v="0"/>
    <n v="50.8"/>
    <x v="0"/>
    <m/>
  </r>
  <r>
    <x v="51"/>
    <n v="7"/>
    <x v="14"/>
    <s v="Sam, dim et JF - JOUR - Consultation"/>
    <s v="Consultation"/>
    <n v="37.5"/>
    <s v="Ewald Joseph"/>
    <s v="Pro Gesund"/>
    <m/>
    <m/>
    <s v="Différé"/>
    <s v="Autres"/>
    <s v="Oui"/>
    <n v="37.5"/>
    <n v="6"/>
    <x v="8"/>
    <m/>
    <x v="2"/>
    <m/>
    <x v="0"/>
    <n v="6"/>
    <x v="2"/>
    <m/>
  </r>
  <r>
    <x v="51"/>
    <s v="1a"/>
    <x v="83"/>
    <s v="Sam, dim et JF - JOUR - Visite 1 bénéficiaire"/>
    <s v="Visite"/>
    <n v="55.5"/>
    <s v="Falla Rodolphe"/>
    <s v="CPAS Limbourg"/>
    <m/>
    <m/>
    <s v="Différé"/>
    <s v="CPAS"/>
    <s v="Oui"/>
    <n v="55.5"/>
    <m/>
    <x v="1"/>
    <m/>
    <x v="2"/>
    <n v="55.5"/>
    <x v="6"/>
    <n v="55.5"/>
    <x v="0"/>
    <m/>
  </r>
  <r>
    <x v="51"/>
    <s v="nuit 1"/>
    <x v="20"/>
    <s v="Sam, dim et JF - NUIT - Visite 1 bénéficiaire"/>
    <s v="Visite"/>
    <n v="85"/>
    <s v="Franzen Elena"/>
    <m/>
    <s v="(319) Solidaris - Mutualité socialiste et syndicale de la Province de Liège _x000a_"/>
    <s v="Rue Douffet 36 4020 LIEGE"/>
    <s v="Différé"/>
    <s v="⅓ payant BC"/>
    <s v="Oui"/>
    <n v="85"/>
    <n v="7"/>
    <x v="8"/>
    <n v="81.59"/>
    <x v="7"/>
    <m/>
    <x v="0"/>
    <n v="88.59"/>
    <x v="0"/>
    <m/>
  </r>
  <r>
    <x v="51"/>
    <n v="7"/>
    <x v="14"/>
    <s v="Sam, dim et JF - JOUR - Consultation"/>
    <s v="Consultation"/>
    <n v="37.5"/>
    <s v="Gillessen Samantha"/>
    <s v="Pro Gesund"/>
    <m/>
    <m/>
    <s v="Différé"/>
    <s v="Autres"/>
    <s v="Oui"/>
    <n v="37.5"/>
    <n v="6"/>
    <x v="8"/>
    <m/>
    <x v="2"/>
    <m/>
    <x v="0"/>
    <n v="6"/>
    <x v="2"/>
    <m/>
  </r>
  <r>
    <x v="51"/>
    <n v="3"/>
    <x v="72"/>
    <s v="Sam, dim et JF - JOUR - Visite 1 bénéficiaire"/>
    <s v="Visite"/>
    <n v="55.5"/>
    <s v="Groenendaels Serge"/>
    <s v="Les Heures Claires"/>
    <m/>
    <m/>
    <s v="Différé"/>
    <s v="MR"/>
    <s v="Oui"/>
    <n v="55.5"/>
    <m/>
    <x v="1"/>
    <m/>
    <x v="2"/>
    <n v="55.5"/>
    <x v="2"/>
    <n v="55.5"/>
    <x v="0"/>
    <m/>
  </r>
  <r>
    <x v="51"/>
    <n v="3"/>
    <x v="72"/>
    <s v="Sam, dim et JF - JOUR - Consultation"/>
    <s v="Consultation"/>
    <n v="37.5"/>
    <s v="Gustin Adam"/>
    <m/>
    <s v="(228) Mutualia - Mutualité neutre _x000a_"/>
    <s v="Place Verte 41 4800 VERVIERS"/>
    <s v="Différé"/>
    <s v="⅓ payant BC"/>
    <s v="Oui"/>
    <n v="40.35"/>
    <n v="4"/>
    <x v="8"/>
    <n v="35.85"/>
    <x v="7"/>
    <m/>
    <x v="0"/>
    <n v="39.85"/>
    <x v="0"/>
    <m/>
  </r>
  <r>
    <x v="51"/>
    <n v="6"/>
    <x v="152"/>
    <s v="Sam, dim et JF - JOUR - Consultation"/>
    <s v="Consultation"/>
    <n v="37.5"/>
    <s v="Halmes Nico"/>
    <s v="GPS Med Eupen"/>
    <m/>
    <m/>
    <s v="Différé"/>
    <s v="Autres"/>
    <s v="Oui"/>
    <n v="37.5"/>
    <n v="6"/>
    <x v="8"/>
    <m/>
    <x v="2"/>
    <n v="31.5"/>
    <x v="5"/>
    <n v="37.5"/>
    <x v="0"/>
    <m/>
  </r>
  <r>
    <x v="51"/>
    <n v="4"/>
    <x v="148"/>
    <s v="Sam, dim et JF - JOUR - Consultation"/>
    <s v="Consultation"/>
    <n v="37.5"/>
    <s v="Ho Sai Hong"/>
    <m/>
    <s v="(515) Freie Krankenkasse _x000a_"/>
    <s v="Rue Saint-Hubert 49 - 1150 BRUXELLES"/>
    <s v="Différé"/>
    <s v="⅓ payant C"/>
    <s v="Oui"/>
    <n v="37.5"/>
    <n v="1.5"/>
    <x v="8"/>
    <n v="35.85"/>
    <x v="3"/>
    <m/>
    <x v="0"/>
    <n v="37.35"/>
    <x v="0"/>
    <m/>
  </r>
  <r>
    <x v="51"/>
    <s v="nuit 2"/>
    <x v="3"/>
    <s v="Vend et veille JF - JOUR - Consultation"/>
    <s v="Consultation"/>
    <n v="29"/>
    <s v="Jost David"/>
    <m/>
    <m/>
    <m/>
    <s v="Différé"/>
    <s v="Virement"/>
    <s v="Non"/>
    <n v="0"/>
    <m/>
    <x v="1"/>
    <m/>
    <x v="2"/>
    <m/>
    <x v="0"/>
    <n v="0"/>
    <x v="1"/>
    <s v="Constat de police"/>
  </r>
  <r>
    <x v="51"/>
    <n v="6"/>
    <x v="152"/>
    <s v="Sam, dim et JF - JOUR - Consultation"/>
    <s v="Consultation"/>
    <n v="37.5"/>
    <s v="Kremer Servatius Ed"/>
    <s v="GPS Med Eupen"/>
    <m/>
    <m/>
    <s v="Différé"/>
    <s v="Autres"/>
    <s v="Oui"/>
    <n v="37.5"/>
    <n v="6"/>
    <x v="8"/>
    <m/>
    <x v="2"/>
    <n v="31.5"/>
    <x v="5"/>
    <n v="37.5"/>
    <x v="0"/>
    <m/>
  </r>
  <r>
    <x v="51"/>
    <n v="7"/>
    <x v="14"/>
    <s v="Sam, dim et JF - JOUR - Visite 1 bénéficiaire"/>
    <s v="Visite"/>
    <n v="55.5"/>
    <s v="Kringels Julius"/>
    <m/>
    <s v="(137) Mutualité Chrétienne de Verviers - Eupen _x000a_"/>
    <s v="Rue Laoureux 25-29  - 4800 Verviers"/>
    <s v="Différé"/>
    <s v="⅓ payant C"/>
    <s v="Oui"/>
    <n v="55.5"/>
    <n v="5"/>
    <x v="8"/>
    <n v="55.6"/>
    <x v="7"/>
    <m/>
    <x v="0"/>
    <n v="60.6"/>
    <x v="0"/>
    <m/>
  </r>
  <r>
    <x v="51"/>
    <n v="6"/>
    <x v="152"/>
    <s v="Sam, dim et JF - JOUR - Visite 1 bénéficiaire"/>
    <s v="Visite"/>
    <n v="55.5"/>
    <s v="Langohr Winfried"/>
    <m/>
    <s v="(137) Mutualité Chrétienne de Verviers - Eupen _x000a_"/>
    <s v="Rue Laoureux 25-29  - 4800 Verviers"/>
    <s v="Différé"/>
    <s v="⅓ payant C"/>
    <s v="Oui"/>
    <n v="55.5"/>
    <n v="5"/>
    <x v="8"/>
    <n v="50.8"/>
    <x v="4"/>
    <m/>
    <x v="0"/>
    <n v="55.8"/>
    <x v="0"/>
    <m/>
  </r>
  <r>
    <x v="51"/>
    <s v="2a"/>
    <x v="74"/>
    <s v="Sam, dim et JF - JOUR - Consultation"/>
    <s v="Consultation"/>
    <n v="37.5"/>
    <s v="Poumai Christopher"/>
    <m/>
    <s v="(319) Solidaris - Mutualité socialiste et syndicale de la Province de Liège _x000a_"/>
    <s v="Rue Douffet 36 4020 LIEGE"/>
    <s v="Différé"/>
    <s v="⅓ payant C"/>
    <s v="Oui"/>
    <n v="37.5"/>
    <n v="1.5"/>
    <x v="8"/>
    <n v="35.85"/>
    <x v="7"/>
    <m/>
    <x v="0"/>
    <n v="37.35"/>
    <x v="0"/>
    <m/>
  </r>
  <r>
    <x v="51"/>
    <n v="4"/>
    <x v="148"/>
    <s v="Sam, dim et JF - JOUR - Visite 1 bénéficiaire"/>
    <s v="Visite"/>
    <n v="55.5"/>
    <s v="Schmitz Marie - Louise"/>
    <s v="Grand Fa Malmédy"/>
    <m/>
    <m/>
    <s v="Différé"/>
    <s v="MR"/>
    <s v="Oui"/>
    <n v="55.5"/>
    <m/>
    <x v="1"/>
    <m/>
    <x v="2"/>
    <n v="55.5"/>
    <x v="6"/>
    <n v="55.5"/>
    <x v="0"/>
    <m/>
  </r>
  <r>
    <x v="51"/>
    <s v="2b"/>
    <x v="116"/>
    <s v="Sam, dim et JF - JOUR - Visite 1 bénéficiaire"/>
    <s v="Visite"/>
    <n v="55.5"/>
    <s v="Schoeps Jeanine"/>
    <s v="Résidence La Lainière"/>
    <m/>
    <m/>
    <s v="Différé"/>
    <s v="MR"/>
    <s v="Oui"/>
    <n v="55"/>
    <m/>
    <x v="1"/>
    <m/>
    <x v="2"/>
    <n v="55.6"/>
    <x v="11"/>
    <n v="55.6"/>
    <x v="0"/>
    <m/>
  </r>
  <r>
    <x v="51"/>
    <n v="6"/>
    <x v="152"/>
    <s v="Sam, dim et JF - JOUR - Consultation"/>
    <s v="Consultation"/>
    <n v="37.5"/>
    <s v="Thomas Brigitte"/>
    <s v="GPS Med Eupen"/>
    <m/>
    <m/>
    <s v="Différé"/>
    <s v="Autres"/>
    <s v="Oui"/>
    <n v="37.5"/>
    <n v="6"/>
    <x v="8"/>
    <m/>
    <x v="2"/>
    <n v="31.5"/>
    <x v="5"/>
    <n v="37.5"/>
    <x v="0"/>
    <m/>
  </r>
  <r>
    <x v="51"/>
    <n v="4"/>
    <x v="148"/>
    <s v="Sam, dim et JF - JOUR - Visite 1 bénéficiaire"/>
    <s v="Visite"/>
    <n v="55.5"/>
    <s v="Thomas Roger Joseph"/>
    <s v="Grand Fa Malmédy"/>
    <m/>
    <m/>
    <s v="Différé"/>
    <s v="MR"/>
    <s v="Oui"/>
    <n v="55.5"/>
    <m/>
    <x v="1"/>
    <m/>
    <x v="2"/>
    <n v="55.5"/>
    <x v="6"/>
    <n v="55.5"/>
    <x v="0"/>
    <m/>
  </r>
  <r>
    <x v="51"/>
    <s v="2a"/>
    <x v="74"/>
    <s v="Sam, dim et JF - JOUR - Visite 1 bénéficiaire"/>
    <s v="Visite"/>
    <n v="55.5"/>
    <s v="Tribolet Christian"/>
    <s v="La Glanée Heusy"/>
    <m/>
    <m/>
    <s v="Différé"/>
    <s v="MR"/>
    <s v="Oui"/>
    <n v="55.5"/>
    <m/>
    <x v="1"/>
    <m/>
    <x v="2"/>
    <n v="55.5"/>
    <x v="6"/>
    <n v="55.5"/>
    <x v="0"/>
    <m/>
  </r>
  <r>
    <x v="51"/>
    <n v="4"/>
    <x v="148"/>
    <s v="Sam, dim et JF - JOUR - Consultation"/>
    <s v="Consultation"/>
    <n v="37.5"/>
    <s v="T'Seyen Françoise"/>
    <m/>
    <s v="(228) Mutualia - Mutualité neutre _x000a_"/>
    <s v="Place Verte 41 4800 VERVIERS"/>
    <s v="Différé"/>
    <s v="⅓ payant BC"/>
    <s v="Oui"/>
    <n v="37.5"/>
    <n v="1.5"/>
    <x v="8"/>
    <n v="35.85"/>
    <x v="7"/>
    <m/>
    <x v="0"/>
    <n v="37.35"/>
    <x v="0"/>
    <m/>
  </r>
  <r>
    <x v="51"/>
    <s v="2b"/>
    <x v="116"/>
    <s v="Sam, dim et JF - JOUR - Consultation"/>
    <s v="Consultation"/>
    <n v="37.5"/>
    <s v="Viskhabov Radzhi Aylimkha"/>
    <s v="M.Méd. Thier Mère Dieu"/>
    <m/>
    <m/>
    <s v="Différé"/>
    <s v="Autres"/>
    <s v="Oui"/>
    <n v="37.5"/>
    <n v="6"/>
    <x v="8"/>
    <m/>
    <x v="2"/>
    <n v="31.5"/>
    <x v="6"/>
    <n v="37.5"/>
    <x v="0"/>
    <m/>
  </r>
  <r>
    <x v="51"/>
    <s v="2a"/>
    <x v="7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2a"/>
    <x v="7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2a"/>
    <x v="7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2a"/>
    <x v="7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2a"/>
    <x v="7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1a"/>
    <x v="77"/>
    <s v="Sam, dim et JF - JOUR - Visite 1 bénéficiaire"/>
    <s v="Visite"/>
    <n v="55.5"/>
    <m/>
    <m/>
    <m/>
    <m/>
    <s v="Cash"/>
    <m/>
    <m/>
    <n v="55"/>
    <m/>
    <x v="1"/>
    <m/>
    <x v="2"/>
    <n v="55"/>
    <x v="5"/>
    <n v="55"/>
    <x v="0"/>
    <m/>
  </r>
  <r>
    <x v="51"/>
    <s v="1a"/>
    <x v="7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1a"/>
    <x v="7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1a"/>
    <x v="7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1a"/>
    <x v="7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1a"/>
    <x v="7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1a"/>
    <x v="7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1b"/>
    <x v="154"/>
    <s v="Sam, dim et JF - JOUR - Consultation"/>
    <s v="Consultation"/>
    <n v="37.5"/>
    <m/>
    <m/>
    <m/>
    <m/>
    <s v="Cash"/>
    <m/>
    <m/>
    <n v="38"/>
    <m/>
    <x v="1"/>
    <m/>
    <x v="2"/>
    <n v="38"/>
    <x v="5"/>
    <n v="38"/>
    <x v="0"/>
    <m/>
  </r>
  <r>
    <x v="51"/>
    <s v="1b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1b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1b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1b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1b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1b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2b"/>
    <x v="116"/>
    <s v="Sam, dim et JF - JOUR - Visite 1 bénéficiaire"/>
    <s v="Visite"/>
    <n v="55.5"/>
    <m/>
    <m/>
    <m/>
    <m/>
    <s v="Cash"/>
    <m/>
    <m/>
    <n v="55"/>
    <m/>
    <x v="1"/>
    <m/>
    <x v="2"/>
    <n v="55"/>
    <x v="5"/>
    <n v="55"/>
    <x v="0"/>
    <m/>
  </r>
  <r>
    <x v="51"/>
    <s v="2b"/>
    <x v="116"/>
    <s v="Sam, dim et JF - JOUR - Visite 1 bénéficiaire"/>
    <s v="Visite"/>
    <n v="55.5"/>
    <m/>
    <m/>
    <m/>
    <m/>
    <s v="Cash"/>
    <m/>
    <m/>
    <n v="55"/>
    <m/>
    <x v="1"/>
    <m/>
    <x v="2"/>
    <n v="55"/>
    <x v="5"/>
    <n v="55"/>
    <x v="0"/>
    <m/>
  </r>
  <r>
    <x v="51"/>
    <s v="2b"/>
    <x v="116"/>
    <s v="Sam, dim et JF - JOUR - Consultation"/>
    <s v="Consultation"/>
    <n v="37.5"/>
    <m/>
    <m/>
    <m/>
    <m/>
    <s v="Cash"/>
    <m/>
    <m/>
    <n v="43.5"/>
    <m/>
    <x v="1"/>
    <m/>
    <x v="2"/>
    <n v="43.5"/>
    <x v="5"/>
    <n v="43.5"/>
    <x v="0"/>
    <m/>
  </r>
  <r>
    <x v="51"/>
    <s v="2b"/>
    <x v="116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1"/>
    <s v="2b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2b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2b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2b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3"/>
    <x v="72"/>
    <s v="Sam, dim et JF - JOUR - Consultation"/>
    <s v="Consultation"/>
    <n v="37.5"/>
    <m/>
    <m/>
    <m/>
    <m/>
    <s v="Bancontact"/>
    <m/>
    <m/>
    <n v="37"/>
    <m/>
    <x v="1"/>
    <m/>
    <x v="2"/>
    <n v="37"/>
    <x v="5"/>
    <n v="37"/>
    <x v="0"/>
    <m/>
  </r>
  <r>
    <x v="51"/>
    <n v="3"/>
    <x v="7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3"/>
    <x v="7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3"/>
    <x v="7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3"/>
    <x v="7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3"/>
    <x v="7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3"/>
    <x v="7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3"/>
    <x v="7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3"/>
    <x v="7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3"/>
    <x v="7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3"/>
    <x v="7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1"/>
    <n v="4"/>
    <x v="148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1"/>
    <n v="4"/>
    <x v="148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1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5"/>
    <x v="79"/>
    <s v="Sam, dim et JF - JOUR - Consultation"/>
    <s v="Consultation"/>
    <n v="37.5"/>
    <m/>
    <m/>
    <m/>
    <m/>
    <s v="Cash"/>
    <m/>
    <m/>
    <n v="33.5"/>
    <m/>
    <x v="1"/>
    <m/>
    <x v="2"/>
    <n v="33.5"/>
    <x v="5"/>
    <n v="33.5"/>
    <x v="0"/>
    <m/>
  </r>
  <r>
    <x v="51"/>
    <n v="5"/>
    <x v="79"/>
    <s v="Sam, dim et JF - JOUR - Consultation"/>
    <s v="Consultation"/>
    <n v="37.5"/>
    <m/>
    <m/>
    <m/>
    <m/>
    <s v="Cash"/>
    <m/>
    <m/>
    <n v="33.5"/>
    <m/>
    <x v="1"/>
    <m/>
    <x v="2"/>
    <n v="33.5"/>
    <x v="5"/>
    <n v="33.5"/>
    <x v="0"/>
    <m/>
  </r>
  <r>
    <x v="51"/>
    <n v="5"/>
    <x v="79"/>
    <s v="Sam, dim et JF - JOUR - Consultation"/>
    <s v="Consultation"/>
    <n v="37.5"/>
    <m/>
    <m/>
    <m/>
    <m/>
    <s v="Cash"/>
    <m/>
    <m/>
    <n v="33.5"/>
    <m/>
    <x v="1"/>
    <m/>
    <x v="2"/>
    <n v="33.5"/>
    <x v="5"/>
    <n v="33.5"/>
    <x v="0"/>
    <m/>
  </r>
  <r>
    <x v="51"/>
    <n v="5"/>
    <x v="79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51"/>
    <n v="5"/>
    <x v="79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51"/>
    <n v="5"/>
    <x v="79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51"/>
    <n v="5"/>
    <x v="79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51"/>
    <n v="5"/>
    <x v="79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51"/>
    <n v="5"/>
    <x v="79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51"/>
    <n v="5"/>
    <x v="79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51"/>
    <n v="5"/>
    <x v="79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51"/>
    <n v="6"/>
    <x v="152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51"/>
    <n v="6"/>
    <x v="15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1"/>
    <n v="6"/>
    <x v="15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1"/>
    <n v="6"/>
    <x v="15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1"/>
    <n v="6"/>
    <x v="15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1"/>
    <n v="6"/>
    <x v="15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1"/>
    <n v="6"/>
    <x v="15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1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7"/>
    <x v="14"/>
    <s v="Sam, dim et JF - JOUR - Consultation"/>
    <s v="Consultation"/>
    <n v="37.5"/>
    <m/>
    <m/>
    <m/>
    <m/>
    <s v="Cash"/>
    <m/>
    <m/>
    <n v="40"/>
    <m/>
    <x v="1"/>
    <m/>
    <x v="2"/>
    <n v="40"/>
    <x v="5"/>
    <n v="40"/>
    <x v="0"/>
    <m/>
  </r>
  <r>
    <x v="51"/>
    <n v="7"/>
    <x v="14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1"/>
    <n v="7"/>
    <x v="14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1"/>
    <n v="7"/>
    <x v="14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1"/>
    <n v="7"/>
    <x v="14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nuit 1"/>
    <x v="20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1"/>
    <s v="nuit 1"/>
    <x v="20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1"/>
    <s v="nuit 1"/>
    <x v="20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1"/>
    <s v="nuit 1"/>
    <x v="20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1"/>
    <s v="nuit 1"/>
    <x v="20"/>
    <s v="Sam, dim et JF - NUIT - Visite 1 bénéficiaire"/>
    <s v="Visite"/>
    <n v="85"/>
    <m/>
    <m/>
    <m/>
    <m/>
    <s v="Bancontact"/>
    <m/>
    <m/>
    <n v="85"/>
    <m/>
    <x v="1"/>
    <m/>
    <x v="2"/>
    <n v="85"/>
    <x v="5"/>
    <n v="85"/>
    <x v="0"/>
    <m/>
  </r>
  <r>
    <x v="51"/>
    <s v="nuit 3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1"/>
    <s v="nuit 3"/>
    <x v="44"/>
    <s v="Sam, dim et JF - NUIT - Consultation"/>
    <s v="Consultation"/>
    <n v="50"/>
    <m/>
    <m/>
    <m/>
    <m/>
    <s v="Cash"/>
    <m/>
    <m/>
    <n v="50"/>
    <m/>
    <x v="1"/>
    <m/>
    <x v="2"/>
    <n v="50"/>
    <x v="5"/>
    <n v="50"/>
    <x v="0"/>
    <m/>
  </r>
  <r>
    <x v="51"/>
    <s v="1a"/>
    <x v="83"/>
    <s v="Sam, dim et JF - JOUR - Visite 1 bénéficiaire"/>
    <s v="Visite"/>
    <n v="55.5"/>
    <m/>
    <m/>
    <m/>
    <m/>
    <s v="Bancontact"/>
    <m/>
    <m/>
    <n v="55"/>
    <m/>
    <x v="1"/>
    <m/>
    <x v="2"/>
    <n v="55"/>
    <x v="5"/>
    <n v="55"/>
    <x v="0"/>
    <m/>
  </r>
  <r>
    <x v="52"/>
    <s v="2a"/>
    <x v="6"/>
    <s v="Sam, dim et JF - JOUR - Consultation"/>
    <s v="Consultation"/>
    <n v="37.5"/>
    <s v="Abid Ayman"/>
    <m/>
    <s v="(228) Mutualia - Mutualité neutre _x000a_"/>
    <s v="Place Verte 41 4800 VERVIERS"/>
    <s v="Différé"/>
    <s v="⅓ payant C"/>
    <s v="Oui"/>
    <n v="37.5"/>
    <n v="2"/>
    <x v="8"/>
    <n v="35.85"/>
    <x v="7"/>
    <m/>
    <x v="0"/>
    <n v="37.85"/>
    <x v="0"/>
    <m/>
  </r>
  <r>
    <x v="52"/>
    <s v="nuit 1"/>
    <x v="189"/>
    <s v="Sam, dim et JF - NUIT - Consultation"/>
    <s v="Consultation"/>
    <n v="50"/>
    <s v="Alassaf Mohamed"/>
    <m/>
    <s v="(228) Mutualia - Mutualité neutre _x000a_"/>
    <s v="Place Verte 41 4800 VERVIERS"/>
    <s v="Différé"/>
    <s v="⅓ payant C"/>
    <s v="Non"/>
    <n v="50"/>
    <n v="1.5"/>
    <x v="8"/>
    <m/>
    <x v="2"/>
    <m/>
    <x v="0"/>
    <n v="1.5"/>
    <x v="1"/>
    <m/>
  </r>
  <r>
    <x v="52"/>
    <n v="6"/>
    <x v="21"/>
    <s v="Sam, dim et JF - JOUR - Visite 1 bénéficiaire"/>
    <s v="Visite"/>
    <n v="55.5"/>
    <s v="Albert Ingrid"/>
    <s v="CPAS Eupen -  Mr Pommé"/>
    <m/>
    <m/>
    <s v="Différé"/>
    <s v="CPAS"/>
    <s v="Oui"/>
    <n v="55.5"/>
    <m/>
    <x v="1"/>
    <m/>
    <x v="2"/>
    <n v="55.5"/>
    <x v="5"/>
    <n v="55.5"/>
    <x v="0"/>
    <m/>
  </r>
  <r>
    <x v="52"/>
    <n v="5"/>
    <x v="61"/>
    <s v="Sam, dim et JF - JOUR - Visite 1 bénéficiaire"/>
    <s v="Visite"/>
    <n v="55.5"/>
    <s v="Bastin Camille"/>
    <s v="La bouvière Vielsalm"/>
    <m/>
    <m/>
    <s v="Différé"/>
    <s v="MR"/>
    <s v="Oui"/>
    <n v="46.5"/>
    <m/>
    <x v="1"/>
    <m/>
    <x v="2"/>
    <n v="46.5"/>
    <x v="2"/>
    <n v="46.5"/>
    <x v="0"/>
    <m/>
  </r>
  <r>
    <x v="52"/>
    <s v="2b"/>
    <x v="115"/>
    <s v="Sam, dim et JF - JOUR - Visite 1 bénéficiaire"/>
    <s v="Visite"/>
    <n v="55.5"/>
    <s v="Bongartz Roger"/>
    <s v="MR Les Hêtres"/>
    <m/>
    <m/>
    <s v="Différé"/>
    <s v="MR"/>
    <s v="Oui"/>
    <n v="55.5"/>
    <m/>
    <x v="1"/>
    <m/>
    <x v="2"/>
    <n v="55.5"/>
    <x v="6"/>
    <n v="55.5"/>
    <x v="0"/>
    <m/>
  </r>
  <r>
    <x v="52"/>
    <s v="2a"/>
    <x v="6"/>
    <s v="Sam, dim et JF - JOUR - Visite 1 bénéficiaire"/>
    <s v="Visite"/>
    <n v="55.5"/>
    <s v="Boukharta Anas"/>
    <m/>
    <s v="(506) Omnimut mutualité libre de Wallonie _x000a_"/>
    <s v="Rue Natalis 47 B 4020 LIEGE "/>
    <s v="Différé"/>
    <s v="⅓ payant BC"/>
    <s v="Oui"/>
    <n v="55.5"/>
    <n v="5"/>
    <x v="8"/>
    <m/>
    <x v="2"/>
    <m/>
    <x v="0"/>
    <n v="5"/>
    <x v="3"/>
    <m/>
  </r>
  <r>
    <x v="52"/>
    <n v="3"/>
    <x v="120"/>
    <s v="Sam, dim et JF - JOUR - Visite 1 bénéficiaire"/>
    <s v="Visite"/>
    <n v="55.5"/>
    <s v="Bredo Edmond"/>
    <m/>
    <s v="(228) Mutualia - Mutualité neutre _x000a_"/>
    <s v="Place Verte 41 4800 VERVIERS"/>
    <s v="Différé"/>
    <s v="⅓ payant BC"/>
    <s v="Oui"/>
    <n v="55.5"/>
    <n v="1.5"/>
    <x v="8"/>
    <n v="38.1"/>
    <x v="7"/>
    <m/>
    <x v="0"/>
    <n v="39.6"/>
    <x v="0"/>
    <m/>
  </r>
  <r>
    <x v="52"/>
    <s v="nuit 3"/>
    <x v="50"/>
    <s v="Sam, dim et JF - NUIT - Visite 1 bénéficiaire"/>
    <s v="Visite"/>
    <n v="85"/>
    <s v="Bruls Johanna"/>
    <s v="MM ??"/>
    <m/>
    <m/>
    <s v="Différé"/>
    <s v="MR"/>
    <s v="Oui"/>
    <n v="85"/>
    <m/>
    <x v="1"/>
    <m/>
    <x v="2"/>
    <m/>
    <x v="0"/>
    <n v="0"/>
    <x v="4"/>
    <s v="Pas inscrit là bas"/>
  </r>
  <r>
    <x v="52"/>
    <s v="1a"/>
    <x v="190"/>
    <s v="Sam, dim et JF - JOUR - Consultation"/>
    <s v="Consultation"/>
    <n v="37.5"/>
    <s v="Captel Sabine"/>
    <m/>
    <s v="(319) Solidaris - Mutualité socialiste et syndicale de la Province de Liège _x000a_"/>
    <s v="Rue Douffet 36 4020 LIEGE"/>
    <s v="Différé"/>
    <s v="⅓ payant C"/>
    <s v="Oui"/>
    <n v="37.5"/>
    <n v="1.5"/>
    <x v="8"/>
    <n v="35.85"/>
    <x v="7"/>
    <m/>
    <x v="0"/>
    <n v="37.35"/>
    <x v="0"/>
    <m/>
  </r>
  <r>
    <x v="52"/>
    <n v="3"/>
    <x v="120"/>
    <s v="Sam, dim et JF - JOUR - Visite 1 bénéficiaire"/>
    <s v="Visite"/>
    <n v="55.5"/>
    <s v="Dawans Claudine "/>
    <s v="Belvédère"/>
    <m/>
    <m/>
    <s v="Différé"/>
    <s v="MR"/>
    <s v="Oui"/>
    <n v="55.5"/>
    <m/>
    <x v="1"/>
    <m/>
    <x v="2"/>
    <m/>
    <x v="0"/>
    <n v="0"/>
    <x v="2"/>
    <m/>
  </r>
  <r>
    <x v="52"/>
    <s v="1b"/>
    <x v="169"/>
    <s v="Sam, dim et JF - JOUR - Visite 2 bénéficiaires"/>
    <s v="Visite"/>
    <n v="48"/>
    <s v="Dreuw Hélène"/>
    <s v="Régina"/>
    <m/>
    <m/>
    <s v="Différé"/>
    <s v="MR"/>
    <s v="Oui"/>
    <n v="48.2"/>
    <m/>
    <x v="1"/>
    <m/>
    <x v="2"/>
    <n v="48.2"/>
    <x v="6"/>
    <n v="48.2"/>
    <x v="0"/>
    <m/>
  </r>
  <r>
    <x v="52"/>
    <s v="nuit 1"/>
    <x v="189"/>
    <s v="Sam, dim et JF - JOUR - Visite 1 bénéficiaire"/>
    <s v="Visite"/>
    <n v="55.5"/>
    <s v="Dujardin Jacqueline"/>
    <m/>
    <s v="(319) Solidaris - Mutualité socialiste et syndicale de la Province de Liège _x000a_"/>
    <s v="Rue Douffet 36 4020 LIEGE"/>
    <s v="Différé"/>
    <s v="⅓ payant C"/>
    <s v="Oui"/>
    <n v="55.5"/>
    <n v="3"/>
    <x v="8"/>
    <n v="50.8"/>
    <x v="7"/>
    <m/>
    <x v="0"/>
    <n v="53.8"/>
    <x v="0"/>
    <m/>
  </r>
  <r>
    <x v="52"/>
    <n v="5"/>
    <x v="61"/>
    <s v="Sam, dim et JF - JOUR - Visite 1 bénéficiaire"/>
    <s v="Visite"/>
    <n v="55.5"/>
    <s v="Evrard Pierre"/>
    <s v="MR La Bouvière Vielsalm"/>
    <m/>
    <m/>
    <s v="Différé"/>
    <s v="MR"/>
    <s v="Oui"/>
    <n v="46.5"/>
    <m/>
    <x v="1"/>
    <m/>
    <x v="2"/>
    <n v="46.5"/>
    <x v="2"/>
    <n v="46.5"/>
    <x v="0"/>
    <m/>
  </r>
  <r>
    <x v="52"/>
    <s v="1b"/>
    <x v="169"/>
    <s v="Sam, dim et JF - JOUR - Visite 2 bénéficiaires"/>
    <s v="Visite"/>
    <n v="48"/>
    <s v="Groffy Marie"/>
    <s v="Régina"/>
    <m/>
    <m/>
    <s v="Différé"/>
    <s v="MR"/>
    <s v="Oui"/>
    <n v="48.2"/>
    <m/>
    <x v="1"/>
    <m/>
    <x v="2"/>
    <n v="48.2"/>
    <x v="6"/>
    <n v="48.2"/>
    <x v="0"/>
    <m/>
  </r>
  <r>
    <x v="52"/>
    <s v="2b"/>
    <x v="115"/>
    <s v="Sam, dim et JF - JOUR - Visite 1 bénéficiaire"/>
    <s v="Visite"/>
    <n v="55.5"/>
    <s v="Grosjean M. Therese"/>
    <s v="Bon Air"/>
    <m/>
    <m/>
    <s v="Différé"/>
    <s v="MR"/>
    <s v="Oui"/>
    <n v="55.5"/>
    <m/>
    <x v="1"/>
    <m/>
    <x v="2"/>
    <n v="55.5"/>
    <x v="2"/>
    <n v="55.5"/>
    <x v="0"/>
    <m/>
  </r>
  <r>
    <x v="52"/>
    <n v="7"/>
    <x v="44"/>
    <s v="Sam, dim et JF - JOUR - Visite 1 bénéficiaire"/>
    <s v="Visite"/>
    <n v="55.5"/>
    <s v="Heyen Hermann Joseph"/>
    <s v="A domicile "/>
    <m/>
    <m/>
    <s v="Différé"/>
    <s v="MR"/>
    <s v="Oui"/>
    <n v="55.5"/>
    <m/>
    <x v="1"/>
    <m/>
    <x v="2"/>
    <n v="55.5"/>
    <x v="5"/>
    <n v="55.5"/>
    <x v="0"/>
    <m/>
  </r>
  <r>
    <x v="52"/>
    <s v="2b"/>
    <x v="115"/>
    <s v="Sam, dim et JF - JOUR - Visite 1 bénéficiaire"/>
    <s v="Visite"/>
    <n v="55.5"/>
    <s v="Houssa Christiane"/>
    <s v="MR Résidence d'Heusy (Seigneurie)"/>
    <m/>
    <m/>
    <s v="Différé"/>
    <s v="MR"/>
    <s v="Oui"/>
    <n v="55.5"/>
    <m/>
    <x v="1"/>
    <m/>
    <x v="2"/>
    <n v="55.5"/>
    <x v="6"/>
    <n v="55.5"/>
    <x v="0"/>
    <m/>
  </r>
  <r>
    <x v="52"/>
    <s v="nuit 3"/>
    <x v="50"/>
    <s v="Sam, dim et JF - JOUR - Consultation"/>
    <s v="Consultation"/>
    <n v="37.5"/>
    <s v="Houthoofd Elisabeth"/>
    <m/>
    <s v="(319) Solidaris - Mutualité socialiste et syndicale de la Province de Liège _x000a_"/>
    <s v="Rue Douffet 36 4020 LIEGE"/>
    <s v="Différé"/>
    <s v="⅓ payant C"/>
    <s v="Oui"/>
    <n v="37.5"/>
    <n v="1.5"/>
    <x v="8"/>
    <n v="35.85"/>
    <x v="7"/>
    <m/>
    <x v="0"/>
    <n v="37.35"/>
    <x v="0"/>
    <m/>
  </r>
  <r>
    <x v="52"/>
    <n v="7"/>
    <x v="44"/>
    <s v="Sam, dim et JF - JOUR - Visite 1 bénéficiaire"/>
    <s v="Visite"/>
    <n v="55.5"/>
    <s v="Jetzen Maria"/>
    <s v="Au domicile "/>
    <m/>
    <m/>
    <s v="Différé"/>
    <s v="Autres"/>
    <s v="Oui"/>
    <n v="55.5"/>
    <n v="5"/>
    <x v="8"/>
    <m/>
    <x v="2"/>
    <n v="50.5"/>
    <x v="5"/>
    <n v="55.5"/>
    <x v="0"/>
    <m/>
  </r>
  <r>
    <x v="52"/>
    <s v="nuit 1"/>
    <x v="189"/>
    <s v="Sam, dim et JF - NUIT - Consultation"/>
    <s v="Consultation"/>
    <n v="50"/>
    <s v="Lacroix Raymonde"/>
    <m/>
    <s v="(319) Solidaris - Mutualité socialiste et syndicale de la Province de Liège _x000a_"/>
    <s v="Rue Douffet 36 4020 LIEGE"/>
    <s v="Différé"/>
    <s v="⅓ payant C"/>
    <s v="Oui"/>
    <n v="50"/>
    <n v="1.5"/>
    <x v="8"/>
    <n v="48.19"/>
    <x v="7"/>
    <m/>
    <x v="0"/>
    <n v="49.69"/>
    <x v="0"/>
    <m/>
  </r>
  <r>
    <x v="52"/>
    <n v="6"/>
    <x v="21"/>
    <s v="Sam, dim et JF - JOUR - Consultation"/>
    <s v="Consultation"/>
    <n v="37.5"/>
    <s v="Lemaire c/o Fays L Stéphanie"/>
    <s v="GPS Med Eupen"/>
    <m/>
    <m/>
    <s v="Différé"/>
    <s v="Autres"/>
    <s v="Oui"/>
    <n v="37.5"/>
    <m/>
    <x v="1"/>
    <m/>
    <x v="2"/>
    <n v="37.5"/>
    <x v="5"/>
    <n v="37.5"/>
    <x v="0"/>
    <m/>
  </r>
  <r>
    <x v="52"/>
    <n v="7"/>
    <x v="44"/>
    <s v="Sam, dim et JF - JOUR - Consultation"/>
    <s v="Consultation"/>
    <n v="37.5"/>
    <s v="Lux Rene"/>
    <s v="Pro Gesund"/>
    <m/>
    <m/>
    <s v="Différé"/>
    <s v="Autres"/>
    <s v="Oui"/>
    <n v="37.5"/>
    <n v="6"/>
    <x v="8"/>
    <m/>
    <x v="2"/>
    <n v="31.5"/>
    <x v="6"/>
    <n v="37.5"/>
    <x v="0"/>
    <m/>
  </r>
  <r>
    <x v="52"/>
    <n v="3"/>
    <x v="120"/>
    <s v="Sam, dim et JF - JOUR - Consultation"/>
    <s v="Consultation"/>
    <n v="37.5"/>
    <s v="Michels Cornelie "/>
    <s v="MR Heures Claires"/>
    <m/>
    <m/>
    <s v="Différé"/>
    <s v="MR"/>
    <s v="Oui"/>
    <n v="37.5"/>
    <m/>
    <x v="1"/>
    <m/>
    <x v="2"/>
    <n v="37.5"/>
    <x v="2"/>
    <n v="37.5"/>
    <x v="0"/>
    <m/>
  </r>
  <r>
    <x v="52"/>
    <n v="7"/>
    <x v="44"/>
    <s v="Sam, dim et JF - JOUR - Consultation"/>
    <s v="Consultation"/>
    <n v="37.5"/>
    <s v="Peremans Florence"/>
    <s v="Pro Gesund"/>
    <m/>
    <m/>
    <s v="Différé"/>
    <s v="Autres"/>
    <s v="Oui"/>
    <n v="37.5"/>
    <n v="6"/>
    <x v="8"/>
    <m/>
    <x v="2"/>
    <n v="31.5"/>
    <x v="6"/>
    <n v="37.5"/>
    <x v="0"/>
    <m/>
  </r>
  <r>
    <x v="52"/>
    <n v="5"/>
    <x v="61"/>
    <s v="Sam, dim et JF - JOUR - Visite 1 bénéficiaire"/>
    <s v="Visite"/>
    <n v="55.5"/>
    <s v="Pirson Yvonne"/>
    <s v="MR La Bouvière Vielsalm"/>
    <m/>
    <m/>
    <s v="Différé"/>
    <s v="MR"/>
    <s v="Oui"/>
    <n v="46.5"/>
    <m/>
    <x v="1"/>
    <m/>
    <x v="2"/>
    <n v="46.5"/>
    <x v="6"/>
    <n v="46.5"/>
    <x v="0"/>
    <m/>
  </r>
  <r>
    <x v="52"/>
    <n v="4"/>
    <x v="171"/>
    <s v="Sam, dim et JF - JOUR - Visite 1 bénéficiaire"/>
    <s v="Visite"/>
    <n v="55.5"/>
    <s v="Rapaille René"/>
    <s v="Grand Fa Malmédy"/>
    <m/>
    <m/>
    <s v="Différé"/>
    <s v="MR"/>
    <s v="Oui"/>
    <n v="55.5"/>
    <m/>
    <x v="1"/>
    <m/>
    <x v="2"/>
    <n v="55.5"/>
    <x v="6"/>
    <n v="55.5"/>
    <x v="0"/>
    <m/>
  </r>
  <r>
    <x v="52"/>
    <n v="3"/>
    <x v="120"/>
    <s v="Sam, dim et JF - JOUR - Consultation"/>
    <s v="Consultation"/>
    <n v="37.5"/>
    <s v="Renard Marie Franco"/>
    <m/>
    <s v="(137) Mutualité Chrétienne de Verviers - Eupen _x000a_"/>
    <s v="Rue Laoureux 25-29  - 4800 Verviers"/>
    <s v="Différé"/>
    <s v="⅓ payant BC"/>
    <s v="Oui"/>
    <n v="37.5"/>
    <n v="1.5"/>
    <x v="8"/>
    <n v="35.85"/>
    <x v="4"/>
    <m/>
    <x v="0"/>
    <n v="37.35"/>
    <x v="0"/>
    <m/>
  </r>
  <r>
    <x v="52"/>
    <n v="7"/>
    <x v="44"/>
    <s v="Sam, dim et JF - JOUR - Visite 1 bénéficiaire"/>
    <s v="Visite"/>
    <n v="55.5"/>
    <s v="Schroder Josephine"/>
    <s v="St Elisabeth St Vith"/>
    <m/>
    <m/>
    <s v="Différé"/>
    <s v="MR"/>
    <s v="Oui"/>
    <n v="55.5"/>
    <m/>
    <x v="1"/>
    <m/>
    <x v="2"/>
    <m/>
    <x v="0"/>
    <n v="0"/>
    <x v="2"/>
    <m/>
  </r>
  <r>
    <x v="52"/>
    <s v="2a"/>
    <x v="6"/>
    <s v="Sam, dim et JF - JOUR - Visite 1 bénéficiaire"/>
    <s v="Visite"/>
    <n v="55.5"/>
    <s v="Schutz Anna"/>
    <s v="La Barcarolle "/>
    <m/>
    <m/>
    <s v="Différé"/>
    <s v="MR"/>
    <s v="Oui"/>
    <n v="55.5"/>
    <m/>
    <x v="1"/>
    <m/>
    <x v="2"/>
    <m/>
    <x v="0"/>
    <n v="0"/>
    <x v="2"/>
    <m/>
  </r>
  <r>
    <x v="52"/>
    <s v="2b"/>
    <x v="115"/>
    <s v="Sam, dim et JF - JOUR - Consultation"/>
    <s v="Consultation"/>
    <n v="37.5"/>
    <s v="Tozan Murat"/>
    <s v="Assurance Kristof Perremans"/>
    <m/>
    <m/>
    <s v="Différé"/>
    <s v="Autres"/>
    <s v="Oui"/>
    <n v="33.5"/>
    <m/>
    <x v="1"/>
    <m/>
    <x v="2"/>
    <n v="33.5"/>
    <x v="6"/>
    <n v="33.5"/>
    <x v="0"/>
    <m/>
  </r>
  <r>
    <x v="52"/>
    <n v="5"/>
    <x v="61"/>
    <s v="Sam, dim et JF - JOUR - Consultation"/>
    <s v="Consultation"/>
    <n v="37.5"/>
    <s v="Vertriest Josiane"/>
    <m/>
    <s v="(319) Solidaris - Mutualité socialiste et syndicale de la Province de Liège _x000a_"/>
    <s v="Rue Douffet 36 4020 LIEGE"/>
    <s v="Différé"/>
    <s v="⅓ payant C"/>
    <s v="Non"/>
    <n v="37.5"/>
    <n v="6"/>
    <x v="8"/>
    <m/>
    <x v="2"/>
    <m/>
    <x v="0"/>
    <n v="6"/>
    <x v="1"/>
    <m/>
  </r>
  <r>
    <x v="52"/>
    <n v="7"/>
    <x v="44"/>
    <s v="Sam, dim et JF - JOUR - Consultation"/>
    <s v="Consultation"/>
    <n v="37.5"/>
    <s v="Zeimers Christiane"/>
    <s v="Pro Gesund"/>
    <m/>
    <m/>
    <s v="Différé"/>
    <s v="Autres"/>
    <s v="Oui"/>
    <n v="37.5"/>
    <n v="6"/>
    <x v="8"/>
    <m/>
    <x v="2"/>
    <n v="31.5"/>
    <x v="6"/>
    <n v="37.5"/>
    <x v="0"/>
    <m/>
  </r>
  <r>
    <x v="52"/>
    <s v="1a"/>
    <x v="19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1a"/>
    <x v="19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1a"/>
    <x v="19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1a"/>
    <x v="19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1a"/>
    <x v="19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1a"/>
    <x v="19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1a"/>
    <x v="19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1a"/>
    <x v="190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2"/>
    <s v="1a"/>
    <x v="190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2"/>
    <s v="1a"/>
    <x v="190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2"/>
    <s v="1b"/>
    <x v="169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2"/>
    <s v="1b"/>
    <x v="169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2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2a"/>
    <x v="6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2"/>
    <s v="2a"/>
    <x v="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2a"/>
    <x v="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2a"/>
    <x v="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2a"/>
    <x v="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2a"/>
    <x v="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2b"/>
    <x v="115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52"/>
    <s v="2b"/>
    <x v="115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52"/>
    <s v="2b"/>
    <x v="115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52"/>
    <s v="2b"/>
    <x v="115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52"/>
    <s v="2b"/>
    <x v="115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52"/>
    <s v="2b"/>
    <x v="115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52"/>
    <s v="2b"/>
    <x v="115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52"/>
    <s v="2b"/>
    <x v="115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52"/>
    <s v="2b"/>
    <x v="115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52"/>
    <s v="2b"/>
    <x v="115"/>
    <s v="Sam, dim et JF - JOUR - Consultation"/>
    <s v="Consultation"/>
    <n v="37.5"/>
    <m/>
    <m/>
    <m/>
    <m/>
    <s v="Bancontact"/>
    <m/>
    <m/>
    <n v="33.5"/>
    <m/>
    <x v="1"/>
    <m/>
    <x v="2"/>
    <n v="33.5"/>
    <x v="5"/>
    <n v="33.5"/>
    <x v="0"/>
    <m/>
  </r>
  <r>
    <x v="52"/>
    <s v="2b"/>
    <x v="115"/>
    <s v="Sam, dim et JF - JOUR - Visite 1 bénéficiaire"/>
    <s v="Visite"/>
    <n v="55.5"/>
    <m/>
    <m/>
    <m/>
    <m/>
    <s v="Cash"/>
    <m/>
    <m/>
    <n v="55"/>
    <m/>
    <x v="1"/>
    <m/>
    <x v="2"/>
    <n v="55"/>
    <x v="5"/>
    <n v="55"/>
    <x v="0"/>
    <m/>
  </r>
  <r>
    <x v="52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3"/>
    <x v="120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2"/>
    <n v="3"/>
    <x v="120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4"/>
    <x v="171"/>
    <s v="Sam, dim et JF - JOUR - Consultation"/>
    <s v="Consultation"/>
    <n v="37.5"/>
    <m/>
    <m/>
    <m/>
    <m/>
    <s v="Bancontact"/>
    <m/>
    <m/>
    <n v="63.76"/>
    <m/>
    <x v="1"/>
    <m/>
    <x v="2"/>
    <n v="63.76"/>
    <x v="5"/>
    <n v="63.76"/>
    <x v="0"/>
    <m/>
  </r>
  <r>
    <x v="52"/>
    <n v="4"/>
    <x v="171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2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5"/>
    <x v="61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2"/>
    <n v="5"/>
    <x v="61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6"/>
    <x v="21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2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n v="7"/>
    <x v="44"/>
    <s v="Sam, dim et JF - JOUR - Consultation"/>
    <s v="Consultation"/>
    <n v="37.5"/>
    <m/>
    <m/>
    <m/>
    <m/>
    <s v="Cash"/>
    <m/>
    <m/>
    <n v="46"/>
    <m/>
    <x v="1"/>
    <m/>
    <x v="2"/>
    <n v="46"/>
    <x v="5"/>
    <n v="46"/>
    <x v="0"/>
    <m/>
  </r>
  <r>
    <x v="52"/>
    <n v="7"/>
    <x v="44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2"/>
    <s v="nuit 1"/>
    <x v="189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2"/>
    <s v="nuit 1"/>
    <x v="189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2"/>
    <s v="nuit 1"/>
    <x v="189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2"/>
    <s v="nuit 2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nuit 3"/>
    <x v="5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2"/>
    <s v="nuit 3"/>
    <x v="50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3"/>
    <n v="7"/>
    <x v="68"/>
    <s v="Sam, dim et JF - JOUR - Consultation"/>
    <s v="Consultation"/>
    <n v="37.5"/>
    <s v="Adler Paul"/>
    <m/>
    <s v="(515) Freie Krankenkasse _x000a_"/>
    <s v="Rue Saint-Hubert 49 - 1150 BRUXELLES"/>
    <s v="Différé"/>
    <s v="⅓ payant C"/>
    <s v="Oui"/>
    <n v="37.5"/>
    <n v="1.5"/>
    <x v="8"/>
    <n v="36.35"/>
    <x v="3"/>
    <m/>
    <x v="0"/>
    <n v="37.85"/>
    <x v="0"/>
    <m/>
  </r>
  <r>
    <x v="53"/>
    <n v="6"/>
    <x v="10"/>
    <s v="Sam, dim et JF - JOUR - Consultation"/>
    <s v="Consultation"/>
    <n v="37.5"/>
    <s v="Ajrizi Ilhan"/>
    <s v="GPS Med - Envoyé mutuelle"/>
    <m/>
    <m/>
    <s v="Différé"/>
    <s v="Autres"/>
    <s v="Oui"/>
    <n v="37.5"/>
    <n v="2"/>
    <x v="8"/>
    <n v="31.35"/>
    <x v="4"/>
    <m/>
    <x v="0"/>
    <n v="33.35"/>
    <x v="0"/>
    <m/>
  </r>
  <r>
    <x v="53"/>
    <n v="7"/>
    <x v="68"/>
    <s v="Sam, dim et JF - JOUR - Consultation"/>
    <s v="Consultation"/>
    <n v="37.5"/>
    <s v="Berners Barbara"/>
    <m/>
    <s v="(137) Mutualité Chrétienne de Verviers - Eupen _x000a_"/>
    <s v="Rue Laoureux 25-29  - 4800 Verviers"/>
    <s v="Différé"/>
    <s v="⅓ payant C"/>
    <s v="Oui"/>
    <n v="37.5"/>
    <n v="1.5"/>
    <x v="8"/>
    <n v="35.85"/>
    <x v="4"/>
    <m/>
    <x v="0"/>
    <n v="37.35"/>
    <x v="0"/>
    <m/>
  </r>
  <r>
    <x v="53"/>
    <n v="7"/>
    <x v="68"/>
    <s v="Sam, dim et JF - JOUR - Visite 1 bénéficiaire"/>
    <s v="Visite"/>
    <n v="55.5"/>
    <s v="Bongartz Elisabeth"/>
    <s v="Ste  Elisabeth St Vith - Rappel au Rodter Strasse 14 /A00 4780 saint vith"/>
    <m/>
    <m/>
    <s v="Différé"/>
    <s v="MR"/>
    <s v="Oui"/>
    <n v="55.5"/>
    <m/>
    <x v="1"/>
    <m/>
    <x v="2"/>
    <n v="55.5"/>
    <x v="0"/>
    <n v="0"/>
    <x v="2"/>
    <s v="Virement 06/11/2017"/>
  </r>
  <r>
    <x v="53"/>
    <s v="2b"/>
    <x v="191"/>
    <s v="Sam, dim et JF - JOUR - Consultation"/>
    <s v="Consultation"/>
    <n v="37.5"/>
    <s v="Castelbuono Vita"/>
    <m/>
    <s v="(319) Solidaris - Mutualité socialiste et syndicale de la Province de Liège _x000a_"/>
    <s v="Rue Douffet 36 4020 LIEGE"/>
    <s v="Différé"/>
    <s v="⅓ payant C"/>
    <s v="Oui"/>
    <n v="37.5"/>
    <n v="1.5"/>
    <x v="8"/>
    <n v="35.85"/>
    <x v="7"/>
    <m/>
    <x v="0"/>
    <n v="37.35"/>
    <x v="0"/>
    <m/>
  </r>
  <r>
    <x v="53"/>
    <n v="6"/>
    <x v="10"/>
    <s v="Sam, dim et JF - JOUR - Visite 1 bénéficiaire"/>
    <s v="Visite"/>
    <n v="55.5"/>
    <s v="Cloth Marie"/>
    <s v="MR Golden Morgen"/>
    <m/>
    <m/>
    <s v="Différé"/>
    <s v="MR"/>
    <s v="Oui"/>
    <n v="47.78"/>
    <m/>
    <x v="1"/>
    <m/>
    <x v="2"/>
    <n v="47.78"/>
    <x v="6"/>
    <n v="47.78"/>
    <x v="0"/>
    <m/>
  </r>
  <r>
    <x v="53"/>
    <s v="1b"/>
    <x v="48"/>
    <s v="Sam, dim et JF - JOUR - Visite 1 bénéficiaire"/>
    <s v="Visite"/>
    <n v="55.5"/>
    <s v="Dumoulin Gilbert"/>
    <s v="MR Membach (St joseph)"/>
    <m/>
    <m/>
    <s v="Différé"/>
    <s v="MR"/>
    <s v="Oui"/>
    <n v="55.5"/>
    <m/>
    <x v="1"/>
    <m/>
    <x v="2"/>
    <n v="55.5"/>
    <x v="6"/>
    <n v="55.5"/>
    <x v="0"/>
    <m/>
  </r>
  <r>
    <x v="53"/>
    <s v="1b"/>
    <x v="48"/>
    <s v="Sam, dim et JF - JOUR - Visite 1 bénéficiaire"/>
    <s v="Visite"/>
    <n v="55.5"/>
    <s v="Falla Rodolphe"/>
    <s v="CPAS Limbourg"/>
    <m/>
    <m/>
    <s v="Différé"/>
    <s v="CPAS"/>
    <s v="Oui"/>
    <n v="55.5"/>
    <m/>
    <x v="1"/>
    <m/>
    <x v="2"/>
    <n v="55.5"/>
    <x v="6"/>
    <n v="55.5"/>
    <x v="0"/>
    <m/>
  </r>
  <r>
    <x v="53"/>
    <s v="2b"/>
    <x v="191"/>
    <s v="Sam, dim et JF - JOUR - Visite 1 bénéficiaire"/>
    <s v="Visite"/>
    <n v="55.5"/>
    <s v="Fantasia Bernard"/>
    <m/>
    <s v="(319) Solidaris - Mutualité socialiste et syndicale de la Province de Liège _x000a_"/>
    <s v="Rue Douffet 36 4020 LIEGE"/>
    <s v="Différé"/>
    <s v="⅓ payant NP"/>
    <s v="Oui"/>
    <n v="55.5"/>
    <m/>
    <x v="1"/>
    <n v="41.7"/>
    <x v="7"/>
    <m/>
    <x v="0"/>
    <n v="41.7"/>
    <x v="0"/>
    <m/>
  </r>
  <r>
    <x v="53"/>
    <s v="nuit 2"/>
    <x v="22"/>
    <s v="Sam, dim et JF - NUIT - Consultation"/>
    <s v="Consultation"/>
    <n v="50"/>
    <s v="Gahoui Zakarie"/>
    <m/>
    <s v="(506) Omnimut mutualité libre de Wallonie _x000a_"/>
    <s v="Rue Natalis 47 B 4020 LIEGE "/>
    <s v="Différé"/>
    <s v="⅓ payant NP"/>
    <s v="Oui"/>
    <n v="50"/>
    <m/>
    <x v="1"/>
    <m/>
    <x v="2"/>
    <m/>
    <x v="0"/>
    <n v="0"/>
    <x v="3"/>
    <m/>
  </r>
  <r>
    <x v="53"/>
    <n v="3"/>
    <x v="59"/>
    <s v="Sam, dim et JF - JOUR - Visite 1 bénéficiaire"/>
    <s v="Visite"/>
    <n v="55.5"/>
    <s v="Gillissen Lambertine"/>
    <s v="Les Heures Claires Spa"/>
    <m/>
    <m/>
    <s v="Différé"/>
    <s v="MR"/>
    <s v="Oui"/>
    <n v="55.5"/>
    <m/>
    <x v="1"/>
    <m/>
    <x v="2"/>
    <n v="55.5"/>
    <x v="12"/>
    <n v="55.5"/>
    <x v="0"/>
    <m/>
  </r>
  <r>
    <x v="53"/>
    <n v="3"/>
    <x v="59"/>
    <s v="Sam, dim et JF - JOUR - Visite 1 bénéficiaire"/>
    <s v="Visite"/>
    <n v="55.5"/>
    <s v="Gohy Louis"/>
    <s v="MR Belvedere"/>
    <m/>
    <m/>
    <s v="Différé"/>
    <s v="MR"/>
    <s v="Oui"/>
    <n v="55.5"/>
    <m/>
    <x v="1"/>
    <m/>
    <x v="2"/>
    <n v="55.5"/>
    <x v="0"/>
    <n v="55.5"/>
    <x v="0"/>
    <m/>
  </r>
  <r>
    <x v="53"/>
    <s v="nuit 3"/>
    <x v="68"/>
    <s v="Sam, dim et JF - NUIT - Consultation"/>
    <s v="Consultation"/>
    <n v="50"/>
    <s v="Haas Sandra"/>
    <m/>
    <m/>
    <m/>
    <s v="Différé"/>
    <s v="Virement"/>
    <s v="Non"/>
    <n v="50"/>
    <m/>
    <x v="1"/>
    <m/>
    <x v="2"/>
    <n v="50"/>
    <x v="6"/>
    <n v="50"/>
    <x v="0"/>
    <m/>
  </r>
  <r>
    <x v="53"/>
    <s v="1a"/>
    <x v="17"/>
    <s v="Sam, dim et JF - JOUR - Consultation"/>
    <s v="Consultation"/>
    <n v="37.5"/>
    <s v="Hannotte Leonard"/>
    <m/>
    <s v="(137) Mutualité Chrétienne de Verviers - Eupen _x000a_"/>
    <s v="Rue Laoureux 25-29  - 4800 Verviers"/>
    <s v="Différé"/>
    <s v="⅓ payant C"/>
    <s v="Oui"/>
    <n v="37.5"/>
    <n v="1.5"/>
    <x v="8"/>
    <n v="35.85"/>
    <x v="4"/>
    <m/>
    <x v="0"/>
    <n v="37.35"/>
    <x v="0"/>
    <m/>
  </r>
  <r>
    <x v="53"/>
    <s v="1b"/>
    <x v="48"/>
    <s v="Sam, dim et JF - JOUR - Visite 1 bénéficiaire"/>
    <s v="Visite"/>
    <n v="55.5"/>
    <s v="Henrotte Marie"/>
    <s v="MR Welkenraedt (Leonardo)"/>
    <m/>
    <m/>
    <s v="Différé"/>
    <s v="MR"/>
    <s v="Oui"/>
    <n v="55.5"/>
    <m/>
    <x v="1"/>
    <m/>
    <x v="2"/>
    <n v="55.5"/>
    <x v="6"/>
    <n v="55.5"/>
    <x v="0"/>
    <m/>
  </r>
  <r>
    <x v="53"/>
    <s v="2a"/>
    <x v="164"/>
    <s v="Sam, dim et JF - JOUR - Visite 1 bénéficiaire"/>
    <s v="Visite"/>
    <n v="55.5"/>
    <s v="Hubin Jose"/>
    <s v="La Lainière Verviers"/>
    <m/>
    <m/>
    <s v="Différé"/>
    <s v="MR"/>
    <s v="Oui"/>
    <n v="55.5"/>
    <m/>
    <x v="1"/>
    <m/>
    <x v="2"/>
    <m/>
    <x v="0"/>
    <n v="0"/>
    <x v="2"/>
    <m/>
  </r>
  <r>
    <x v="53"/>
    <s v="2b"/>
    <x v="191"/>
    <s v="Sam, dim et JF - JOUR - Visite 1 bénéficiaire"/>
    <s v="Visite"/>
    <n v="55.5"/>
    <s v="Andre Ghislaine"/>
    <s v="Barcarolle"/>
    <m/>
    <m/>
    <s v="Différé"/>
    <s v="MR"/>
    <s v="Oui"/>
    <n v="55.5"/>
    <m/>
    <x v="1"/>
    <m/>
    <x v="2"/>
    <n v="55.6"/>
    <x v="9"/>
    <n v="55.6"/>
    <x v="0"/>
    <m/>
  </r>
  <r>
    <x v="53"/>
    <n v="7"/>
    <x v="68"/>
    <s v="Sam, dim et JF - JOUR - Consultation"/>
    <s v="Consultation"/>
    <n v="37.5"/>
    <s v="Jenniges Erwin"/>
    <s v="Pro Gesund"/>
    <m/>
    <m/>
    <s v="Différé"/>
    <s v="Autres"/>
    <s v="Oui"/>
    <n v="37.5"/>
    <n v="6"/>
    <x v="8"/>
    <m/>
    <x v="2"/>
    <m/>
    <x v="0"/>
    <n v="6"/>
    <x v="2"/>
    <m/>
  </r>
  <r>
    <x v="53"/>
    <n v="7"/>
    <x v="68"/>
    <s v="Sam, dim et JF - JOUR - Consultation"/>
    <s v="Consultation"/>
    <n v="37.5"/>
    <s v="Jonius Mathis"/>
    <s v="Pro Gesund"/>
    <m/>
    <m/>
    <s v="Différé"/>
    <s v="Autres"/>
    <s v="Oui"/>
    <n v="37.5"/>
    <n v="6"/>
    <x v="8"/>
    <m/>
    <x v="2"/>
    <n v="31.5"/>
    <x v="6"/>
    <n v="37.5"/>
    <x v="0"/>
    <m/>
  </r>
  <r>
    <x v="53"/>
    <s v="2b"/>
    <x v="191"/>
    <s v="Sam, dim et JF - JOUR - Visite 1 bénéficiaire"/>
    <s v="Visite"/>
    <n v="55.5"/>
    <s v="Putz Jean"/>
    <s v="Barcarolle"/>
    <m/>
    <m/>
    <s v="Différé"/>
    <s v="MR"/>
    <s v="Oui"/>
    <n v="55.5"/>
    <m/>
    <x v="1"/>
    <m/>
    <x v="2"/>
    <n v="55.6"/>
    <x v="9"/>
    <n v="55.6"/>
    <x v="0"/>
    <m/>
  </r>
  <r>
    <x v="53"/>
    <s v="2b"/>
    <x v="191"/>
    <s v="Sam, dim et JF - JOUR - Consultation"/>
    <s v="Consultation"/>
    <n v="37.5"/>
    <s v="Kabadayi Mira"/>
    <s v="MM Mosaique"/>
    <s v="(137) Mutualité Chrétienne de Verviers - Eupen _x000a_"/>
    <s v="Rue Laoureux 25-29  - 4800 Verviers"/>
    <s v="Différé"/>
    <s v="⅓ payant BC"/>
    <s v="Oui"/>
    <n v="37.5"/>
    <n v="1.5"/>
    <x v="8"/>
    <m/>
    <x v="2"/>
    <n v="36.35"/>
    <x v="2"/>
    <n v="37.85"/>
    <x v="0"/>
    <m/>
  </r>
  <r>
    <x v="53"/>
    <s v="2b"/>
    <x v="191"/>
    <s v="Sam, dim et JF - JOUR - Consultation"/>
    <s v="Consultation"/>
    <n v="37.5"/>
    <s v="Lesoinne Jocelyne"/>
    <m/>
    <s v="(228) Mutualia - Mutualité neutre _x000a_"/>
    <s v="Place Verte 41 4800 VERVIERS"/>
    <s v="Différé"/>
    <s v="⅓ payant C"/>
    <s v="Oui"/>
    <n v="37.5"/>
    <n v="1.5"/>
    <x v="8"/>
    <n v="35.85"/>
    <x v="7"/>
    <m/>
    <x v="0"/>
    <n v="37.35"/>
    <x v="0"/>
    <m/>
  </r>
  <r>
    <x v="53"/>
    <n v="4"/>
    <x v="112"/>
    <s v="Sam, dim et JF - JOUR - Consultation"/>
    <s v="Consultation"/>
    <n v="37.5"/>
    <s v="Marneffe Amelie"/>
    <m/>
    <s v="(509) Partena - Mutualité libre _x000a_"/>
    <s v="Boulevard Louis Mettewie 74-76 1080 BRUXELLES "/>
    <s v="Différé"/>
    <s v="⅓ payant C"/>
    <s v="Oui"/>
    <n v="37.5"/>
    <n v="1.5"/>
    <x v="8"/>
    <n v="31.35"/>
    <x v="4"/>
    <m/>
    <x v="0"/>
    <n v="32.85"/>
    <x v="0"/>
    <m/>
  </r>
  <r>
    <x v="53"/>
    <n v="5"/>
    <x v="144"/>
    <s v="Sam, dim et JF - JOUR - Consultation"/>
    <s v="Consultation"/>
    <n v="37.5"/>
    <s v="Michiels Mehddy"/>
    <m/>
    <s v="(323) Mutualité socialiste du Luxembourg _x000a_"/>
    <s v="Place de la Mutualité 1 6870 SAINT-HUBERT "/>
    <s v="Différé"/>
    <s v="⅓ payant C"/>
    <s v="Oui"/>
    <n v="37.5"/>
    <n v="1.5"/>
    <x v="8"/>
    <n v="35.85"/>
    <x v="7"/>
    <m/>
    <x v="0"/>
    <n v="37.35"/>
    <x v="0"/>
    <m/>
  </r>
  <r>
    <x v="53"/>
    <s v="2a"/>
    <x v="164"/>
    <s v="Sam, dim et JF - JOUR - Consultation"/>
    <s v="Consultation"/>
    <n v="37.5"/>
    <s v="Ndungu Nzongo"/>
    <m/>
    <s v="(228) Mutualia - Mutualité neutre _x000a_"/>
    <s v="Place Verte 41 4800 VERVIERS"/>
    <s v="Différé"/>
    <s v="⅓ payant NP"/>
    <s v="Oui"/>
    <n v="37.5"/>
    <m/>
    <x v="1"/>
    <n v="35.85"/>
    <x v="7"/>
    <m/>
    <x v="0"/>
    <n v="35.85"/>
    <x v="0"/>
    <m/>
  </r>
  <r>
    <x v="53"/>
    <n v="6"/>
    <x v="10"/>
    <s v="Sam, dim et JF - JOUR - Consultation"/>
    <s v="Consultation"/>
    <n v="37.5"/>
    <s v="Pauwels Svenja"/>
    <s v="Lothringer Weg 16 - Eupen"/>
    <m/>
    <m/>
    <s v="Différé"/>
    <s v="Virement"/>
    <s v="Oui"/>
    <n v="37.5"/>
    <m/>
    <x v="1"/>
    <m/>
    <x v="2"/>
    <n v="37.5"/>
    <x v="6"/>
    <n v="37.5"/>
    <x v="0"/>
    <m/>
  </r>
  <r>
    <x v="53"/>
    <n v="7"/>
    <x v="68"/>
    <s v="Sam, dim et JF - JOUR - Visite 1 bénéficiaire"/>
    <s v="Visite"/>
    <n v="55.5"/>
    <s v="Reinertz Christine"/>
    <s v="MR St Vith Home"/>
    <m/>
    <m/>
    <s v="Différé"/>
    <s v="MR"/>
    <s v="Oui"/>
    <n v="55.5"/>
    <m/>
    <x v="1"/>
    <m/>
    <x v="2"/>
    <n v="55.5"/>
    <x v="6"/>
    <n v="55.5"/>
    <x v="0"/>
    <m/>
  </r>
  <r>
    <x v="53"/>
    <s v="2b"/>
    <x v="191"/>
    <s v="Sam, dim et JF - JOUR - Visite 1 bénéficiaire"/>
    <s v="Visite"/>
    <n v="55.5"/>
    <s v="Rensonnet Leontine"/>
    <s v="MR Résidence d'Heusy (Seigneurie)"/>
    <m/>
    <m/>
    <s v="Différé"/>
    <s v="MR"/>
    <s v="Oui"/>
    <n v="55.5"/>
    <m/>
    <x v="1"/>
    <m/>
    <x v="2"/>
    <n v="55.5"/>
    <x v="6"/>
    <n v="55.5"/>
    <x v="0"/>
    <m/>
  </r>
  <r>
    <x v="53"/>
    <n v="4"/>
    <x v="112"/>
    <s v="Sam, dim et JF - JOUR - Visite 1 bénéficiaire"/>
    <s v="Visite"/>
    <n v="55.5"/>
    <s v="Rosen Leon"/>
    <s v="MR Waimes Les Jardins d'Elisabeth"/>
    <m/>
    <m/>
    <s v="Différé"/>
    <s v="MR"/>
    <s v="Oui"/>
    <n v="55.5"/>
    <m/>
    <x v="1"/>
    <m/>
    <x v="2"/>
    <n v="55.5"/>
    <x v="6"/>
    <n v="55.5"/>
    <x v="0"/>
    <m/>
  </r>
  <r>
    <x v="53"/>
    <n v="7"/>
    <x v="68"/>
    <s v="Sam, dim et JF - JOUR - Visite 1 bénéficiaire"/>
    <s v="Visite"/>
    <n v="55.5"/>
    <s v="Rupp Berta"/>
    <s v="MR St Vith Home"/>
    <m/>
    <m/>
    <s v="Différé"/>
    <s v="MR"/>
    <s v="Oui"/>
    <n v="55.5"/>
    <m/>
    <x v="1"/>
    <m/>
    <x v="2"/>
    <n v="55.5"/>
    <x v="6"/>
    <n v="55.5"/>
    <x v="0"/>
    <m/>
  </r>
  <r>
    <x v="53"/>
    <s v="nuit 3"/>
    <x v="68"/>
    <s v="Sam, dim et JF - NUIT - Consultation"/>
    <s v="Consultation"/>
    <n v="50"/>
    <s v="Schmitz Tobias"/>
    <s v="Pro Gesund"/>
    <m/>
    <m/>
    <s v="Différé"/>
    <s v="Autres"/>
    <s v="Oui"/>
    <n v="50"/>
    <n v="6"/>
    <x v="8"/>
    <m/>
    <x v="2"/>
    <n v="44"/>
    <x v="6"/>
    <n v="50"/>
    <x v="0"/>
    <m/>
  </r>
  <r>
    <x v="53"/>
    <n v="7"/>
    <x v="68"/>
    <s v="Sam, dim et JF - JOUR - Visite 1 bénéficiaire"/>
    <s v="Visite"/>
    <n v="55.5"/>
    <s v="Schroder Norbert"/>
    <s v="MR St Vith Home"/>
    <m/>
    <m/>
    <s v="Différé"/>
    <s v="MR"/>
    <s v="Oui"/>
    <n v="55.5"/>
    <m/>
    <x v="1"/>
    <m/>
    <x v="2"/>
    <n v="55.5"/>
    <x v="5"/>
    <n v="55.5"/>
    <x v="0"/>
    <m/>
  </r>
  <r>
    <x v="53"/>
    <n v="7"/>
    <x v="68"/>
    <s v="Sam, dim et JF - JOUR - Visite 1 bénéficiaire"/>
    <s v="Visite"/>
    <n v="55.5"/>
    <s v="Schumacher Elvin Gabriel"/>
    <s v="Pro Gesund"/>
    <m/>
    <m/>
    <s v="Différé"/>
    <s v="Autres"/>
    <s v="Oui"/>
    <n v="55.5"/>
    <n v="13"/>
    <x v="8"/>
    <m/>
    <x v="2"/>
    <n v="42.5"/>
    <x v="6"/>
    <n v="55.5"/>
    <x v="0"/>
    <m/>
  </r>
  <r>
    <x v="53"/>
    <n v="7"/>
    <x v="68"/>
    <s v="Sam, dim et JF - JOUR - Visite 1 bénéficiaire"/>
    <s v="Visite"/>
    <n v="55.5"/>
    <s v="Schumacher Robin Raphael"/>
    <s v="Pro Gesund"/>
    <m/>
    <m/>
    <s v="Différé"/>
    <s v="Autres"/>
    <s v="Oui"/>
    <n v="55.5"/>
    <n v="13"/>
    <x v="8"/>
    <m/>
    <x v="2"/>
    <n v="42.5"/>
    <x v="6"/>
    <n v="55.5"/>
    <x v="0"/>
    <m/>
  </r>
  <r>
    <x v="53"/>
    <s v="2a"/>
    <x v="164"/>
    <s v="Sam, dim et JF - JOUR - Visite 1 bénéficiaire"/>
    <s v="Visite"/>
    <n v="55.5"/>
    <s v="Signet Bernard"/>
    <s v="MR Couquemont"/>
    <m/>
    <m/>
    <s v="Différé"/>
    <s v="MR"/>
    <s v="Oui"/>
    <n v="55.5"/>
    <m/>
    <x v="1"/>
    <m/>
    <x v="2"/>
    <n v="55.5"/>
    <x v="2"/>
    <n v="55.5"/>
    <x v="0"/>
    <m/>
  </r>
  <r>
    <x v="53"/>
    <s v="nuit 2"/>
    <x v="22"/>
    <s v="Sam, dim et JF - NUIT - Consultation"/>
    <s v="Consultation"/>
    <n v="50"/>
    <s v="Stoffels Josette"/>
    <m/>
    <s v="(319) Solidaris - Mutualité socialiste et syndicale de la Province de Liège _x000a_"/>
    <s v="Rue Douffet 36 4020 LIEGE"/>
    <s v="Différé"/>
    <s v="⅓ payant C"/>
    <s v="Oui"/>
    <n v="85"/>
    <n v="7"/>
    <x v="8"/>
    <n v="78.5"/>
    <x v="7"/>
    <m/>
    <x v="0"/>
    <n v="85.5"/>
    <x v="0"/>
    <m/>
  </r>
  <r>
    <x v="53"/>
    <n v="4"/>
    <x v="112"/>
    <s v="Sam, dim et JF - JOUR - Visite 1 bénéficiaire"/>
    <s v="Visite"/>
    <n v="55.5"/>
    <s v="Toussaint Jean pierre"/>
    <m/>
    <s v="(515) Freie Krankenkasse _x000a_"/>
    <s v="Rue Saint-Hubert 49 - 1150 BRUXELLES"/>
    <s v="Différé"/>
    <s v="⅓ payant NP"/>
    <s v="Oui"/>
    <n v="55.5"/>
    <m/>
    <x v="1"/>
    <n v="55.6"/>
    <x v="3"/>
    <m/>
    <x v="0"/>
    <n v="55.6"/>
    <x v="0"/>
    <m/>
  </r>
  <r>
    <x v="53"/>
    <n v="6"/>
    <x v="10"/>
    <s v="Sam, dim et JF - JOUR - Visite 1 bénéficiaire"/>
    <s v="Visite"/>
    <n v="55.5"/>
    <s v="Vogel Wilhelm Jos"/>
    <s v="MR St Franziskus Hufengasse"/>
    <m/>
    <m/>
    <s v="Différé"/>
    <s v="MR"/>
    <s v="Oui"/>
    <n v="55.5"/>
    <m/>
    <x v="1"/>
    <m/>
    <x v="2"/>
    <n v="55.5"/>
    <x v="5"/>
    <n v="55.5"/>
    <x v="0"/>
    <m/>
  </r>
  <r>
    <x v="53"/>
    <n v="6"/>
    <x v="10"/>
    <s v="Sam, dim et JF - JOUR - Visite 1 bénéficiaire"/>
    <s v="Visite"/>
    <n v="55.5"/>
    <s v="Zweber Louise"/>
    <s v="MR Golden Morgen"/>
    <m/>
    <m/>
    <s v="Différé"/>
    <s v="MR"/>
    <s v="Oui"/>
    <n v="47.78"/>
    <m/>
    <x v="1"/>
    <m/>
    <x v="2"/>
    <n v="47.78"/>
    <x v="6"/>
    <n v="47.78"/>
    <x v="0"/>
    <m/>
  </r>
  <r>
    <x v="53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1a"/>
    <x v="17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3"/>
    <s v="1a"/>
    <x v="17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3"/>
    <s v="1b"/>
    <x v="48"/>
    <s v="Sam, dim et JF - JOUR - Visite 1 bénéficiaire"/>
    <s v="Visite"/>
    <n v="55.5"/>
    <m/>
    <m/>
    <m/>
    <m/>
    <s v="Bancontact"/>
    <m/>
    <m/>
    <n v="55"/>
    <m/>
    <x v="1"/>
    <m/>
    <x v="2"/>
    <n v="55"/>
    <x v="5"/>
    <n v="55"/>
    <x v="0"/>
    <m/>
  </r>
  <r>
    <x v="53"/>
    <s v="1b"/>
    <x v="48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3"/>
    <s v="1b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5"/>
    <n v="35"/>
    <x v="0"/>
    <m/>
  </r>
  <r>
    <x v="53"/>
    <s v="1b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5"/>
    <n v="35"/>
    <x v="0"/>
    <m/>
  </r>
  <r>
    <x v="53"/>
    <s v="1b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5"/>
    <n v="35"/>
    <x v="0"/>
    <m/>
  </r>
  <r>
    <x v="53"/>
    <s v="1b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5"/>
    <n v="35"/>
    <x v="0"/>
    <m/>
  </r>
  <r>
    <x v="53"/>
    <s v="1b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5"/>
    <n v="35"/>
    <x v="0"/>
    <m/>
  </r>
  <r>
    <x v="53"/>
    <s v="1b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5"/>
    <n v="35"/>
    <x v="0"/>
    <m/>
  </r>
  <r>
    <x v="53"/>
    <s v="1b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5"/>
    <n v="35"/>
    <x v="0"/>
    <m/>
  </r>
  <r>
    <x v="53"/>
    <s v="1b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5"/>
    <n v="35"/>
    <x v="0"/>
    <m/>
  </r>
  <r>
    <x v="53"/>
    <s v="1b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5"/>
    <n v="35"/>
    <x v="0"/>
    <m/>
  </r>
  <r>
    <x v="53"/>
    <s v="1b"/>
    <x v="48"/>
    <s v="Sam, dim et JF - JOUR - Consultation"/>
    <s v="Consultation"/>
    <n v="37.5"/>
    <m/>
    <m/>
    <m/>
    <m/>
    <s v="Cash"/>
    <m/>
    <m/>
    <n v="35"/>
    <m/>
    <x v="1"/>
    <m/>
    <x v="2"/>
    <n v="35"/>
    <x v="5"/>
    <n v="35"/>
    <x v="0"/>
    <m/>
  </r>
  <r>
    <x v="53"/>
    <s v="1b"/>
    <x v="48"/>
    <s v="Sam, dim et JF - JOUR - Consultation"/>
    <s v="Consultation"/>
    <n v="37.5"/>
    <m/>
    <m/>
    <m/>
    <m/>
    <s v="Cash"/>
    <m/>
    <m/>
    <n v="35"/>
    <m/>
    <x v="1"/>
    <m/>
    <x v="2"/>
    <n v="35"/>
    <x v="5"/>
    <n v="35"/>
    <x v="0"/>
    <m/>
  </r>
  <r>
    <x v="53"/>
    <s v="1b"/>
    <x v="48"/>
    <s v="Sam, dim et JF - JOUR - Consultation"/>
    <s v="Consultation"/>
    <n v="37.5"/>
    <m/>
    <m/>
    <m/>
    <m/>
    <s v="Cash"/>
    <m/>
    <m/>
    <n v="35"/>
    <m/>
    <x v="1"/>
    <m/>
    <x v="2"/>
    <n v="35"/>
    <x v="5"/>
    <n v="35"/>
    <x v="0"/>
    <m/>
  </r>
  <r>
    <x v="53"/>
    <s v="1b"/>
    <x v="48"/>
    <s v="Sam, dim et JF - JOUR - Consultation"/>
    <s v="Consultation"/>
    <n v="37.5"/>
    <m/>
    <m/>
    <m/>
    <m/>
    <s v="Cash"/>
    <m/>
    <m/>
    <n v="35"/>
    <m/>
    <x v="1"/>
    <m/>
    <x v="2"/>
    <n v="35"/>
    <x v="5"/>
    <n v="35"/>
    <x v="0"/>
    <m/>
  </r>
  <r>
    <x v="53"/>
    <s v="2a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2a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2a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2a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2a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2a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2a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2a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2a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2a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2a"/>
    <x v="164"/>
    <s v="Sam, dim et JF - JOUR - Consultation"/>
    <s v="Consultation"/>
    <n v="37.5"/>
    <m/>
    <m/>
    <m/>
    <m/>
    <s v="Cash"/>
    <m/>
    <m/>
    <n v="37"/>
    <m/>
    <x v="1"/>
    <m/>
    <x v="2"/>
    <n v="37"/>
    <x v="5"/>
    <n v="37"/>
    <x v="0"/>
    <m/>
  </r>
  <r>
    <x v="53"/>
    <s v="2a"/>
    <x v="164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53"/>
    <s v="2b"/>
    <x v="191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3"/>
    <s v="2b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2b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2b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2b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s v="2b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3"/>
    <x v="59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3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4"/>
    <x v="112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3"/>
    <n v="4"/>
    <x v="112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3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5"/>
    <x v="144"/>
    <s v="Sam, dim et JF - JOUR - Consultation"/>
    <s v="Consultation"/>
    <n v="37.5"/>
    <m/>
    <m/>
    <m/>
    <m/>
    <s v="Bancontact"/>
    <m/>
    <m/>
    <n v="58.54"/>
    <m/>
    <x v="1"/>
    <m/>
    <x v="2"/>
    <n v="58.54"/>
    <x v="5"/>
    <n v="58.54"/>
    <x v="0"/>
    <m/>
  </r>
  <r>
    <x v="53"/>
    <n v="5"/>
    <x v="144"/>
    <s v="Sam, dim et JF - JOUR - Consultation"/>
    <s v="Consultation"/>
    <n v="37.5"/>
    <m/>
    <m/>
    <m/>
    <m/>
    <s v="Bancontact"/>
    <m/>
    <m/>
    <n v="58.54"/>
    <m/>
    <x v="1"/>
    <m/>
    <x v="2"/>
    <n v="58.54"/>
    <x v="5"/>
    <n v="58.54"/>
    <x v="0"/>
    <m/>
  </r>
  <r>
    <x v="53"/>
    <n v="5"/>
    <x v="144"/>
    <s v="Sam, dim et JF - JOUR - Visite 1 bénéficiaire"/>
    <s v="Visite"/>
    <n v="55.5"/>
    <m/>
    <m/>
    <m/>
    <m/>
    <s v="Bancontact"/>
    <m/>
    <m/>
    <n v="60"/>
    <m/>
    <x v="1"/>
    <m/>
    <x v="2"/>
    <n v="60"/>
    <x v="5"/>
    <n v="60"/>
    <x v="0"/>
    <m/>
  </r>
  <r>
    <x v="53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3"/>
    <n v="7"/>
    <x v="68"/>
    <s v="Sam, dim et JF - JOUR - Visite 1 bénéficiaire"/>
    <s v="Visite"/>
    <n v="55.5"/>
    <m/>
    <m/>
    <m/>
    <m/>
    <s v="Cash"/>
    <m/>
    <m/>
    <n v="56"/>
    <m/>
    <x v="1"/>
    <m/>
    <x v="2"/>
    <n v="56"/>
    <x v="5"/>
    <n v="56"/>
    <x v="0"/>
    <m/>
  </r>
  <r>
    <x v="53"/>
    <n v="7"/>
    <x v="68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3"/>
    <s v="nuit 1"/>
    <x v="150"/>
    <s v="Sam, dim et JF - JOUR - Consultation NA"/>
    <s v="Consultation"/>
    <n v="33.5"/>
    <m/>
    <m/>
    <m/>
    <m/>
    <s v="Bancontact"/>
    <m/>
    <m/>
    <n v="34"/>
    <m/>
    <x v="1"/>
    <m/>
    <x v="2"/>
    <n v="34"/>
    <x v="5"/>
    <n v="34"/>
    <x v="0"/>
    <m/>
  </r>
  <r>
    <x v="53"/>
    <s v="nuit 1"/>
    <x v="150"/>
    <s v="Sam, dim et JF - JOUR - Consultation NA"/>
    <s v="Consultation"/>
    <n v="33.5"/>
    <m/>
    <m/>
    <m/>
    <m/>
    <s v="Bancontact"/>
    <m/>
    <m/>
    <n v="34"/>
    <m/>
    <x v="1"/>
    <m/>
    <x v="2"/>
    <n v="34"/>
    <x v="5"/>
    <n v="34"/>
    <x v="0"/>
    <m/>
  </r>
  <r>
    <x v="53"/>
    <s v="nuit 1"/>
    <x v="150"/>
    <s v="Sam, dim et JF - NUIT - Consultation"/>
    <s v="Consultation"/>
    <n v="50"/>
    <m/>
    <m/>
    <m/>
    <m/>
    <s v="Cash"/>
    <m/>
    <m/>
    <n v="46"/>
    <m/>
    <x v="1"/>
    <m/>
    <x v="2"/>
    <n v="46"/>
    <x v="5"/>
    <n v="46"/>
    <x v="0"/>
    <m/>
  </r>
  <r>
    <x v="53"/>
    <s v="nuit 2"/>
    <x v="22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3"/>
    <s v="nuit 2"/>
    <x v="22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3"/>
    <s v="nuit 2"/>
    <x v="22"/>
    <s v="Sam, dim et JF - NUIT - Consultation"/>
    <s v="Consultation"/>
    <n v="50"/>
    <m/>
    <m/>
    <m/>
    <m/>
    <s v="Cash"/>
    <m/>
    <m/>
    <n v="50"/>
    <m/>
    <x v="1"/>
    <m/>
    <x v="2"/>
    <n v="50"/>
    <x v="5"/>
    <n v="50"/>
    <x v="0"/>
    <m/>
  </r>
  <r>
    <x v="53"/>
    <s v="nuit 3"/>
    <x v="68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3"/>
    <s v="nuit 3"/>
    <x v="68"/>
    <s v="Sam, dim et JF - NUIT - Consultation"/>
    <s v="Consultation"/>
    <n v="50"/>
    <m/>
    <m/>
    <m/>
    <m/>
    <s v="Cash"/>
    <m/>
    <m/>
    <n v="50"/>
    <m/>
    <x v="1"/>
    <m/>
    <x v="2"/>
    <n v="50"/>
    <x v="5"/>
    <n v="50"/>
    <x v="0"/>
    <m/>
  </r>
  <r>
    <x v="54"/>
    <s v="nuit 3"/>
    <x v="22"/>
    <s v="Vend et veille JF - NUIT - Consultation"/>
    <s v="Consultation"/>
    <n v="50"/>
    <s v="Cornely Carina"/>
    <s v="M.Méd. Pro Gesund"/>
    <m/>
    <m/>
    <s v="Différé"/>
    <s v="Autres"/>
    <s v="Oui"/>
    <n v="50"/>
    <n v="6"/>
    <x v="8"/>
    <m/>
    <x v="2"/>
    <n v="44"/>
    <x v="6"/>
    <n v="50"/>
    <x v="0"/>
    <m/>
  </r>
  <r>
    <x v="54"/>
    <s v="nuit 1"/>
    <x v="20"/>
    <s v="Vend et veille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4"/>
    <s v="nuit 2"/>
    <x v="94"/>
    <s v="Vend et veille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4"/>
    <s v="nuit 2"/>
    <x v="94"/>
    <s v="Vend et veille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4"/>
    <s v="nuit 3"/>
    <x v="22"/>
    <s v="Vend et veille JF - JOUR - Consultation"/>
    <s v="Consultation"/>
    <n v="29"/>
    <m/>
    <m/>
    <m/>
    <m/>
    <s v="Bancontact"/>
    <m/>
    <m/>
    <n v="29"/>
    <m/>
    <x v="1"/>
    <m/>
    <x v="2"/>
    <n v="29"/>
    <x v="5"/>
    <n v="29"/>
    <x v="0"/>
    <m/>
  </r>
  <r>
    <x v="54"/>
    <s v="nuit 3"/>
    <x v="22"/>
    <s v="Vend et veille JF - JOUR - Consultation"/>
    <s v="Consultation"/>
    <n v="29"/>
    <m/>
    <m/>
    <m/>
    <m/>
    <s v="Bancontact"/>
    <m/>
    <m/>
    <n v="29"/>
    <m/>
    <x v="1"/>
    <m/>
    <x v="2"/>
    <n v="29"/>
    <x v="5"/>
    <n v="29"/>
    <x v="0"/>
    <m/>
  </r>
  <r>
    <x v="54"/>
    <s v="nuit 3"/>
    <x v="22"/>
    <s v="Vend et veille JF - NUIT - Consultation"/>
    <s v="Consultation"/>
    <n v="50"/>
    <m/>
    <m/>
    <m/>
    <m/>
    <s v="Cash"/>
    <m/>
    <m/>
    <n v="50"/>
    <m/>
    <x v="1"/>
    <m/>
    <x v="2"/>
    <n v="50"/>
    <x v="5"/>
    <n v="50"/>
    <x v="0"/>
    <m/>
  </r>
  <r>
    <x v="55"/>
    <s v="2a"/>
    <x v="192"/>
    <s v="Sam, dim et JF - JOUR - Consultation"/>
    <s v="Consultation"/>
    <n v="37.5"/>
    <s v="Aksel Seher"/>
    <m/>
    <s v="(228) Mutualia - Mutualité neutre _x000a_"/>
    <s v="Place Verte 41 4800 VERVIERS"/>
    <s v="Différé"/>
    <s v="⅓ payant C"/>
    <s v="Oui"/>
    <n v="37.5"/>
    <n v="1.5"/>
    <x v="8"/>
    <n v="35.85"/>
    <x v="3"/>
    <m/>
    <x v="0"/>
    <n v="37.35"/>
    <x v="0"/>
    <m/>
  </r>
  <r>
    <x v="55"/>
    <s v="2b"/>
    <x v="175"/>
    <s v="Sam, dim et JF - JOUR - Consultation"/>
    <s v="Consultation"/>
    <n v="37.5"/>
    <s v="Aykanat Villariaza Wilma"/>
    <m/>
    <s v="(228) Mutualia - Mutualité neutre _x000a_"/>
    <s v="Place Verte 41 4800 VERVIERS"/>
    <s v="Différé"/>
    <s v="⅓ payant NP"/>
    <s v="Oui"/>
    <n v="37.5"/>
    <m/>
    <x v="1"/>
    <n v="35.85"/>
    <x v="3"/>
    <m/>
    <x v="0"/>
    <n v="35.85"/>
    <x v="0"/>
    <m/>
  </r>
  <r>
    <x v="55"/>
    <s v="2a"/>
    <x v="192"/>
    <s v="Sam, dim et JF - JOUR - Consultation"/>
    <s v="Consultation"/>
    <n v="37.5"/>
    <s v="Ba Assa"/>
    <s v="M.Méd. Bulle d'Air"/>
    <m/>
    <m/>
    <s v="Différé"/>
    <s v="Autres"/>
    <s v="Oui"/>
    <n v="37.5"/>
    <m/>
    <x v="1"/>
    <m/>
    <x v="2"/>
    <n v="37.5"/>
    <x v="6"/>
    <n v="37.5"/>
    <x v="0"/>
    <m/>
  </r>
  <r>
    <x v="55"/>
    <s v="1a"/>
    <x v="27"/>
    <s v="Sam, dim et JF - JOUR - Consultation"/>
    <s v="Consultation"/>
    <n v="37.5"/>
    <s v="Benkerrou Sylvie"/>
    <m/>
    <s v="(228) Mutualia - Mutualité neutre _x000a_"/>
    <s v="Place Verte 41 4800 VERVIERS"/>
    <s v="Différé"/>
    <s v="⅓ payant C"/>
    <s v="Oui"/>
    <n v="37.5"/>
    <n v="1.5"/>
    <x v="8"/>
    <n v="35.85"/>
    <x v="3"/>
    <m/>
    <x v="0"/>
    <n v="37.35"/>
    <x v="0"/>
    <m/>
  </r>
  <r>
    <x v="55"/>
    <n v="7"/>
    <x v="28"/>
    <s v="Sam, dim et JF - JOUR - Consultation"/>
    <s v="Consultation"/>
    <n v="37.5"/>
    <s v="Brüls Yannis"/>
    <s v="M.Méd. Pro Gesund"/>
    <m/>
    <m/>
    <s v="Différé"/>
    <s v="Autres"/>
    <s v="Oui"/>
    <n v="37.5"/>
    <n v="6"/>
    <x v="8"/>
    <m/>
    <x v="2"/>
    <m/>
    <x v="0"/>
    <n v="6"/>
    <x v="2"/>
    <m/>
  </r>
  <r>
    <x v="55"/>
    <n v="5"/>
    <x v="13"/>
    <s v="Sam, dim et JF - JOUR - Visite 1 bénéficiaire"/>
    <s v="Visite"/>
    <n v="55.5"/>
    <s v="Chevolet Jeanne-Marie"/>
    <s v="La Bouvière Vielsam"/>
    <m/>
    <m/>
    <s v="Différé"/>
    <s v="MR"/>
    <s v="Oui"/>
    <n v="55.5"/>
    <m/>
    <x v="1"/>
    <m/>
    <x v="2"/>
    <n v="55.5"/>
    <x v="6"/>
    <n v="55.5"/>
    <x v="0"/>
    <m/>
  </r>
  <r>
    <x v="55"/>
    <n v="7"/>
    <x v="28"/>
    <s v="Sam, dim et JF - JOUR - Consultation"/>
    <s v="Consultation"/>
    <n v="37.5"/>
    <s v="Eicher Mathilde"/>
    <m/>
    <s v="(137) Mutualité Chrétienne de Verviers - Eupen "/>
    <s v="Rue Laoureux 25-29  - 4800 Verviers"/>
    <s v="Différé"/>
    <s v="⅓ payant C"/>
    <s v="Oui"/>
    <n v="37.5"/>
    <n v="1.5"/>
    <x v="8"/>
    <n v="35.85"/>
    <x v="4"/>
    <m/>
    <x v="0"/>
    <n v="37.35"/>
    <x v="0"/>
    <m/>
  </r>
  <r>
    <x v="55"/>
    <s v="2b"/>
    <x v="175"/>
    <s v="Sam, dim et JF - JOUR - Visite 1 bénéficiaire"/>
    <s v="Visite"/>
    <n v="55.5"/>
    <s v="El Baza Nadia"/>
    <m/>
    <s v="(228) Mutualia - Mutualité neutre _x000a_"/>
    <s v="Place Verte 41 4800 VERVIERS"/>
    <s v="Différé"/>
    <s v="⅓ payant C"/>
    <s v="Oui"/>
    <n v="55.5"/>
    <n v="3"/>
    <x v="8"/>
    <n v="50.8"/>
    <x v="3"/>
    <m/>
    <x v="0"/>
    <n v="53.8"/>
    <x v="0"/>
    <m/>
  </r>
  <r>
    <x v="55"/>
    <s v="nuit 1"/>
    <x v="30"/>
    <s v="Sam, dim et JF - JOUR - Visite 1 bénéficiaire"/>
    <s v="Visite"/>
    <n v="55.5"/>
    <s v="Falla Rodolphe"/>
    <s v="CPAS Limbourg"/>
    <m/>
    <m/>
    <s v="Différé"/>
    <s v="CPAS"/>
    <s v="Oui"/>
    <n v="55.5"/>
    <m/>
    <x v="1"/>
    <m/>
    <x v="2"/>
    <n v="55.5"/>
    <x v="6"/>
    <n v="55.5"/>
    <x v="0"/>
    <m/>
  </r>
  <r>
    <x v="55"/>
    <s v="2a"/>
    <x v="192"/>
    <s v="Sam, dim et JF - JOUR - Visite 1 bénéficiaire"/>
    <s v="Visite"/>
    <n v="55.5"/>
    <s v="Fieuw Elisabeth"/>
    <m/>
    <s v="(306) Fédération des mutualités socialistes du Brabant _x000a_"/>
    <s v="Rue du Midi 111 1000 BRUXELLES"/>
    <s v="Différé"/>
    <s v="⅓ payant NP"/>
    <s v="Oui"/>
    <n v="55.5"/>
    <m/>
    <x v="1"/>
    <m/>
    <x v="2"/>
    <m/>
    <x v="0"/>
    <n v="0"/>
    <x v="3"/>
    <s v="Pas inscrit là bas / Refus de paiement"/>
  </r>
  <r>
    <x v="55"/>
    <s v="1a"/>
    <x v="27"/>
    <s v="Sam, dim et JF - JOUR - Visite 1 bénéficiaire"/>
    <s v="Visite"/>
    <n v="55.5"/>
    <s v="Franck Cornélie"/>
    <s v="Pannesheydt"/>
    <m/>
    <m/>
    <s v="Différé"/>
    <s v="MR"/>
    <s v="Oui"/>
    <n v="55.5"/>
    <m/>
    <x v="1"/>
    <m/>
    <x v="2"/>
    <n v="55.5"/>
    <x v="6"/>
    <n v="55.5"/>
    <x v="0"/>
    <m/>
  </r>
  <r>
    <x v="55"/>
    <s v="1b"/>
    <x v="64"/>
    <s v="Sam, dim et JF - JOUR - Visite 1 bénéficiaire"/>
    <s v="Visite"/>
    <n v="55.5"/>
    <s v="Kaichouh Malika"/>
    <s v="Bel Fays Limbourg"/>
    <m/>
    <m/>
    <s v="Différé"/>
    <s v="MR"/>
    <s v="Oui"/>
    <n v="55.5"/>
    <m/>
    <x v="1"/>
    <m/>
    <x v="2"/>
    <n v="55.5"/>
    <x v="2"/>
    <n v="55.5"/>
    <x v="0"/>
    <m/>
  </r>
  <r>
    <x v="55"/>
    <s v="2b"/>
    <x v="175"/>
    <s v="Sam, dim et JF - JOUR - Visite 1 bénéficiaire"/>
    <s v="Visite"/>
    <n v="55.5"/>
    <s v="Kindermans Maria"/>
    <s v="Saint Joseph Verviers"/>
    <m/>
    <m/>
    <s v="Différé"/>
    <s v="MR"/>
    <s v="Oui"/>
    <n v="55.5"/>
    <m/>
    <x v="1"/>
    <m/>
    <x v="2"/>
    <n v="55.5"/>
    <x v="2"/>
    <n v="55.5"/>
    <x v="0"/>
    <m/>
  </r>
  <r>
    <x v="55"/>
    <n v="3"/>
    <x v="55"/>
    <s v="Sam, dim et JF - JOUR - Visite 1 bénéficiaire"/>
    <s v="Visite"/>
    <n v="55.5"/>
    <s v="Ledoyen Roland"/>
    <s v="Les Heures Claires Spa"/>
    <m/>
    <m/>
    <s v="Différé"/>
    <s v="MR"/>
    <s v="Oui"/>
    <n v="55.5"/>
    <m/>
    <x v="1"/>
    <m/>
    <x v="2"/>
    <n v="55.5"/>
    <x v="12"/>
    <n v="55.5"/>
    <x v="0"/>
    <m/>
  </r>
  <r>
    <x v="55"/>
    <s v="2b"/>
    <x v="175"/>
    <s v="Sam, dim et JF - JOUR - Visite 1 bénéficiaire"/>
    <s v="Visite"/>
    <n v="55.5"/>
    <s v="Louis Monique"/>
    <s v="Saint Joseph Verviers"/>
    <m/>
    <m/>
    <s v="Différé"/>
    <s v="MR"/>
    <s v="Oui"/>
    <n v="55.5"/>
    <m/>
    <x v="1"/>
    <m/>
    <x v="2"/>
    <n v="55"/>
    <x v="6"/>
    <n v="55"/>
    <x v="0"/>
    <m/>
  </r>
  <r>
    <x v="55"/>
    <n v="7"/>
    <x v="28"/>
    <s v="Sam, dim et JF - JOUR - Consultation"/>
    <s v="Consultation"/>
    <n v="37.5"/>
    <s v="Mertes Ingrid"/>
    <s v="M.Méd. Pro Gesund"/>
    <m/>
    <m/>
    <s v="Différé"/>
    <s v="Autres"/>
    <s v="Oui"/>
    <n v="37.5"/>
    <n v="1.5"/>
    <x v="8"/>
    <m/>
    <x v="2"/>
    <n v="36"/>
    <x v="6"/>
    <n v="37.5"/>
    <x v="0"/>
    <m/>
  </r>
  <r>
    <x v="55"/>
    <s v="1a"/>
    <x v="27"/>
    <s v="Sam, dim et JF - JOUR - Visite 1 bénéficiaire"/>
    <s v="Visite"/>
    <n v="55.5"/>
    <s v="Pirenne Marie"/>
    <m/>
    <s v="(137) Mutualité Chrétienne de Verviers - Eupen "/>
    <s v="Rue Laoureux 25-29  - 4800 Verviers"/>
    <s v="Différé"/>
    <s v="⅓ payant C"/>
    <s v="Oui"/>
    <n v="55.5"/>
    <n v="5"/>
    <x v="8"/>
    <n v="50.8"/>
    <x v="4"/>
    <m/>
    <x v="0"/>
    <n v="55.8"/>
    <x v="0"/>
    <m/>
  </r>
  <r>
    <x v="55"/>
    <s v="2b"/>
    <x v="175"/>
    <s v="Sam, dim et JF - JOUR - Visite 1 bénéficiaire"/>
    <s v="Visite"/>
    <n v="55.5"/>
    <s v="Sanga Malaka Adolphine"/>
    <m/>
    <s v="(137) Mutualité Chrétienne de Verviers - Eupen "/>
    <s v="Rue Laoureux 25-29  - 4800 Verviers"/>
    <s v="Différé"/>
    <s v="⅓ payant NP"/>
    <s v="Oui"/>
    <n v="55.5"/>
    <m/>
    <x v="1"/>
    <n v="50.8"/>
    <x v="4"/>
    <m/>
    <x v="0"/>
    <n v="50.8"/>
    <x v="0"/>
    <m/>
  </r>
  <r>
    <x v="55"/>
    <s v="2b"/>
    <x v="175"/>
    <s v="Sam, dim et JF - JOUR - Consultation"/>
    <s v="Consultation"/>
    <n v="37.5"/>
    <s v="Tinik Aliyah"/>
    <m/>
    <s v="(319) Solidaris - Mutualité socialiste et syndicale de la Province de Liège _x000a_"/>
    <s v="Chaussée de Mons 228 1480 TUBIZE "/>
    <s v="Différé"/>
    <s v="⅓ payant NP"/>
    <s v="Oui"/>
    <n v="37.5"/>
    <m/>
    <x v="1"/>
    <n v="33.35"/>
    <x v="3"/>
    <m/>
    <x v="0"/>
    <n v="33.35"/>
    <x v="0"/>
    <m/>
  </r>
  <r>
    <x v="55"/>
    <n v="4"/>
    <x v="88"/>
    <s v="Sam, dim et JF - JOUR - Consultation"/>
    <s v="Consultation"/>
    <n v="37.5"/>
    <s v="Brixhe Florence"/>
    <m/>
    <s v="(319) Solidaris - Mutualité socialiste et syndicale de la Province de Liège _x000a_"/>
    <s v="Chaussée de Mons 228 1480 TUBIZE "/>
    <s v="Différé"/>
    <s v="⅓ payant C"/>
    <s v="Oui"/>
    <n v="37.5"/>
    <n v="2"/>
    <x v="8"/>
    <n v="31.35"/>
    <x v="3"/>
    <m/>
    <x v="0"/>
    <n v="33.35"/>
    <x v="0"/>
    <m/>
  </r>
  <r>
    <x v="55"/>
    <n v="4"/>
    <x v="88"/>
    <s v="Sam, dim et JF - JOUR - Visite 1 bénéficiaire"/>
    <s v="Visite"/>
    <n v="55.5"/>
    <s v="Collas Ida"/>
    <s v="Les Jardins D'Elisabeth"/>
    <m/>
    <m/>
    <s v="Différé"/>
    <s v="MR"/>
    <s v="Oui"/>
    <n v="55.5"/>
    <m/>
    <x v="1"/>
    <m/>
    <x v="2"/>
    <n v="55.5"/>
    <x v="2"/>
    <n v="55.5"/>
    <x v="0"/>
    <m/>
  </r>
  <r>
    <x v="55"/>
    <n v="4"/>
    <x v="88"/>
    <s v="Sam, dim et JF - JOUR - Visite 1 bénéficiaire"/>
    <s v="Visite"/>
    <n v="55.5"/>
    <s v="Hogers Maria"/>
    <s v="Grand Fa"/>
    <m/>
    <m/>
    <s v="Différé"/>
    <s v="MR"/>
    <s v="Oui"/>
    <n v="55.5"/>
    <m/>
    <x v="1"/>
    <m/>
    <x v="2"/>
    <n v="55.5"/>
    <x v="6"/>
    <n v="55.5"/>
    <x v="0"/>
    <m/>
  </r>
  <r>
    <x v="55"/>
    <n v="4"/>
    <x v="88"/>
    <s v="Sam, dim et JF - JOUR - Consultation"/>
    <s v="Consultation"/>
    <n v="37.5"/>
    <s v="Lecoq Julie"/>
    <m/>
    <s v="(137) Mutualité Chrétienne de Verviers - Eupen "/>
    <s v="Rue Laoureux 25-29  - 4800 Verviers"/>
    <s v="Différé"/>
    <s v="⅓ payant C"/>
    <s v="Oui"/>
    <n v="37.5"/>
    <n v="2"/>
    <x v="8"/>
    <n v="35.85"/>
    <x v="4"/>
    <m/>
    <x v="0"/>
    <n v="37.85"/>
    <x v="0"/>
    <m/>
  </r>
  <r>
    <x v="55"/>
    <n v="4"/>
    <x v="88"/>
    <s v="Sam, dim et JF - JOUR - Visite 1 bénéficiaire"/>
    <s v="Visite"/>
    <n v="55.5"/>
    <s v="Stangherlin Elisabeth"/>
    <s v="Les Jardins D'Elisabeth"/>
    <m/>
    <m/>
    <s v="Différé"/>
    <s v="MR"/>
    <s v="Oui"/>
    <n v="135"/>
    <m/>
    <x v="1"/>
    <m/>
    <x v="2"/>
    <n v="135"/>
    <x v="2"/>
    <n v="135"/>
    <x v="0"/>
    <m/>
  </r>
  <r>
    <x v="55"/>
    <n v="4"/>
    <x v="88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5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s v="1a"/>
    <x v="2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5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s v="1b"/>
    <x v="6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s v="1b"/>
    <x v="6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s v="1b"/>
    <x v="6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s v="1b"/>
    <x v="64"/>
    <s v="Sam, dim et JF - JOUR - Consultation"/>
    <s v="Consultation"/>
    <n v="37.5"/>
    <m/>
    <m/>
    <m/>
    <m/>
    <s v="Bancontact"/>
    <m/>
    <m/>
    <n v="78"/>
    <m/>
    <x v="1"/>
    <m/>
    <x v="2"/>
    <n v="78"/>
    <x v="5"/>
    <n v="78"/>
    <x v="0"/>
    <m/>
  </r>
  <r>
    <x v="55"/>
    <s v="1b"/>
    <x v="64"/>
    <s v="Sam, dim et JF - JOUR - Visite 1 bénéficiaire"/>
    <s v="Visite"/>
    <n v="55.5"/>
    <m/>
    <m/>
    <m/>
    <m/>
    <s v="Bancontact"/>
    <m/>
    <m/>
    <n v="55"/>
    <m/>
    <x v="1"/>
    <m/>
    <x v="2"/>
    <n v="55"/>
    <x v="5"/>
    <n v="55"/>
    <x v="0"/>
    <m/>
  </r>
  <r>
    <x v="55"/>
    <s v="1b"/>
    <x v="64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5"/>
    <s v="2a"/>
    <x v="19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5"/>
    <s v="2a"/>
    <x v="19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5"/>
    <s v="2a"/>
    <x v="19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5"/>
    <s v="2a"/>
    <x v="192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5"/>
    <s v="2a"/>
    <x v="192"/>
    <s v="Sam, dim et JF - JOUR - Consultation"/>
    <s v="Consultation"/>
    <n v="37.5"/>
    <m/>
    <m/>
    <m/>
    <m/>
    <s v="Bancontact"/>
    <m/>
    <m/>
    <n v="35.5"/>
    <m/>
    <x v="1"/>
    <m/>
    <x v="2"/>
    <n v="35.5"/>
    <x v="5"/>
    <n v="35.5"/>
    <x v="0"/>
    <m/>
  </r>
  <r>
    <x v="55"/>
    <s v="2a"/>
    <x v="19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s v="2a"/>
    <x v="19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s v="2a"/>
    <x v="192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5"/>
    <s v="2a"/>
    <x v="192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5"/>
    <s v="2b"/>
    <x v="175"/>
    <s v="Sam, dim et JF - JOUR - Consultation"/>
    <s v="Consultation"/>
    <n v="37.5"/>
    <m/>
    <m/>
    <m/>
    <m/>
    <s v="Bancontact"/>
    <m/>
    <m/>
    <n v="37"/>
    <m/>
    <x v="1"/>
    <m/>
    <x v="2"/>
    <n v="37"/>
    <x v="5"/>
    <n v="37"/>
    <x v="0"/>
    <m/>
  </r>
  <r>
    <x v="55"/>
    <s v="2b"/>
    <x v="175"/>
    <s v="Sam, dim et JF - JOUR - Consultation"/>
    <s v="Consultation"/>
    <n v="37.5"/>
    <m/>
    <m/>
    <m/>
    <m/>
    <s v="Bancontact"/>
    <m/>
    <m/>
    <n v="37"/>
    <m/>
    <x v="1"/>
    <m/>
    <x v="2"/>
    <n v="37"/>
    <x v="5"/>
    <n v="37"/>
    <x v="0"/>
    <m/>
  </r>
  <r>
    <x v="55"/>
    <s v="2b"/>
    <x v="175"/>
    <s v="Sam, dim et JF - JOUR - Consultation"/>
    <s v="Consultation"/>
    <n v="37.5"/>
    <m/>
    <m/>
    <m/>
    <m/>
    <s v="Bancontact"/>
    <m/>
    <m/>
    <n v="37"/>
    <m/>
    <x v="1"/>
    <m/>
    <x v="2"/>
    <n v="37"/>
    <x v="5"/>
    <n v="37"/>
    <x v="0"/>
    <m/>
  </r>
  <r>
    <x v="55"/>
    <s v="2b"/>
    <x v="175"/>
    <s v="Sam, dim et JF - JOUR - Consultation"/>
    <s v="Consultation"/>
    <n v="37.5"/>
    <m/>
    <m/>
    <m/>
    <m/>
    <s v="Bancontact"/>
    <m/>
    <m/>
    <n v="37"/>
    <m/>
    <x v="1"/>
    <m/>
    <x v="2"/>
    <n v="37"/>
    <x v="5"/>
    <n v="37"/>
    <x v="0"/>
    <m/>
  </r>
  <r>
    <x v="55"/>
    <s v="2b"/>
    <x v="175"/>
    <s v="Sam, dim et JF - JOUR - Consultation"/>
    <s v="Consultation"/>
    <n v="37.5"/>
    <m/>
    <m/>
    <m/>
    <m/>
    <s v="Cash"/>
    <m/>
    <m/>
    <n v="37"/>
    <m/>
    <x v="1"/>
    <m/>
    <x v="2"/>
    <n v="37"/>
    <x v="5"/>
    <n v="37"/>
    <x v="0"/>
    <m/>
  </r>
  <r>
    <x v="55"/>
    <s v="2b"/>
    <x v="175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55"/>
    <s v="2b"/>
    <x v="175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55"/>
    <s v="2b"/>
    <x v="175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55"/>
    <s v="2b"/>
    <x v="175"/>
    <s v="Sam, dim et JF - JOUR - Visite 1 bénéficiaire"/>
    <s v="Visite"/>
    <n v="55.5"/>
    <m/>
    <m/>
    <m/>
    <m/>
    <s v="Cash"/>
    <m/>
    <m/>
    <n v="105"/>
    <m/>
    <x v="1"/>
    <m/>
    <x v="2"/>
    <n v="105"/>
    <x v="5"/>
    <n v="105"/>
    <x v="0"/>
    <m/>
  </r>
  <r>
    <x v="55"/>
    <n v="3"/>
    <x v="55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5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5"/>
    <x v="13"/>
    <s v="Sam, dim et JF - JOUR - Consultation"/>
    <s v="Consultation"/>
    <n v="37.5"/>
    <m/>
    <m/>
    <m/>
    <m/>
    <s v="Cash"/>
    <m/>
    <m/>
    <n v="40"/>
    <m/>
    <x v="1"/>
    <m/>
    <x v="2"/>
    <n v="40"/>
    <x v="5"/>
    <n v="40"/>
    <x v="0"/>
    <m/>
  </r>
  <r>
    <x v="55"/>
    <n v="5"/>
    <x v="13"/>
    <s v="Sam, dim et JF - JOUR - Consultation"/>
    <s v="Consultation"/>
    <n v="37.5"/>
    <m/>
    <m/>
    <m/>
    <m/>
    <s v="Cash"/>
    <m/>
    <m/>
    <n v="40"/>
    <m/>
    <x v="1"/>
    <m/>
    <x v="2"/>
    <n v="40"/>
    <x v="5"/>
    <n v="40"/>
    <x v="0"/>
    <m/>
  </r>
  <r>
    <x v="55"/>
    <n v="5"/>
    <x v="1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5"/>
    <n v="38"/>
    <x v="0"/>
    <m/>
  </r>
  <r>
    <x v="55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5"/>
    <n v="38"/>
    <x v="0"/>
    <m/>
  </r>
  <r>
    <x v="55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5"/>
    <n v="38"/>
    <x v="0"/>
    <m/>
  </r>
  <r>
    <x v="55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5"/>
    <n v="38"/>
    <x v="0"/>
    <m/>
  </r>
  <r>
    <x v="55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5"/>
    <n v="38"/>
    <x v="0"/>
    <m/>
  </r>
  <r>
    <x v="55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5"/>
    <n v="38"/>
    <x v="0"/>
    <m/>
  </r>
  <r>
    <x v="55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5"/>
    <n v="38"/>
    <x v="0"/>
    <m/>
  </r>
  <r>
    <x v="55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5"/>
    <n v="38"/>
    <x v="0"/>
    <m/>
  </r>
  <r>
    <x v="55"/>
    <n v="6"/>
    <x v="22"/>
    <s v="Sam, dim et JF - JOUR - Consultation"/>
    <s v="Consultation"/>
    <n v="37.5"/>
    <m/>
    <m/>
    <m/>
    <m/>
    <s v="Cash"/>
    <m/>
    <m/>
    <n v="36.6"/>
    <m/>
    <x v="1"/>
    <m/>
    <x v="2"/>
    <n v="36.6"/>
    <x v="5"/>
    <n v="36.6"/>
    <x v="0"/>
    <m/>
  </r>
  <r>
    <x v="55"/>
    <n v="6"/>
    <x v="22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55"/>
    <n v="6"/>
    <x v="22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55"/>
    <n v="6"/>
    <x v="22"/>
    <s v="Sam, dim et JF - JOUR - Consultation"/>
    <s v="Consultation"/>
    <n v="37.5"/>
    <m/>
    <m/>
    <m/>
    <m/>
    <s v="Bancontact"/>
    <m/>
    <m/>
    <n v="3.75"/>
    <m/>
    <x v="1"/>
    <m/>
    <x v="2"/>
    <n v="3.75"/>
    <x v="5"/>
    <n v="3.75"/>
    <x v="0"/>
    <m/>
  </r>
  <r>
    <x v="55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7"/>
    <x v="28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5"/>
    <n v="7"/>
    <x v="28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5"/>
    <n v="7"/>
    <x v="28"/>
    <s v="Sam, dim et JF - JOUR - Consultation"/>
    <s v="Consultation"/>
    <n v="37.5"/>
    <m/>
    <m/>
    <m/>
    <m/>
    <s v="Cash"/>
    <m/>
    <m/>
    <n v="54.5"/>
    <m/>
    <x v="1"/>
    <m/>
    <x v="2"/>
    <n v="54.5"/>
    <x v="5"/>
    <n v="54.5"/>
    <x v="0"/>
    <m/>
  </r>
  <r>
    <x v="55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s v="nuit 1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s v="nuit 1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s v="nuit 1"/>
    <x v="30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5"/>
    <s v="nuit 1"/>
    <x v="30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5"/>
    <s v="nuit 1"/>
    <x v="30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5"/>
    <s v="nuit 2"/>
    <x v="70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5"/>
    <s v="nuit 2"/>
    <x v="70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5"/>
    <s v="nuit 3"/>
    <x v="1"/>
    <s v="Sam, dim et JF - NUIT - Consultation"/>
    <s v="Consultation"/>
    <n v="50"/>
    <m/>
    <m/>
    <m/>
    <m/>
    <s v="Cash"/>
    <m/>
    <m/>
    <n v="50"/>
    <m/>
    <x v="1"/>
    <m/>
    <x v="2"/>
    <n v="50"/>
    <x v="5"/>
    <n v="50"/>
    <x v="0"/>
    <m/>
  </r>
  <r>
    <x v="55"/>
    <s v="nuit 3"/>
    <x v="1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5"/>
    <s v="nuit 3"/>
    <x v="1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5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5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nuit 3"/>
    <x v="36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56"/>
    <s v="2b"/>
    <x v="176"/>
    <s v="Sam, dim et JF - JOUR - Consultation"/>
    <s v="Consultation"/>
    <n v="37.5"/>
    <s v="Achahboun Nayla"/>
    <m/>
    <s v="(228) Mutualia - Mutualité neutre _x000a_"/>
    <s v="Place Verte 41 4800 VERVIERS"/>
    <s v="Différé"/>
    <s v="⅓ payant BC"/>
    <s v="Oui"/>
    <n v="37.5"/>
    <n v="1.5"/>
    <x v="8"/>
    <n v="35.85"/>
    <x v="3"/>
    <m/>
    <x v="0"/>
    <n v="37.35"/>
    <x v="0"/>
    <m/>
  </r>
  <r>
    <x v="56"/>
    <s v="nuit 1"/>
    <x v="111"/>
    <s v="Sam, dim et JF - NUIT - Visite 1 bénéficiaire"/>
    <s v="Visite"/>
    <n v="85"/>
    <s v="Andre Ghislaine"/>
    <m/>
    <s v="(137) Mutualité Chrétienne de Verviers - Eupen "/>
    <s v="Rue Laoureux 25-29  - 4800 Verviers"/>
    <s v="Différé"/>
    <s v="⅓ payant NP"/>
    <s v="Oui"/>
    <n v="85"/>
    <m/>
    <x v="1"/>
    <n v="56.62"/>
    <x v="4"/>
    <m/>
    <x v="0"/>
    <n v="56.62"/>
    <x v="0"/>
    <m/>
  </r>
  <r>
    <x v="56"/>
    <s v="nuit 1"/>
    <x v="111"/>
    <s v="Sam, dim et JF - JOUR - Consultation"/>
    <s v="Consultation"/>
    <n v="37.5"/>
    <s v="Belflamme Albert"/>
    <m/>
    <s v="(137) Mutualité Chrétienne de Verviers - Eupen "/>
    <s v="Rue Laoureux 25-29  - 4800 Verviers"/>
    <s v="Différé"/>
    <s v="⅓ payant C"/>
    <s v="Oui"/>
    <n v="35"/>
    <n v="1.5"/>
    <x v="8"/>
    <n v="31.94"/>
    <x v="4"/>
    <m/>
    <x v="0"/>
    <n v="33.44"/>
    <x v="0"/>
    <m/>
  </r>
  <r>
    <x v="56"/>
    <n v="6"/>
    <x v="66"/>
    <s v="Sam, dim et JF - JOUR - Visite 1 bénéficiaire"/>
    <s v="Visite"/>
    <n v="55.5"/>
    <s v="Cloth Marie"/>
    <s v="Golden Morgen Walhorn"/>
    <m/>
    <m/>
    <s v="Différé"/>
    <s v="MR"/>
    <s v="Oui"/>
    <n v="55.5"/>
    <m/>
    <x v="1"/>
    <m/>
    <x v="2"/>
    <n v="55.5"/>
    <x v="6"/>
    <n v="55.5"/>
    <x v="0"/>
    <m/>
  </r>
  <r>
    <x v="56"/>
    <n v="3"/>
    <x v="120"/>
    <s v="Sam, dim et JF - JOUR - Visite 1 bénéficiaire"/>
    <s v="Visite"/>
    <n v="55.5"/>
    <s v="Cremer Liliane"/>
    <s v="Le grand cerf Spa"/>
    <m/>
    <m/>
    <s v="Différé"/>
    <s v="MR"/>
    <s v="Oui"/>
    <n v="55.5"/>
    <m/>
    <x v="1"/>
    <m/>
    <x v="2"/>
    <n v="55.5"/>
    <x v="11"/>
    <n v="55.5"/>
    <x v="0"/>
    <m/>
  </r>
  <r>
    <x v="56"/>
    <n v="6"/>
    <x v="66"/>
    <s v="Sam, dim et JF - JOUR - Visite 1 bénéficiaire"/>
    <s v="Visite"/>
    <n v="55.5"/>
    <s v="Doum Cécilia"/>
    <s v="St Catherine Walhorn"/>
    <m/>
    <m/>
    <s v="Différé"/>
    <s v="MR"/>
    <s v="Oui"/>
    <n v="46.5"/>
    <m/>
    <x v="1"/>
    <m/>
    <x v="2"/>
    <n v="46.5"/>
    <x v="6"/>
    <n v="46.5"/>
    <x v="0"/>
    <m/>
  </r>
  <r>
    <x v="56"/>
    <s v="1a"/>
    <x v="126"/>
    <s v="Sam, dim et JF - JOUR - Visite 1 bénéficiaire"/>
    <s v="Visite"/>
    <n v="55.5"/>
    <s v="Falla Rodolphe"/>
    <s v="CPAS Limbourg"/>
    <m/>
    <m/>
    <s v="Différé"/>
    <s v="CPAS"/>
    <s v="Oui"/>
    <n v="55.5"/>
    <m/>
    <x v="1"/>
    <m/>
    <x v="2"/>
    <n v="55.5"/>
    <x v="6"/>
    <n v="55.5"/>
    <x v="0"/>
    <m/>
  </r>
  <r>
    <x v="56"/>
    <s v="2b"/>
    <x v="176"/>
    <s v="Sam, dim et JF - JOUR - Consultation"/>
    <s v="Consultation"/>
    <n v="37.5"/>
    <s v="Hamdini Yaakoub"/>
    <s v="M.Méd. Thier Mère Dieu"/>
    <m/>
    <m/>
    <s v="Différé"/>
    <s v="Autres"/>
    <s v="Oui"/>
    <n v="37.5"/>
    <n v="6"/>
    <x v="8"/>
    <m/>
    <x v="2"/>
    <n v="31.5"/>
    <x v="6"/>
    <n v="37.5"/>
    <x v="0"/>
    <m/>
  </r>
  <r>
    <x v="56"/>
    <s v="nuit 2"/>
    <x v="4"/>
    <s v="Sam, dim et JF - NUIT - Visite 1 bénéficiaire"/>
    <s v="Visite"/>
    <n v="85"/>
    <s v="Jeangout Henri"/>
    <s v="Philippe Watelet La Gleize"/>
    <m/>
    <m/>
    <s v="Différé"/>
    <s v="MR"/>
    <s v="Oui"/>
    <n v="85"/>
    <m/>
    <x v="1"/>
    <m/>
    <x v="2"/>
    <n v="85"/>
    <x v="6"/>
    <n v="85"/>
    <x v="0"/>
    <m/>
  </r>
  <r>
    <x v="56"/>
    <n v="6"/>
    <x v="66"/>
    <s v="Sam, dim et JF - JOUR - Visite 1 bénéficiaire"/>
    <s v="Visite"/>
    <n v="55.5"/>
    <s v="Kohnen Barbara"/>
    <s v="St Catherine Walhorn"/>
    <m/>
    <m/>
    <s v="Différé"/>
    <s v="MR"/>
    <s v="Oui"/>
    <n v="46.5"/>
    <m/>
    <x v="1"/>
    <m/>
    <x v="2"/>
    <n v="46.5"/>
    <x v="6"/>
    <n v="46.5"/>
    <x v="0"/>
    <m/>
  </r>
  <r>
    <x v="56"/>
    <n v="6"/>
    <x v="66"/>
    <s v="Sam, dim et JF - JOUR - Consultation"/>
    <s v="Consultation"/>
    <n v="37.5"/>
    <s v="Kurtzen Paula"/>
    <m/>
    <s v="(137) Mutualité Chrétienne de Verviers - Eupen "/>
    <s v="Rue Laoureux 25-29  - 4800 Verviers"/>
    <s v="Différé"/>
    <s v="⅓ payant C"/>
    <s v="Oui"/>
    <n v="37.5"/>
    <n v="1.5"/>
    <x v="8"/>
    <n v="35.85"/>
    <x v="4"/>
    <m/>
    <x v="0"/>
    <n v="37.35"/>
    <x v="0"/>
    <m/>
  </r>
  <r>
    <x v="56"/>
    <s v="nuit 2"/>
    <x v="4"/>
    <s v="Sam, dim et JF - NUIT - Visite 1 bénéficiaire"/>
    <s v="Visite"/>
    <n v="85"/>
    <s v="Lamby Monique"/>
    <s v="Les Jardins D'Elisabeth"/>
    <m/>
    <m/>
    <s v="Différé"/>
    <s v="MR"/>
    <s v="Oui"/>
    <n v="85"/>
    <m/>
    <x v="1"/>
    <m/>
    <x v="2"/>
    <n v="85"/>
    <x v="2"/>
    <n v="85"/>
    <x v="0"/>
    <m/>
  </r>
  <r>
    <x v="56"/>
    <n v="4"/>
    <x v="127"/>
    <s v="Sam, dim et JF - JOUR - Consultation"/>
    <s v="Consultation"/>
    <n v="37.5"/>
    <s v="Lecoq Gary"/>
    <m/>
    <s v="(137) Mutualité Chrétienne de Verviers - Eupen "/>
    <s v="Rue Laoureux 25-29  - 4800 Verviers"/>
    <s v="Différé"/>
    <s v="⅓ payant C"/>
    <s v="Oui"/>
    <n v="37.5"/>
    <n v="1.5"/>
    <x v="8"/>
    <n v="35.85"/>
    <x v="4"/>
    <m/>
    <x v="0"/>
    <n v="37.35"/>
    <x v="0"/>
    <m/>
  </r>
  <r>
    <x v="56"/>
    <n v="6"/>
    <x v="66"/>
    <s v="Sam, dim et JF - JOUR - Visite 1 bénéficiaire"/>
    <s v="Visite"/>
    <n v="55.5"/>
    <s v="Lecoq Manfred"/>
    <s v="St Catherine Walhorn"/>
    <m/>
    <m/>
    <s v="Différé"/>
    <s v="MR"/>
    <s v="Oui"/>
    <n v="46.5"/>
    <m/>
    <x v="1"/>
    <m/>
    <x v="2"/>
    <n v="46.5"/>
    <x v="6"/>
    <n v="46.5"/>
    <x v="0"/>
    <m/>
  </r>
  <r>
    <x v="56"/>
    <s v="2b"/>
    <x v="176"/>
    <s v="Sam, dim et JF - JOUR - Visite 1 bénéficiaire"/>
    <s v="Visite"/>
    <n v="55.5"/>
    <s v="Moray Marthe"/>
    <s v="Seigneurie D'Heusy"/>
    <m/>
    <m/>
    <s v="Différé"/>
    <s v="MR"/>
    <s v="Oui"/>
    <n v="55"/>
    <m/>
    <x v="1"/>
    <m/>
    <x v="2"/>
    <n v="55"/>
    <x v="12"/>
    <n v="55"/>
    <x v="0"/>
    <m/>
  </r>
  <r>
    <x v="56"/>
    <s v="1b"/>
    <x v="188"/>
    <s v="Sam, dim et JF - JOUR - Consultation"/>
    <s v="Consultation"/>
    <n v="37.5"/>
    <s v="Muradbasic Melissa"/>
    <m/>
    <s v="(137) Mutualité Chrétienne de Verviers - Eupen "/>
    <s v="Rue Laoureux 25-29  - 4800 Verviers"/>
    <s v="Différé"/>
    <s v="⅓ payant C"/>
    <s v="Oui"/>
    <n v="37.5"/>
    <n v="2"/>
    <x v="8"/>
    <n v="35.85"/>
    <x v="4"/>
    <m/>
    <x v="0"/>
    <n v="37.85"/>
    <x v="0"/>
    <m/>
  </r>
  <r>
    <x v="56"/>
    <n v="6"/>
    <x v="66"/>
    <s v="Sam, dim et JF - JOUR - Visite 1 bénéficiaire"/>
    <s v="Visite"/>
    <n v="55.5"/>
    <s v="Radermacher Maria Louise"/>
    <m/>
    <s v="(610) Office régional d'Eupen _x000a_"/>
    <s v="Brauereihof 5 4700 EUPEN"/>
    <s v="Différé"/>
    <s v="⅓ payant C"/>
    <s v="Oui"/>
    <n v="55.5"/>
    <n v="3"/>
    <x v="8"/>
    <m/>
    <x v="2"/>
    <n v="50.8"/>
    <x v="6"/>
    <n v="53.8"/>
    <x v="0"/>
    <m/>
  </r>
  <r>
    <x v="56"/>
    <s v="nuit 1"/>
    <x v="111"/>
    <s v="Sam, dim et JF - NUIT - Visite 1 bénéficiaire"/>
    <s v="Visite"/>
    <n v="85"/>
    <s v="Reimer Gisela"/>
    <m/>
    <s v="(319) Solidaris - Mutualité socialiste et syndicale de la Province de Liège _x000a_"/>
    <s v="Chaussée de Mons 228 1480 TUBIZE "/>
    <s v="Différé"/>
    <s v="⅓ payant NP"/>
    <s v="Oui"/>
    <n v="85"/>
    <m/>
    <x v="1"/>
    <n v="78.5"/>
    <x v="3"/>
    <m/>
    <x v="0"/>
    <n v="78.5"/>
    <x v="0"/>
    <m/>
  </r>
  <r>
    <x v="56"/>
    <n v="7"/>
    <x v="193"/>
    <s v="Sam, dim et JF - JOUR - Visite 1 bénéficiaire"/>
    <s v="Visite"/>
    <n v="55.5"/>
    <s v="Schneider Johann"/>
    <s v="Mrs Bütgenbach"/>
    <m/>
    <m/>
    <s v="Différé"/>
    <s v="MR"/>
    <s v="Oui"/>
    <n v="55.5"/>
    <m/>
    <x v="1"/>
    <m/>
    <x v="2"/>
    <n v="55.5"/>
    <x v="6"/>
    <n v="55.5"/>
    <x v="0"/>
    <m/>
  </r>
  <r>
    <x v="56"/>
    <n v="7"/>
    <x v="193"/>
    <s v="Sam, dim et JF - JOUR - Consultation"/>
    <s v="Consultation"/>
    <n v="37.5"/>
    <s v="Stoffels Kyra"/>
    <s v="M.Méd. Pro Gesund"/>
    <m/>
    <m/>
    <s v="Différé"/>
    <s v="Autres"/>
    <s v="Oui"/>
    <n v="37.5"/>
    <n v="6"/>
    <x v="8"/>
    <m/>
    <x v="2"/>
    <n v="31.5"/>
    <x v="6"/>
    <n v="37.5"/>
    <x v="0"/>
    <m/>
  </r>
  <r>
    <x v="56"/>
    <s v="2b"/>
    <x v="176"/>
    <s v="Sam, dim et JF - JOUR - Visite 1 bénéficiaire"/>
    <s v="Visite"/>
    <n v="55.5"/>
    <s v="Termol Suzanne"/>
    <m/>
    <s v="(319) Solidaris - Mutualité socialiste et syndicale de la Province de Liège _x000a_"/>
    <s v="Chaussée de Mons 228 1480 TUBIZE "/>
    <s v="Différé"/>
    <s v="⅓ payant C"/>
    <s v="Oui"/>
    <n v="55.5"/>
    <n v="5"/>
    <x v="8"/>
    <n v="50.8"/>
    <x v="3"/>
    <m/>
    <x v="0"/>
    <n v="55.8"/>
    <x v="0"/>
    <m/>
  </r>
  <r>
    <x v="56"/>
    <s v="2b"/>
    <x v="176"/>
    <s v="Sam, dim et JF - JOUR - Visite 1 bénéficiaire"/>
    <s v="Visite"/>
    <n v="55.5"/>
    <s v="Vanhorenbeeck Christiane"/>
    <s v="Bon Air "/>
    <m/>
    <m/>
    <s v="Différé"/>
    <s v="MR"/>
    <s v="Oui"/>
    <n v="55"/>
    <m/>
    <x v="1"/>
    <m/>
    <x v="2"/>
    <n v="55"/>
    <x v="2"/>
    <n v="55"/>
    <x v="0"/>
    <m/>
  </r>
  <r>
    <x v="56"/>
    <s v="2a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2a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2a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2a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2a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1a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1a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1a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1a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1a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1a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1a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1b"/>
    <x v="188"/>
    <s v="Sam, dim et JF - JOUR - Consultation"/>
    <s v="Consultation"/>
    <n v="37.5"/>
    <m/>
    <m/>
    <m/>
    <m/>
    <s v="Bancontact"/>
    <m/>
    <m/>
    <n v="82.94"/>
    <m/>
    <x v="1"/>
    <m/>
    <x v="2"/>
    <n v="82.94"/>
    <x v="5"/>
    <n v="82.94"/>
    <x v="0"/>
    <m/>
  </r>
  <r>
    <x v="56"/>
    <s v="1b"/>
    <x v="188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6"/>
    <s v="1b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1b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1b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1b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1b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1b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2b"/>
    <x v="176"/>
    <s v="Sam, dim et JF - JOUR - Visite 1 bénéficiaire"/>
    <s v="Visite"/>
    <n v="55.5"/>
    <m/>
    <m/>
    <m/>
    <m/>
    <s v="Bancontact"/>
    <m/>
    <m/>
    <n v="55"/>
    <m/>
    <x v="1"/>
    <m/>
    <x v="2"/>
    <n v="55"/>
    <x v="5"/>
    <n v="55"/>
    <x v="0"/>
    <m/>
  </r>
  <r>
    <x v="56"/>
    <s v="2b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2b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3"/>
    <x v="120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6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4"/>
    <x v="12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6"/>
    <n v="4"/>
    <x v="127"/>
    <s v="Sam, dim et JF - JOUR - Visite 1 bénéficiaire"/>
    <s v="Visite"/>
    <n v="55.5"/>
    <m/>
    <m/>
    <m/>
    <m/>
    <s v="Cash"/>
    <m/>
    <m/>
    <n v="50"/>
    <m/>
    <x v="1"/>
    <m/>
    <x v="2"/>
    <n v="50"/>
    <x v="5"/>
    <n v="50"/>
    <x v="0"/>
    <m/>
  </r>
  <r>
    <x v="56"/>
    <n v="4"/>
    <x v="127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6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6"/>
    <x v="66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6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7"/>
    <x v="193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6"/>
    <n v="7"/>
    <x v="193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6"/>
    <n v="7"/>
    <x v="193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6"/>
    <n v="7"/>
    <x v="193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6"/>
    <n v="7"/>
    <x v="193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6"/>
    <n v="7"/>
    <x v="19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7"/>
    <x v="19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7"/>
    <x v="19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7"/>
    <x v="19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7"/>
    <x v="19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7"/>
    <x v="19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7"/>
    <x v="19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7"/>
    <x v="19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7"/>
    <x v="19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7"/>
    <x v="19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n v="7"/>
    <x v="19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nuit 1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5"/>
    <n v="35"/>
    <x v="0"/>
    <m/>
  </r>
  <r>
    <x v="56"/>
    <s v="nuit 2"/>
    <x v="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nuit 2"/>
    <x v="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6"/>
    <s v="nuit 2"/>
    <x v="4"/>
    <s v="Sam, dim et JF - NUIT - Visite 1 bénéficiaire"/>
    <s v="Visite"/>
    <n v="85"/>
    <m/>
    <m/>
    <m/>
    <m/>
    <s v="Bancontact"/>
    <m/>
    <m/>
    <n v="85"/>
    <m/>
    <x v="1"/>
    <m/>
    <x v="2"/>
    <n v="85"/>
    <x v="5"/>
    <n v="85"/>
    <x v="0"/>
    <m/>
  </r>
  <r>
    <x v="57"/>
    <s v="nuit 3"/>
    <x v="131"/>
    <s v="Sam, dim et JF - JOUR - Consultation"/>
    <s v="Consultation"/>
    <n v="37.5"/>
    <s v="Kaulmann Christine"/>
    <m/>
    <s v="(515) Freie Krankenkasse _x000a_"/>
    <s v="Rue Saint-Hubert 49 - 1150 BRUXELLES"/>
    <s v="Différé"/>
    <s v="⅓ payant C"/>
    <s v="Oui"/>
    <n v="66.81"/>
    <n v="1.5"/>
    <x v="8"/>
    <n v="52.81"/>
    <x v="4"/>
    <m/>
    <x v="0"/>
    <n v="54.31"/>
    <x v="0"/>
    <m/>
  </r>
  <r>
    <x v="57"/>
    <s v="nuit 2"/>
    <x v="29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57"/>
    <s v="nuit 1"/>
    <x v="194"/>
    <s v="Vend et veille JF - JOUR - Consultation"/>
    <s v="Consultation"/>
    <n v="29"/>
    <m/>
    <m/>
    <m/>
    <m/>
    <s v="Bancontact"/>
    <m/>
    <m/>
    <n v="29"/>
    <m/>
    <x v="1"/>
    <m/>
    <x v="2"/>
    <n v="29"/>
    <x v="5"/>
    <n v="29"/>
    <x v="0"/>
    <m/>
  </r>
  <r>
    <x v="57"/>
    <s v="nuit 1"/>
    <x v="194"/>
    <s v="Vend et veille JF - JOUR - Consultation"/>
    <s v="Consultation"/>
    <n v="29"/>
    <m/>
    <m/>
    <m/>
    <m/>
    <s v="Bancontact"/>
    <m/>
    <m/>
    <n v="29"/>
    <m/>
    <x v="1"/>
    <m/>
    <x v="2"/>
    <n v="29"/>
    <x v="5"/>
    <n v="29"/>
    <x v="0"/>
    <m/>
  </r>
  <r>
    <x v="57"/>
    <s v="nuit 1"/>
    <x v="194"/>
    <s v="Vend et veille JF - JOUR - Consultation"/>
    <s v="Consultation"/>
    <n v="29"/>
    <m/>
    <m/>
    <m/>
    <m/>
    <s v="Bancontact"/>
    <m/>
    <m/>
    <n v="29"/>
    <m/>
    <x v="1"/>
    <m/>
    <x v="2"/>
    <n v="29"/>
    <x v="5"/>
    <n v="29"/>
    <x v="0"/>
    <m/>
  </r>
  <r>
    <x v="57"/>
    <s v="nuit 1"/>
    <x v="194"/>
    <s v="Vend et veille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7"/>
    <s v="nuit 3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7"/>
    <s v="nuit 3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7"/>
    <s v="nuit 3"/>
    <x v="131"/>
    <s v="Sam, dim et JF - NUIT - Visite 1 bénéficiaire"/>
    <s v="Visite"/>
    <n v="85"/>
    <m/>
    <m/>
    <m/>
    <m/>
    <s v="Cash"/>
    <m/>
    <m/>
    <n v="85.5"/>
    <m/>
    <x v="1"/>
    <m/>
    <x v="2"/>
    <n v="85.5"/>
    <x v="5"/>
    <n v="85.5"/>
    <x v="0"/>
    <m/>
  </r>
  <r>
    <x v="58"/>
    <s v="2a"/>
    <x v="195"/>
    <s v="Sam, dim et JF - JOUR - Visite 1 bénéficiaire"/>
    <s v="Visite"/>
    <n v="55.5"/>
    <s v="Allard Marie josée"/>
    <s v="Les Hêtres"/>
    <m/>
    <m/>
    <s v="Différé"/>
    <s v="MR"/>
    <s v="Oui"/>
    <n v="55.5"/>
    <m/>
    <x v="1"/>
    <m/>
    <x v="2"/>
    <n v="55.5"/>
    <x v="6"/>
    <n v="55.5"/>
    <x v="0"/>
    <m/>
  </r>
  <r>
    <x v="58"/>
    <s v="2a"/>
    <x v="195"/>
    <s v="Sam, dim et JF - JOUR - Consultation"/>
    <s v="Consultation"/>
    <n v="37.5"/>
    <s v="Amegnito Maeva"/>
    <s v="M.Méd. MosaÏque"/>
    <m/>
    <m/>
    <s v="Différé"/>
    <s v="Autres"/>
    <s v="Oui"/>
    <n v="37.5"/>
    <n v="1.5"/>
    <x v="8"/>
    <m/>
    <x v="2"/>
    <n v="35.85"/>
    <x v="6"/>
    <n v="37.35"/>
    <x v="0"/>
    <m/>
  </r>
  <r>
    <x v="58"/>
    <s v="2a"/>
    <x v="195"/>
    <s v="Sam, dim et JF - JOUR - Consultation"/>
    <s v="Consultation"/>
    <n v="37.5"/>
    <s v="Amegnito Melina"/>
    <s v="M.Méd. MosaÏque"/>
    <m/>
    <m/>
    <s v="Différé"/>
    <s v="Autres"/>
    <s v="Oui"/>
    <n v="37.5"/>
    <n v="1.5"/>
    <x v="8"/>
    <m/>
    <x v="2"/>
    <n v="35.85"/>
    <x v="6"/>
    <n v="37.35"/>
    <x v="0"/>
    <m/>
  </r>
  <r>
    <x v="58"/>
    <n v="6"/>
    <x v="73"/>
    <s v="Sam, dim et JF - JOUR - Consultation"/>
    <s v="Consultation"/>
    <n v="37.5"/>
    <s v="Arutinova Bela"/>
    <m/>
    <s v="(319) Solidaris - Mutualité socialiste et syndicale de la Province de Liège _x000a_"/>
    <s v="Chaussée de Mons 228 1480 TUBIZE "/>
    <s v="Différé"/>
    <s v="⅓ payant C"/>
    <s v="Oui"/>
    <n v="37.5"/>
    <n v="1"/>
    <x v="8"/>
    <n v="35.85"/>
    <x v="6"/>
    <m/>
    <x v="0"/>
    <n v="36.85"/>
    <x v="0"/>
    <m/>
  </r>
  <r>
    <x v="58"/>
    <s v="nuit 1"/>
    <x v="151"/>
    <s v="Sam, dim et JF - NUIT - Consultation"/>
    <s v="Consultation"/>
    <n v="50"/>
    <s v="Balde M'Ballou"/>
    <m/>
    <s v="(319) Solidaris - Mutualité socialiste et syndicale de la Province de Liège _x000a_"/>
    <s v="Chaussée de Mons 228 1480 TUBIZE "/>
    <s v="Différé"/>
    <s v="⅓ payant BC"/>
    <s v="Oui"/>
    <n v="50"/>
    <n v="1.5"/>
    <x v="8"/>
    <n v="48.19"/>
    <x v="6"/>
    <m/>
    <x v="0"/>
    <n v="49.69"/>
    <x v="0"/>
    <m/>
  </r>
  <r>
    <x v="58"/>
    <n v="3"/>
    <x v="101"/>
    <s v="Sam, dim et JF - JOUR - Visite 1 bénéficiaire"/>
    <s v="Visite"/>
    <n v="55.5"/>
    <s v="Bodson Claudette"/>
    <s v="Grand Cerf Spa"/>
    <m/>
    <m/>
    <s v="Différé"/>
    <s v="MR"/>
    <s v="Oui"/>
    <n v="55.5"/>
    <m/>
    <x v="1"/>
    <m/>
    <x v="2"/>
    <n v="55.5"/>
    <x v="6"/>
    <n v="55.5"/>
    <x v="0"/>
    <m/>
  </r>
  <r>
    <x v="58"/>
    <n v="6"/>
    <x v="73"/>
    <s v="Sam, dim et JF - JOUR - Visite 1 bénéficiaire"/>
    <s v="Visite"/>
    <n v="55.5"/>
    <s v="Cloth Marie"/>
    <s v="Golden Morgen Walhorn"/>
    <m/>
    <m/>
    <s v="Différé"/>
    <s v="MR"/>
    <s v="Oui"/>
    <n v="55.5"/>
    <m/>
    <x v="1"/>
    <m/>
    <x v="2"/>
    <n v="55.5"/>
    <x v="6"/>
    <n v="55.5"/>
    <x v="0"/>
    <m/>
  </r>
  <r>
    <x v="58"/>
    <s v="2b"/>
    <x v="196"/>
    <s v="Sam, dim et JF - JOUR - Consultation"/>
    <s v="Consultation"/>
    <n v="37.5"/>
    <s v="Fischer Elise"/>
    <m/>
    <s v="(319) Solidaris - Mutualité socialiste et syndicale de la Province de Liège _x000a_"/>
    <s v="Chaussée de Mons 228 1480 TUBIZE "/>
    <s v="Différé"/>
    <s v="⅓ payant C"/>
    <s v="Oui"/>
    <n v="37.5"/>
    <n v="1.5"/>
    <x v="8"/>
    <n v="35.85"/>
    <x v="6"/>
    <m/>
    <x v="0"/>
    <n v="37.35"/>
    <x v="0"/>
    <m/>
  </r>
  <r>
    <x v="58"/>
    <n v="7"/>
    <x v="165"/>
    <s v="Sam, dim et JF - JOUR - Consultation NA"/>
    <s v="Consultation"/>
    <n v="33.5"/>
    <s v="Gerards Susanne"/>
    <m/>
    <s v="(515) Freie Krankenkasse _x000a_"/>
    <s v="Rue Saint-Hubert 49 - 1150 BRUXELLES"/>
    <s v="Différé"/>
    <s v="⅓ payant C"/>
    <s v="Oui"/>
    <n v="34"/>
    <n v="1.5"/>
    <x v="8"/>
    <n v="31.94"/>
    <x v="4"/>
    <m/>
    <x v="0"/>
    <n v="33.44"/>
    <x v="0"/>
    <m/>
  </r>
  <r>
    <x v="58"/>
    <s v="2b"/>
    <x v="196"/>
    <s v="Sam, dim et JF - JOUR - Consultation"/>
    <s v="Consultation"/>
    <n v="37.5"/>
    <s v="Grifnée Laura"/>
    <m/>
    <s v="(509) Partena - Mutualité libre _x000a_"/>
    <s v="Boulevard Louis Mettewie 74-76 1080 BRUXELLES "/>
    <s v="Différé"/>
    <s v="⅓ payant C"/>
    <s v="Oui"/>
    <n v="37.5"/>
    <n v="1.5"/>
    <x v="8"/>
    <m/>
    <x v="2"/>
    <m/>
    <x v="0"/>
    <n v="1.5"/>
    <x v="3"/>
    <m/>
  </r>
  <r>
    <x v="58"/>
    <s v="2b"/>
    <x v="196"/>
    <s v="Sam, dim et JF - JOUR - Visite 1 bénéficiaire"/>
    <s v="Visite"/>
    <n v="55.5"/>
    <s v="Hamdi Khadija"/>
    <s v="M.Méd. Thier Mère Dieu"/>
    <m/>
    <m/>
    <s v="Différé"/>
    <s v="Autres"/>
    <s v="Oui"/>
    <n v="55.5"/>
    <n v="1.5"/>
    <x v="8"/>
    <m/>
    <x v="2"/>
    <n v="54"/>
    <x v="6"/>
    <n v="55.5"/>
    <x v="0"/>
    <m/>
  </r>
  <r>
    <x v="58"/>
    <s v="2a"/>
    <x v="195"/>
    <s v="Sam, dim et JF - JOUR - Consultation"/>
    <s v="Consultation"/>
    <n v="37.5"/>
    <s v="Hejli Nacera"/>
    <s v="M.Méd. Thier Mère Dieu"/>
    <m/>
    <m/>
    <s v="Différé"/>
    <s v="Autres"/>
    <s v="Oui"/>
    <n v="37.5"/>
    <n v="1.5"/>
    <x v="8"/>
    <m/>
    <x v="2"/>
    <n v="33.35"/>
    <x v="6"/>
    <n v="34.85"/>
    <x v="0"/>
    <m/>
  </r>
  <r>
    <x v="58"/>
    <n v="3"/>
    <x v="101"/>
    <s v="Sam, dim et JF - JOUR - Visite 1 bénéficiaire"/>
    <s v="Visite"/>
    <n v="55.5"/>
    <s v="Jamar Achille"/>
    <s v="Les Heures Claires Spa"/>
    <m/>
    <m/>
    <s v="Différé"/>
    <s v="MR"/>
    <s v="Oui"/>
    <n v="55"/>
    <m/>
    <x v="1"/>
    <m/>
    <x v="2"/>
    <n v="55.5"/>
    <x v="12"/>
    <n v="55.5"/>
    <x v="0"/>
    <m/>
  </r>
  <r>
    <x v="58"/>
    <s v="nuit 1"/>
    <x v="151"/>
    <s v="Sam, dim et JF - NUIT - Consultation"/>
    <s v="Consultation"/>
    <n v="50"/>
    <s v="Jamar Nathan"/>
    <s v="MM Thier Mère Dieu"/>
    <s v="(137) Mutualité Chrétienne de Verviers - Eupen "/>
    <s v="Rue Laoureux 25-29  - 4800 Verviers"/>
    <s v="Différé"/>
    <s v="Autres"/>
    <s v="Oui"/>
    <n v="50"/>
    <n v="1.5"/>
    <x v="8"/>
    <m/>
    <x v="2"/>
    <n v="48.5"/>
    <x v="2"/>
    <n v="50"/>
    <x v="0"/>
    <m/>
  </r>
  <r>
    <x v="58"/>
    <n v="5"/>
    <x v="37"/>
    <s v="Sam, dim et JF - JOUR - Consultation"/>
    <s v="Consultation"/>
    <n v="37.5"/>
    <s v="Jeunejean Hélène"/>
    <m/>
    <s v="(323) Mutualité socialiste du Luxembourg _x000a_"/>
    <s v="Chaussée de Mons 228 1480 TUBIZE "/>
    <s v="Différé"/>
    <s v="⅓ payant C"/>
    <s v="Oui"/>
    <n v="37.5"/>
    <n v="2.5"/>
    <x v="8"/>
    <n v="35.85"/>
    <x v="6"/>
    <m/>
    <x v="0"/>
    <n v="38.35"/>
    <x v="0"/>
    <m/>
  </r>
  <r>
    <x v="58"/>
    <s v="nuit 3"/>
    <x v="90"/>
    <s v="Sam, dim et JF - NUIT - Consultation"/>
    <s v="Consultation"/>
    <n v="50"/>
    <s v="Klein Mario"/>
    <m/>
    <s v="(515) Freie Krankenkasse _x000a_"/>
    <s v="Rue Saint-Hubert 49 - 1150 BRUXELLES"/>
    <s v="Différé"/>
    <s v="⅓ payant C"/>
    <s v="Oui"/>
    <n v="50"/>
    <n v="1.5"/>
    <x v="8"/>
    <n v="48.19"/>
    <x v="4"/>
    <m/>
    <x v="0"/>
    <n v="49.69"/>
    <x v="0"/>
    <m/>
  </r>
  <r>
    <x v="58"/>
    <s v="2b"/>
    <x v="196"/>
    <s v="Sam, dim et JF - JOUR - Visite 1 bénéficiaire"/>
    <s v="Visite"/>
    <n v="55.5"/>
    <s v="Lebot Léa"/>
    <m/>
    <m/>
    <m/>
    <s v="Différé"/>
    <s v="Virement"/>
    <s v="Non"/>
    <n v="49.5"/>
    <m/>
    <x v="1"/>
    <m/>
    <x v="2"/>
    <n v="55.5"/>
    <x v="6"/>
    <n v="55.5"/>
    <x v="0"/>
    <m/>
  </r>
  <r>
    <x v="58"/>
    <n v="3"/>
    <x v="101"/>
    <s v="Sam, dim et JF - JOUR - Consultation"/>
    <s v="Consultation"/>
    <n v="37.5"/>
    <s v="Legrandhenri Lucas"/>
    <m/>
    <s v="(228) Mutualia - Mutualité neutre _x000a_"/>
    <s v="Place Verte 41 4800 VERVIERS"/>
    <s v="Différé"/>
    <s v="⅓ payant C"/>
    <s v="Oui"/>
    <n v="37.5"/>
    <n v="1.5"/>
    <x v="8"/>
    <n v="32.44"/>
    <x v="6"/>
    <m/>
    <x v="0"/>
    <n v="33.94"/>
    <x v="0"/>
    <m/>
  </r>
  <r>
    <x v="58"/>
    <n v="7"/>
    <x v="165"/>
    <s v="Sam, dim et JF - JOUR - Consultation"/>
    <s v="Consultation"/>
    <n v="37.5"/>
    <s v="Mertens Thomas"/>
    <s v="M.Méd. Pro Gesund"/>
    <m/>
    <m/>
    <s v="Différé"/>
    <s v="Autres"/>
    <s v="Oui"/>
    <n v="37.5"/>
    <n v="6"/>
    <x v="8"/>
    <m/>
    <x v="2"/>
    <n v="31.5"/>
    <x v="6"/>
    <n v="37.5"/>
    <x v="0"/>
    <m/>
  </r>
  <r>
    <x v="58"/>
    <s v="2b"/>
    <x v="196"/>
    <s v="Sam, dim et JF - JOUR - Consultation"/>
    <s v="Consultation"/>
    <n v="37.5"/>
    <s v="Piron Jacqueline"/>
    <m/>
    <s v="(137) Mutualité Chrétienne de Verviers - Eupen "/>
    <s v="Rue Laoureux 25-29  - 4800 Verviers"/>
    <s v="Différé"/>
    <s v="⅓ payant C"/>
    <s v="Oui"/>
    <n v="37.5"/>
    <n v="1.5"/>
    <x v="8"/>
    <n v="23.5"/>
    <x v="4"/>
    <m/>
    <x v="0"/>
    <n v="25"/>
    <x v="0"/>
    <m/>
  </r>
  <r>
    <x v="58"/>
    <s v="nuit 1"/>
    <x v="151"/>
    <s v="Sam, dim et JF - NUIT - Consultation"/>
    <s v="Consultation"/>
    <n v="50"/>
    <s v="Robette Sharone"/>
    <m/>
    <s v="(228) Mutualia - Mutualité neutre _x000a_"/>
    <s v="Place Verte 41 4800 VERVIERS"/>
    <s v="Différé"/>
    <s v="⅓ payant C"/>
    <s v="Oui"/>
    <n v="50"/>
    <n v="1.5"/>
    <x v="8"/>
    <n v="48.19"/>
    <x v="6"/>
    <m/>
    <x v="0"/>
    <n v="49.69"/>
    <x v="0"/>
    <m/>
  </r>
  <r>
    <x v="58"/>
    <s v="2a"/>
    <x v="195"/>
    <s v="Sam, dim et JF - JOUR - Visite 1 bénéficiaire"/>
    <s v="Visite"/>
    <n v="55.5"/>
    <s v="Vivegnis Véronique"/>
    <s v="M.Méd. Le Brassero"/>
    <m/>
    <m/>
    <s v="Différé"/>
    <s v="Autres"/>
    <s v="Oui"/>
    <n v="55.5"/>
    <n v="1.5"/>
    <x v="8"/>
    <m/>
    <x v="2"/>
    <n v="50.8"/>
    <x v="6"/>
    <n v="52.3"/>
    <x v="0"/>
    <m/>
  </r>
  <r>
    <x v="58"/>
    <s v="2a"/>
    <x v="195"/>
    <s v="Sam, dim et JF - JOUR - Consultation"/>
    <s v="Consultation"/>
    <n v="37.5"/>
    <s v="Xhonneux Pierrette"/>
    <m/>
    <s v="(228) Mutualia - Mutualité neutre _x000a_"/>
    <s v="Place Verte 41 4800 VERVIERS"/>
    <s v="Différé"/>
    <s v="⅓ payant NP"/>
    <s v="Oui"/>
    <n v="37.5"/>
    <m/>
    <x v="1"/>
    <n v="35.85"/>
    <x v="6"/>
    <m/>
    <x v="0"/>
    <n v="35.85"/>
    <x v="0"/>
    <m/>
  </r>
  <r>
    <x v="58"/>
    <s v="1a"/>
    <x v="15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1a"/>
    <x v="15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1a"/>
    <x v="15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1a"/>
    <x v="15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1b"/>
    <x v="197"/>
    <s v="Sam, dim et JF - JOUR - Consultation"/>
    <s v="Consultation"/>
    <n v="37.5"/>
    <m/>
    <m/>
    <m/>
    <m/>
    <s v="Cash"/>
    <m/>
    <m/>
    <n v="40"/>
    <m/>
    <x v="1"/>
    <m/>
    <x v="2"/>
    <n v="40"/>
    <x v="5"/>
    <n v="40"/>
    <x v="0"/>
    <m/>
  </r>
  <r>
    <x v="58"/>
    <s v="1b"/>
    <x v="197"/>
    <s v="Sam, dim et JF - JOUR - Visite 1 bénéficiaire"/>
    <s v="Visite"/>
    <n v="55.5"/>
    <m/>
    <m/>
    <m/>
    <m/>
    <s v="Bancontact"/>
    <m/>
    <m/>
    <n v="50.5"/>
    <m/>
    <x v="1"/>
    <m/>
    <x v="2"/>
    <n v="50.5"/>
    <x v="5"/>
    <n v="50.5"/>
    <x v="0"/>
    <m/>
  </r>
  <r>
    <x v="58"/>
    <s v="1b"/>
    <x v="197"/>
    <s v="Sam, dim et JF - JOUR - Visite 1 bénéficiaire"/>
    <s v="Visite"/>
    <n v="55.5"/>
    <m/>
    <m/>
    <m/>
    <m/>
    <s v="Bancontact"/>
    <m/>
    <m/>
    <n v="50.5"/>
    <m/>
    <x v="1"/>
    <m/>
    <x v="2"/>
    <n v="50.5"/>
    <x v="5"/>
    <n v="50.5"/>
    <x v="0"/>
    <m/>
  </r>
  <r>
    <x v="58"/>
    <s v="1b"/>
    <x v="197"/>
    <s v="Sam, dim et JF - JOUR - Visite 1 bénéficiaire"/>
    <s v="Visite"/>
    <n v="55.5"/>
    <m/>
    <m/>
    <m/>
    <m/>
    <s v="Bancontact"/>
    <m/>
    <m/>
    <n v="50.5"/>
    <m/>
    <x v="1"/>
    <m/>
    <x v="2"/>
    <n v="50.5"/>
    <x v="5"/>
    <n v="50.5"/>
    <x v="0"/>
    <m/>
  </r>
  <r>
    <x v="58"/>
    <s v="1b"/>
    <x v="1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1b"/>
    <x v="1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1b"/>
    <x v="1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1b"/>
    <x v="1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1b"/>
    <x v="1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1b"/>
    <x v="1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2a"/>
    <x v="195"/>
    <s v="Sam, dim et JF - JOUR - Consultation"/>
    <s v="Consultation"/>
    <n v="37.5"/>
    <m/>
    <m/>
    <m/>
    <m/>
    <s v="Cash"/>
    <m/>
    <m/>
    <n v="38.5"/>
    <m/>
    <x v="1"/>
    <m/>
    <x v="2"/>
    <n v="38.5"/>
    <x v="5"/>
    <n v="38.5"/>
    <x v="0"/>
    <m/>
  </r>
  <r>
    <x v="58"/>
    <s v="2a"/>
    <x v="195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58"/>
    <s v="2a"/>
    <x v="195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8"/>
    <s v="2a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2a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2a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2a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2a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2a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2a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2a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2a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2b"/>
    <x v="196"/>
    <s v="Sam, dim et JF - JOUR - Visite 1 bénéficiaire"/>
    <s v="Visite"/>
    <n v="55.5"/>
    <m/>
    <m/>
    <m/>
    <m/>
    <s v="Cash"/>
    <m/>
    <m/>
    <n v="54"/>
    <m/>
    <x v="1"/>
    <m/>
    <x v="2"/>
    <n v="54"/>
    <x v="5"/>
    <n v="54"/>
    <x v="0"/>
    <m/>
  </r>
  <r>
    <x v="58"/>
    <s v="2b"/>
    <x v="196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8"/>
    <s v="2b"/>
    <x v="196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8"/>
    <s v="2b"/>
    <x v="196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8"/>
    <s v="2b"/>
    <x v="19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2b"/>
    <x v="19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2b"/>
    <x v="19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s v="2b"/>
    <x v="19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3"/>
    <x v="101"/>
    <s v="Sam, dim et JF - JOUR - Consultation"/>
    <s v="Consultation"/>
    <n v="37.5"/>
    <m/>
    <m/>
    <m/>
    <m/>
    <s v="Cash"/>
    <m/>
    <m/>
    <n v="33"/>
    <m/>
    <x v="1"/>
    <m/>
    <x v="2"/>
    <n v="33"/>
    <x v="5"/>
    <n v="33"/>
    <x v="0"/>
    <m/>
  </r>
  <r>
    <x v="58"/>
    <n v="3"/>
    <x v="101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58"/>
    <n v="3"/>
    <x v="101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58"/>
    <n v="3"/>
    <x v="101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58"/>
    <n v="3"/>
    <x v="101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58"/>
    <n v="3"/>
    <x v="101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8"/>
    <n v="3"/>
    <x v="101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58"/>
    <n v="3"/>
    <x v="101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58"/>
    <n v="3"/>
    <x v="101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58"/>
    <n v="3"/>
    <x v="101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58"/>
    <n v="3"/>
    <x v="101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58"/>
    <n v="3"/>
    <x v="101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58"/>
    <n v="3"/>
    <x v="101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58"/>
    <n v="3"/>
    <x v="101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58"/>
    <n v="3"/>
    <x v="101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58"/>
    <n v="3"/>
    <x v="101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58"/>
    <n v="3"/>
    <x v="101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58"/>
    <n v="3"/>
    <x v="101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58"/>
    <n v="3"/>
    <x v="101"/>
    <s v="Sam, dim et JF - JOUR - Consultation"/>
    <s v="Consultation"/>
    <n v="37.5"/>
    <m/>
    <m/>
    <m/>
    <m/>
    <s v="Bancontact"/>
    <m/>
    <m/>
    <n v="33"/>
    <m/>
    <x v="1"/>
    <m/>
    <x v="2"/>
    <n v="33"/>
    <x v="5"/>
    <n v="33"/>
    <x v="0"/>
    <m/>
  </r>
  <r>
    <x v="58"/>
    <n v="4"/>
    <x v="22"/>
    <s v="Sam, dim et JF - JOUR - Consultation"/>
    <s v="Consultation"/>
    <n v="37.5"/>
    <m/>
    <m/>
    <m/>
    <m/>
    <s v="Cash"/>
    <m/>
    <m/>
    <n v="40"/>
    <m/>
    <x v="1"/>
    <m/>
    <x v="2"/>
    <n v="40"/>
    <x v="5"/>
    <n v="40"/>
    <x v="0"/>
    <m/>
  </r>
  <r>
    <x v="58"/>
    <n v="4"/>
    <x v="22"/>
    <s v="Sam, dim et JF - JOUR - Consultation"/>
    <s v="Consultation"/>
    <n v="37.5"/>
    <m/>
    <m/>
    <m/>
    <m/>
    <s v="Cash"/>
    <m/>
    <m/>
    <n v="37.200000000000003"/>
    <m/>
    <x v="1"/>
    <m/>
    <x v="2"/>
    <n v="37.200000000000003"/>
    <x v="5"/>
    <n v="37.200000000000003"/>
    <x v="0"/>
    <m/>
  </r>
  <r>
    <x v="58"/>
    <n v="4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4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4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4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4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4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4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4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4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4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4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6"/>
    <x v="73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8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7"/>
    <x v="165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8"/>
    <n v="7"/>
    <x v="165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8"/>
    <n v="7"/>
    <x v="165"/>
    <s v="Sam, dim et JF - JOUR - Consultation"/>
    <s v="Consultation"/>
    <n v="37.5"/>
    <m/>
    <m/>
    <m/>
    <m/>
    <s v="Cash"/>
    <m/>
    <m/>
    <n v="34"/>
    <m/>
    <x v="1"/>
    <m/>
    <x v="2"/>
    <n v="34"/>
    <x v="5"/>
    <n v="34"/>
    <x v="0"/>
    <m/>
  </r>
  <r>
    <x v="58"/>
    <n v="7"/>
    <x v="1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7"/>
    <x v="1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7"/>
    <x v="1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7"/>
    <x v="1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7"/>
    <x v="1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7"/>
    <x v="1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7"/>
    <x v="1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7"/>
    <x v="1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8"/>
    <n v="7"/>
    <x v="165"/>
    <s v="Sam, dim et JF - JOUR - Consultation NA"/>
    <s v="Consultation"/>
    <n v="33.5"/>
    <m/>
    <m/>
    <m/>
    <m/>
    <s v="Bancontact"/>
    <m/>
    <m/>
    <n v="34"/>
    <m/>
    <x v="1"/>
    <m/>
    <x v="2"/>
    <n v="34"/>
    <x v="5"/>
    <n v="34"/>
    <x v="0"/>
    <m/>
  </r>
  <r>
    <x v="58"/>
    <n v="7"/>
    <x v="165"/>
    <s v="Sam, dim et JF - JOUR - Consultation NA"/>
    <s v="Consultation"/>
    <n v="33.5"/>
    <m/>
    <m/>
    <m/>
    <m/>
    <s v="Bancontact"/>
    <m/>
    <m/>
    <n v="34"/>
    <m/>
    <x v="1"/>
    <m/>
    <x v="2"/>
    <n v="34"/>
    <x v="5"/>
    <n v="34"/>
    <x v="0"/>
    <m/>
  </r>
  <r>
    <x v="58"/>
    <s v="nuit 1"/>
    <x v="151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8"/>
    <s v="nuit 1"/>
    <x v="151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8"/>
    <s v="nuit 1"/>
    <x v="151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8"/>
    <s v="nuit 1"/>
    <x v="151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8"/>
    <s v="nuit 1"/>
    <x v="151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8"/>
    <s v="nuit 2"/>
    <x v="89"/>
    <s v="Sam, dim et JF - NUIT - Visite 1 bénéficiaire"/>
    <s v="Visite"/>
    <n v="85"/>
    <m/>
    <m/>
    <m/>
    <m/>
    <s v="Bancontact"/>
    <m/>
    <m/>
    <n v="85"/>
    <m/>
    <x v="1"/>
    <m/>
    <x v="2"/>
    <n v="85"/>
    <x v="5"/>
    <n v="85"/>
    <x v="0"/>
    <m/>
  </r>
  <r>
    <x v="58"/>
    <s v="nuit 3"/>
    <x v="90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8"/>
    <s v="nuit 3"/>
    <x v="90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9"/>
    <s v="2a"/>
    <x v="187"/>
    <s v="Sam, dim et JF - JOUR - Consultation"/>
    <s v="Consultation"/>
    <n v="37.5"/>
    <s v="Andrianne Chloé"/>
    <m/>
    <s v="(132) Mutualité chrétienne de la Province de Luxembourg "/>
    <s v="Rue de la Moselle 7-9 6700 ARLON "/>
    <s v="Différé"/>
    <s v="⅓ payant BC"/>
    <s v="Oui"/>
    <n v="37.5"/>
    <n v="6"/>
    <x v="8"/>
    <n v="31.35"/>
    <x v="4"/>
    <m/>
    <x v="0"/>
    <n v="37.35"/>
    <x v="0"/>
    <m/>
  </r>
  <r>
    <x v="59"/>
    <s v="2a"/>
    <x v="187"/>
    <s v="Sam, dim et JF - JOUR - Consultation"/>
    <s v="Consultation"/>
    <n v="37.5"/>
    <s v="Bouhmidi Redouan"/>
    <m/>
    <s v="(319) Solidaris - Mutualité socialiste et syndicale de la Province de Liège _x000a_"/>
    <s v="Chaussée de Mons 228 1480 TUBIZE "/>
    <s v="Différé"/>
    <s v="⅓ payant BC"/>
    <s v="Oui"/>
    <n v="37.5"/>
    <n v="1.5"/>
    <x v="8"/>
    <n v="35.85"/>
    <x v="6"/>
    <m/>
    <x v="0"/>
    <n v="37.35"/>
    <x v="0"/>
    <m/>
  </r>
  <r>
    <x v="59"/>
    <n v="6"/>
    <x v="198"/>
    <s v="Sam, dim et JF - JOUR - Visite 1 bénéficiaire"/>
    <s v="Visite"/>
    <n v="55.5"/>
    <s v="Emonts Hans Joseph"/>
    <s v="St Marie Raeren"/>
    <m/>
    <m/>
    <s v="Différé"/>
    <s v="MR"/>
    <s v="Oui"/>
    <n v="55.5"/>
    <m/>
    <x v="1"/>
    <m/>
    <x v="2"/>
    <n v="55.5"/>
    <x v="11"/>
    <n v="55.5"/>
    <x v="0"/>
    <m/>
  </r>
  <r>
    <x v="59"/>
    <n v="6"/>
    <x v="198"/>
    <s v="Sam, dim et JF - JOUR - Visite 1 bénéficiaire"/>
    <s v="Visite"/>
    <n v="55.5"/>
    <s v="Hansen Maria Catharina"/>
    <s v="St Catherine Walhorn"/>
    <m/>
    <m/>
    <s v="Différé"/>
    <s v="MR"/>
    <s v="Oui"/>
    <n v="55.5"/>
    <m/>
    <x v="1"/>
    <m/>
    <x v="2"/>
    <n v="55.5"/>
    <x v="6"/>
    <n v="55.5"/>
    <x v="0"/>
    <m/>
  </r>
  <r>
    <x v="59"/>
    <n v="7"/>
    <x v="108"/>
    <s v="Sam, dim et JF - JOUR - Consultation"/>
    <s v="Consultation"/>
    <n v="37.5"/>
    <s v="Heinrichs Maria"/>
    <s v="M.Méd. Pro Gesund"/>
    <m/>
    <m/>
    <s v="Différé"/>
    <s v="Autres"/>
    <s v="Oui"/>
    <n v="37.5"/>
    <n v="6"/>
    <x v="8"/>
    <m/>
    <x v="2"/>
    <n v="31.5"/>
    <x v="6"/>
    <n v="37.5"/>
    <x v="0"/>
    <m/>
  </r>
  <r>
    <x v="59"/>
    <n v="5"/>
    <x v="82"/>
    <s v="Sam, dim et JF - JOUR - Visite 1 bénéficiaire"/>
    <s v="Visite"/>
    <n v="55.5"/>
    <s v="Hemroulle Georgette"/>
    <m/>
    <s v="(132) Mutualité chrétienne de la Province de Luxembourg "/>
    <s v="Rue de la Moselle 7-9 6700 ARLON "/>
    <s v="Différé"/>
    <s v="⅓ payant C"/>
    <s v="Oui"/>
    <n v="55.5"/>
    <n v="3"/>
    <x v="8"/>
    <n v="50.8"/>
    <x v="4"/>
    <m/>
    <x v="0"/>
    <n v="53.8"/>
    <x v="0"/>
    <m/>
  </r>
  <r>
    <x v="59"/>
    <n v="3"/>
    <x v="65"/>
    <s v="Sam, dim et JF - JOUR - Visite 1 bénéficiaire"/>
    <s v="Visite"/>
    <n v="55.5"/>
    <s v="Michels Cornelie"/>
    <s v="Les Heures Claires Spa"/>
    <m/>
    <m/>
    <s v="Différé"/>
    <s v="MR"/>
    <s v="Oui"/>
    <n v="55"/>
    <m/>
    <x v="1"/>
    <m/>
    <x v="2"/>
    <n v="55"/>
    <x v="2"/>
    <n v="55"/>
    <x v="0"/>
    <m/>
  </r>
  <r>
    <x v="59"/>
    <s v="nuit 1"/>
    <x v="173"/>
    <s v="Sam, dim et JF - JOUR - Consultation"/>
    <s v="Consultation"/>
    <n v="37.5"/>
    <s v="Moussi Sabri"/>
    <s v="M.Méd. Mosaïque"/>
    <m/>
    <m/>
    <s v="Différé"/>
    <s v="Autres"/>
    <s v="Oui"/>
    <n v="37.5"/>
    <m/>
    <x v="1"/>
    <m/>
    <x v="2"/>
    <n v="35.85"/>
    <x v="6"/>
    <n v="35.85"/>
    <x v="0"/>
    <m/>
  </r>
  <r>
    <x v="59"/>
    <n v="3"/>
    <x v="65"/>
    <s v="Sam, dim et JF - JOUR - Visite 1 bénéficiaire"/>
    <s v="Visite"/>
    <n v="55.5"/>
    <s v="Muratore Giuseppe"/>
    <m/>
    <s v="(319) Solidaris - Mutualité socialiste et syndicale de la Province de Liège _x000a_"/>
    <m/>
    <s v="Différé"/>
    <s v="MR"/>
    <s v="Oui"/>
    <n v="55"/>
    <m/>
    <x v="1"/>
    <n v="37.479999999999997"/>
    <x v="3"/>
    <m/>
    <x v="0"/>
    <n v="37.479999999999997"/>
    <x v="0"/>
    <m/>
  </r>
  <r>
    <x v="59"/>
    <s v="2a"/>
    <x v="187"/>
    <s v="Sam, dim et JF - JOUR - Visite 1 bénéficiaire"/>
    <s v="Visite"/>
    <n v="55.5"/>
    <s v="Nélis André"/>
    <s v="La Providence"/>
    <m/>
    <m/>
    <s v="Différé"/>
    <s v="MR"/>
    <s v="Oui"/>
    <n v="55.5"/>
    <m/>
    <x v="1"/>
    <m/>
    <x v="2"/>
    <n v="55.5"/>
    <x v="2"/>
    <n v="55.5"/>
    <x v="0"/>
    <m/>
  </r>
  <r>
    <x v="59"/>
    <s v="nuit 1"/>
    <x v="173"/>
    <s v="Sam, dim et JF - NUIT - Consultation"/>
    <s v="Consultation"/>
    <n v="50"/>
    <s v="Renard Nigel"/>
    <m/>
    <s v="(137) Mutualité Chrétienne de Verviers - Eupen "/>
    <s v="Rue Laoureux 25-29  - 4800 Verviers"/>
    <s v="Différé"/>
    <s v="⅓ payant C"/>
    <s v="Oui"/>
    <n v="50"/>
    <n v="1.5"/>
    <x v="8"/>
    <n v="48.19"/>
    <x v="4"/>
    <m/>
    <x v="0"/>
    <n v="49.69"/>
    <x v="0"/>
    <m/>
  </r>
  <r>
    <x v="59"/>
    <s v="2a"/>
    <x v="187"/>
    <s v="Sam, dim et JF - JOUR - Consultation"/>
    <s v="Consultation"/>
    <n v="37.5"/>
    <s v="Santé Annie"/>
    <s v="MM Thier Mère Dieu"/>
    <s v="(137) Mutualité Chrétienne de Verviers - Eupen "/>
    <s v="Rue Laoureux 25-29  - 4800 Verviers"/>
    <s v="Différé"/>
    <s v="Autres"/>
    <s v="Oui"/>
    <n v="37.5"/>
    <n v="1.5"/>
    <x v="8"/>
    <m/>
    <x v="2"/>
    <n v="36"/>
    <x v="2"/>
    <n v="37.5"/>
    <x v="0"/>
    <m/>
  </r>
  <r>
    <x v="59"/>
    <n v="7"/>
    <x v="108"/>
    <s v="Sam, dim et JF - JOUR - Consultation"/>
    <s v="Consultation"/>
    <n v="37.5"/>
    <s v="Sarlette Romina"/>
    <m/>
    <m/>
    <m/>
    <s v="Différé"/>
    <s v="Virement"/>
    <s v="Oui"/>
    <n v="37.5"/>
    <m/>
    <x v="1"/>
    <m/>
    <x v="2"/>
    <n v="37.5"/>
    <x v="6"/>
    <n v="37.5"/>
    <x v="0"/>
    <m/>
  </r>
  <r>
    <x v="59"/>
    <s v="nuit 1"/>
    <x v="173"/>
    <s v="Sam, dim et JF - JOUR - Consultation"/>
    <s v="Consultation"/>
    <n v="37.5"/>
    <s v="Thielen Marie - Théres"/>
    <m/>
    <s v="(137) Mutualité Chrétienne de Verviers - Eupen "/>
    <s v="Rue Laoureux 25-29  - 4800 Verviers"/>
    <s v="Différé"/>
    <s v="⅓ payant C"/>
    <s v="Oui"/>
    <n v="37.5"/>
    <n v="1.5"/>
    <x v="8"/>
    <n v="35.85"/>
    <x v="4"/>
    <m/>
    <x v="0"/>
    <n v="37.35"/>
    <x v="0"/>
    <m/>
  </r>
  <r>
    <x v="59"/>
    <n v="4"/>
    <x v="104"/>
    <s v="Sam, dim et JF - JOUR - Visite 1 bénéficiaire"/>
    <s v="Visite"/>
    <n v="55.5"/>
    <s v="Vanbellinghen Yvonne"/>
    <s v="Gran Fa Malmédy"/>
    <m/>
    <m/>
    <s v="Différé"/>
    <s v="MR"/>
    <s v="Oui"/>
    <n v="55.5"/>
    <m/>
    <x v="1"/>
    <m/>
    <x v="2"/>
    <n v="55.5"/>
    <x v="6"/>
    <n v="55.5"/>
    <x v="0"/>
    <m/>
  </r>
  <r>
    <x v="59"/>
    <s v="nuit 2"/>
    <x v="26"/>
    <s v="Sam, dim et JF - JOUR - Visite 1 bénéficiaire"/>
    <s v="Visite"/>
    <n v="55.5"/>
    <s v="Counson Denise"/>
    <s v="Ferdinand Nicolay Stavelot"/>
    <m/>
    <m/>
    <s v="Différé"/>
    <s v="MR"/>
    <s v="Oui"/>
    <n v="55.5"/>
    <m/>
    <x v="1"/>
    <m/>
    <x v="2"/>
    <n v="55"/>
    <x v="12"/>
    <n v="55"/>
    <x v="0"/>
    <m/>
  </r>
  <r>
    <x v="59"/>
    <s v="1a"/>
    <x v="1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1a"/>
    <x v="1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1a"/>
    <x v="1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1a"/>
    <x v="1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1a"/>
    <x v="19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1b"/>
    <x v="199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9"/>
    <s v="1b"/>
    <x v="199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59"/>
    <s v="1b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1b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1b"/>
    <x v="199"/>
    <s v="Sam, dim et JF - JOUR - Consultation"/>
    <s v="Consultation"/>
    <n v="37.5"/>
    <m/>
    <m/>
    <m/>
    <m/>
    <s v="Bancontact"/>
    <m/>
    <m/>
    <n v="37.54"/>
    <m/>
    <x v="1"/>
    <m/>
    <x v="2"/>
    <n v="37.54"/>
    <x v="5"/>
    <n v="37.54"/>
    <x v="0"/>
    <m/>
  </r>
  <r>
    <x v="59"/>
    <s v="1b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1b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2a"/>
    <x v="187"/>
    <s v="Sam, dim et JF - JOUR - Visite 1 bénéficiaire"/>
    <s v="Visite"/>
    <n v="55.5"/>
    <m/>
    <m/>
    <m/>
    <m/>
    <s v="Bancontact"/>
    <m/>
    <m/>
    <n v="55"/>
    <m/>
    <x v="1"/>
    <m/>
    <x v="2"/>
    <n v="55"/>
    <x v="5"/>
    <n v="55"/>
    <x v="0"/>
    <m/>
  </r>
  <r>
    <x v="59"/>
    <s v="2b"/>
    <x v="6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2b"/>
    <x v="6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2b"/>
    <x v="6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2b"/>
    <x v="6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2b"/>
    <x v="6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2b"/>
    <x v="6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2b"/>
    <x v="6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3"/>
    <x v="65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9"/>
    <n v="3"/>
    <x v="65"/>
    <s v="Sam, dim et JF - JOUR - Consultation"/>
    <s v="Consultation"/>
    <n v="37.5"/>
    <m/>
    <m/>
    <m/>
    <m/>
    <s v="Bancontact"/>
    <m/>
    <m/>
    <n v="83"/>
    <m/>
    <x v="1"/>
    <m/>
    <x v="2"/>
    <n v="83"/>
    <x v="5"/>
    <n v="83"/>
    <x v="0"/>
    <m/>
  </r>
  <r>
    <x v="59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4"/>
    <x v="104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9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7"/>
    <x v="108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9"/>
    <n v="7"/>
    <x v="108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9"/>
    <n v="7"/>
    <x v="108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9"/>
    <n v="7"/>
    <x v="108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59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nuit 1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nuit 1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59"/>
    <s v="nuit 1"/>
    <x v="173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9"/>
    <s v="nuit 1"/>
    <x v="173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59"/>
    <s v="nuit 3"/>
    <x v="108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60"/>
    <s v="nuit 2"/>
    <x v="47"/>
    <s v="Sam, dim et JF - NUIT - Visite 1 bénéficiaire"/>
    <s v="Visite"/>
    <n v="85"/>
    <s v="Gohy Yvonne"/>
    <s v="Les Heures Claires Spa"/>
    <m/>
    <m/>
    <s v="Différé"/>
    <s v="MR"/>
    <s v="Oui"/>
    <n v="107.5"/>
    <m/>
    <x v="1"/>
    <m/>
    <x v="2"/>
    <n v="107.5"/>
    <x v="2"/>
    <n v="107.5"/>
    <x v="0"/>
    <m/>
  </r>
  <r>
    <x v="60"/>
    <s v="nuit 2"/>
    <x v="47"/>
    <s v="Vend et veille JF - NUIT - Visite 1 bénéficiare"/>
    <s v="Visite"/>
    <n v="85"/>
    <s v="Moise Adèle"/>
    <s v="Cheveux D'Argent Nivezée"/>
    <m/>
    <m/>
    <s v="Différé"/>
    <s v="MR"/>
    <s v="Oui"/>
    <n v="85"/>
    <m/>
    <x v="1"/>
    <m/>
    <x v="2"/>
    <n v="85"/>
    <x v="2"/>
    <n v="85"/>
    <x v="0"/>
    <m/>
  </r>
  <r>
    <x v="60"/>
    <s v="nuit 1"/>
    <x v="40"/>
    <s v="Vend et veille JF - JOUR - Consultation"/>
    <s v="Consultation"/>
    <n v="29"/>
    <m/>
    <m/>
    <m/>
    <m/>
    <s v="Bancontact"/>
    <m/>
    <m/>
    <n v="29"/>
    <m/>
    <x v="1"/>
    <m/>
    <x v="2"/>
    <n v="29"/>
    <x v="5"/>
    <n v="29"/>
    <x v="0"/>
    <m/>
  </r>
  <r>
    <x v="60"/>
    <s v="nuit 3"/>
    <x v="44"/>
    <s v="Vend et veille JF - JOUR - Visite 1 bénéficiare"/>
    <s v="Visite"/>
    <n v="49.5"/>
    <m/>
    <m/>
    <m/>
    <m/>
    <s v="Bancontact"/>
    <m/>
    <m/>
    <n v="49.5"/>
    <m/>
    <x v="1"/>
    <m/>
    <x v="2"/>
    <n v="49.5"/>
    <x v="5"/>
    <n v="49.5"/>
    <x v="0"/>
    <m/>
  </r>
  <r>
    <x v="60"/>
    <s v="nuit 3"/>
    <x v="44"/>
    <s v="Vend et veille JF - NUIT - Consultation"/>
    <s v="Consultation"/>
    <n v="50"/>
    <m/>
    <m/>
    <m/>
    <m/>
    <s v="Cash"/>
    <m/>
    <m/>
    <n v="50"/>
    <m/>
    <x v="1"/>
    <m/>
    <x v="2"/>
    <n v="50"/>
    <x v="5"/>
    <n v="50"/>
    <x v="0"/>
    <m/>
  </r>
  <r>
    <x v="61"/>
    <s v="2b"/>
    <x v="179"/>
    <s v="Sam, dim et JF - JOUR - Consultation"/>
    <s v="Consultation"/>
    <n v="37.5"/>
    <s v="Aich Lina"/>
    <s v="Thier Mère Dieu"/>
    <s v="(137) Mutualité Chrétienne de Verviers - Eupen "/>
    <s v="Rue Laoureux 25-29  - 4800 Verviers"/>
    <s v="Différé"/>
    <s v="⅓ payant C"/>
    <s v="Oui"/>
    <n v="37.5"/>
    <n v="1"/>
    <x v="8"/>
    <m/>
    <x v="2"/>
    <n v="36.35"/>
    <x v="11"/>
    <n v="37.35"/>
    <x v="0"/>
    <m/>
  </r>
  <r>
    <x v="61"/>
    <n v="3"/>
    <x v="137"/>
    <s v="Sam, dim et JF - JOUR - Visite 1 bénéficiaire"/>
    <s v="Visite"/>
    <n v="55.5"/>
    <s v="Bouhon Marie claire"/>
    <m/>
    <s v="(137) Mutualité Chrétienne de Verviers - Eupen "/>
    <s v="Rue Laoureux 25-29  - 4800 Verviers"/>
    <s v="Différé"/>
    <s v="⅓ payant BC"/>
    <s v="Oui"/>
    <n v="55.5"/>
    <n v="5"/>
    <x v="8"/>
    <n v="50.8"/>
    <x v="7"/>
    <m/>
    <x v="0"/>
    <n v="55.8"/>
    <x v="0"/>
    <m/>
  </r>
  <r>
    <x v="61"/>
    <n v="3"/>
    <x v="137"/>
    <s v="Sam, dim et JF - JOUR - Consultation"/>
    <s v="Consultation"/>
    <n v="37.5"/>
    <s v="Bourguignon Carine"/>
    <m/>
    <s v="(137) Mutualité Chrétienne de Verviers - Eupen "/>
    <s v="Rue Laoureux 25-29  - 4800 Verviers"/>
    <s v="Différé"/>
    <s v="⅓ payant BC"/>
    <s v="Oui"/>
    <n v="37.5"/>
    <n v="5"/>
    <x v="8"/>
    <n v="35.85"/>
    <x v="7"/>
    <m/>
    <x v="0"/>
    <n v="40.85"/>
    <x v="0"/>
    <m/>
  </r>
  <r>
    <x v="61"/>
    <s v="2a"/>
    <x v="200"/>
    <s v="Sam, dim et JF - JOUR - Consultation"/>
    <s v="Consultation"/>
    <n v="37.5"/>
    <s v="Bushi Nasir"/>
    <m/>
    <s v="(319) Solidaris - Mutualité socialiste et syndicale de la Province de Liège _x000a_"/>
    <s v="Chaussée de Mons 228 1480 TUBIZE "/>
    <s v="Différé"/>
    <s v="⅓ payant C"/>
    <s v="Oui"/>
    <n v="37.5"/>
    <n v="1.5"/>
    <x v="8"/>
    <n v="35.85"/>
    <x v="7"/>
    <m/>
    <x v="0"/>
    <n v="37.35"/>
    <x v="0"/>
    <m/>
  </r>
  <r>
    <x v="61"/>
    <n v="6"/>
    <x v="99"/>
    <s v="Sam, dim et JF - JOUR - Consultation"/>
    <s v="Consultation"/>
    <n v="37.5"/>
    <s v="Cenaj Ardian"/>
    <m/>
    <s v="(515) Freie Krankenkasse _x000a_"/>
    <s v="Rue Saint-Hubert 49 - 1150 BRUXELLES"/>
    <s v="Différé"/>
    <s v="⅓ payant C"/>
    <s v="Oui"/>
    <n v="37.5"/>
    <n v="1.5"/>
    <x v="8"/>
    <n v="35.85"/>
    <x v="4"/>
    <m/>
    <x v="0"/>
    <n v="37.35"/>
    <x v="0"/>
    <m/>
  </r>
  <r>
    <x v="61"/>
    <s v="nuit 1"/>
    <x v="103"/>
    <s v="Sam, dim et JF - NUIT - Consultation"/>
    <s v="Consultation"/>
    <n v="50"/>
    <s v="Ceylan Hifa Nur"/>
    <m/>
    <s v="(506) Omnimut mutualité libre de Wallonie _x000a_"/>
    <s v="Rue Natalis 47 B 4020 LIEGE "/>
    <s v="Différé"/>
    <s v="⅓ payant C"/>
    <s v="Oui"/>
    <n v="50"/>
    <n v="1.5"/>
    <x v="8"/>
    <n v="48.19"/>
    <x v="7"/>
    <m/>
    <x v="0"/>
    <n v="49.69"/>
    <x v="0"/>
    <m/>
  </r>
  <r>
    <x v="61"/>
    <s v="2b"/>
    <x v="179"/>
    <s v="Sam, dim et JF - JOUR - Consultation"/>
    <s v="Consultation"/>
    <n v="37.5"/>
    <s v="Crutzen José"/>
    <m/>
    <s v="(137) Mutualité Chrétienne de Verviers - Eupen "/>
    <s v="Rue Laoureux 25-29  - 4800 Verviers"/>
    <s v="Différé"/>
    <s v="⅓ payant C"/>
    <s v="Oui"/>
    <n v="37.5"/>
    <n v="1"/>
    <x v="8"/>
    <n v="35.85"/>
    <x v="7"/>
    <m/>
    <x v="0"/>
    <n v="36.85"/>
    <x v="0"/>
    <m/>
  </r>
  <r>
    <x v="61"/>
    <s v="2b"/>
    <x v="179"/>
    <s v="Sam, dim et JF - JOUR - Consultation"/>
    <s v="Consultation"/>
    <n v="37.5"/>
    <s v="Dmursoglu Yusuf Erkam"/>
    <m/>
    <s v="(506) Omnimut mutualité libre de Wallonie _x000a_"/>
    <s v="Rue Natalis 47 B 4020 LIEGE "/>
    <s v="Différé"/>
    <s v="⅓ payant C"/>
    <s v="Oui"/>
    <n v="37.5"/>
    <n v="1"/>
    <x v="8"/>
    <m/>
    <x v="2"/>
    <m/>
    <x v="0"/>
    <n v="1"/>
    <x v="3"/>
    <m/>
  </r>
  <r>
    <x v="61"/>
    <s v="2a"/>
    <x v="200"/>
    <s v="Sam, dim et JF - JOUR - Consultation"/>
    <s v="Consultation"/>
    <n v="37.5"/>
    <s v="Generet Lucas"/>
    <m/>
    <s v="(137) Mutualité Chrétienne de Verviers - Eupen "/>
    <s v="Rue Laoureux 25-29  - 4800 Verviers"/>
    <s v="Différé"/>
    <s v="⅓ payant C"/>
    <s v="Oui"/>
    <n v="37.5"/>
    <n v="1.5"/>
    <x v="8"/>
    <n v="35.85"/>
    <x v="7"/>
    <m/>
    <x v="0"/>
    <n v="37.35"/>
    <x v="0"/>
    <m/>
  </r>
  <r>
    <x v="61"/>
    <s v="2a"/>
    <x v="200"/>
    <s v="Sam, dim et JF - JOUR - Consultation"/>
    <s v="Consultation"/>
    <n v="37.5"/>
    <s v="Gouram Youssef"/>
    <m/>
    <s v="(319) Solidaris - Mutualité socialiste et syndicale de la Province de Liège _x000a_"/>
    <s v="Chaussée de Mons 228 1480 TUBIZE "/>
    <s v="Différé"/>
    <s v="⅓ payant C"/>
    <s v="Oui"/>
    <n v="37.5"/>
    <n v="1.5"/>
    <x v="8"/>
    <n v="35.85"/>
    <x v="7"/>
    <m/>
    <x v="0"/>
    <n v="37.35"/>
    <x v="0"/>
    <m/>
  </r>
  <r>
    <x v="61"/>
    <n v="7"/>
    <x v="14"/>
    <s v="Sam, dim et JF - JOUR - Consultation"/>
    <s v="Consultation"/>
    <n v="37.5"/>
    <s v="Hannemann Doris"/>
    <m/>
    <s v="(515) Freie Krankenkasse _x000a_"/>
    <s v="Rue Saint-Hubert 49 - 1150 BRUXELLES"/>
    <s v="Différé"/>
    <s v="Virement"/>
    <s v="Non"/>
    <n v="37.5"/>
    <m/>
    <x v="1"/>
    <m/>
    <x v="2"/>
    <n v="37.5"/>
    <x v="6"/>
    <n v="37.5"/>
    <x v="0"/>
    <m/>
  </r>
  <r>
    <x v="61"/>
    <n v="7"/>
    <x v="14"/>
    <s v="Sam, dim et JF - JOUR - Visite 1 bénéficiaire"/>
    <s v="Visite"/>
    <n v="55.5"/>
    <s v="Heiners Barbara"/>
    <m/>
    <s v="(137) Mutualité Chrétienne de Verviers - Eupen "/>
    <s v="Rue Laoureux 25-29  - 4800 Verviers"/>
    <s v="Différé"/>
    <s v="⅓ payant C"/>
    <s v="Oui"/>
    <n v="55.5"/>
    <n v="5"/>
    <x v="8"/>
    <n v="50.8"/>
    <x v="7"/>
    <m/>
    <x v="0"/>
    <n v="55.8"/>
    <x v="0"/>
    <m/>
  </r>
  <r>
    <x v="61"/>
    <s v="1b"/>
    <x v="43"/>
    <s v="Sam, dim et JF - JOUR - Visite 1 bénéficiaire"/>
    <s v="Visite"/>
    <n v="55.5"/>
    <s v="Hennes Henri"/>
    <s v="Domicile"/>
    <m/>
    <m/>
    <s v="Différé"/>
    <s v="Autres"/>
    <s v="Oui"/>
    <n v="55.5"/>
    <m/>
    <x v="1"/>
    <m/>
    <x v="2"/>
    <n v="55.5"/>
    <x v="6"/>
    <n v="55.5"/>
    <x v="0"/>
    <m/>
  </r>
  <r>
    <x v="61"/>
    <n v="3"/>
    <x v="137"/>
    <s v="Sam, dim et JF - JOUR - Consultation"/>
    <s v="Consultation"/>
    <n v="37.5"/>
    <s v="Hoefkens Joelle"/>
    <s v="Maître Dauvin Anne"/>
    <m/>
    <m/>
    <s v="Différé"/>
    <s v="Admin. De biens"/>
    <s v="Oui"/>
    <n v="37.5"/>
    <m/>
    <x v="1"/>
    <m/>
    <x v="2"/>
    <n v="37.5"/>
    <x v="6"/>
    <n v="37.5"/>
    <x v="0"/>
    <m/>
  </r>
  <r>
    <x v="61"/>
    <n v="7"/>
    <x v="14"/>
    <s v="Sam, dim et JF - JOUR - Consultation"/>
    <s v="Consultation"/>
    <n v="37.5"/>
    <s v="Jost Georges"/>
    <s v="M.Méd.Pro Gesund"/>
    <m/>
    <m/>
    <s v="Différé"/>
    <s v="Autres"/>
    <s v="Oui"/>
    <n v="37.5"/>
    <n v="6"/>
    <x v="8"/>
    <m/>
    <x v="2"/>
    <n v="31.5"/>
    <x v="6"/>
    <n v="37.5"/>
    <x v="0"/>
    <m/>
  </r>
  <r>
    <x v="61"/>
    <n v="3"/>
    <x v="201"/>
    <s v="Sam, dim et JF - JOUR - Visite 1 bénéficiaire"/>
    <s v="Visite"/>
    <n v="55.5"/>
    <s v="Ledoyen Roland"/>
    <s v="Les Heures Claires Spa"/>
    <m/>
    <m/>
    <s v="Différé"/>
    <s v="MR"/>
    <s v="Oui"/>
    <n v="55.5"/>
    <m/>
    <x v="1"/>
    <m/>
    <x v="2"/>
    <n v="55.5"/>
    <x v="12"/>
    <n v="55.5"/>
    <x v="0"/>
    <m/>
  </r>
  <r>
    <x v="61"/>
    <s v="nuit 1"/>
    <x v="103"/>
    <s v="Sam, dim et JF - NUIT - Consultation"/>
    <s v="Consultation"/>
    <n v="50"/>
    <s v="Lekeu André"/>
    <m/>
    <s v="(137) Mutualité Chrétienne de Verviers - Eupen "/>
    <s v="Rue Laoureux 25-29  - 4800 Verviers"/>
    <s v="Différé"/>
    <s v="⅓ payant C"/>
    <s v="Oui"/>
    <n v="50"/>
    <n v="1.5"/>
    <x v="8"/>
    <n v="48.19"/>
    <x v="7"/>
    <m/>
    <x v="0"/>
    <n v="49.69"/>
    <x v="0"/>
    <m/>
  </r>
  <r>
    <x v="61"/>
    <n v="7"/>
    <x v="14"/>
    <s v="Sam, dim et JF - JOUR - Consultation"/>
    <s v="Consultation"/>
    <n v="37.5"/>
    <s v="Melchior Johanna"/>
    <s v="M.Méd. Pro Gesund"/>
    <m/>
    <m/>
    <s v="Différé"/>
    <s v="⅓ payant C"/>
    <s v="Oui"/>
    <n v="37.5"/>
    <n v="6"/>
    <x v="9"/>
    <m/>
    <x v="2"/>
    <n v="31.5"/>
    <x v="6"/>
    <n v="37.5"/>
    <x v="0"/>
    <m/>
  </r>
  <r>
    <x v="61"/>
    <n v="7"/>
    <x v="14"/>
    <s v="Sam, dim et JF - JOUR - Consultation"/>
    <s v="Consultation"/>
    <n v="37.5"/>
    <s v="Müllender Maike"/>
    <m/>
    <s v="(515) Freie Krankenkasse _x000a_"/>
    <s v="Rue Saint-Hubert 49 - 1150 BRUXELLES"/>
    <s v="Différé"/>
    <s v="⅓ payant BC"/>
    <s v="Oui"/>
    <n v="37.5"/>
    <n v="1.5"/>
    <x v="8"/>
    <n v="35.85"/>
    <x v="4"/>
    <m/>
    <x v="0"/>
    <n v="37.35"/>
    <x v="0"/>
    <m/>
  </r>
  <r>
    <x v="61"/>
    <s v="2b"/>
    <x v="179"/>
    <s v="Sam, dim et JF - JOUR - Consultation"/>
    <s v="Consultation"/>
    <n v="37.5"/>
    <s v="Ndamage Muhozi Eric"/>
    <m/>
    <s v="(137) Mutualité Chrétienne de Verviers - Eupen "/>
    <s v="Rue Laoureux 25-29  - 4800 Verviers"/>
    <s v="Différé"/>
    <s v="⅓ payant C"/>
    <s v="Oui"/>
    <n v="37.5"/>
    <n v="1"/>
    <x v="8"/>
    <n v="35.85"/>
    <x v="7"/>
    <m/>
    <x v="0"/>
    <n v="36.85"/>
    <x v="0"/>
    <m/>
  </r>
  <r>
    <x v="61"/>
    <s v="2a"/>
    <x v="200"/>
    <s v="Sam, dim et JF - JOUR - Consultation"/>
    <s v="Consultation"/>
    <n v="37.5"/>
    <s v="Nicolai Clément"/>
    <m/>
    <s v="(319) Solidaris - Mutualité socialiste et syndicale de la Province de Liège _x000a_"/>
    <s v="Chaussée de Mons 228 1480 TUBIZE "/>
    <s v="Différé"/>
    <s v="⅓ payant C"/>
    <s v="Oui"/>
    <n v="37.5"/>
    <n v="1.5"/>
    <x v="8"/>
    <n v="35.85"/>
    <x v="7"/>
    <m/>
    <x v="0"/>
    <n v="37.35"/>
    <x v="0"/>
    <m/>
  </r>
  <r>
    <x v="61"/>
    <n v="4"/>
    <x v="96"/>
    <s v="Sam, dim et JF - JOUR - Consultation"/>
    <s v="Consultation"/>
    <n v="37.5"/>
    <s v="Ponthieux Maelyne"/>
    <m/>
    <s v="(228) Mutualia - Mutualité neutre _x000a_"/>
    <s v="Place Verte 41 4800 VERVIERS"/>
    <s v="Différé"/>
    <s v="⅓ payant BC"/>
    <s v="Oui"/>
    <n v="37.5"/>
    <n v="5"/>
    <x v="8"/>
    <n v="35.85"/>
    <x v="6"/>
    <m/>
    <x v="0"/>
    <n v="40.85"/>
    <x v="0"/>
    <m/>
  </r>
  <r>
    <x v="61"/>
    <s v="1b"/>
    <x v="43"/>
    <s v="Sam, dim et JF - JOUR - Visite 1 bénéficiaire"/>
    <s v="Visite"/>
    <n v="55.5"/>
    <s v="Richez Josette"/>
    <m/>
    <s v="(137) Mutualité Chrétienne de Verviers - Eupen "/>
    <s v="Rue Laoureux 25-29  - 4800 Verviers"/>
    <s v="Différé"/>
    <s v="⅓ payant NP"/>
    <s v="Oui"/>
    <n v="55.5"/>
    <m/>
    <x v="1"/>
    <n v="55.6"/>
    <x v="7"/>
    <m/>
    <x v="0"/>
    <n v="55.6"/>
    <x v="0"/>
    <m/>
  </r>
  <r>
    <x v="61"/>
    <s v="2a"/>
    <x v="200"/>
    <s v="Sam, dim et JF - JOUR - Consultation"/>
    <s v="Consultation"/>
    <n v="37.5"/>
    <s v="Saddiki Najiha"/>
    <m/>
    <s v="(228) Mutualia - Mutualité neutre _x000a_"/>
    <s v="Place Verte 41 4800 VERVIERS"/>
    <s v="Différé"/>
    <s v="⅓ payant BC"/>
    <s v="Oui"/>
    <n v="37.5"/>
    <n v="6"/>
    <x v="8"/>
    <n v="35.85"/>
    <x v="6"/>
    <m/>
    <x v="0"/>
    <n v="41.85"/>
    <x v="0"/>
    <m/>
  </r>
  <r>
    <x v="61"/>
    <s v="2b"/>
    <x v="179"/>
    <s v="Sam, dim et JF - JOUR - Consultation"/>
    <s v="Consultation"/>
    <n v="37.5"/>
    <s v="Saiti Almira"/>
    <m/>
    <s v="(319) Solidaris - Mutualité socialiste et syndicale de la Province de Liège _x000a_"/>
    <s v="Chaussée de Mons 228 1480 TUBIZE "/>
    <s v="Différé"/>
    <s v="⅓ payant C"/>
    <s v="Oui"/>
    <n v="37.5"/>
    <n v="1"/>
    <x v="8"/>
    <n v="35.85"/>
    <x v="3"/>
    <m/>
    <x v="0"/>
    <n v="36.85"/>
    <x v="0"/>
    <m/>
  </r>
  <r>
    <x v="61"/>
    <n v="3"/>
    <x v="201"/>
    <s v="Sam, dim et JF - JOUR - Visite 1 bénéficiaire"/>
    <s v="Visite"/>
    <n v="55.5"/>
    <s v="Schillings Angèle"/>
    <s v="St Josephine Theux"/>
    <m/>
    <m/>
    <s v="Différé"/>
    <s v="MR"/>
    <s v="Oui"/>
    <n v="134.5"/>
    <m/>
    <x v="1"/>
    <m/>
    <x v="2"/>
    <n v="134.5"/>
    <x v="2"/>
    <n v="134.5"/>
    <x v="0"/>
    <m/>
  </r>
  <r>
    <x v="61"/>
    <n v="7"/>
    <x v="14"/>
    <s v="Sam, dim et JF - JOUR - Consultation"/>
    <s v="Consultation"/>
    <n v="37.5"/>
    <s v="Schmitz Louisa"/>
    <s v="M.Méd.Pro Gesund"/>
    <m/>
    <m/>
    <s v="Différé"/>
    <s v="Autres"/>
    <s v="Oui"/>
    <n v="37.5"/>
    <n v="6"/>
    <x v="8"/>
    <m/>
    <x v="2"/>
    <n v="31.5"/>
    <x v="6"/>
    <n v="37.5"/>
    <x v="0"/>
    <m/>
  </r>
  <r>
    <x v="61"/>
    <s v="1a"/>
    <x v="189"/>
    <s v="Sam, dim et JF - JOUR - Visite 1 bénéficiaire"/>
    <s v="Visite"/>
    <n v="55.5"/>
    <s v="Schyns Anna Maria"/>
    <m/>
    <s v="(515) Freie Krankenkasse _x000a_"/>
    <s v="Rue Saint-Hubert 49 - 1150 BRUXELLES"/>
    <s v="Différé"/>
    <s v="⅓ payant C"/>
    <s v="Oui"/>
    <n v="55.5"/>
    <n v="5"/>
    <x v="8"/>
    <n v="50.8"/>
    <x v="4"/>
    <m/>
    <x v="0"/>
    <n v="55.8"/>
    <x v="0"/>
    <m/>
  </r>
  <r>
    <x v="61"/>
    <s v="nuit 3"/>
    <x v="22"/>
    <s v="Sam, dim et JF - NUIT - Consultation"/>
    <s v="Consultation"/>
    <n v="50"/>
    <s v="Sudenius Johanna"/>
    <s v="M.Méd.Pro Gesund"/>
    <m/>
    <m/>
    <s v="Différé"/>
    <s v="Autres"/>
    <s v="Oui"/>
    <n v="50"/>
    <n v="6"/>
    <x v="8"/>
    <m/>
    <x v="2"/>
    <n v="44"/>
    <x v="6"/>
    <n v="50"/>
    <x v="0"/>
    <m/>
  </r>
  <r>
    <x v="61"/>
    <n v="3"/>
    <x v="201"/>
    <s v="Sam, dim et JF - JOUR - Consultation"/>
    <s v="Consultation"/>
    <n v="37.5"/>
    <s v="Vancraywinkel Nicole"/>
    <m/>
    <s v="(228) Mutualia - Mutualité neutre _x000a_"/>
    <s v="Place Verte 41 4800 VERVIERS"/>
    <s v="Différé"/>
    <s v="⅓ payant C"/>
    <s v="Oui"/>
    <n v="37.5"/>
    <n v="1.5"/>
    <x v="8"/>
    <n v="36.35"/>
    <x v="6"/>
    <m/>
    <x v="0"/>
    <n v="37.85"/>
    <x v="0"/>
    <m/>
  </r>
  <r>
    <x v="61"/>
    <s v="nuit 3"/>
    <x v="22"/>
    <s v="Sam, dim et JF - JOUR - Consultation"/>
    <s v="Consultation"/>
    <n v="37.5"/>
    <s v="Veithen Nell"/>
    <m/>
    <s v="(137) Mutualité Chrétienne de Verviers - Eupen "/>
    <s v="Rue Laoureux 25-29  - 4800 Verviers"/>
    <s v="Différé"/>
    <s v="⅓ payant C"/>
    <s v="Oui"/>
    <n v="37.5"/>
    <n v="1.5"/>
    <x v="8"/>
    <n v="35.85"/>
    <x v="7"/>
    <m/>
    <x v="0"/>
    <n v="37.35"/>
    <x v="0"/>
    <m/>
  </r>
  <r>
    <x v="61"/>
    <s v="nuit 3"/>
    <x v="22"/>
    <s v="Sam, dim et JF - NUIT - Visite 1 bénéficiaire"/>
    <s v="Visite"/>
    <n v="85"/>
    <s v="Verheye Marigka"/>
    <m/>
    <s v="(515) Freie Krankenkasse _x000a_"/>
    <s v="Rue Saint-Hubert 49 - 1150 BRUXELLES"/>
    <s v="Différé"/>
    <s v="⅓ payant C"/>
    <s v="Oui"/>
    <n v="85"/>
    <n v="7"/>
    <x v="8"/>
    <n v="50.8"/>
    <x v="4"/>
    <m/>
    <x v="0"/>
    <n v="57.8"/>
    <x v="0"/>
    <m/>
  </r>
  <r>
    <x v="61"/>
    <s v="2b"/>
    <x v="179"/>
    <s v="Sam, dim et JF - JOUR - Consultation"/>
    <s v="Consultation"/>
    <n v="37.5"/>
    <s v="Willems Sandy"/>
    <m/>
    <s v="(228) Mutualia - Mutualité neutre _x000a_"/>
    <s v="Place Verte 41 4800 VERVIERS"/>
    <s v="Différé"/>
    <s v="⅓ payant C"/>
    <s v="Oui"/>
    <n v="37.5"/>
    <n v="1"/>
    <x v="8"/>
    <m/>
    <x v="2"/>
    <m/>
    <x v="0"/>
    <n v="1"/>
    <x v="3"/>
    <m/>
  </r>
  <r>
    <x v="61"/>
    <n v="7"/>
    <x v="14"/>
    <s v="Sam, dim et JF - JOUR - Consultation"/>
    <s v="Consultation"/>
    <n v="37.5"/>
    <s v="Wolff Laurent"/>
    <s v="M.Méd.Pro Gesund"/>
    <m/>
    <m/>
    <s v="Différé"/>
    <s v="Autres"/>
    <s v="Oui"/>
    <n v="37.5"/>
    <n v="6"/>
    <x v="8"/>
    <m/>
    <x v="2"/>
    <n v="31.5"/>
    <x v="6"/>
    <n v="37.5"/>
    <x v="0"/>
    <m/>
  </r>
  <r>
    <x v="61"/>
    <s v="1a"/>
    <x v="189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61"/>
    <s v="1a"/>
    <x v="189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61"/>
    <s v="1a"/>
    <x v="189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61"/>
    <s v="1a"/>
    <x v="189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61"/>
    <s v="1b"/>
    <x v="4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1b"/>
    <x v="4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1b"/>
    <x v="4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1b"/>
    <x v="4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2a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2a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2a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2a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2a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2a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2a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2a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2a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2a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2a"/>
    <x v="200"/>
    <s v="Sam, dim et JF - JOUR - Consultation"/>
    <s v="Consultation"/>
    <n v="37.5"/>
    <m/>
    <m/>
    <m/>
    <m/>
    <s v="Cash"/>
    <m/>
    <m/>
    <n v="43.5"/>
    <m/>
    <x v="1"/>
    <m/>
    <x v="2"/>
    <n v="43.5"/>
    <x v="5"/>
    <n v="43.5"/>
    <x v="0"/>
    <m/>
  </r>
  <r>
    <x v="61"/>
    <s v="2a"/>
    <x v="200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61"/>
    <s v="2b"/>
    <x v="179"/>
    <s v="Sam, dim et JF - JOUR - Consultation"/>
    <s v="Consultation"/>
    <n v="37.5"/>
    <m/>
    <m/>
    <m/>
    <m/>
    <s v="Cash"/>
    <m/>
    <m/>
    <n v="38.5"/>
    <m/>
    <x v="1"/>
    <m/>
    <x v="2"/>
    <n v="38.5"/>
    <x v="5"/>
    <n v="38.5"/>
    <x v="0"/>
    <m/>
  </r>
  <r>
    <x v="61"/>
    <s v="2b"/>
    <x v="179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61"/>
    <s v="2b"/>
    <x v="17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2b"/>
    <x v="17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2b"/>
    <x v="17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3"/>
    <x v="201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61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3"/>
    <x v="13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6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4"/>
    <x v="96"/>
    <s v="Sam, dim et JF - JOUR - Visite 1 bénéficiaire"/>
    <s v="Visite"/>
    <n v="55.5"/>
    <m/>
    <m/>
    <m/>
    <m/>
    <s v="Bancontact"/>
    <m/>
    <m/>
    <n v="55"/>
    <m/>
    <x v="1"/>
    <m/>
    <x v="2"/>
    <n v="55"/>
    <x v="5"/>
    <n v="55"/>
    <x v="0"/>
    <m/>
  </r>
  <r>
    <x v="61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5"/>
    <x v="128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6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6"/>
    <x v="99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61"/>
    <n v="6"/>
    <x v="99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61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7"/>
    <x v="14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6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nuit 1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nuit 1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1"/>
    <s v="nuit 1"/>
    <x v="103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61"/>
    <s v="nuit 1"/>
    <x v="103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61"/>
    <s v="nuit 2"/>
    <x v="106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61"/>
    <n v="7"/>
    <x v="14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62"/>
    <n v="6"/>
    <x v="66"/>
    <s v="Sam, dim et JF - JOUR - Consultation"/>
    <s v="Consultation"/>
    <n v="37.5"/>
    <s v="Ajrizi Eliana"/>
    <m/>
    <s v="(137) Mutualité Chrétienne de Verviers - Eupen "/>
    <s v="Rue Laoureux 25-29  - 4800 Verviers"/>
    <s v="Différé"/>
    <s v="⅓ payant C"/>
    <s v="Oui"/>
    <n v="37.5"/>
    <n v="1.5"/>
    <x v="8"/>
    <n v="35.85"/>
    <x v="7"/>
    <m/>
    <x v="0"/>
    <n v="37.35"/>
    <x v="0"/>
    <m/>
  </r>
  <r>
    <x v="62"/>
    <s v="2b"/>
    <x v="69"/>
    <s v="Sam, dim et JF - JOUR - Visite 1 bénéficiaire"/>
    <s v="Visite"/>
    <n v="55.5"/>
    <s v="Bayer Paul"/>
    <s v="MR La Lainière"/>
    <m/>
    <m/>
    <s v="Différé"/>
    <s v="MR"/>
    <s v="Oui"/>
    <n v="55.5"/>
    <m/>
    <x v="1"/>
    <m/>
    <x v="2"/>
    <n v="55.6"/>
    <x v="2"/>
    <n v="55.6"/>
    <x v="0"/>
    <m/>
  </r>
  <r>
    <x v="62"/>
    <s v="1b"/>
    <x v="98"/>
    <s v="Sam, dim et JF - JOUR - Consultation"/>
    <s v="Consultation"/>
    <n v="37.5"/>
    <s v="Berisha Elmedin"/>
    <m/>
    <s v="(228) Mutualia - Mutualité neutre _x000a_"/>
    <s v="Place Verte 41 4800 VERVIERS"/>
    <s v="Différé"/>
    <s v="⅓ payant C"/>
    <s v="Oui"/>
    <n v="37.5"/>
    <n v="1.5"/>
    <x v="8"/>
    <n v="35.85"/>
    <x v="6"/>
    <m/>
    <x v="0"/>
    <n v="37.35"/>
    <x v="0"/>
    <m/>
  </r>
  <r>
    <x v="62"/>
    <n v="3"/>
    <x v="139"/>
    <s v="Sam, dim et JF - JOUR - Consultation"/>
    <s v="Consultation"/>
    <n v="37.5"/>
    <s v="Boils Luce"/>
    <m/>
    <s v="(228) Mutualia - Mutualité neutre _x000a_"/>
    <s v="Place Verte 41 4800 VERVIERS"/>
    <s v="Différé"/>
    <s v="⅓ payant C"/>
    <s v="Oui"/>
    <n v="37.5"/>
    <n v="1.5"/>
    <x v="8"/>
    <n v="35.85"/>
    <x v="6"/>
    <m/>
    <x v="0"/>
    <n v="37.35"/>
    <x v="0"/>
    <m/>
  </r>
  <r>
    <x v="62"/>
    <n v="7"/>
    <x v="131"/>
    <s v="Sam, dim et JF - JOUR - Consultation"/>
    <s v="Consultation"/>
    <n v="37.5"/>
    <s v="Bruls Katja"/>
    <s v="M.Méd.Pro Gesund"/>
    <m/>
    <m/>
    <s v="Différé"/>
    <s v="Autres"/>
    <s v="Oui"/>
    <n v="37.5"/>
    <n v="6"/>
    <x v="8"/>
    <m/>
    <x v="2"/>
    <n v="31.5"/>
    <x v="6"/>
    <n v="37.5"/>
    <x v="0"/>
    <m/>
  </r>
  <r>
    <x v="62"/>
    <s v="1b"/>
    <x v="98"/>
    <s v="Sam, dim et JF - JOUR - Visite 1 bénéficiaire"/>
    <s v="Visite"/>
    <n v="55.5"/>
    <s v="Burtscheidt Maria"/>
    <s v="Régina Moresnet"/>
    <m/>
    <m/>
    <s v="Différé"/>
    <s v="MR"/>
    <s v="Oui"/>
    <n v="55.5"/>
    <m/>
    <x v="1"/>
    <m/>
    <x v="2"/>
    <n v="55.9"/>
    <x v="11"/>
    <n v="55.9"/>
    <x v="0"/>
    <m/>
  </r>
  <r>
    <x v="62"/>
    <s v="2a"/>
    <x v="157"/>
    <s v="Sam, dim et JF - JOUR - Consultation"/>
    <s v="Consultation"/>
    <n v="37.5"/>
    <s v="Chaudoir Bénédicte"/>
    <m/>
    <s v="(137) Mutualité Chrétienne de Verviers - Eupen "/>
    <s v="Rue Laoureux 25-29  - 4800 Verviers"/>
    <s v="Différé"/>
    <s v="⅓ payant BC"/>
    <s v="Oui"/>
    <n v="37.5"/>
    <n v="1.5"/>
    <x v="8"/>
    <n v="35.85"/>
    <x v="7"/>
    <m/>
    <x v="0"/>
    <n v="37.35"/>
    <x v="0"/>
    <m/>
  </r>
  <r>
    <x v="62"/>
    <s v="2a"/>
    <x v="157"/>
    <s v="Sam, dim et JF - JOUR - Consultation"/>
    <s v="Consultation"/>
    <n v="37.5"/>
    <s v="Corman Marguerite"/>
    <m/>
    <s v="(137) Mutualité Chrétienne de Verviers - Eupen "/>
    <s v="Rue Laoureux 25-29  - 4800 Verviers"/>
    <s v="Différé"/>
    <s v="⅓ payant BC"/>
    <s v="Oui"/>
    <n v="37.5"/>
    <n v="1.5"/>
    <x v="8"/>
    <n v="35.85"/>
    <x v="7"/>
    <m/>
    <x v="0"/>
    <n v="37.35"/>
    <x v="0"/>
    <m/>
  </r>
  <r>
    <x v="62"/>
    <s v="1a"/>
    <x v="117"/>
    <s v="Sam, dim et JF - JOUR - Visite 1 bénéficiaire"/>
    <s v="Visite"/>
    <n v="55.5"/>
    <s v="Dreuw Hélène"/>
    <s v="Régina Moresnet"/>
    <m/>
    <m/>
    <s v="Différé"/>
    <s v="MR"/>
    <s v="Oui"/>
    <n v="55"/>
    <m/>
    <x v="1"/>
    <m/>
    <x v="2"/>
    <m/>
    <x v="0"/>
    <n v="0"/>
    <x v="2"/>
    <s v="Envoyé Herr Maue Walter Kelmis"/>
  </r>
  <r>
    <x v="62"/>
    <s v="nuit 2"/>
    <x v="2"/>
    <s v="Sam, dim et JF - NUIT - Visite 1 bénéficiaire"/>
    <s v="Visite"/>
    <n v="85"/>
    <s v="Dumont Joseph "/>
    <m/>
    <s v="(137) Mutualité Chrétienne de Verviers - Eupen "/>
    <s v="Rue Laoureux 25-29  - 4800 Verviers"/>
    <s v="Différé"/>
    <s v="⅓ payant BC"/>
    <s v="Oui"/>
    <n v="85"/>
    <n v="7.5"/>
    <x v="8"/>
    <n v="78.5"/>
    <x v="7"/>
    <m/>
    <x v="0"/>
    <n v="86"/>
    <x v="0"/>
    <m/>
  </r>
  <r>
    <x v="62"/>
    <s v="1a"/>
    <x v="117"/>
    <s v="Sam, dim et JF - JOUR - Consultation"/>
    <s v="Consultation"/>
    <n v="37.5"/>
    <s v="Eichler Marie"/>
    <m/>
    <s v="(137) Mutualité Chrétienne de Verviers - Eupen "/>
    <s v="Rue Laoureux 25-29  - 4800 Verviers"/>
    <s v="Différé"/>
    <s v="⅓ payant C"/>
    <s v="Oui"/>
    <n v="37.5"/>
    <n v="1.5"/>
    <x v="8"/>
    <n v="35.85"/>
    <x v="7"/>
    <m/>
    <x v="0"/>
    <n v="37.35"/>
    <x v="0"/>
    <m/>
  </r>
  <r>
    <x v="62"/>
    <n v="7"/>
    <x v="131"/>
    <s v="Sam, dim et JF - JOUR - Consultation"/>
    <s v="Consultation"/>
    <n v="37.5"/>
    <s v="Haep Peter"/>
    <s v="M.Méd.Pro Gesund"/>
    <m/>
    <m/>
    <s v="Différé"/>
    <s v="Autres"/>
    <s v="Oui"/>
    <n v="37.5"/>
    <n v="6"/>
    <x v="8"/>
    <m/>
    <x v="2"/>
    <n v="31.5"/>
    <x v="6"/>
    <n v="37.5"/>
    <x v="0"/>
    <m/>
  </r>
  <r>
    <x v="62"/>
    <s v="2a"/>
    <x v="157"/>
    <s v="Sam, dim et JF - JOUR - Consultation"/>
    <s v="Consultation"/>
    <n v="37.5"/>
    <s v="Hamrouni Yasmine"/>
    <m/>
    <s v="(319) Solidaris - Mutualité socialiste et syndicale de la Province de Liège _x000a_"/>
    <s v="Chaussée de Mons 228 1480 TUBIZE "/>
    <s v="Différé"/>
    <s v="⅓ payant BC"/>
    <s v="Oui"/>
    <n v="37.5"/>
    <n v="1.5"/>
    <x v="8"/>
    <n v="35.85"/>
    <x v="7"/>
    <m/>
    <x v="0"/>
    <n v="37.35"/>
    <x v="0"/>
    <m/>
  </r>
  <r>
    <x v="62"/>
    <s v="2b"/>
    <x v="69"/>
    <s v="Sam, dim et JF - JOUR - Visite 1 bénéficiaire"/>
    <s v="Visite"/>
    <n v="55.5"/>
    <s v="Hélène Seret"/>
    <s v="MR Les Hetres"/>
    <m/>
    <m/>
    <s v="Différé"/>
    <s v="MR"/>
    <s v="Oui"/>
    <n v="55.5"/>
    <m/>
    <x v="1"/>
    <m/>
    <x v="2"/>
    <n v="55.5"/>
    <x v="6"/>
    <n v="55.5"/>
    <x v="0"/>
    <m/>
  </r>
  <r>
    <x v="62"/>
    <s v="2b"/>
    <x v="69"/>
    <s v="Sam, dim et JF - JOUR - Visite 1 bénéficiaire"/>
    <s v="Visite"/>
    <n v="55.5"/>
    <s v="Hirsch Jeanne"/>
    <s v="MR La Lainière"/>
    <m/>
    <m/>
    <s v="Différé"/>
    <s v="MR"/>
    <s v="Oui"/>
    <n v="55.5"/>
    <m/>
    <x v="1"/>
    <m/>
    <x v="2"/>
    <n v="55.5"/>
    <x v="6"/>
    <n v="55.5"/>
    <x v="0"/>
    <m/>
  </r>
  <r>
    <x v="62"/>
    <s v="2b"/>
    <x v="69"/>
    <s v="Sam, dim et JF - JOUR - Visite 1 bénéficiaire"/>
    <s v="Visite"/>
    <n v="55.5"/>
    <s v="Ioannidopoulos Lazaros"/>
    <m/>
    <s v="(506) Omnimut mutualité libre de Wallonie _x000a_"/>
    <s v="Rue Natalis 47 B 4020 LIEGE "/>
    <s v="Différé"/>
    <s v="⅓ payant NP"/>
    <s v="Oui"/>
    <n v="55.5"/>
    <m/>
    <x v="1"/>
    <n v="55.6"/>
    <x v="7"/>
    <m/>
    <x v="0"/>
    <n v="55.6"/>
    <x v="0"/>
    <m/>
  </r>
  <r>
    <x v="62"/>
    <s v="2b"/>
    <x v="69"/>
    <s v="Sam, dim et JF - JOUR - Consultation"/>
    <s v="Consultation"/>
    <n v="37.5"/>
    <s v="Jamar Anita"/>
    <m/>
    <s v="(228) Mutualia - Mutualité neutre _x000a_"/>
    <s v="Place Verte 41 4800 VERVIERS"/>
    <s v="Différé"/>
    <s v="⅓ payant NP"/>
    <s v="Oui"/>
    <n v="37.5"/>
    <m/>
    <x v="1"/>
    <n v="35.85"/>
    <x v="6"/>
    <m/>
    <x v="0"/>
    <n v="35.85"/>
    <x v="0"/>
    <m/>
  </r>
  <r>
    <x v="62"/>
    <n v="7"/>
    <x v="131"/>
    <s v="Sam, dim et JF - JOUR - Consultation"/>
    <s v="Consultation"/>
    <n v="37.5"/>
    <s v="Kever Tobias"/>
    <s v="M.Méd Pro Gesund"/>
    <m/>
    <m/>
    <s v="Différé"/>
    <s v="Autres"/>
    <s v="Oui"/>
    <n v="37.5"/>
    <n v="6"/>
    <x v="8"/>
    <m/>
    <x v="2"/>
    <n v="31.5"/>
    <x v="6"/>
    <n v="37.5"/>
    <x v="0"/>
    <m/>
  </r>
  <r>
    <x v="62"/>
    <s v="2a"/>
    <x v="157"/>
    <s v="Sam, dim et JF - JOUR - Visite 1 bénéficiaire"/>
    <s v="Visite"/>
    <n v="55.5"/>
    <s v="Lejeune Jean"/>
    <s v="La Providence Verviers"/>
    <m/>
    <m/>
    <s v="Différé"/>
    <s v="MR"/>
    <s v="Oui"/>
    <n v="55"/>
    <m/>
    <x v="1"/>
    <m/>
    <x v="2"/>
    <n v="55.5"/>
    <x v="6"/>
    <n v="55.5"/>
    <x v="0"/>
    <m/>
  </r>
  <r>
    <x v="62"/>
    <s v="1b"/>
    <x v="98"/>
    <s v="Sam, dim et JF - JOUR - Visite 1 bénéficiaire"/>
    <s v="Visite"/>
    <n v="55.5"/>
    <s v="Lejeune Louis"/>
    <s v="Léon D'Andrimont Limbourg"/>
    <m/>
    <m/>
    <s v="Différé"/>
    <s v="MR"/>
    <s v="Oui"/>
    <n v="55.5"/>
    <m/>
    <x v="1"/>
    <m/>
    <x v="2"/>
    <n v="55.5"/>
    <x v="6"/>
    <n v="55.5"/>
    <x v="0"/>
    <m/>
  </r>
  <r>
    <x v="62"/>
    <s v="2a"/>
    <x v="157"/>
    <s v="Sam, dim et JF - JOUR - Consultation"/>
    <s v="Consultation"/>
    <n v="37.5"/>
    <s v="Minet Matéo"/>
    <m/>
    <s v="(137) Mutualité Chrétienne de Verviers - Eupen "/>
    <s v="Rue Laoureux 25-29  - 4800 Verviers"/>
    <s v="Différé"/>
    <s v="⅓ payant NP"/>
    <s v="Oui"/>
    <n v="37.5"/>
    <m/>
    <x v="1"/>
    <n v="31.35"/>
    <x v="7"/>
    <m/>
    <x v="0"/>
    <n v="31.35"/>
    <x v="0"/>
    <m/>
  </r>
  <r>
    <x v="62"/>
    <s v="1a"/>
    <x v="117"/>
    <s v="Sam, dim et JF - JOUR - Visite 1 bénéficiaire"/>
    <s v="Visite"/>
    <n v="55.5"/>
    <s v="Nowak André"/>
    <s v="CPAS De Herve"/>
    <s v="(319) Solidaris - Mutualité socialiste et syndicale de la Province de Liège _x000a_"/>
    <s v="Chaussée de Mons 228 1480 TUBIZE "/>
    <s v="Différé"/>
    <s v="CPAS"/>
    <s v="Oui"/>
    <n v="55"/>
    <m/>
    <x v="1"/>
    <n v="50.8"/>
    <x v="4"/>
    <m/>
    <x v="0"/>
    <n v="50.8"/>
    <x v="0"/>
    <m/>
  </r>
  <r>
    <x v="62"/>
    <n v="3"/>
    <x v="139"/>
    <s v="Sam, dim et JF - JOUR - Consultation"/>
    <s v="Consultation"/>
    <n v="37.5"/>
    <s v="Peters Alyson"/>
    <m/>
    <s v="(319) Solidaris - Mutualité socialiste et syndicale de la Province de Liège _x000a_"/>
    <s v="Chaussée de Mons 228 1480 TUBIZE "/>
    <s v="Différé"/>
    <s v="⅓ payant C"/>
    <s v="Oui"/>
    <n v="37.5"/>
    <n v="1.5"/>
    <x v="8"/>
    <n v="35.85"/>
    <x v="7"/>
    <m/>
    <x v="0"/>
    <n v="37.35"/>
    <x v="0"/>
    <m/>
  </r>
  <r>
    <x v="62"/>
    <s v="2b"/>
    <x v="69"/>
    <s v="Sam, dim et JF - JOUR - Visite 1 bénéficiaire"/>
    <s v="Visite"/>
    <n v="55.5"/>
    <s v="Schmetz M-Josee"/>
    <s v="MR Les Hetres"/>
    <m/>
    <m/>
    <s v="Différé"/>
    <s v="MR"/>
    <s v="Oui"/>
    <n v="55.5"/>
    <m/>
    <x v="1"/>
    <m/>
    <x v="2"/>
    <n v="55.5"/>
    <x v="6"/>
    <n v="55.5"/>
    <x v="0"/>
    <m/>
  </r>
  <r>
    <x v="62"/>
    <s v="1a"/>
    <x v="117"/>
    <s v="Sam, dim et JF - JOUR - Visite 1 bénéficiaire"/>
    <s v="Visite"/>
    <n v="55.5"/>
    <s v="Schroeder Gaston"/>
    <m/>
    <s v="(414) Mutualité libérale de Liège _x000a_"/>
    <s v="Rue de Hermée, 177D 4040 HERSTAL"/>
    <s v="Différé"/>
    <s v="⅓ payant NP"/>
    <s v="Oui"/>
    <n v="55"/>
    <m/>
    <x v="1"/>
    <n v="55.6"/>
    <x v="7"/>
    <m/>
    <x v="0"/>
    <n v="55.6"/>
    <x v="0"/>
    <m/>
  </r>
  <r>
    <x v="62"/>
    <s v="2b"/>
    <x v="69"/>
    <s v="Sam, dim et JF - JOUR - Consultation"/>
    <s v="Consultation"/>
    <n v="37.5"/>
    <s v="Sicim Erhan"/>
    <s v="MM Mosaique"/>
    <m/>
    <m/>
    <s v="Différé"/>
    <s v="Autres"/>
    <s v="Oui"/>
    <n v="37.5"/>
    <m/>
    <x v="1"/>
    <m/>
    <x v="2"/>
    <n v="31.35"/>
    <x v="6"/>
    <n v="31.35"/>
    <x v="0"/>
    <m/>
  </r>
  <r>
    <x v="62"/>
    <s v="nuit 3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62"/>
    <s v="nuit 1"/>
    <x v="40"/>
    <s v="Sam, dim et JF - JOUR - Consultation"/>
    <s v="Consultation"/>
    <n v="37.5"/>
    <m/>
    <m/>
    <m/>
    <m/>
    <s v="Bancontact"/>
    <m/>
    <m/>
    <n v="29"/>
    <m/>
    <x v="1"/>
    <m/>
    <x v="2"/>
    <n v="29"/>
    <x v="5"/>
    <n v="29"/>
    <x v="0"/>
    <m/>
  </r>
  <r>
    <x v="62"/>
    <s v="nuit 1"/>
    <x v="40"/>
    <s v="Sam, dim et JF - JOUR - Consultation"/>
    <s v="Consultation"/>
    <n v="37.5"/>
    <m/>
    <m/>
    <m/>
    <m/>
    <s v="Bancontact"/>
    <m/>
    <m/>
    <n v="29"/>
    <m/>
    <x v="1"/>
    <m/>
    <x v="2"/>
    <n v="29"/>
    <x v="5"/>
    <n v="29"/>
    <x v="0"/>
    <m/>
  </r>
  <r>
    <x v="62"/>
    <s v="nuit 1"/>
    <x v="40"/>
    <s v="Sam, dim et JF - JOUR - Consultation"/>
    <s v="Consultation"/>
    <n v="37.5"/>
    <m/>
    <m/>
    <m/>
    <m/>
    <s v="Bancontact"/>
    <m/>
    <m/>
    <n v="29"/>
    <m/>
    <x v="1"/>
    <m/>
    <x v="2"/>
    <n v="29"/>
    <x v="5"/>
    <n v="29"/>
    <x v="0"/>
    <m/>
  </r>
  <r>
    <x v="62"/>
    <s v="nuit 1"/>
    <x v="40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62"/>
    <s v="nuit 1"/>
    <x v="40"/>
    <s v="Sam, dim et JF - NUIT - Consultation"/>
    <s v="Consultation"/>
    <n v="50"/>
    <m/>
    <m/>
    <m/>
    <m/>
    <s v="Bancontact"/>
    <m/>
    <m/>
    <n v="50"/>
    <m/>
    <x v="1"/>
    <m/>
    <x v="2"/>
    <n v="50"/>
    <x v="5"/>
    <n v="50"/>
    <x v="0"/>
    <m/>
  </r>
  <r>
    <x v="62"/>
    <s v="1a"/>
    <x v="117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62"/>
    <s v="1a"/>
    <x v="1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1a"/>
    <x v="1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1a"/>
    <x v="1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1a"/>
    <x v="1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1a"/>
    <x v="1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1a"/>
    <x v="1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1a"/>
    <x v="1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1a"/>
    <x v="1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1a"/>
    <x v="1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1a"/>
    <x v="11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1b"/>
    <x v="9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1b"/>
    <x v="9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1b"/>
    <x v="9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1b"/>
    <x v="98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2a"/>
    <x v="15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2a"/>
    <x v="15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2a"/>
    <x v="15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2a"/>
    <x v="15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2a"/>
    <x v="157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s v="2a"/>
    <x v="157"/>
    <s v="Sam, dim et JF - JOUR - Consultation"/>
    <s v="Consultation"/>
    <n v="37.5"/>
    <m/>
    <m/>
    <m/>
    <m/>
    <s v="Bancontact"/>
    <m/>
    <m/>
    <n v="37.51"/>
    <m/>
    <x v="1"/>
    <m/>
    <x v="2"/>
    <n v="37.51"/>
    <x v="5"/>
    <n v="37.51"/>
    <x v="0"/>
    <m/>
  </r>
  <r>
    <x v="62"/>
    <s v="2b"/>
    <x v="69"/>
    <s v="Sam, dim et JF - JOUR - Visite 1 bénéficiaire"/>
    <s v="Visite"/>
    <n v="55.5"/>
    <m/>
    <m/>
    <m/>
    <m/>
    <s v="Bancontact"/>
    <m/>
    <m/>
    <n v="55"/>
    <m/>
    <x v="1"/>
    <m/>
    <x v="2"/>
    <n v="55"/>
    <x v="5"/>
    <n v="55"/>
    <x v="0"/>
    <m/>
  </r>
  <r>
    <x v="62"/>
    <s v="2b"/>
    <x v="69"/>
    <s v="Sam, dim et JF - JOUR - Consultation"/>
    <s v="Consultation"/>
    <n v="37.5"/>
    <m/>
    <m/>
    <m/>
    <m/>
    <s v="Bancontact"/>
    <m/>
    <m/>
    <n v="37"/>
    <m/>
    <x v="1"/>
    <m/>
    <x v="2"/>
    <n v="37"/>
    <x v="5"/>
    <n v="37"/>
    <x v="0"/>
    <m/>
  </r>
  <r>
    <x v="62"/>
    <s v="2b"/>
    <x v="69"/>
    <s v="Sam, dim et JF - JOUR - Consultation"/>
    <s v="Consultation"/>
    <n v="37.5"/>
    <m/>
    <m/>
    <m/>
    <m/>
    <s v="Cash"/>
    <m/>
    <m/>
    <n v="35"/>
    <m/>
    <x v="1"/>
    <m/>
    <x v="2"/>
    <n v="35"/>
    <x v="5"/>
    <n v="35"/>
    <x v="0"/>
    <m/>
  </r>
  <r>
    <x v="62"/>
    <n v="3"/>
    <x v="139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62"/>
    <n v="3"/>
    <x v="139"/>
    <s v="Sam, dim et JF - JOUR - Visite 1 bénéficiaire"/>
    <s v="Visite"/>
    <n v="55.5"/>
    <m/>
    <m/>
    <m/>
    <m/>
    <s v="Cash"/>
    <m/>
    <m/>
    <n v="55.5"/>
    <m/>
    <x v="1"/>
    <m/>
    <x v="2"/>
    <n v="55.5"/>
    <x v="5"/>
    <n v="55.5"/>
    <x v="0"/>
    <m/>
  </r>
  <r>
    <x v="62"/>
    <n v="3"/>
    <x v="139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62"/>
    <n v="3"/>
    <x v="139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62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4"/>
    <x v="62"/>
    <s v="Sam, dim et JF - JOUR - Visite 1 bénéficiaire"/>
    <s v="Visite"/>
    <n v="55.5"/>
    <m/>
    <m/>
    <m/>
    <m/>
    <s v="Bancontact"/>
    <m/>
    <m/>
    <n v="55.5"/>
    <m/>
    <x v="1"/>
    <m/>
    <x v="2"/>
    <n v="55.5"/>
    <x v="5"/>
    <n v="55.5"/>
    <x v="0"/>
    <m/>
  </r>
  <r>
    <x v="62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6"/>
    <x v="66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62"/>
    <n v="6"/>
    <x v="66"/>
    <s v="Sam, dim et JF - JOUR - Consultation"/>
    <s v="Consultation"/>
    <n v="37.5"/>
    <m/>
    <m/>
    <m/>
    <m/>
    <s v="Cash"/>
    <m/>
    <m/>
    <n v="37.5"/>
    <m/>
    <x v="1"/>
    <m/>
    <x v="2"/>
    <n v="37.5"/>
    <x v="5"/>
    <n v="37.5"/>
    <x v="0"/>
    <m/>
  </r>
  <r>
    <x v="62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7"/>
    <x v="131"/>
    <s v="Sam, dim et JF - JOUR - Consultation"/>
    <s v="Consultation"/>
    <n v="37.5"/>
    <m/>
    <m/>
    <m/>
    <m/>
    <s v="Cash"/>
    <m/>
    <m/>
    <n v="78.5"/>
    <m/>
    <x v="1"/>
    <m/>
    <x v="2"/>
    <n v="78.5"/>
    <x v="5"/>
    <n v="78.5"/>
    <x v="0"/>
    <m/>
  </r>
  <r>
    <x v="62"/>
    <n v="7"/>
    <x v="131"/>
    <s v="Sam, dim et JF - JOUR - Consultation"/>
    <s v="Consultation"/>
    <n v="37.5"/>
    <m/>
    <m/>
    <m/>
    <m/>
    <s v="Bancontact"/>
    <m/>
    <m/>
    <n v="78.2"/>
    <m/>
    <x v="1"/>
    <m/>
    <x v="2"/>
    <n v="78.2"/>
    <x v="5"/>
    <n v="78.2"/>
    <x v="0"/>
    <m/>
  </r>
  <r>
    <x v="6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2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5"/>
    <n v="37.5"/>
    <x v="0"/>
    <m/>
  </r>
  <r>
    <x v="63"/>
    <s v="nuit 3"/>
    <x v="68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63"/>
    <s v="nuit 1"/>
    <x v="74"/>
    <s v="Vend et veille JF - NUIT - Visite 1 bénéficiare"/>
    <s v="Visite"/>
    <n v="85"/>
    <s v="Roy Ashley"/>
    <s v="Centre St Michel Spa"/>
    <m/>
    <m/>
    <s v="Différé"/>
    <s v="Autres"/>
    <s v="Oui"/>
    <n v="85"/>
    <m/>
    <x v="1"/>
    <m/>
    <x v="2"/>
    <n v="85"/>
    <x v="6"/>
    <n v="85"/>
    <x v="0"/>
    <m/>
  </r>
  <r>
    <x v="63"/>
    <s v="nuit 2"/>
    <x v="88"/>
    <s v="Vend et veille JF - NUIT - Visite 1 bénéficiare"/>
    <s v="Visite"/>
    <n v="85"/>
    <s v="Godin Marie - louise"/>
    <s v="Les Heures Claires Spa"/>
    <m/>
    <m/>
    <s v="Différé"/>
    <s v="MR"/>
    <s v="Oui"/>
    <n v="85"/>
    <m/>
    <x v="1"/>
    <m/>
    <x v="2"/>
    <m/>
    <x v="0"/>
    <n v="0"/>
    <x v="2"/>
    <s v="Envoyé Mr Seredynski Stéphane Rue du Couvent 13bt 21 5340 Sorée"/>
  </r>
  <r>
    <x v="63"/>
    <s v="nuit 2"/>
    <x v="88"/>
    <s v="Vend et veille JF - NUIT - Visite 1 bénéficiare"/>
    <s v="Visite"/>
    <n v="85"/>
    <s v="Peters Rachel"/>
    <m/>
    <s v="(137) Mutualité Chrétienne de Verviers - Eupen "/>
    <s v="Rue Laoureux 25-29  - 4800 Verviers"/>
    <s v="Différé"/>
    <s v="⅓ payant BC"/>
    <s v="Oui"/>
    <n v="85"/>
    <n v="7.5"/>
    <x v="9"/>
    <n v="78.5"/>
    <x v="7"/>
    <m/>
    <x v="0"/>
    <n v="86"/>
    <x v="0"/>
    <m/>
  </r>
  <r>
    <x v="63"/>
    <s v="nuit 2"/>
    <x v="88"/>
    <s v="Vend et veille JF - JOUR - Consultation"/>
    <s v="Consultation"/>
    <n v="29"/>
    <m/>
    <m/>
    <m/>
    <m/>
    <s v="Bancontact"/>
    <m/>
    <m/>
    <n v="28"/>
    <m/>
    <x v="1"/>
    <m/>
    <x v="2"/>
    <n v="28"/>
    <x v="6"/>
    <n v="28"/>
    <x v="0"/>
    <m/>
  </r>
  <r>
    <x v="63"/>
    <s v="nuit 2"/>
    <x v="88"/>
    <s v="Vend et veille JF - JOUR - Consultation"/>
    <s v="Consultation"/>
    <n v="29"/>
    <m/>
    <m/>
    <m/>
    <m/>
    <s v="Bancontact"/>
    <m/>
    <m/>
    <n v="28"/>
    <m/>
    <x v="1"/>
    <m/>
    <x v="2"/>
    <n v="28"/>
    <x v="6"/>
    <n v="28"/>
    <x v="0"/>
    <m/>
  </r>
  <r>
    <x v="63"/>
    <s v="nuit 2"/>
    <x v="88"/>
    <s v="Vend et veille JF - JOUR - Consultation"/>
    <s v="Consultation"/>
    <n v="29"/>
    <m/>
    <m/>
    <m/>
    <m/>
    <s v="Bancontact"/>
    <m/>
    <m/>
    <n v="28"/>
    <m/>
    <x v="1"/>
    <m/>
    <x v="2"/>
    <n v="28"/>
    <x v="6"/>
    <n v="28"/>
    <x v="0"/>
    <m/>
  </r>
  <r>
    <x v="63"/>
    <s v="nuit 2"/>
    <x v="88"/>
    <s v="Vend et veille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64"/>
    <n v="7"/>
    <x v="97"/>
    <s v="Sam, dim et JF - JOUR - Visite 1 bénéficiaire"/>
    <s v="Visite"/>
    <n v="55.5"/>
    <s v="Arens Martha"/>
    <m/>
    <s v="(515) Freie Krankenkasse _x000a_"/>
    <s v="Rue Saint-Hubert 49 - 1150 BRUXELLES"/>
    <s v="Différé"/>
    <s v="⅓ payant C"/>
    <s v="Oui"/>
    <n v="55.5"/>
    <n v="5"/>
    <x v="9"/>
    <n v="50.8"/>
    <x v="7"/>
    <m/>
    <x v="0"/>
    <n v="55.8"/>
    <x v="0"/>
    <m/>
  </r>
  <r>
    <x v="64"/>
    <s v="nuit 1"/>
    <x v="123"/>
    <s v="Sam, dim et JF - JOUR - Consultation"/>
    <s v="Consultation"/>
    <n v="37.5"/>
    <s v="Bastin Cédric"/>
    <s v="CPAS Verviers"/>
    <m/>
    <m/>
    <s v="Différé"/>
    <s v="CPAS"/>
    <s v="Oui"/>
    <n v="37.5"/>
    <m/>
    <x v="1"/>
    <m/>
    <x v="2"/>
    <m/>
    <x v="0"/>
    <n v="0"/>
    <x v="6"/>
    <s v="Pas inscrit là bas"/>
  </r>
  <r>
    <x v="64"/>
    <n v="7"/>
    <x v="97"/>
    <s v="Sam, dim et JF - JOUR - Visite 1 bénéficiaire"/>
    <s v="Visite"/>
    <n v="55.5"/>
    <s v="Kesseler Franziska"/>
    <s v="Ste  Elisabeth St Vith - Rappel au Lengeler 14 - 4790 Reuland"/>
    <m/>
    <m/>
    <s v="Différé"/>
    <s v="MR"/>
    <s v="Oui"/>
    <n v="55.5"/>
    <m/>
    <x v="1"/>
    <m/>
    <x v="2"/>
    <n v="55.5"/>
    <x v="9"/>
    <n v="55.5"/>
    <x v="0"/>
    <m/>
  </r>
  <r>
    <x v="64"/>
    <s v="nuit 1"/>
    <x v="123"/>
    <s v="Sam, dim et JF - NUIT - Visite 1 bénéficiaire"/>
    <s v="Visite"/>
    <n v="85"/>
    <s v="Beaulieu Simone"/>
    <s v="St Joseph Verviers"/>
    <m/>
    <m/>
    <s v="Différé"/>
    <s v="MR"/>
    <s v="Oui"/>
    <n v="85"/>
    <m/>
    <x v="1"/>
    <m/>
    <x v="2"/>
    <n v="85"/>
    <x v="2"/>
    <n v="85"/>
    <x v="0"/>
    <m/>
  </r>
  <r>
    <x v="64"/>
    <s v="1b"/>
    <x v="67"/>
    <s v="Sam, dim et JF - JOUR - Visite 1 bénéficiaire"/>
    <s v="Visite"/>
    <n v="55.5"/>
    <s v="Ceramina Rosa"/>
    <s v="Beloeil Henri Chapelle"/>
    <m/>
    <m/>
    <s v="Différé"/>
    <s v="MR"/>
    <s v="Oui"/>
    <n v="55.5"/>
    <m/>
    <x v="1"/>
    <m/>
    <x v="2"/>
    <n v="55.5"/>
    <x v="2"/>
    <n v="55.5"/>
    <x v="0"/>
    <m/>
  </r>
  <r>
    <x v="64"/>
    <s v="nuit 2"/>
    <x v="79"/>
    <s v="Sam, dim et JF - NUIT - Visite 1 bénéficiaire"/>
    <s v="Visite"/>
    <n v="85"/>
    <s v="Deleeuw Léopold"/>
    <s v="Château Sous Bois Spa"/>
    <m/>
    <m/>
    <s v="Différé"/>
    <s v="MR"/>
    <s v="Oui"/>
    <n v="85"/>
    <m/>
    <x v="1"/>
    <m/>
    <x v="2"/>
    <n v="85"/>
    <x v="2"/>
    <n v="85"/>
    <x v="0"/>
    <m/>
  </r>
  <r>
    <x v="64"/>
    <s v="2b"/>
    <x v="132"/>
    <s v="Sam, dim et JF - JOUR - Visite 1 bénéficiaire"/>
    <s v="Visite"/>
    <n v="55.5"/>
    <s v="Delhaye Guislaine"/>
    <s v="Seigneurie D'Heusy"/>
    <m/>
    <m/>
    <s v="Différé"/>
    <s v="MR"/>
    <s v="Oui"/>
    <n v="55.5"/>
    <m/>
    <x v="1"/>
    <m/>
    <x v="2"/>
    <n v="55.5"/>
    <x v="6"/>
    <n v="55.5"/>
    <x v="0"/>
    <m/>
  </r>
  <r>
    <x v="64"/>
    <s v="2a"/>
    <x v="160"/>
    <s v="Sam, dim et JF - JOUR - Visite 1 bénéficiaire"/>
    <s v="Visite"/>
    <n v="55.5"/>
    <s v="Gille Danielle"/>
    <m/>
    <s v="(137) Mutualité Chrétienne de Verviers - Eupen "/>
    <s v="Rue Laoureux 25-29  - 4800 Verviers"/>
    <s v="Différé"/>
    <s v="⅓ payant NP"/>
    <s v="Oui"/>
    <n v="55.5"/>
    <m/>
    <x v="1"/>
    <n v="50.8"/>
    <x v="7"/>
    <m/>
    <x v="0"/>
    <n v="50.8"/>
    <x v="0"/>
    <m/>
  </r>
  <r>
    <x v="64"/>
    <s v="2a"/>
    <x v="160"/>
    <s v="Sam, dim et JF - JOUR - Visite 1 bénéficiaire"/>
    <s v="Visite"/>
    <n v="55.5"/>
    <s v="Godefroid Léonie"/>
    <s v="St Joseph Verviers"/>
    <m/>
    <m/>
    <s v="Différé"/>
    <s v="MR"/>
    <s v="Oui"/>
    <n v="55.5"/>
    <m/>
    <x v="1"/>
    <m/>
    <x v="2"/>
    <n v="55.5"/>
    <x v="2"/>
    <n v="55.5"/>
    <x v="0"/>
    <m/>
  </r>
  <r>
    <x v="64"/>
    <n v="7"/>
    <x v="97"/>
    <s v="Sam, dim et JF - JOUR - Visite 1 bénéficiaire"/>
    <s v="Visite"/>
    <n v="55.5"/>
    <s v="Heinrichs Nikolaus"/>
    <m/>
    <s v="(994) Institut des Vétérans - Insititut National des Invalides de Guerre, Anciens Combattants et Victimes de Guerre"/>
    <n v="0"/>
    <s v="Différé"/>
    <s v="⅓ payant NP"/>
    <s v="Oui"/>
    <n v="55.5"/>
    <m/>
    <x v="1"/>
    <m/>
    <x v="2"/>
    <m/>
    <x v="0"/>
    <n v="0"/>
    <x v="3"/>
    <m/>
  </r>
  <r>
    <x v="64"/>
    <n v="6"/>
    <x v="99"/>
    <s v="Sam, dim et JF - JOUR - Consultation"/>
    <s v="Consultation"/>
    <n v="37.5"/>
    <s v="Hurtgen Hannelore"/>
    <m/>
    <s v="(515) Freie Krankenkasse _x000a_"/>
    <s v="Rue Saint-Hubert 49 - 1150 BRUXELLES"/>
    <s v="Différé"/>
    <s v="⅓ payant C"/>
    <s v="Oui"/>
    <n v="37.5"/>
    <n v="1.5"/>
    <x v="9"/>
    <n v="35.85"/>
    <x v="7"/>
    <m/>
    <x v="0"/>
    <n v="37.35"/>
    <x v="0"/>
    <m/>
  </r>
  <r>
    <x v="64"/>
    <s v="2a"/>
    <x v="160"/>
    <s v="Sam, dim et JF - JOUR - Consultation"/>
    <s v="Consultation"/>
    <n v="37.5"/>
    <s v="Iglésias Perez Javier"/>
    <m/>
    <s v="(137) Mutualité Chrétienne de Verviers - Eupen "/>
    <s v="Rue Laoureux 25-29  - 4800 Verviers"/>
    <s v="Différé"/>
    <s v="⅓ payant NP"/>
    <s v="Oui"/>
    <n v="37.5"/>
    <m/>
    <x v="1"/>
    <n v="35.85"/>
    <x v="7"/>
    <m/>
    <x v="0"/>
    <n v="35.85"/>
    <x v="0"/>
    <m/>
  </r>
  <r>
    <x v="64"/>
    <s v="2b"/>
    <x v="132"/>
    <s v="Sam, dim et JF - JOUR - Visite 1 bénéficiaire"/>
    <s v="Visite"/>
    <n v="55.5"/>
    <s v="Kaye Josephine"/>
    <s v="Au Fil de Hoegne Pepinster"/>
    <m/>
    <m/>
    <s v="Différé"/>
    <s v="MR"/>
    <s v="Oui"/>
    <n v="55.5"/>
    <m/>
    <x v="1"/>
    <m/>
    <x v="2"/>
    <n v="55.5"/>
    <x v="2"/>
    <n v="55.5"/>
    <x v="0"/>
    <m/>
  </r>
  <r>
    <x v="64"/>
    <n v="7"/>
    <x v="97"/>
    <s v="Sam, dim et JF - JOUR - Consultation"/>
    <s v="Consultation"/>
    <n v="37.5"/>
    <s v="Kohnen Franz"/>
    <m/>
    <s v="(137) Mutualité Chrétienne de Verviers - Eupen "/>
    <s v="Rue Laoureux 25-29  - 4800 Verviers"/>
    <s v="Différé"/>
    <s v="⅓ payant C"/>
    <s v="Oui"/>
    <n v="37.5"/>
    <n v="1.5"/>
    <x v="9"/>
    <n v="35.85"/>
    <x v="7"/>
    <m/>
    <x v="0"/>
    <n v="37.35"/>
    <x v="0"/>
    <m/>
  </r>
  <r>
    <x v="64"/>
    <n v="7"/>
    <x v="97"/>
    <s v="Sam, dim et JF - JOUR - Visite 1 bénéficiaire"/>
    <s v="Visite"/>
    <n v="55.5"/>
    <s v="Maraite Maria"/>
    <s v="M.Méd. Pro Gesund"/>
    <m/>
    <m/>
    <s v="Différé"/>
    <s v="Autres"/>
    <s v="Oui"/>
    <n v="55.5"/>
    <n v="16"/>
    <x v="9"/>
    <m/>
    <x v="2"/>
    <n v="39.5"/>
    <x v="2"/>
    <n v="55.5"/>
    <x v="0"/>
    <m/>
  </r>
  <r>
    <x v="64"/>
    <s v="2a"/>
    <x v="160"/>
    <s v="Sam, dim et JF - JOUR - Visite 1 bénéficiaire"/>
    <s v="Visite"/>
    <n v="55.5"/>
    <s v="Papadopoulou Maria"/>
    <m/>
    <s v="(506) Omnimut mutualité libre de Wallonie _x000a_"/>
    <s v="Rue Natalis 47 B 4020 LIEGE "/>
    <s v="Différé"/>
    <s v="⅓ payant NP"/>
    <s v="Oui"/>
    <n v="55.5"/>
    <m/>
    <x v="1"/>
    <m/>
    <x v="2"/>
    <m/>
    <x v="0"/>
    <n v="0"/>
    <x v="3"/>
    <m/>
  </r>
  <r>
    <x v="64"/>
    <s v="nuit 1"/>
    <x v="123"/>
    <s v="Sam, dim et JF - NUIT - Visite 1 bénéficiaire"/>
    <s v="Visite"/>
    <n v="85"/>
    <s v="Papadopoulou Maria"/>
    <m/>
    <s v="(506) Omnimut mutualité libre de Wallonie _x000a_"/>
    <s v="Rue Natalis 47 B 4020 LIEGE "/>
    <s v="Différé"/>
    <s v="⅓ payant NP"/>
    <s v="Oui"/>
    <n v="85"/>
    <m/>
    <x v="1"/>
    <m/>
    <x v="2"/>
    <m/>
    <x v="0"/>
    <n v="0"/>
    <x v="3"/>
    <m/>
  </r>
  <r>
    <x v="64"/>
    <s v="2b"/>
    <x v="132"/>
    <s v="Sam, dim et JF - JOUR - Visite 1 bénéficiaire"/>
    <s v="Visite"/>
    <n v="55.5"/>
    <s v="Ponsard Marie - Louise"/>
    <m/>
    <s v="(228) Mutualia - Mutualité neutre _x000a_"/>
    <s v="Place Verte 41 4800 VERVIERS"/>
    <s v="Différé"/>
    <s v="⅓ payant C"/>
    <s v="Oui"/>
    <n v="55.5"/>
    <n v="5"/>
    <x v="9"/>
    <n v="50.8"/>
    <x v="6"/>
    <m/>
    <x v="0"/>
    <n v="55.8"/>
    <x v="0"/>
    <m/>
  </r>
  <r>
    <x v="64"/>
    <n v="6"/>
    <x v="99"/>
    <s v="Sam, dim et JF - JOUR - Visite 1 bénéficiaire"/>
    <s v="Visite"/>
    <n v="55.5"/>
    <s v="Schmitz Anna"/>
    <s v="ST Franziskus Eupen"/>
    <m/>
    <m/>
    <s v="Différé"/>
    <s v="MR"/>
    <s v="Oui"/>
    <n v="55.5"/>
    <m/>
    <x v="1"/>
    <m/>
    <x v="2"/>
    <n v="55.5"/>
    <x v="6"/>
    <n v="55.5"/>
    <x v="0"/>
    <m/>
  </r>
  <r>
    <x v="64"/>
    <n v="4"/>
    <x v="3"/>
    <s v="Sam, dim et JF - JOUR - Visite 1 bénéficiaire"/>
    <s v="Visite"/>
    <n v="55.5"/>
    <s v="Thunus Sophie"/>
    <s v="Grand Fa Malmédy"/>
    <m/>
    <m/>
    <s v="Différé"/>
    <s v="MR"/>
    <s v="Oui"/>
    <n v="55.5"/>
    <m/>
    <x v="1"/>
    <m/>
    <x v="2"/>
    <n v="55"/>
    <x v="2"/>
    <n v="55"/>
    <x v="0"/>
    <m/>
  </r>
  <r>
    <x v="64"/>
    <n v="3"/>
    <x v="29"/>
    <s v="Sam, dim et JF - JOUR - Visite 1 bénéficiaire"/>
    <s v="Visite"/>
    <n v="55.5"/>
    <s v="Bouhon Marie Claire"/>
    <m/>
    <s v="(137) Mutualité Chrétienne de Verviers - Eupen "/>
    <s v="Rue Laoureux 25-29  - 4800 Verviers"/>
    <s v="Différé"/>
    <s v="⅓ payant C"/>
    <s v="Oui"/>
    <n v="55.5"/>
    <n v="1.5"/>
    <x v="9"/>
    <n v="35.85"/>
    <x v="7"/>
    <m/>
    <x v="0"/>
    <n v="37.35"/>
    <x v="0"/>
    <m/>
  </r>
  <r>
    <x v="64"/>
    <n v="3"/>
    <x v="29"/>
    <s v="Sam, dim et JF - JOUR - Visite 1 bénéficiaire"/>
    <s v="Visite"/>
    <n v="55.5"/>
    <s v="Mainville Josiane"/>
    <s v="Cheveux D'Argent Nivezée"/>
    <m/>
    <m/>
    <s v="Différé"/>
    <s v="MR"/>
    <s v="Oui"/>
    <n v="55.5"/>
    <m/>
    <x v="1"/>
    <m/>
    <x v="2"/>
    <n v="55.5"/>
    <x v="2"/>
    <n v="55.5"/>
    <x v="0"/>
    <m/>
  </r>
  <r>
    <x v="64"/>
    <n v="3"/>
    <x v="29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4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1a"/>
    <x v="149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4"/>
    <s v="1a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1a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1a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1a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1a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1a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1a"/>
    <x v="149"/>
    <s v="Sam, dim et JF - JOUR - Visite 1 bénéficiaire"/>
    <s v="Visite"/>
    <n v="55.5"/>
    <m/>
    <m/>
    <m/>
    <m/>
    <s v="Bancontact"/>
    <m/>
    <m/>
    <n v="55"/>
    <m/>
    <x v="1"/>
    <m/>
    <x v="2"/>
    <n v="55"/>
    <x v="6"/>
    <n v="55"/>
    <x v="0"/>
    <m/>
  </r>
  <r>
    <x v="64"/>
    <s v="1b"/>
    <x v="67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4"/>
    <s v="1b"/>
    <x v="67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64"/>
    <s v="1b"/>
    <x v="67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64"/>
    <s v="1b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1b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1b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2a"/>
    <x v="16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2a"/>
    <x v="16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2a"/>
    <x v="16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2a"/>
    <x v="16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2a"/>
    <x v="16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2a"/>
    <x v="160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64"/>
    <s v="2b"/>
    <x v="132"/>
    <s v="Sam, dim et JF - JOUR - Visite 1 bénéficiaire"/>
    <s v="Visite"/>
    <n v="55.5"/>
    <m/>
    <m/>
    <m/>
    <m/>
    <s v="Cash"/>
    <m/>
    <m/>
    <n v="55"/>
    <m/>
    <x v="1"/>
    <m/>
    <x v="2"/>
    <n v="55"/>
    <x v="6"/>
    <n v="55"/>
    <x v="0"/>
    <m/>
  </r>
  <r>
    <x v="64"/>
    <s v="2b"/>
    <x v="13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2b"/>
    <x v="13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2b"/>
    <x v="13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2b"/>
    <x v="13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2b"/>
    <x v="13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n v="4"/>
    <x v="3"/>
    <s v="Sam, dim et JF - JOUR - Visite 1 bénéficiaire"/>
    <s v="Visite"/>
    <n v="55.5"/>
    <m/>
    <m/>
    <m/>
    <m/>
    <s v="Cash"/>
    <m/>
    <m/>
    <n v="55.8"/>
    <m/>
    <x v="1"/>
    <m/>
    <x v="2"/>
    <n v="55.8"/>
    <x v="6"/>
    <n v="55.8"/>
    <x v="0"/>
    <m/>
  </r>
  <r>
    <x v="64"/>
    <n v="4"/>
    <x v="3"/>
    <s v="Sam, dim et JF - JOUR - Visite 1 bénéficiaire"/>
    <s v="Visite"/>
    <n v="55.5"/>
    <m/>
    <m/>
    <m/>
    <m/>
    <s v="Cash"/>
    <m/>
    <m/>
    <n v="55.6"/>
    <m/>
    <x v="1"/>
    <m/>
    <x v="2"/>
    <n v="55.6"/>
    <x v="6"/>
    <n v="55.6"/>
    <x v="0"/>
    <m/>
  </r>
  <r>
    <x v="64"/>
    <n v="4"/>
    <x v="3"/>
    <s v="Sam, dim et JF - JOUR - Visite 1 bénéficiaire"/>
    <s v="Visite"/>
    <n v="55.5"/>
    <m/>
    <m/>
    <m/>
    <m/>
    <s v="Cash"/>
    <m/>
    <m/>
    <n v="55.6"/>
    <m/>
    <x v="1"/>
    <m/>
    <x v="2"/>
    <n v="55.6"/>
    <x v="6"/>
    <n v="55.6"/>
    <x v="0"/>
    <m/>
  </r>
  <r>
    <x v="64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6"/>
    <n v="33.44"/>
    <x v="0"/>
    <m/>
  </r>
  <r>
    <x v="64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6"/>
    <n v="33.44"/>
    <x v="0"/>
    <m/>
  </r>
  <r>
    <x v="64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6"/>
    <n v="33.44"/>
    <x v="0"/>
    <m/>
  </r>
  <r>
    <x v="64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6"/>
    <n v="33.44"/>
    <x v="0"/>
    <m/>
  </r>
  <r>
    <x v="64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6"/>
    <n v="38"/>
    <x v="0"/>
    <m/>
  </r>
  <r>
    <x v="64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6"/>
    <n v="38"/>
    <x v="0"/>
    <m/>
  </r>
  <r>
    <x v="64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6"/>
    <n v="38"/>
    <x v="0"/>
    <m/>
  </r>
  <r>
    <x v="64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6"/>
    <n v="38"/>
    <x v="0"/>
    <m/>
  </r>
  <r>
    <x v="64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6"/>
    <n v="38"/>
    <x v="0"/>
    <m/>
  </r>
  <r>
    <x v="64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6"/>
    <n v="38"/>
    <x v="0"/>
    <m/>
  </r>
  <r>
    <x v="64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6"/>
    <n v="38"/>
    <x v="0"/>
    <m/>
  </r>
  <r>
    <x v="64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6"/>
    <n v="38"/>
    <x v="0"/>
    <m/>
  </r>
  <r>
    <x v="64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6"/>
    <n v="38"/>
    <x v="0"/>
    <m/>
  </r>
  <r>
    <x v="64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6"/>
    <n v="38"/>
    <x v="0"/>
    <m/>
  </r>
  <r>
    <x v="64"/>
    <n v="5"/>
    <x v="13"/>
    <s v="Sam, dim et JF - JOUR - Consultation"/>
    <s v="Consultation"/>
    <n v="37.5"/>
    <m/>
    <m/>
    <m/>
    <m/>
    <s v="Bancontact"/>
    <m/>
    <m/>
    <n v="70"/>
    <m/>
    <x v="1"/>
    <m/>
    <x v="2"/>
    <n v="70"/>
    <x v="6"/>
    <n v="70"/>
    <x v="0"/>
    <m/>
  </r>
  <r>
    <x v="64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n v="7"/>
    <x v="97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4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nuit 1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nuit 1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4"/>
    <s v="nuit 3"/>
    <x v="97"/>
    <s v="Sam, dim et JF - NUIT - Consultation"/>
    <s v="Consultation"/>
    <n v="50"/>
    <m/>
    <m/>
    <m/>
    <m/>
    <s v="Cash"/>
    <m/>
    <m/>
    <n v="50"/>
    <m/>
    <x v="1"/>
    <m/>
    <x v="2"/>
    <n v="50"/>
    <x v="6"/>
    <n v="50"/>
    <x v="0"/>
    <m/>
  </r>
  <r>
    <x v="64"/>
    <s v="nuit 2"/>
    <x v="79"/>
    <s v="Sam, dim et JF - NUIT - Consultation"/>
    <s v="Consultation"/>
    <n v="50"/>
    <m/>
    <m/>
    <m/>
    <m/>
    <s v="Cash"/>
    <m/>
    <m/>
    <n v="50"/>
    <m/>
    <x v="1"/>
    <m/>
    <x v="2"/>
    <n v="50"/>
    <x v="6"/>
    <n v="50"/>
    <x v="0"/>
    <m/>
  </r>
  <r>
    <x v="64"/>
    <s v="nuit 2"/>
    <x v="79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64"/>
    <s v="nuit 2"/>
    <x v="79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65"/>
    <s v="nuit 3"/>
    <x v="193"/>
    <s v="Sam, dim et JF - NUIT - Visite 1 bénéficiaire"/>
    <s v="Visite"/>
    <n v="85"/>
    <s v="Schlabertz Arnold"/>
    <m/>
    <s v="(137) Mutualité Chrétienne de Verviers - Eupen "/>
    <s v="Rue Laoureux 25-29  - 4800 Verviers"/>
    <s v="Différé"/>
    <s v="⅓ payant C"/>
    <s v="Oui"/>
    <n v="85"/>
    <n v="7"/>
    <x v="9"/>
    <n v="78.5"/>
    <x v="7"/>
    <m/>
    <x v="0"/>
    <n v="85.5"/>
    <x v="0"/>
    <m/>
  </r>
  <r>
    <x v="65"/>
    <s v="nuit 1"/>
    <x v="56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65"/>
    <s v="nuit 3"/>
    <x v="193"/>
    <s v="Sam, dim et JF - JOUR - Consultation"/>
    <s v="Consultation"/>
    <n v="37.5"/>
    <m/>
    <m/>
    <m/>
    <m/>
    <s v="Cash"/>
    <m/>
    <m/>
    <n v="38"/>
    <m/>
    <x v="1"/>
    <m/>
    <x v="2"/>
    <n v="38"/>
    <x v="6"/>
    <n v="38"/>
    <x v="0"/>
    <m/>
  </r>
  <r>
    <x v="65"/>
    <s v="nuit 3"/>
    <x v="193"/>
    <s v="Sam, dim et JF - NUIT - Visite 1 bénéficiaire"/>
    <s v="Visite"/>
    <n v="85"/>
    <m/>
    <m/>
    <m/>
    <m/>
    <s v="Cash"/>
    <m/>
    <m/>
    <n v="85"/>
    <m/>
    <x v="1"/>
    <m/>
    <x v="2"/>
    <n v="85"/>
    <x v="6"/>
    <n v="85"/>
    <x v="0"/>
    <m/>
  </r>
  <r>
    <x v="65"/>
    <s v="nuit 3"/>
    <x v="193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65"/>
    <s v="nuit 2"/>
    <x v="65"/>
    <s v="Sam, dim et JF - NUIT - Consultation"/>
    <s v="Consultation"/>
    <n v="50"/>
    <m/>
    <m/>
    <m/>
    <m/>
    <s v="Cash"/>
    <m/>
    <m/>
    <n v="50"/>
    <m/>
    <x v="1"/>
    <m/>
    <x v="2"/>
    <n v="50"/>
    <x v="6"/>
    <n v="50"/>
    <x v="0"/>
    <m/>
  </r>
  <r>
    <x v="66"/>
    <s v="2b"/>
    <x v="141"/>
    <s v="Sam, dim et JF - JOUR - Consultation"/>
    <s v="Consultation"/>
    <n v="37.5"/>
    <s v="Aubinet Alex"/>
    <m/>
    <s v="(130) Mutualité chrétienne de Liège _x000a_"/>
    <s v="Place du XX Août 38 - 4000 LIEGE"/>
    <s v="Différé"/>
    <s v="⅓ payant C"/>
    <s v="Oui"/>
    <n v="37.5"/>
    <n v="1.5"/>
    <x v="9"/>
    <n v="35.85"/>
    <x v="7"/>
    <m/>
    <x v="0"/>
    <n v="37.35"/>
    <x v="0"/>
    <m/>
  </r>
  <r>
    <x v="66"/>
    <s v="2a"/>
    <x v="122"/>
    <s v="Sam, dim et JF - JOUR - Visite 1 bénéficiaire"/>
    <s v="Visite"/>
    <n v="55.5"/>
    <s v="Baibay Gilbert"/>
    <s v="Les Hêtres"/>
    <m/>
    <m/>
    <s v="Différé"/>
    <s v="MR"/>
    <s v="Oui"/>
    <n v="55.5"/>
    <m/>
    <x v="1"/>
    <m/>
    <x v="2"/>
    <n v="55.5"/>
    <x v="6"/>
    <n v="55.5"/>
    <x v="0"/>
    <m/>
  </r>
  <r>
    <x v="66"/>
    <n v="6"/>
    <x v="124"/>
    <s v="Sam, dim et JF - JOUR - Consultation"/>
    <s v="Consultation"/>
    <n v="37.5"/>
    <s v="Baumann Karin Berta"/>
    <m/>
    <s v="(137) Mutualité Chrétienne de Verviers - Eupen "/>
    <s v="Rue Laoureux 25-29  - 4800 Verviers"/>
    <s v="Différé"/>
    <s v="Virement"/>
    <s v="Non"/>
    <n v="37.5"/>
    <m/>
    <x v="1"/>
    <m/>
    <x v="2"/>
    <n v="37.5"/>
    <x v="6"/>
    <n v="37.5"/>
    <x v="0"/>
    <m/>
  </r>
  <r>
    <x v="66"/>
    <n v="4"/>
    <x v="148"/>
    <s v="Sam, dim et JF - JOUR - Consultation"/>
    <s v="Consultation"/>
    <n v="37.5"/>
    <s v="Biamont Sébastien"/>
    <m/>
    <s v="(319) Solidaris - Mutualité socialiste et syndicale de la Province de Liège _x000a_"/>
    <s v="Chaussée de Mons 228 1480 TUBIZE "/>
    <s v="Différé"/>
    <s v="⅓ payant C"/>
    <s v="Oui"/>
    <n v="37.5"/>
    <n v="1.5"/>
    <x v="9"/>
    <n v="35.85"/>
    <x v="7"/>
    <m/>
    <x v="0"/>
    <n v="37.35"/>
    <x v="0"/>
    <m/>
  </r>
  <r>
    <x v="66"/>
    <n v="3"/>
    <x v="45"/>
    <s v="Sam, dim et JF - JOUR - Consultation"/>
    <s v="Consultation"/>
    <n v="37.5"/>
    <s v="Cremer Anne - Marie"/>
    <m/>
    <s v="(228) Mutualia - Mutualité neutre _x000a_"/>
    <s v="Place Verte 41 4800 VERVIERS"/>
    <s v="Différé"/>
    <s v="⅓ payant C"/>
    <s v="Oui"/>
    <n v="37.5"/>
    <n v="1.5"/>
    <x v="9"/>
    <n v="35.85"/>
    <x v="6"/>
    <m/>
    <x v="0"/>
    <n v="37.35"/>
    <x v="0"/>
    <m/>
  </r>
  <r>
    <x v="66"/>
    <n v="4"/>
    <x v="148"/>
    <s v="Sam, dim et JF - JOUR - Consultation"/>
    <s v="Consultation"/>
    <n v="37.5"/>
    <s v="Delhasse Sophie"/>
    <m/>
    <s v="(319) Solidaris - Mutualité socialiste et syndicale de la Province de Liège _x000a_"/>
    <s v="Chaussée de Mons 228 1480 TUBIZE "/>
    <s v="Différé"/>
    <s v="⅓ payant C"/>
    <s v="Oui"/>
    <n v="37.5"/>
    <n v="1.5"/>
    <x v="9"/>
    <n v="35.85"/>
    <x v="7"/>
    <m/>
    <x v="0"/>
    <n v="37.35"/>
    <x v="0"/>
    <m/>
  </r>
  <r>
    <x v="66"/>
    <s v="2a"/>
    <x v="122"/>
    <s v="Sam, dim et JF - JOUR - Consultation"/>
    <s v="Consultation"/>
    <n v="37.5"/>
    <s v="Fafchamps Anne - Marie"/>
    <m/>
    <s v="(228) Mutualia - Mutualité neutre _x000a_"/>
    <s v="Place Verte 41 4800 VERVIERS"/>
    <s v="Différé"/>
    <s v="⅓ payant NP"/>
    <s v="Oui"/>
    <n v="37.5"/>
    <m/>
    <x v="1"/>
    <n v="35.85"/>
    <x v="6"/>
    <m/>
    <x v="0"/>
    <n v="35.85"/>
    <x v="0"/>
    <m/>
  </r>
  <r>
    <x v="66"/>
    <n v="5"/>
    <x v="61"/>
    <s v="Sam, dim et JF - JOUR - Consultation"/>
    <s v="Consultation"/>
    <n v="37.5"/>
    <s v="Gaspar Cédric"/>
    <m/>
    <s v="(228) Mutualia - Mutualité neutre _x000a_"/>
    <s v="Place Verte 41 4800 VERVIERS"/>
    <s v="Différé"/>
    <s v="⅓ payant C"/>
    <s v="Oui"/>
    <n v="37.5"/>
    <n v="1"/>
    <x v="9"/>
    <n v="35.85"/>
    <x v="6"/>
    <m/>
    <x v="0"/>
    <n v="36.85"/>
    <x v="0"/>
    <m/>
  </r>
  <r>
    <x v="66"/>
    <n v="6"/>
    <x v="124"/>
    <s v="Sam, dim et JF - JOUR - Visite 1 bénéficiaire"/>
    <s v="Visite"/>
    <n v="55.5"/>
    <s v="Jerusalem Maria"/>
    <s v="St Joseph Eupen"/>
    <m/>
    <m/>
    <s v="Différé"/>
    <s v="MR"/>
    <s v="Oui"/>
    <n v="55.5"/>
    <m/>
    <x v="1"/>
    <m/>
    <x v="2"/>
    <n v="55.5"/>
    <x v="11"/>
    <n v="55.5"/>
    <x v="0"/>
    <m/>
  </r>
  <r>
    <x v="66"/>
    <n v="7"/>
    <x v="22"/>
    <s v="Sam, dim et JF - JOUR - Consultation"/>
    <s v="Consultation"/>
    <n v="37.5"/>
    <s v="Jost Jacqueline"/>
    <s v="MM?"/>
    <s v="(515) Freie Krankenkasse _x000a_"/>
    <s v="Rue Saint-Hubert 49 - 1150 BRUXELLES"/>
    <s v="Différé"/>
    <s v="⅓ payant C"/>
    <s v="Oui"/>
    <n v="37.5"/>
    <n v="1.5"/>
    <x v="9"/>
    <m/>
    <x v="2"/>
    <m/>
    <x v="0"/>
    <n v="1.5"/>
    <x v="3"/>
    <s v="Pas inscrit là bas"/>
  </r>
  <r>
    <x v="66"/>
    <s v="2b"/>
    <x v="141"/>
    <s v="Sam, dim et JF - JOUR - Visite 1 bénéficiaire"/>
    <s v="Visite"/>
    <n v="55.5"/>
    <s v="Korsakow Ivan"/>
    <s v="La Lainière Verviers"/>
    <m/>
    <m/>
    <s v="Différé"/>
    <s v="MR"/>
    <s v="Oui"/>
    <n v="55.5"/>
    <m/>
    <x v="1"/>
    <m/>
    <x v="2"/>
    <n v="55.6"/>
    <x v="2"/>
    <n v="55.6"/>
    <x v="0"/>
    <m/>
  </r>
  <r>
    <x v="66"/>
    <s v="2b"/>
    <x v="141"/>
    <s v="Sam, dim et JF - JOUR - Consultation"/>
    <s v="Consultation"/>
    <n v="37.5"/>
    <s v="Lekens Marie"/>
    <m/>
    <s v="(414) Mutualité libérale de Liège _x000a_"/>
    <s v="Rue de Hermée, 177D 4040 HERSTAL"/>
    <s v="Différé"/>
    <s v="⅓ payant C"/>
    <s v="Oui"/>
    <n v="37.5"/>
    <n v="1.5"/>
    <x v="9"/>
    <n v="31.35"/>
    <x v="7"/>
    <m/>
    <x v="0"/>
    <n v="32.85"/>
    <x v="0"/>
    <m/>
  </r>
  <r>
    <x v="66"/>
    <s v="nuit 2"/>
    <x v="53"/>
    <s v="Sam, dim et JF - NUIT - Visite 1 bénéficiaire"/>
    <s v="Visite"/>
    <n v="85"/>
    <s v="Leloup Paula"/>
    <m/>
    <s v="(130) Mutualité chrétienne de Liège _x000a_"/>
    <s v="Place du XX Août 38 - 4000 LIEGE"/>
    <s v="Différé"/>
    <s v="⅓ payant C"/>
    <s v="Oui"/>
    <n v="85"/>
    <n v="7"/>
    <x v="9"/>
    <m/>
    <x v="2"/>
    <m/>
    <x v="0"/>
    <n v="7"/>
    <x v="3"/>
    <m/>
  </r>
  <r>
    <x v="66"/>
    <s v="nuit 1"/>
    <x v="16"/>
    <s v="Sam, dim et JF - NUIT - Consultation"/>
    <s v="Consultation"/>
    <n v="50"/>
    <s v="Louys Raphael"/>
    <m/>
    <s v="(130) Mutualité chrétienne de Liège _x000a_"/>
    <s v="Place du XX Août 38 - 4000 LIEGE"/>
    <s v="Différé"/>
    <s v="⅓ payant NP"/>
    <s v="Oui"/>
    <n v="50"/>
    <m/>
    <x v="1"/>
    <n v="48.19"/>
    <x v="3"/>
    <m/>
    <x v="0"/>
    <n v="48.19"/>
    <x v="0"/>
    <m/>
  </r>
  <r>
    <x v="66"/>
    <s v="nuit 1"/>
    <x v="16"/>
    <s v="Sam, dim et JF - NUIT - Consultation"/>
    <s v="Consultation"/>
    <n v="50"/>
    <s v="Mullabazi Eli"/>
    <m/>
    <s v="(137) Mutualité Chrétienne de Verviers - Eupen "/>
    <s v="Rue Laoureux 25-29  - 4800 Verviers"/>
    <s v="Différé"/>
    <s v="⅓ payant NP"/>
    <s v="Oui"/>
    <n v="50"/>
    <m/>
    <x v="1"/>
    <n v="48.19"/>
    <x v="7"/>
    <m/>
    <x v="0"/>
    <n v="48.19"/>
    <x v="0"/>
    <m/>
  </r>
  <r>
    <x v="66"/>
    <n v="7"/>
    <x v="22"/>
    <s v="Sam, dim et JF - JOUR - Consultation"/>
    <s v="Consultation"/>
    <n v="37.5"/>
    <s v="Parmentier Franz"/>
    <m/>
    <s v="(994) Institut des Vétérans - Insititut National des Invalides de Guerre, Anciens Combattants et Victimes de Guerre"/>
    <n v="0"/>
    <s v="Différé"/>
    <s v="⅓ payant NP"/>
    <s v="Oui"/>
    <n v="37.5"/>
    <m/>
    <x v="1"/>
    <m/>
    <x v="2"/>
    <m/>
    <x v="0"/>
    <n v="0"/>
    <x v="3"/>
    <m/>
  </r>
  <r>
    <x v="66"/>
    <s v="2b"/>
    <x v="141"/>
    <s v="Sam, dim et JF - JOUR - Visite 1 bénéficiaire"/>
    <s v="Visite"/>
    <n v="55.5"/>
    <s v="Prickartz Mireille"/>
    <m/>
    <s v="(137) Mutualité Chrétienne de Verviers - Eupen "/>
    <s v="Rue Laoureux 25-29  - 4800 Verviers"/>
    <s v="Différé"/>
    <s v="⅓ payant BC"/>
    <s v="Oui"/>
    <n v="55.5"/>
    <n v="5"/>
    <x v="9"/>
    <n v="50.8"/>
    <x v="7"/>
    <m/>
    <x v="0"/>
    <n v="55.8"/>
    <x v="0"/>
    <m/>
  </r>
  <r>
    <x v="66"/>
    <n v="4"/>
    <x v="148"/>
    <s v="Sam, dim et JF - JOUR - Consultation"/>
    <s v="Consultation"/>
    <n v="37.5"/>
    <s v="Remacle Roger"/>
    <m/>
    <s v="(319) Solidaris - Mutualité socialiste et syndicale de la Province de Liège _x000a_"/>
    <s v="Chaussée de Mons 228 1480 TUBIZE "/>
    <s v="Différé"/>
    <s v="⅓ payant C"/>
    <s v="Oui"/>
    <n v="37.5"/>
    <n v="1.5"/>
    <x v="9"/>
    <n v="35.85"/>
    <x v="7"/>
    <m/>
    <x v="0"/>
    <n v="37.35"/>
    <x v="0"/>
    <m/>
  </r>
  <r>
    <x v="66"/>
    <n v="4"/>
    <x v="148"/>
    <s v="Sam, dim et JF - JOUR - Consultation"/>
    <s v="Consultation"/>
    <n v="37.5"/>
    <s v="Renard Philippe"/>
    <m/>
    <s v="(319) Solidaris - Mutualité socialiste et syndicale de la Province de Liège _x000a_"/>
    <s v="Chaussée de Mons 228 1480 TUBIZE "/>
    <s v="Différé"/>
    <s v="⅓ payant C"/>
    <s v="Oui"/>
    <n v="37.5"/>
    <n v="1.5"/>
    <x v="9"/>
    <n v="35.85"/>
    <x v="7"/>
    <m/>
    <x v="0"/>
    <n v="37.35"/>
    <x v="0"/>
    <m/>
  </r>
  <r>
    <x v="66"/>
    <n v="3"/>
    <x v="45"/>
    <s v="Sam, dim et JF - JOUR - Visite 1 bénéficiaire"/>
    <s v="Visite"/>
    <n v="55.5"/>
    <s v="Riant Jeanine"/>
    <s v="Les Heures Claires Spa"/>
    <m/>
    <m/>
    <s v="Différé"/>
    <s v="MR"/>
    <s v="Oui"/>
    <n v="55.5"/>
    <m/>
    <x v="1"/>
    <m/>
    <x v="2"/>
    <n v="55.5"/>
    <x v="2"/>
    <n v="55.5"/>
    <x v="0"/>
    <m/>
  </r>
  <r>
    <x v="66"/>
    <n v="6"/>
    <x v="124"/>
    <s v="Sam, dim et JF - JOUR - Consultation"/>
    <s v="Consultation"/>
    <n v="37.5"/>
    <s v="Ripkens Heidi"/>
    <s v="MM?"/>
    <s v="(515) Freie Krankenkasse _x000a_"/>
    <s v="Rue Saint-Hubert 49 - 1150 BRUXELLES"/>
    <s v="Différé"/>
    <s v="⅓ payant C"/>
    <s v="Oui"/>
    <n v="37.5"/>
    <n v="1.5"/>
    <x v="9"/>
    <m/>
    <x v="2"/>
    <m/>
    <x v="0"/>
    <n v="1.5"/>
    <x v="3"/>
    <s v="Pas inscrit là bas"/>
  </r>
  <r>
    <x v="66"/>
    <n v="4"/>
    <x v="148"/>
    <s v="Sam, dim et JF - JOUR - Consultation"/>
    <s v="Consultation"/>
    <n v="37.5"/>
    <s v="Schneider Joëlle"/>
    <m/>
    <s v="(137) Mutualité Chrétienne de Verviers - Eupen "/>
    <s v="Rue Laoureux 25-29  - 4800 Verviers"/>
    <s v="Différé"/>
    <s v="⅓ payant C"/>
    <s v="Oui"/>
    <n v="37.5"/>
    <n v="1.5"/>
    <x v="9"/>
    <n v="35.85"/>
    <x v="7"/>
    <m/>
    <x v="0"/>
    <n v="37.35"/>
    <x v="0"/>
    <m/>
  </r>
  <r>
    <x v="66"/>
    <s v="2a"/>
    <x v="122"/>
    <s v="Sam, dim et JF - JOUR - Consultation"/>
    <s v="Consultation"/>
    <n v="37.5"/>
    <s v="Stevens Anne - Catherine"/>
    <m/>
    <s v="(137) Mutualité Chrétienne de Verviers - Eupen "/>
    <s v="Rue Laoureux 25-29  - 4800 Verviers"/>
    <s v="Différé"/>
    <s v="⅓ payant C"/>
    <s v="Oui"/>
    <n v="37.5"/>
    <n v="1"/>
    <x v="9"/>
    <n v="35.85"/>
    <x v="7"/>
    <m/>
    <x v="0"/>
    <n v="36.85"/>
    <x v="0"/>
    <m/>
  </r>
  <r>
    <x v="66"/>
    <s v="2b"/>
    <x v="141"/>
    <s v="Sam, dim et JF - JOUR - Consultation"/>
    <s v="Consultation"/>
    <n v="37.5"/>
    <s v="Syed Azor Ali Shazna"/>
    <m/>
    <s v="(206) Symbio "/>
    <s v="Avenue de Tervueren 68-70 - 1040 BRUXELLES "/>
    <s v="Différé"/>
    <s v="⅓ payant C"/>
    <s v="Oui"/>
    <n v="37.5"/>
    <n v="1.5"/>
    <x v="9"/>
    <m/>
    <x v="2"/>
    <m/>
    <x v="0"/>
    <n v="1.5"/>
    <x v="3"/>
    <m/>
  </r>
  <r>
    <x v="66"/>
    <s v="nuit 1"/>
    <x v="16"/>
    <s v="Sam, dim et JF - NUIT - Consultation"/>
    <s v="Consultation"/>
    <n v="50"/>
    <s v="Talsi Adam"/>
    <s v="M.Méd. Le Brassero"/>
    <m/>
    <m/>
    <s v="Différé"/>
    <s v="Autres"/>
    <s v="Oui"/>
    <n v="50"/>
    <m/>
    <x v="1"/>
    <m/>
    <x v="2"/>
    <n v="43.69"/>
    <x v="6"/>
    <n v="43.69"/>
    <x v="0"/>
    <m/>
  </r>
  <r>
    <x v="66"/>
    <n v="6"/>
    <x v="124"/>
    <s v="Sam, dim et JF - JOUR - Consultation"/>
    <s v="Consultation"/>
    <n v="37.5"/>
    <s v="Thomas Eva"/>
    <m/>
    <s v="(515) Freie Krankenkasse _x000a_"/>
    <s v="Rue Saint-Hubert 49 - 1150 BRUXELLES"/>
    <s v="Différé"/>
    <s v="⅓ payant C"/>
    <s v="Oui"/>
    <n v="37.5"/>
    <n v="1.5"/>
    <x v="9"/>
    <n v="35.85"/>
    <x v="7"/>
    <m/>
    <x v="0"/>
    <n v="37.35"/>
    <x v="0"/>
    <m/>
  </r>
  <r>
    <x v="66"/>
    <s v="2a"/>
    <x v="122"/>
    <s v="Sam, dim et JF - JOUR - Visite 1 bénéficiaire"/>
    <s v="Visite"/>
    <n v="55.5"/>
    <s v="Timmermans Christiane"/>
    <s v="Les Hêtres"/>
    <m/>
    <m/>
    <s v="Différé"/>
    <s v="MR"/>
    <s v="Oui"/>
    <n v="55.5"/>
    <m/>
    <x v="1"/>
    <m/>
    <x v="2"/>
    <n v="55.5"/>
    <x v="2"/>
    <n v="55.5"/>
    <x v="0"/>
    <m/>
  </r>
  <r>
    <x v="66"/>
    <s v="1b"/>
    <x v="71"/>
    <s v="Sam, dim et JF - JOUR - Visite 1 bénéficiaire"/>
    <s v="Visite"/>
    <n v="55.5"/>
    <s v="Vandemaele Christian"/>
    <s v="Léon D'Andrimont Limbourg"/>
    <m/>
    <m/>
    <s v="Différé"/>
    <s v="MR"/>
    <s v="Oui"/>
    <n v="55.5"/>
    <m/>
    <x v="1"/>
    <m/>
    <x v="2"/>
    <n v="55.5"/>
    <x v="12"/>
    <n v="55.5"/>
    <x v="0"/>
    <m/>
  </r>
  <r>
    <x v="66"/>
    <s v="1a"/>
    <x v="162"/>
    <s v="Sam, dim et JF - NUIT - Visite 1 bénéficiaire"/>
    <s v="Visite"/>
    <n v="85"/>
    <s v="Wintgens Julienne"/>
    <m/>
    <s v="(137) Mutualité Chrétienne de Verviers - Eupen "/>
    <s v="Rue Laoureux 25-29  - 4800 Verviers"/>
    <s v="Différé"/>
    <s v="⅓ payant NP"/>
    <s v="Oui"/>
    <n v="85"/>
    <m/>
    <x v="1"/>
    <n v="37.479999999999997"/>
    <x v="7"/>
    <m/>
    <x v="0"/>
    <n v="37.479999999999997"/>
    <x v="0"/>
    <m/>
  </r>
  <r>
    <x v="66"/>
    <s v="1a"/>
    <x v="162"/>
    <s v="Sam, dim et JF - JOUR - Visite 1 bénéficiaire"/>
    <s v="Visite"/>
    <n v="55.5"/>
    <s v="Xhonneux Joséphine"/>
    <s v="Pannesheydt"/>
    <s v="(130) Mutualité chrétienne de Liège _x000a_"/>
    <s v="Place du XX Août 38 - 4000 LIEGE"/>
    <s v="Différé"/>
    <s v="⅓ payant NP"/>
    <s v="Oui"/>
    <n v="89.2"/>
    <m/>
    <x v="1"/>
    <n v="62.97"/>
    <x v="7"/>
    <m/>
    <x v="0"/>
    <n v="62.97"/>
    <x v="0"/>
    <m/>
  </r>
  <r>
    <x v="66"/>
    <s v="nuit 3"/>
    <x v="202"/>
    <s v="Sam, dim et JF - NUIT - Consultation"/>
    <s v="Consultation"/>
    <n v="50"/>
    <s v="Zimmermann Agnes"/>
    <s v="M.Méd. Pro Gesund"/>
    <m/>
    <m/>
    <s v="Différé"/>
    <s v="Autres"/>
    <s v="Oui"/>
    <n v="50"/>
    <n v="6"/>
    <x v="9"/>
    <m/>
    <x v="2"/>
    <n v="44"/>
    <x v="2"/>
    <n v="50"/>
    <x v="0"/>
    <m/>
  </r>
  <r>
    <x v="66"/>
    <s v="1a"/>
    <x v="162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1b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1b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1b"/>
    <x v="71"/>
    <s v="Sam, dim et JF - JOUR - Consultation"/>
    <s v="Consultation"/>
    <n v="37.5"/>
    <m/>
    <m/>
    <m/>
    <m/>
    <s v="Bancontact"/>
    <m/>
    <m/>
    <n v="37.51"/>
    <m/>
    <x v="1"/>
    <m/>
    <x v="2"/>
    <n v="37.51"/>
    <x v="6"/>
    <n v="37.51"/>
    <x v="0"/>
    <m/>
  </r>
  <r>
    <x v="66"/>
    <s v="2a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2a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2a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2a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2a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2a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2a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2a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2a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2a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2a"/>
    <x v="122"/>
    <s v="Sam, dim et JF - JOUR - Visite 1 bénéficiaire"/>
    <s v="Visite"/>
    <n v="55.5"/>
    <m/>
    <m/>
    <m/>
    <m/>
    <s v="Bancontact"/>
    <m/>
    <m/>
    <n v="55"/>
    <m/>
    <x v="1"/>
    <m/>
    <x v="2"/>
    <n v="55"/>
    <x v="6"/>
    <n v="55"/>
    <x v="0"/>
    <m/>
  </r>
  <r>
    <x v="66"/>
    <s v="2a"/>
    <x v="122"/>
    <s v="Sam, dim et JF - JOUR - Visite 1 bénéficiaire"/>
    <s v="Visite"/>
    <n v="55.5"/>
    <m/>
    <m/>
    <m/>
    <m/>
    <s v="Bancontact"/>
    <m/>
    <m/>
    <n v="55"/>
    <m/>
    <x v="1"/>
    <m/>
    <x v="2"/>
    <n v="55"/>
    <x v="6"/>
    <n v="55"/>
    <x v="0"/>
    <m/>
  </r>
  <r>
    <x v="66"/>
    <s v="2b"/>
    <x v="141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66"/>
    <s v="2b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2b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2b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2b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2b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2b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2b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3"/>
    <x v="45"/>
    <s v="Sam, dim et JF - JOUR - Visite 1 bénéficiaire"/>
    <s v="Visite"/>
    <n v="55.5"/>
    <m/>
    <m/>
    <m/>
    <m/>
    <s v="Cash"/>
    <m/>
    <m/>
    <n v="55.5"/>
    <m/>
    <x v="1"/>
    <m/>
    <x v="2"/>
    <n v="55.5"/>
    <x v="6"/>
    <n v="55.5"/>
    <x v="0"/>
    <m/>
  </r>
  <r>
    <x v="66"/>
    <n v="3"/>
    <x v="45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6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5"/>
    <x v="61"/>
    <s v="Sam, dim et JF - JOUR - Consultation"/>
    <s v="Consultation"/>
    <n v="37.5"/>
    <m/>
    <m/>
    <m/>
    <m/>
    <s v="Bancontact"/>
    <m/>
    <m/>
    <n v="37"/>
    <m/>
    <x v="1"/>
    <m/>
    <x v="2"/>
    <n v="37"/>
    <x v="6"/>
    <n v="37"/>
    <x v="0"/>
    <m/>
  </r>
  <r>
    <x v="6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6"/>
    <x v="124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6"/>
    <n v="6"/>
    <x v="124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6"/>
    <n v="6"/>
    <x v="124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6"/>
    <n v="6"/>
    <x v="124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6"/>
    <n v="6"/>
    <x v="124"/>
    <s v="Sam, dim et JF - JOUR - Consultation"/>
    <s v="Consultation"/>
    <n v="37.5"/>
    <m/>
    <m/>
    <m/>
    <m/>
    <s v="Bancontact"/>
    <m/>
    <m/>
    <n v="66.16"/>
    <m/>
    <x v="1"/>
    <m/>
    <x v="2"/>
    <n v="66.16"/>
    <x v="6"/>
    <n v="66.16"/>
    <x v="0"/>
    <m/>
  </r>
  <r>
    <x v="66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7"/>
    <x v="22"/>
    <s v="Sam, dim et JF - JOUR - Consultation"/>
    <s v="Consultation"/>
    <n v="37.5"/>
    <m/>
    <m/>
    <m/>
    <m/>
    <s v="Cash"/>
    <m/>
    <m/>
    <n v="40"/>
    <m/>
    <x v="1"/>
    <m/>
    <x v="2"/>
    <n v="40"/>
    <x v="6"/>
    <n v="40"/>
    <x v="0"/>
    <m/>
  </r>
  <r>
    <x v="66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6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nuit 1"/>
    <x v="16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66"/>
    <s v="nuit 1"/>
    <x v="16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66"/>
    <s v="nuit 3"/>
    <x v="202"/>
    <s v="Sam, dim et JF - NUIT - Consultation"/>
    <s v="Consultation"/>
    <n v="50"/>
    <m/>
    <m/>
    <m/>
    <m/>
    <s v="Cash"/>
    <m/>
    <m/>
    <n v="50"/>
    <m/>
    <x v="1"/>
    <m/>
    <x v="2"/>
    <n v="50"/>
    <x v="6"/>
    <n v="50"/>
    <x v="0"/>
    <m/>
  </r>
  <r>
    <x v="66"/>
    <s v="nuit 2"/>
    <x v="53"/>
    <s v="Sam, dim et JF - NUIT - Consultation"/>
    <s v="Consultation"/>
    <n v="50"/>
    <m/>
    <m/>
    <m/>
    <m/>
    <s v="Cash"/>
    <m/>
    <m/>
    <n v="50"/>
    <m/>
    <x v="1"/>
    <m/>
    <x v="2"/>
    <n v="50"/>
    <x v="6"/>
    <n v="50"/>
    <x v="0"/>
    <m/>
  </r>
  <r>
    <x v="66"/>
    <s v="nuit 2"/>
    <x v="53"/>
    <s v="Sam, dim et JF - NUIT - Consultation"/>
    <s v="Consultation"/>
    <n v="50"/>
    <m/>
    <m/>
    <m/>
    <m/>
    <s v="Cash"/>
    <m/>
    <m/>
    <n v="50"/>
    <m/>
    <x v="1"/>
    <m/>
    <x v="2"/>
    <n v="50"/>
    <x v="6"/>
    <n v="50"/>
    <x v="0"/>
    <m/>
  </r>
  <r>
    <x v="66"/>
    <s v="nuit 2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6"/>
    <s v="nuit 2"/>
    <x v="53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67"/>
    <n v="4"/>
    <x v="146"/>
    <s v="Sam, dim et JF - JOUR - Visite 1 bénéficiaire"/>
    <s v="Visite"/>
    <n v="55.5"/>
    <s v="Charlier Victorine"/>
    <s v="Les Arcades Malmédy"/>
    <m/>
    <m/>
    <s v="Différé"/>
    <s v="MR"/>
    <s v="Oui"/>
    <n v="55.5"/>
    <m/>
    <x v="1"/>
    <m/>
    <x v="2"/>
    <n v="55.5"/>
    <x v="2"/>
    <n v="55.5"/>
    <x v="0"/>
    <m/>
  </r>
  <r>
    <x v="67"/>
    <s v="2a"/>
    <x v="7"/>
    <s v="Sam, dim et JF - JOUR - Consultation"/>
    <s v="Consultation"/>
    <n v="37.5"/>
    <s v="Clemens Ashley"/>
    <m/>
    <s v="(319) Solidaris - Mutualité socialiste et syndicale de la Province de Liège _x000a_"/>
    <s v="Chaussée de Mons 228 1480 TUBIZE "/>
    <s v="Différé"/>
    <s v="⅓ payant BC"/>
    <s v="Oui"/>
    <n v="37.5"/>
    <n v="1.5"/>
    <x v="9"/>
    <n v="35.85"/>
    <x v="7"/>
    <m/>
    <x v="0"/>
    <n v="37.35"/>
    <x v="0"/>
    <m/>
  </r>
  <r>
    <x v="67"/>
    <s v="nuit 1"/>
    <x v="129"/>
    <s v="Sam, dim et JF - JOUR - Consultation"/>
    <s v="Consultation"/>
    <n v="37.5"/>
    <s v="Corvers Vinny"/>
    <m/>
    <s v="(228) Mutualia - Mutualité neutre _x000a_"/>
    <s v="Place Verte 41 4800 VERVIERS"/>
    <s v="Différé"/>
    <s v="⅓ payant C"/>
    <s v="Oui"/>
    <n v="37.5"/>
    <n v="1.5"/>
    <x v="9"/>
    <n v="35.85"/>
    <x v="6"/>
    <m/>
    <x v="0"/>
    <n v="37.35"/>
    <x v="0"/>
    <m/>
  </r>
  <r>
    <x v="67"/>
    <s v="2b"/>
    <x v="30"/>
    <s v="Sam, dim et JF - JOUR - Visite 1 bénéficiaire"/>
    <s v="Visite"/>
    <n v="55.5"/>
    <s v="Dubois Karine"/>
    <m/>
    <s v="(228) Mutualia - Mutualité neutre _x000a_"/>
    <s v="Place Verte 41 4800 VERVIERS"/>
    <s v="Différé"/>
    <s v="⅓ payant BC"/>
    <s v="Oui"/>
    <n v="55.5"/>
    <n v="5"/>
    <x v="9"/>
    <n v="50.8"/>
    <x v="6"/>
    <m/>
    <x v="0"/>
    <n v="55.8"/>
    <x v="0"/>
    <m/>
  </r>
  <r>
    <x v="67"/>
    <s v="2b"/>
    <x v="30"/>
    <s v="Sam, dim et JF - JOUR - Visite 1 bénéficiaire"/>
    <s v="Visite"/>
    <n v="55.5"/>
    <s v="Graitet Willy"/>
    <s v="MR La Providence"/>
    <s v="(228) Mutualia - Mutualité neutre _x000a_"/>
    <s v="Place Verte 41 4800 VERVIERS"/>
    <s v="Différé"/>
    <s v="MR"/>
    <s v="Oui"/>
    <n v="55.5"/>
    <m/>
    <x v="1"/>
    <m/>
    <x v="2"/>
    <n v="55.5"/>
    <x v="0"/>
    <n v="0"/>
    <x v="2"/>
    <s v="Virement 27/10/2017"/>
  </r>
  <r>
    <x v="67"/>
    <n v="6"/>
    <x v="198"/>
    <s v="Sam, dim et JF - JOUR - Visite 1 bénéficiaire"/>
    <s v="Visite"/>
    <n v="55.5"/>
    <s v="Hehlemann Freddy"/>
    <s v="Reine Fabiola Eupen"/>
    <m/>
    <m/>
    <s v="Différé"/>
    <s v="MR"/>
    <s v="Oui"/>
    <n v="55.5"/>
    <m/>
    <x v="1"/>
    <m/>
    <x v="2"/>
    <n v="55.5"/>
    <x v="6"/>
    <n v="55.5"/>
    <x v="0"/>
    <m/>
  </r>
  <r>
    <x v="67"/>
    <n v="6"/>
    <x v="198"/>
    <s v="Sam, dim et JF - JOUR - Visite 1 bénéficiaire"/>
    <s v="Visite"/>
    <n v="55.5"/>
    <s v="Jerusalem Anna"/>
    <s v="St Joseph Eupen"/>
    <m/>
    <m/>
    <s v="Différé"/>
    <s v="MR"/>
    <s v="Oui"/>
    <n v="55.5"/>
    <m/>
    <x v="1"/>
    <m/>
    <x v="2"/>
    <n v="55.5"/>
    <x v="11"/>
    <n v="55.5"/>
    <x v="0"/>
    <m/>
  </r>
  <r>
    <x v="67"/>
    <s v="2a"/>
    <x v="7"/>
    <s v="Sam, dim et JF - JOUR - Consultation"/>
    <s v="Consultation"/>
    <n v="37.5"/>
    <s v="Kabalan Abir"/>
    <m/>
    <s v="(319) Solidaris - Mutualité socialiste et syndicale de la Province de Liège _x000a_"/>
    <s v="Chaussée de Mons 228 1480 TUBIZE "/>
    <s v="Différé"/>
    <s v="⅓ payant BC"/>
    <s v="Oui"/>
    <n v="37.5"/>
    <n v="3"/>
    <x v="9"/>
    <n v="35.85"/>
    <x v="7"/>
    <m/>
    <x v="0"/>
    <n v="38.85"/>
    <x v="0"/>
    <m/>
  </r>
  <r>
    <x v="67"/>
    <n v="5"/>
    <x v="91"/>
    <s v="Sam, dim et JF - JOUR - Consultation"/>
    <s v="Consultation"/>
    <n v="37.5"/>
    <s v="Lejeune Nathan"/>
    <m/>
    <s v="(509) Partena - Mutualité libre _x000a_"/>
    <s v="Boulevard Louis Mettewie 74-76 1080 BRUXELLES "/>
    <s v="Différé"/>
    <s v="⅓ payant NP"/>
    <s v="Oui"/>
    <n v="37.5"/>
    <m/>
    <x v="1"/>
    <n v="35.85"/>
    <x v="3"/>
    <m/>
    <x v="0"/>
    <n v="35.85"/>
    <x v="0"/>
    <m/>
  </r>
  <r>
    <x v="67"/>
    <n v="7"/>
    <x v="1"/>
    <s v="Sam, dim et JF - JOUR - Visite 1 bénéficiaire"/>
    <s v="Visite"/>
    <n v="55.5"/>
    <s v="Niessen Adelheid"/>
    <s v="MRS Butgenbach"/>
    <m/>
    <m/>
    <s v="Différé"/>
    <s v="MR"/>
    <s v="Oui"/>
    <n v="55.5"/>
    <m/>
    <x v="1"/>
    <m/>
    <x v="2"/>
    <n v="55.5"/>
    <x v="6"/>
    <n v="55.5"/>
    <x v="0"/>
    <m/>
  </r>
  <r>
    <x v="67"/>
    <n v="3"/>
    <x v="25"/>
    <s v="Sam, dim et JF - JOUR - Consultation"/>
    <s v="Consultation"/>
    <n v="37.5"/>
    <s v="Renier Audrey"/>
    <m/>
    <s v="(319) Solidaris - Mutualité socialiste et syndicale de la Province de Liège _x000a_"/>
    <s v="Chaussée de Mons 228 1480 TUBIZE "/>
    <s v="Différé"/>
    <s v="⅓ payant BC"/>
    <s v="Oui"/>
    <n v="37.5"/>
    <n v="1"/>
    <x v="9"/>
    <n v="35.85"/>
    <x v="7"/>
    <m/>
    <x v="0"/>
    <n v="36.85"/>
    <x v="0"/>
    <m/>
  </r>
  <r>
    <x v="67"/>
    <n v="6"/>
    <x v="198"/>
    <s v="Sam, dim et JF - JOUR - Visite 1 bénéficiaire"/>
    <s v="Visite"/>
    <n v="55.5"/>
    <s v="Rutters Karin"/>
    <s v="ST Franziskus Eupen"/>
    <m/>
    <m/>
    <s v="Différé"/>
    <s v="MR"/>
    <s v="Oui"/>
    <n v="55.5"/>
    <m/>
    <x v="1"/>
    <m/>
    <x v="2"/>
    <n v="55.5"/>
    <x v="6"/>
    <n v="55.5"/>
    <x v="0"/>
    <m/>
  </r>
  <r>
    <x v="67"/>
    <n v="7"/>
    <x v="1"/>
    <s v="Sam, dim et JF - JOUR - Visite 1 bénéficiaire"/>
    <s v="Visite"/>
    <n v="55.5"/>
    <s v="Steils Erna"/>
    <s v="MRS Butgenbach"/>
    <m/>
    <m/>
    <s v="Différé"/>
    <s v="MR"/>
    <s v="Oui"/>
    <n v="55.5"/>
    <m/>
    <x v="1"/>
    <m/>
    <x v="2"/>
    <n v="55.5"/>
    <x v="2"/>
    <n v="55.5"/>
    <x v="0"/>
    <m/>
  </r>
  <r>
    <x v="67"/>
    <n v="7"/>
    <x v="1"/>
    <s v="Sam, dim et JF - JOUR - Consultation"/>
    <s v="Consultation"/>
    <n v="37.5"/>
    <s v="Stoffels Irene"/>
    <s v="M.Méd. Pro Gesund"/>
    <m/>
    <m/>
    <s v="Différé"/>
    <s v="Autres"/>
    <s v="Oui"/>
    <n v="37.5"/>
    <n v="6"/>
    <x v="9"/>
    <m/>
    <x v="2"/>
    <n v="31.5"/>
    <x v="2"/>
    <n v="37.5"/>
    <x v="0"/>
    <m/>
  </r>
  <r>
    <x v="67"/>
    <n v="3"/>
    <x v="25"/>
    <s v="Sam, dim et JF - JOUR - Visite 1 bénéficiaire"/>
    <s v="Visite"/>
    <n v="55.5"/>
    <s v="Welliquet Ghislain"/>
    <s v="Les Heures Claires Spa"/>
    <m/>
    <m/>
    <s v="Différé"/>
    <s v="MR"/>
    <s v="Oui"/>
    <n v="55.5"/>
    <m/>
    <x v="1"/>
    <m/>
    <x v="2"/>
    <n v="55.5"/>
    <x v="12"/>
    <n v="55.5"/>
    <x v="0"/>
    <m/>
  </r>
  <r>
    <x v="67"/>
    <s v="1a"/>
    <x v="170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7"/>
    <s v="1a"/>
    <x v="17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1a"/>
    <x v="17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1a"/>
    <x v="17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1a"/>
    <x v="17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1a"/>
    <x v="17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1a"/>
    <x v="17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1a"/>
    <x v="17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1a"/>
    <x v="17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1a"/>
    <x v="17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1a"/>
    <x v="170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67"/>
    <s v="1b"/>
    <x v="153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67"/>
    <s v="1b"/>
    <x v="153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67"/>
    <s v="1b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1b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1b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1b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1b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1b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1b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1b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2a"/>
    <x v="7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7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2b"/>
    <x v="30"/>
    <s v="Sam, dim et JF - JOUR - Visite 1 bénéficiaire"/>
    <s v="Visite"/>
    <n v="55.5"/>
    <m/>
    <m/>
    <m/>
    <m/>
    <s v="Cash"/>
    <m/>
    <m/>
    <n v="55.5"/>
    <m/>
    <x v="1"/>
    <m/>
    <x v="2"/>
    <n v="55.5"/>
    <x v="6"/>
    <n v="55.5"/>
    <x v="0"/>
    <m/>
  </r>
  <r>
    <x v="67"/>
    <s v="2b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2b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2b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2b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3"/>
    <x v="25"/>
    <s v="Sam, dim et JF - JOUR - Visite 1 bénéficiaire"/>
    <s v="Visite"/>
    <n v="55.5"/>
    <m/>
    <m/>
    <m/>
    <m/>
    <s v="Cash"/>
    <m/>
    <m/>
    <n v="55.5"/>
    <m/>
    <x v="1"/>
    <m/>
    <x v="2"/>
    <n v="55.5"/>
    <x v="6"/>
    <n v="55.5"/>
    <x v="0"/>
    <m/>
  </r>
  <r>
    <x v="67"/>
    <n v="3"/>
    <x v="25"/>
    <s v="Sam, dim et JF - JOUR - Visite 1 bénéficiaire"/>
    <s v="Visite"/>
    <n v="55.5"/>
    <m/>
    <m/>
    <m/>
    <m/>
    <s v="Cash"/>
    <m/>
    <m/>
    <n v="55.5"/>
    <m/>
    <x v="1"/>
    <m/>
    <x v="2"/>
    <n v="55.5"/>
    <x v="6"/>
    <n v="55.5"/>
    <x v="0"/>
    <m/>
  </r>
  <r>
    <x v="67"/>
    <n v="3"/>
    <x v="25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7"/>
    <n v="3"/>
    <x v="25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7"/>
    <n v="3"/>
    <x v="25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7"/>
    <n v="3"/>
    <x v="25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7"/>
    <n v="3"/>
    <x v="25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7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5"/>
    <x v="91"/>
    <s v="Sam, dim et JF - JOUR - Consultation"/>
    <s v="Consultation"/>
    <n v="37.5"/>
    <m/>
    <m/>
    <m/>
    <m/>
    <s v="Cash"/>
    <m/>
    <m/>
    <n v="34"/>
    <m/>
    <x v="1"/>
    <m/>
    <x v="2"/>
    <n v="34"/>
    <x v="6"/>
    <n v="34"/>
    <x v="0"/>
    <m/>
  </r>
  <r>
    <x v="67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7"/>
    <x v="1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7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nuit 1"/>
    <x v="12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nuit 3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7"/>
    <s v="nuit 2"/>
    <x v="19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68"/>
    <s v="nuit 1"/>
    <x v="103"/>
    <s v="Vend et veille JF - NUIT - Consultation"/>
    <s v="Consultation"/>
    <n v="50"/>
    <s v="Toupin Anabel"/>
    <m/>
    <s v="(228) Mutualia - Mutualité neutre _x000a_"/>
    <s v="Place Verte 41 4800 VERVIERS"/>
    <s v="Différé"/>
    <s v="⅓ payant BC"/>
    <s v="Oui"/>
    <n v="50"/>
    <n v="1.5"/>
    <x v="9"/>
    <n v="48.19"/>
    <x v="6"/>
    <m/>
    <x v="0"/>
    <n v="49.69"/>
    <x v="0"/>
    <m/>
  </r>
  <r>
    <x v="68"/>
    <s v="nuit 2"/>
    <x v="39"/>
    <s v="Vend et veille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68"/>
    <s v="nuit 1"/>
    <x v="103"/>
    <s v="Vend et veille JF - JOUR - Consultation"/>
    <s v="Consultation"/>
    <n v="29"/>
    <m/>
    <m/>
    <m/>
    <m/>
    <s v="Bancontact"/>
    <m/>
    <m/>
    <n v="29"/>
    <m/>
    <x v="1"/>
    <m/>
    <x v="2"/>
    <n v="29"/>
    <x v="6"/>
    <n v="29"/>
    <x v="0"/>
    <m/>
  </r>
  <r>
    <x v="68"/>
    <s v="nuit 1"/>
    <x v="103"/>
    <s v="Vend et veille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68"/>
    <s v="nuit 3"/>
    <x v="131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69"/>
    <n v="6"/>
    <x v="125"/>
    <s v="Sam, dim et JF - JOUR - Consultation"/>
    <s v="Consultation"/>
    <n v="37.5"/>
    <s v="Alimovic Hassan"/>
    <s v="M.Méd. GPS Eupen"/>
    <m/>
    <m/>
    <s v="Différé"/>
    <s v="Autres"/>
    <s v="Oui"/>
    <n v="37.5"/>
    <m/>
    <x v="1"/>
    <m/>
    <x v="2"/>
    <n v="37.5"/>
    <x v="6"/>
    <n v="37.5"/>
    <x v="0"/>
    <m/>
  </r>
  <r>
    <x v="69"/>
    <n v="6"/>
    <x v="125"/>
    <s v="Sam, dim et JF - JOUR - Consultation"/>
    <s v="Consultation"/>
    <n v="37.5"/>
    <s v="Becker Walter"/>
    <m/>
    <s v="(137) Mutualité Chrétienne de Verviers - Eupen "/>
    <s v="Rue Laoureux 25-29  - 4800 Verviers"/>
    <s v="Différé"/>
    <s v="⅓ payant C"/>
    <s v="Oui"/>
    <n v="37.5"/>
    <n v="1.5"/>
    <x v="9"/>
    <n v="35.85"/>
    <x v="7"/>
    <m/>
    <x v="0"/>
    <n v="37.35"/>
    <x v="0"/>
    <m/>
  </r>
  <r>
    <x v="69"/>
    <s v="nuit 1"/>
    <x v="178"/>
    <s v="Sam, dim et JF - NUIT - Consultation"/>
    <s v="Consultation"/>
    <n v="50"/>
    <s v="Bodson Meven"/>
    <m/>
    <m/>
    <m/>
    <s v="Différé"/>
    <s v="Virement"/>
    <s v="Oui"/>
    <n v="45"/>
    <m/>
    <x v="1"/>
    <m/>
    <x v="2"/>
    <n v="55.5"/>
    <x v="6"/>
    <n v="55.5"/>
    <x v="0"/>
    <m/>
  </r>
  <r>
    <x v="69"/>
    <s v="2a"/>
    <x v="173"/>
    <s v="Sam, dim et JF - JOUR - Visite 1 bénéficiaire"/>
    <s v="Visite"/>
    <n v="55.5"/>
    <s v="Cornet Marc"/>
    <m/>
    <s v="(228) Mutualia - Mutualité neutre _x000a_"/>
    <s v="Place Verte 41 4800 VERVIERS"/>
    <s v="Différé"/>
    <s v="⅓ payant C"/>
    <s v="Oui"/>
    <n v="55.5"/>
    <n v="1.5"/>
    <x v="9"/>
    <n v="35.85"/>
    <x v="6"/>
    <m/>
    <x v="0"/>
    <n v="37.35"/>
    <x v="0"/>
    <m/>
  </r>
  <r>
    <x v="69"/>
    <n v="4"/>
    <x v="112"/>
    <s v="Sam, dim et JF - JOUR - Visite 1 bénéficiaire"/>
    <s v="Visite"/>
    <n v="55.5"/>
    <s v="Dehottay Lucie"/>
    <s v="Home Saint-Vincent Paul"/>
    <m/>
    <m/>
    <s v="Différé"/>
    <s v="MR"/>
    <s v="Oui"/>
    <n v="55.5"/>
    <m/>
    <x v="1"/>
    <m/>
    <x v="2"/>
    <n v="55.5"/>
    <x v="12"/>
    <n v="55.5"/>
    <x v="0"/>
    <m/>
  </r>
  <r>
    <x v="69"/>
    <s v="2b"/>
    <x v="166"/>
    <s v="Sam, dim et JF - JOUR - Visite 1 bénéficiaire"/>
    <s v="Visite"/>
    <n v="55.5"/>
    <s v="Docquier Alain"/>
    <m/>
    <s v="(319) Solidaris - Mutualité socialiste et syndicale de la Province de Liège _x000a_"/>
    <s v="Chaussée de Mons 228 1480 TUBIZE "/>
    <s v="Différé"/>
    <s v="⅓ payant NP"/>
    <s v="Oui"/>
    <n v="55.5"/>
    <m/>
    <x v="1"/>
    <n v="50.8"/>
    <x v="7"/>
    <m/>
    <x v="0"/>
    <n v="50.8"/>
    <x v="0"/>
    <m/>
  </r>
  <r>
    <x v="69"/>
    <n v="6"/>
    <x v="125"/>
    <s v="Sam, dim et JF - JOUR - Visite 1 bénéficiaire"/>
    <s v="Visite"/>
    <n v="55.5"/>
    <s v="Dome Joseph"/>
    <s v="Sainte Catherine Walhorn"/>
    <m/>
    <m/>
    <s v="Différé"/>
    <s v="MR"/>
    <s v="Oui"/>
    <n v="55.5"/>
    <m/>
    <x v="1"/>
    <m/>
    <x v="2"/>
    <n v="55.5"/>
    <x v="2"/>
    <n v="55.5"/>
    <x v="0"/>
    <m/>
  </r>
  <r>
    <x v="69"/>
    <s v="2b"/>
    <x v="166"/>
    <s v="Sam, dim et JF - JOUR - Consultation"/>
    <s v="Consultation"/>
    <n v="37.5"/>
    <s v="Estevez Barranco Cedric"/>
    <s v="M.Méd. Thier Mère Dieu"/>
    <m/>
    <m/>
    <s v="Différé"/>
    <s v="Autres"/>
    <s v="Oui"/>
    <n v="37.5"/>
    <n v="6"/>
    <x v="9"/>
    <m/>
    <x v="2"/>
    <n v="31.5"/>
    <x v="6"/>
    <n v="37.5"/>
    <x v="0"/>
    <m/>
  </r>
  <r>
    <x v="69"/>
    <n v="7"/>
    <x v="50"/>
    <s v="Sam, dim et JF - JOUR - Consultation"/>
    <s v="Consultation"/>
    <n v="37.5"/>
    <s v="Frauenkron Hana"/>
    <s v="M.Méd. Pro gesund"/>
    <m/>
    <m/>
    <s v="Différé"/>
    <s v="Autres"/>
    <s v="Oui"/>
    <n v="37.5"/>
    <n v="6"/>
    <x v="9"/>
    <m/>
    <x v="2"/>
    <n v="31.5"/>
    <x v="2"/>
    <n v="37.5"/>
    <x v="0"/>
    <m/>
  </r>
  <r>
    <x v="69"/>
    <s v="2a"/>
    <x v="173"/>
    <s v="Sam, dim et JF - JOUR - Visite 1 bénéficiaire"/>
    <s v="Visite"/>
    <n v="55.5"/>
    <s v="Gaudron Timeo"/>
    <m/>
    <s v="(228) Mutualia - Mutualité neutre _x000a_"/>
    <s v="Place Verte 41 4800 VERVIERS"/>
    <s v="Différé"/>
    <s v="⅓ payant C"/>
    <s v="Oui"/>
    <n v="55.5"/>
    <n v="1.5"/>
    <x v="9"/>
    <n v="35.85"/>
    <x v="6"/>
    <m/>
    <x v="0"/>
    <n v="37.35"/>
    <x v="0"/>
    <m/>
  </r>
  <r>
    <x v="69"/>
    <n v="6"/>
    <x v="125"/>
    <s v="Sam, dim et JF - JOUR - Consultation"/>
    <s v="Consultation"/>
    <n v="37.5"/>
    <s v="Gereke Julia"/>
    <m/>
    <s v="(137) Mutualité Chrétienne de Verviers - Eupen "/>
    <s v="Rue Laoureux 25-29  - 4800 Verviers"/>
    <s v="Différé"/>
    <s v="⅓ payant C"/>
    <s v="Oui"/>
    <n v="37.5"/>
    <n v="1.5"/>
    <x v="9"/>
    <n v="35.85"/>
    <x v="7"/>
    <m/>
    <x v="0"/>
    <n v="37.35"/>
    <x v="0"/>
    <m/>
  </r>
  <r>
    <x v="69"/>
    <n v="6"/>
    <x v="125"/>
    <s v="Sam, dim et JF - JOUR - Consultation"/>
    <s v="Consultation"/>
    <n v="37.5"/>
    <s v="Hans Elsa"/>
    <m/>
    <s v="(137) Mutualité Chrétienne de Verviers - Eupen "/>
    <s v="Rue Laoureux 25-29  - 4800 Verviers"/>
    <s v="Différé"/>
    <s v="⅓ payant C"/>
    <s v="Oui"/>
    <n v="37.5"/>
    <n v="1.5"/>
    <x v="9"/>
    <n v="35.85"/>
    <x v="7"/>
    <m/>
    <x v="0"/>
    <n v="37.35"/>
    <x v="0"/>
    <m/>
  </r>
  <r>
    <x v="69"/>
    <n v="3"/>
    <x v="114"/>
    <s v="Sam, dim et JF - JOUR - Consultation"/>
    <s v="Consultation"/>
    <n v="37.5"/>
    <s v="Hoefkens Joëlle"/>
    <m/>
    <s v="(414) Mutualité libérale de Liège _x000a_"/>
    <s v="Rue de Hermée, 177D 4040 HERSTAL"/>
    <s v="Différé"/>
    <s v="⅓ payant C"/>
    <s v="Oui"/>
    <n v="37.5"/>
    <n v="1"/>
    <x v="9"/>
    <n v="35.85"/>
    <x v="7"/>
    <m/>
    <x v="0"/>
    <n v="36.85"/>
    <x v="0"/>
    <m/>
  </r>
  <r>
    <x v="69"/>
    <n v="7"/>
    <x v="50"/>
    <s v="Sam, dim et JF - JOUR - Consultation"/>
    <s v="Consultation"/>
    <n v="37.5"/>
    <s v="Kohn Elias"/>
    <s v="M.Méd. Pro gesund"/>
    <m/>
    <m/>
    <s v="Différé"/>
    <s v="Autres"/>
    <s v="Oui"/>
    <n v="37.5"/>
    <n v="6"/>
    <x v="9"/>
    <m/>
    <x v="2"/>
    <n v="31.5"/>
    <x v="2"/>
    <n v="37.5"/>
    <x v="0"/>
    <m/>
  </r>
  <r>
    <x v="69"/>
    <n v="6"/>
    <x v="125"/>
    <s v="Sam, dim et JF - JOUR - Consultation"/>
    <s v="Consultation"/>
    <n v="37.5"/>
    <s v="Kurth Lisa"/>
    <m/>
    <s v="(610) Office régional d'Eupen _x000a_"/>
    <s v="Brauereihof 5 4700 EUPEN"/>
    <s v="Différé"/>
    <s v="⅓ payant C"/>
    <s v="Oui"/>
    <n v="37.5"/>
    <n v="1.5"/>
    <x v="9"/>
    <n v="35.85"/>
    <x v="7"/>
    <m/>
    <x v="0"/>
    <n v="37.35"/>
    <x v="0"/>
    <m/>
  </r>
  <r>
    <x v="69"/>
    <n v="7"/>
    <x v="50"/>
    <s v="Sam, dim et JF - JOUR - Consultation"/>
    <s v="Consultation"/>
    <n v="37.5"/>
    <s v="Lerho Jérome"/>
    <s v="M.Méd. Pro gesund"/>
    <m/>
    <m/>
    <s v="Différé"/>
    <s v="Autres"/>
    <s v="Oui"/>
    <n v="37.5"/>
    <n v="6"/>
    <x v="9"/>
    <m/>
    <x v="2"/>
    <n v="31.5"/>
    <x v="2"/>
    <n v="37.5"/>
    <x v="0"/>
    <m/>
  </r>
  <r>
    <x v="69"/>
    <s v="2b"/>
    <x v="166"/>
    <s v="Sam, dim et JF - JOUR - Visite 1 bénéficiaire"/>
    <s v="Visite"/>
    <n v="55.5"/>
    <s v="Matrouille Maggy"/>
    <m/>
    <s v="(319) Solidaris - Mutualité socialiste et syndicale de la Province de Liège _x000a_"/>
    <s v="Chaussée de Mons 228 1480 TUBIZE "/>
    <s v="Différé"/>
    <s v="⅓ payant NP"/>
    <s v="Oui"/>
    <n v="50.5"/>
    <m/>
    <x v="1"/>
    <n v="55.6"/>
    <x v="7"/>
    <m/>
    <x v="0"/>
    <n v="55.6"/>
    <x v="0"/>
    <m/>
  </r>
  <r>
    <x v="69"/>
    <n v="3"/>
    <x v="114"/>
    <s v="Sam, dim et JF - JOUR - Consultation"/>
    <s v="Consultation"/>
    <n v="37.5"/>
    <s v="Mokhtari Sara"/>
    <m/>
    <s v="(137) Mutualité Chrétienne de Verviers - Eupen "/>
    <s v="Rue Laoureux 25-29  - 4800 Verviers"/>
    <s v="Différé"/>
    <s v="⅓ payant BC"/>
    <s v="Oui"/>
    <n v="37.5"/>
    <n v="1"/>
    <x v="9"/>
    <n v="35.85"/>
    <x v="7"/>
    <m/>
    <x v="0"/>
    <n v="36.85"/>
    <x v="0"/>
    <m/>
  </r>
  <r>
    <x v="69"/>
    <n v="6"/>
    <x v="125"/>
    <s v="Sam, dim et JF - JOUR - Consultation"/>
    <s v="Consultation"/>
    <n v="37.5"/>
    <s v="Pasques Francine"/>
    <s v="M.Méd. GPS Eupen"/>
    <m/>
    <m/>
    <s v="Différé"/>
    <s v="Autres"/>
    <s v="Oui"/>
    <n v="37.5"/>
    <m/>
    <x v="1"/>
    <m/>
    <x v="2"/>
    <n v="37.5"/>
    <x v="6"/>
    <n v="37.5"/>
    <x v="0"/>
    <m/>
  </r>
  <r>
    <x v="69"/>
    <n v="7"/>
    <x v="50"/>
    <s v="Sam, dim et JF - JOUR - Consultation"/>
    <s v="Consultation"/>
    <n v="37.5"/>
    <s v="Paulus Johannes"/>
    <m/>
    <s v="(137) Mutualité Chrétienne de Verviers - Eupen "/>
    <s v="Rue Laoureux 25-29  - 4800 Verviers"/>
    <s v="Différé"/>
    <s v="⅓ payant C"/>
    <s v="Oui"/>
    <n v="37.5"/>
    <n v="1.5"/>
    <x v="9"/>
    <n v="35.85"/>
    <x v="7"/>
    <m/>
    <x v="0"/>
    <n v="37.35"/>
    <x v="0"/>
    <m/>
  </r>
  <r>
    <x v="69"/>
    <n v="5"/>
    <x v="70"/>
    <s v="Sam, dim et JF - JOUR - Visite 1 bénéficiaire"/>
    <s v="Visite"/>
    <n v="55.5"/>
    <s v="Pirson Yvonne"/>
    <s v="La Bouvière"/>
    <m/>
    <m/>
    <s v="Différé"/>
    <s v="MR"/>
    <s v="Oui"/>
    <n v="55.5"/>
    <m/>
    <x v="1"/>
    <m/>
    <x v="2"/>
    <n v="55.5"/>
    <x v="2"/>
    <n v="55.5"/>
    <x v="0"/>
    <m/>
  </r>
  <r>
    <x v="69"/>
    <s v="nuit 2"/>
    <x v="128"/>
    <s v="Sam, dim et JF - NUIT - Visite 1 bénéficiaire"/>
    <s v="Visite"/>
    <n v="85"/>
    <s v="Pirson Yvonne"/>
    <s v="La Bouvière"/>
    <m/>
    <m/>
    <s v="Différé"/>
    <s v="MR"/>
    <s v="Oui"/>
    <n v="85"/>
    <m/>
    <x v="1"/>
    <m/>
    <x v="2"/>
    <n v="85"/>
    <x v="2"/>
    <n v="85"/>
    <x v="0"/>
    <m/>
  </r>
  <r>
    <x v="69"/>
    <s v="nuit 1"/>
    <x v="178"/>
    <s v="Sam, dim et JF - NUIT - Consultation"/>
    <s v="Consultation"/>
    <n v="50"/>
    <s v="Rashica Bejt"/>
    <s v="M.Méd. Thier Mère Dieu"/>
    <m/>
    <m/>
    <s v="Différé"/>
    <s v="Autres"/>
    <s v="Oui"/>
    <n v="45"/>
    <m/>
    <x v="1"/>
    <m/>
    <x v="2"/>
    <n v="29.44"/>
    <x v="6"/>
    <n v="29.44"/>
    <x v="0"/>
    <m/>
  </r>
  <r>
    <x v="69"/>
    <n v="3"/>
    <x v="114"/>
    <s v="Sam, dim et JF - JOUR - Consultation"/>
    <s v="Consultation"/>
    <n v="37.5"/>
    <s v="Resimont Roger"/>
    <m/>
    <s v="(319) Solidaris - Mutualité socialiste et syndicale de la Province de Liège _x000a_"/>
    <s v="Chaussée de Mons 228 1480 TUBIZE "/>
    <s v="Différé"/>
    <s v="⅓ payant C"/>
    <s v="Oui"/>
    <n v="37.5"/>
    <n v="1"/>
    <x v="9"/>
    <m/>
    <x v="2"/>
    <m/>
    <x v="0"/>
    <n v="1"/>
    <x v="3"/>
    <m/>
  </r>
  <r>
    <x v="69"/>
    <n v="7"/>
    <x v="50"/>
    <s v="Sam, dim et JF - JOUR - Consultation"/>
    <s v="Consultation"/>
    <n v="37.5"/>
    <s v="Reuter Yasmin"/>
    <s v="M.Méd. Pro gesund"/>
    <m/>
    <m/>
    <s v="Différé"/>
    <s v="Autres"/>
    <s v="Oui"/>
    <n v="37.5"/>
    <n v="6"/>
    <x v="9"/>
    <m/>
    <x v="2"/>
    <n v="31.5"/>
    <x v="2"/>
    <n v="37.5"/>
    <x v="0"/>
    <m/>
  </r>
  <r>
    <x v="69"/>
    <n v="6"/>
    <x v="125"/>
    <s v="Sam, dim et JF - JOUR - Visite 1 bénéficiaire"/>
    <s v="Visite"/>
    <n v="55.5"/>
    <s v="Scholl Hubert"/>
    <s v="Sainte Catherine Walhorn"/>
    <m/>
    <m/>
    <s v="Différé"/>
    <s v="MR"/>
    <s v="Oui"/>
    <n v="55.5"/>
    <m/>
    <x v="1"/>
    <m/>
    <x v="2"/>
    <n v="55.5"/>
    <x v="2"/>
    <n v="55.5"/>
    <x v="0"/>
    <m/>
  </r>
  <r>
    <x v="69"/>
    <s v="nuit 1"/>
    <x v="178"/>
    <s v="Sam, dim et JF - NUIT - Consultation"/>
    <s v="Consultation"/>
    <n v="50"/>
    <s v="Sekersoz Zeynep"/>
    <m/>
    <s v="(137) Mutualité Chrétienne de Verviers - Eupen "/>
    <s v="Rue Laoureux 25-29  - 4800 Verviers"/>
    <s v="Différé"/>
    <s v="⅓ payant C"/>
    <s v="Oui"/>
    <n v="45"/>
    <n v="1.5"/>
    <x v="9"/>
    <n v="31.94"/>
    <x v="7"/>
    <m/>
    <x v="0"/>
    <n v="33.44"/>
    <x v="0"/>
    <m/>
  </r>
  <r>
    <x v="69"/>
    <s v="1b"/>
    <x v="118"/>
    <s v="Sam, dim et JF - JOUR - Visite 1 bénéficiaire"/>
    <s v="Visite"/>
    <n v="55.5"/>
    <s v="Serwas Berthe"/>
    <s v="Régina Moresnet"/>
    <m/>
    <m/>
    <s v="Différé"/>
    <s v="MR"/>
    <s v="Oui"/>
    <n v="55.5"/>
    <m/>
    <x v="1"/>
    <m/>
    <x v="2"/>
    <n v="55.5"/>
    <x v="2"/>
    <n v="55.5"/>
    <x v="0"/>
    <m/>
  </r>
  <r>
    <x v="69"/>
    <s v="2b"/>
    <x v="166"/>
    <s v="Sam, dim et JF - JOUR - Visite 1 bénéficiaire"/>
    <s v="Visite"/>
    <n v="55.5"/>
    <s v="Smitz Jean"/>
    <s v="Bon Air Petit - Rechain"/>
    <m/>
    <m/>
    <s v="Différé"/>
    <s v="MR"/>
    <s v="Oui"/>
    <n v="55.5"/>
    <m/>
    <x v="1"/>
    <m/>
    <x v="2"/>
    <n v="55.5"/>
    <x v="12"/>
    <n v="55.5"/>
    <x v="0"/>
    <m/>
  </r>
  <r>
    <x v="69"/>
    <s v="nuit 1"/>
    <x v="178"/>
    <s v="Sam, dim et JF - JOUR - Consultation"/>
    <s v="Consultation"/>
    <n v="37.5"/>
    <s v="Van Buggenhout Cindy"/>
    <s v="MM Thier Mère Dieu"/>
    <s v="(137) Mutualité Chrétienne de Verviers - Eupen "/>
    <s v="Rue Laoureux 25-29  - 4800 Verviers"/>
    <s v="Différé"/>
    <s v="⅓ payant C"/>
    <s v="Oui"/>
    <n v="33"/>
    <n v="1.5"/>
    <x v="9"/>
    <m/>
    <x v="2"/>
    <n v="31.5"/>
    <x v="11"/>
    <n v="33"/>
    <x v="0"/>
    <m/>
  </r>
  <r>
    <x v="69"/>
    <n v="3"/>
    <x v="114"/>
    <s v="Sam, dim et JF - JOUR - Visite 1 bénéficiaire"/>
    <s v="Visite"/>
    <n v="55.5"/>
    <s v="Vandeweyer Marie"/>
    <s v="Le Belvédère"/>
    <m/>
    <m/>
    <s v="Différé"/>
    <s v="MR"/>
    <s v="Oui"/>
    <n v="55.5"/>
    <m/>
    <x v="1"/>
    <m/>
    <x v="2"/>
    <n v="55.5"/>
    <x v="2"/>
    <n v="55.5"/>
    <x v="0"/>
    <m/>
  </r>
  <r>
    <x v="69"/>
    <s v="1a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a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a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a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a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a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a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a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a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a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a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a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b"/>
    <x v="118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69"/>
    <s v="1b"/>
    <x v="118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69"/>
    <s v="1b"/>
    <x v="118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69"/>
    <s v="1b"/>
    <x v="118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69"/>
    <s v="1b"/>
    <x v="118"/>
    <s v="Sam, dim et JF - JOUR - Consultation"/>
    <s v="Consultation"/>
    <n v="37.5"/>
    <m/>
    <m/>
    <m/>
    <m/>
    <s v="Bancontact"/>
    <m/>
    <m/>
    <n v="37"/>
    <m/>
    <x v="1"/>
    <m/>
    <x v="2"/>
    <n v="37"/>
    <x v="6"/>
    <n v="37"/>
    <x v="0"/>
    <m/>
  </r>
  <r>
    <x v="69"/>
    <s v="1b"/>
    <x v="11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b"/>
    <x v="11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b"/>
    <x v="11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b"/>
    <x v="11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b"/>
    <x v="11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b"/>
    <x v="11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b"/>
    <x v="11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b"/>
    <x v="11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b"/>
    <x v="11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1b"/>
    <x v="11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a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a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a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a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a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a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a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a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a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a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a"/>
    <x v="173"/>
    <s v="Sam, dim et JF - JOUR - Visite 1 bénéficiaire"/>
    <s v="Visite"/>
    <n v="55.5"/>
    <m/>
    <m/>
    <m/>
    <m/>
    <s v="Bancontact"/>
    <m/>
    <m/>
    <n v="55.51"/>
    <m/>
    <x v="1"/>
    <m/>
    <x v="2"/>
    <n v="55.51"/>
    <x v="6"/>
    <n v="55.51"/>
    <x v="0"/>
    <m/>
  </r>
  <r>
    <x v="69"/>
    <s v="2a"/>
    <x v="173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69"/>
    <s v="2b"/>
    <x v="166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9"/>
    <s v="2b"/>
    <x v="166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9"/>
    <s v="2b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b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b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b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b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b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b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b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b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2b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3"/>
    <x v="114"/>
    <s v="Sam, dim et JF - JOUR - Visite 1 bénéficiaire"/>
    <s v="Visite"/>
    <n v="55.5"/>
    <m/>
    <m/>
    <m/>
    <m/>
    <s v="Cash"/>
    <m/>
    <m/>
    <n v="55"/>
    <m/>
    <x v="1"/>
    <m/>
    <x v="2"/>
    <n v="55"/>
    <x v="6"/>
    <n v="55"/>
    <x v="0"/>
    <m/>
  </r>
  <r>
    <x v="69"/>
    <n v="3"/>
    <x v="114"/>
    <s v="Sam, dim et JF - JOUR - Consultation"/>
    <s v="Consultation"/>
    <n v="37.5"/>
    <m/>
    <m/>
    <m/>
    <m/>
    <s v="Cash"/>
    <m/>
    <m/>
    <n v="38"/>
    <m/>
    <x v="1"/>
    <m/>
    <x v="2"/>
    <n v="38"/>
    <x v="6"/>
    <n v="38"/>
    <x v="0"/>
    <m/>
  </r>
  <r>
    <x v="69"/>
    <n v="3"/>
    <x v="114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9"/>
    <n v="3"/>
    <x v="114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9"/>
    <n v="3"/>
    <x v="114"/>
    <s v="Sam, dim et JF - JOUR - Consultation"/>
    <s v="Consultation"/>
    <n v="37.5"/>
    <m/>
    <m/>
    <m/>
    <m/>
    <s v="Bancontact"/>
    <m/>
    <m/>
    <n v="37"/>
    <m/>
    <x v="1"/>
    <m/>
    <x v="2"/>
    <n v="37"/>
    <x v="6"/>
    <n v="37"/>
    <x v="0"/>
    <m/>
  </r>
  <r>
    <x v="69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3"/>
    <x v="114"/>
    <s v="Sam, dim et JF - JOUR - Visite 1 bénéficiaire"/>
    <s v="Visite"/>
    <n v="55.5"/>
    <m/>
    <m/>
    <m/>
    <m/>
    <s v="Bancontact"/>
    <m/>
    <m/>
    <n v="55"/>
    <m/>
    <x v="1"/>
    <m/>
    <x v="2"/>
    <n v="55"/>
    <x v="6"/>
    <n v="55"/>
    <x v="0"/>
    <m/>
  </r>
  <r>
    <x v="69"/>
    <n v="3"/>
    <x v="114"/>
    <s v="Sam, dim et JF - JOUR - Visite 1 bénéficiaire"/>
    <s v="Visite"/>
    <n v="55.5"/>
    <m/>
    <m/>
    <m/>
    <m/>
    <s v="Bancontact"/>
    <m/>
    <m/>
    <n v="55"/>
    <m/>
    <x v="1"/>
    <m/>
    <x v="2"/>
    <n v="55"/>
    <x v="6"/>
    <n v="55"/>
    <x v="0"/>
    <m/>
  </r>
  <r>
    <x v="69"/>
    <n v="3"/>
    <x v="114"/>
    <s v="Sam, dim et JF - JOUR - Visite 1 bénéficiaire"/>
    <s v="Visite"/>
    <n v="55.5"/>
    <m/>
    <m/>
    <m/>
    <m/>
    <s v="Bancontact"/>
    <m/>
    <m/>
    <n v="55"/>
    <m/>
    <x v="1"/>
    <m/>
    <x v="2"/>
    <n v="55"/>
    <x v="6"/>
    <n v="55"/>
    <x v="0"/>
    <m/>
  </r>
  <r>
    <x v="69"/>
    <n v="4"/>
    <x v="112"/>
    <s v="Sam, dim et JF - JOUR - Consultation"/>
    <s v="Consultation"/>
    <n v="37.5"/>
    <m/>
    <m/>
    <m/>
    <m/>
    <s v="Cash"/>
    <m/>
    <m/>
    <n v="38"/>
    <m/>
    <x v="1"/>
    <m/>
    <x v="2"/>
    <n v="38"/>
    <x v="6"/>
    <n v="38"/>
    <x v="0"/>
    <m/>
  </r>
  <r>
    <x v="69"/>
    <n v="4"/>
    <x v="112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9"/>
    <n v="4"/>
    <x v="112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9"/>
    <n v="4"/>
    <x v="112"/>
    <s v="Sam, dim et JF - JOUR - Consultation"/>
    <s v="Consultation"/>
    <n v="37.5"/>
    <m/>
    <m/>
    <m/>
    <m/>
    <s v="Bancontact"/>
    <m/>
    <m/>
    <n v="35.5"/>
    <m/>
    <x v="1"/>
    <m/>
    <x v="2"/>
    <n v="35.5"/>
    <x v="6"/>
    <n v="35.5"/>
    <x v="0"/>
    <m/>
  </r>
  <r>
    <x v="69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4"/>
    <x v="11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5"/>
    <x v="70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9"/>
    <n v="5"/>
    <x v="70"/>
    <s v="Sam, dim et JF - JOUR - Visite 1 bénéficiaire"/>
    <s v="Visite"/>
    <n v="55.5"/>
    <m/>
    <m/>
    <m/>
    <m/>
    <s v="Cash"/>
    <m/>
    <m/>
    <n v="60"/>
    <m/>
    <x v="1"/>
    <m/>
    <x v="2"/>
    <n v="60"/>
    <x v="6"/>
    <n v="60"/>
    <x v="0"/>
    <m/>
  </r>
  <r>
    <x v="69"/>
    <n v="5"/>
    <x v="70"/>
    <s v="Sam, dim et JF - JOUR - Consultation"/>
    <s v="Consultation"/>
    <n v="37.5"/>
    <m/>
    <m/>
    <m/>
    <m/>
    <s v="Bancontact"/>
    <m/>
    <m/>
    <n v="38"/>
    <m/>
    <x v="1"/>
    <m/>
    <x v="2"/>
    <n v="38"/>
    <x v="6"/>
    <n v="38"/>
    <x v="0"/>
    <m/>
  </r>
  <r>
    <x v="69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6"/>
    <x v="125"/>
    <s v="Sam, dim et JF - JOUR - Consultation"/>
    <s v="Consultation"/>
    <n v="37.5"/>
    <m/>
    <m/>
    <m/>
    <m/>
    <s v="Cash"/>
    <m/>
    <m/>
    <n v="32.5"/>
    <m/>
    <x v="1"/>
    <m/>
    <x v="2"/>
    <n v="32.5"/>
    <x v="6"/>
    <n v="32.5"/>
    <x v="0"/>
    <m/>
  </r>
  <r>
    <x v="69"/>
    <n v="6"/>
    <x v="125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9"/>
    <n v="6"/>
    <x v="125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69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6"/>
    <x v="125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69"/>
    <n v="7"/>
    <x v="50"/>
    <s v="Sam, dim et JF - JOUR - Consultation"/>
    <s v="Consultation"/>
    <n v="37.5"/>
    <m/>
    <m/>
    <m/>
    <m/>
    <s v="Cash"/>
    <m/>
    <m/>
    <n v="30"/>
    <m/>
    <x v="1"/>
    <m/>
    <x v="2"/>
    <n v="30"/>
    <x v="6"/>
    <n v="30"/>
    <x v="0"/>
    <m/>
  </r>
  <r>
    <x v="69"/>
    <n v="7"/>
    <x v="5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7"/>
    <x v="5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n v="7"/>
    <x v="5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nuit 1"/>
    <x v="178"/>
    <s v="Sam, dim et JF - JOUR - Consultation"/>
    <s v="Consultation"/>
    <n v="37.5"/>
    <m/>
    <m/>
    <m/>
    <m/>
    <s v="Cash"/>
    <m/>
    <m/>
    <n v="33"/>
    <m/>
    <x v="1"/>
    <m/>
    <x v="2"/>
    <n v="33"/>
    <x v="6"/>
    <n v="33"/>
    <x v="0"/>
    <m/>
  </r>
  <r>
    <x v="69"/>
    <s v="nuit 1"/>
    <x v="178"/>
    <s v="Sam, dim et JF - NUIT - Consultation"/>
    <s v="Consultation"/>
    <n v="50"/>
    <m/>
    <m/>
    <m/>
    <m/>
    <s v="Cash"/>
    <m/>
    <m/>
    <n v="45"/>
    <m/>
    <x v="1"/>
    <m/>
    <x v="2"/>
    <n v="45"/>
    <x v="6"/>
    <n v="45"/>
    <x v="0"/>
    <m/>
  </r>
  <r>
    <x v="69"/>
    <s v="nuit 1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6"/>
    <n v="33"/>
    <x v="0"/>
    <m/>
  </r>
  <r>
    <x v="69"/>
    <s v="nuit 1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6"/>
    <n v="33"/>
    <x v="0"/>
    <m/>
  </r>
  <r>
    <x v="69"/>
    <s v="nuit 1"/>
    <x v="178"/>
    <s v="Sam, dim et JF - NUIT - Consultation"/>
    <s v="Consultation"/>
    <n v="50"/>
    <m/>
    <m/>
    <m/>
    <m/>
    <s v="Bancontact"/>
    <m/>
    <m/>
    <n v="45"/>
    <m/>
    <x v="1"/>
    <m/>
    <x v="2"/>
    <n v="45"/>
    <x v="6"/>
    <n v="45"/>
    <x v="0"/>
    <m/>
  </r>
  <r>
    <x v="69"/>
    <s v="nuit 2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69"/>
    <s v="nuit 2"/>
    <x v="128"/>
    <s v="Sam, dim et JF - NUIT - Visite 1 bénéficiaire"/>
    <s v="Visite"/>
    <n v="85"/>
    <m/>
    <m/>
    <m/>
    <m/>
    <s v="Bancontact"/>
    <m/>
    <m/>
    <n v="85"/>
    <m/>
    <x v="1"/>
    <m/>
    <x v="2"/>
    <n v="85"/>
    <x v="6"/>
    <n v="85"/>
    <x v="0"/>
    <m/>
  </r>
  <r>
    <x v="69"/>
    <s v="nuit 2"/>
    <x v="128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69"/>
    <s v="nuit 3"/>
    <x v="50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69"/>
    <s v="nuit 3"/>
    <x v="50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0"/>
    <n v="5"/>
    <x v="37"/>
    <s v="Sam, dim et JF - JOUR - Visite 1 bénéficiaire"/>
    <s v="Visite"/>
    <n v="55.5"/>
    <s v="ANDRE Yvette"/>
    <s v="La Bouvière"/>
    <s v="(132) Mutualité chrétienne de la Province de Luxembourg "/>
    <s v="Rue de la Moselle 7-9 6700 ARLON "/>
    <s v="Différé"/>
    <s v="MR"/>
    <s v="Oui"/>
    <n v="48.18"/>
    <m/>
    <x v="1"/>
    <m/>
    <x v="2"/>
    <n v="48.18"/>
    <x v="2"/>
    <n v="48.18"/>
    <x v="0"/>
    <m/>
  </r>
  <r>
    <x v="70"/>
    <n v="3"/>
    <x v="120"/>
    <s v="Sam, dim et JF - JOUR - Consultation"/>
    <s v="Consultation"/>
    <n v="37.5"/>
    <s v="Burette Simone"/>
    <m/>
    <s v="(319) Solidaris - Mutualité socialiste et syndicale de la Province de Liège _x000a_"/>
    <s v="Chaussée de Mons 228 1480 TUBIZE "/>
    <s v="Différé"/>
    <s v="⅓ payant BC"/>
    <s v="Oui"/>
    <n v="37.5"/>
    <n v="1.5"/>
    <x v="9"/>
    <n v="35.85"/>
    <x v="7"/>
    <m/>
    <x v="0"/>
    <n v="37.35"/>
    <x v="0"/>
    <m/>
  </r>
  <r>
    <x v="70"/>
    <s v="nuit 2"/>
    <x v="145"/>
    <s v="Sam, dim et JF - NUIT - Visite 1 bénéficiaire"/>
    <s v="Visite"/>
    <n v="85"/>
    <s v="Cornelis Viviane"/>
    <m/>
    <s v="(126) Christelijk ziekenfonds Sint-Michielsbond"/>
    <s v="Haachtsesteenweg 1805 1130 BRUSSEL"/>
    <s v="Différé"/>
    <s v="⅓ payant NP"/>
    <s v="Oui"/>
    <n v="85"/>
    <m/>
    <x v="1"/>
    <n v="78.5"/>
    <x v="7"/>
    <m/>
    <x v="0"/>
    <n v="78.5"/>
    <x v="0"/>
    <m/>
  </r>
  <r>
    <x v="70"/>
    <s v="2b"/>
    <x v="203"/>
    <s v="Sam, dim et JF - JOUR - Visite 1 bénéficiaire"/>
    <s v="Visite"/>
    <n v="55.5"/>
    <s v="Courtois C/o Schmi  André"/>
    <s v="Mr CPAS de Pepinster"/>
    <m/>
    <m/>
    <s v="Différé"/>
    <s v="MR"/>
    <s v="Oui"/>
    <n v="55.5"/>
    <m/>
    <x v="1"/>
    <m/>
    <x v="2"/>
    <n v="55.5"/>
    <x v="2"/>
    <n v="55.5"/>
    <x v="0"/>
    <m/>
  </r>
  <r>
    <x v="70"/>
    <n v="3"/>
    <x v="120"/>
    <s v="Sam, dim et JF - JOUR - Visite 1 bénéficiaire"/>
    <s v="Visite"/>
    <n v="55.5"/>
    <s v="Dudkowiak Marian"/>
    <s v="Heures Claires Spa"/>
    <m/>
    <m/>
    <s v="Différé"/>
    <s v="MR"/>
    <s v="Oui"/>
    <n v="55.5"/>
    <m/>
    <x v="1"/>
    <m/>
    <x v="2"/>
    <n v="55.5"/>
    <x v="2"/>
    <n v="55.5"/>
    <x v="0"/>
    <m/>
  </r>
  <r>
    <x v="70"/>
    <s v="2a"/>
    <x v="184"/>
    <s v="Sam, dim et JF - JOUR - Consultation"/>
    <s v="Consultation"/>
    <n v="37.5"/>
    <s v="Duponthieu Amélie"/>
    <m/>
    <s v="(319) Solidaris - Mutualité socialiste et syndicale de la Province de Liège _x000a_"/>
    <s v="Chaussée de Mons 228 1480 TUBIZE "/>
    <s v="Différé"/>
    <s v="⅓ payant BC"/>
    <s v="Oui"/>
    <n v="37.5"/>
    <n v="1.5"/>
    <x v="9"/>
    <n v="23.5"/>
    <x v="7"/>
    <m/>
    <x v="0"/>
    <n v="25"/>
    <x v="0"/>
    <m/>
  </r>
  <r>
    <x v="70"/>
    <s v="2b"/>
    <x v="203"/>
    <s v="Sam, dim et JF - JOUR - Visite 1 bénéficiaire"/>
    <s v="Visite"/>
    <n v="55.5"/>
    <s v="Fauconnier Jeanine"/>
    <m/>
    <s v="(137) Mutualité Chrétienne de Verviers - Eupen "/>
    <s v="Rue Laoureux 25-29  - 4800 Verviers"/>
    <s v="Différé"/>
    <s v="⅓ payant C"/>
    <s v="Oui"/>
    <n v="55.5"/>
    <n v="5"/>
    <x v="9"/>
    <n v="55.6"/>
    <x v="7"/>
    <m/>
    <x v="0"/>
    <n v="60.6"/>
    <x v="0"/>
    <m/>
  </r>
  <r>
    <x v="70"/>
    <n v="7"/>
    <x v="14"/>
    <s v="Sam, dim et JF - JOUR - Consultation"/>
    <s v="Consultation"/>
    <n v="37.5"/>
    <s v="GIEBELS Heinrich"/>
    <s v="M.Méd. Pro gesund"/>
    <s v="(515) Freie Krankenkasse _x000a_"/>
    <s v="Rue Saint-Hubert 49 - 1150 BRUXELLES"/>
    <s v="Différé"/>
    <s v="Autres"/>
    <s v="Oui"/>
    <n v="37.5"/>
    <n v="1.5"/>
    <x v="9"/>
    <m/>
    <x v="2"/>
    <n v="36"/>
    <x v="2"/>
    <n v="37.5"/>
    <x v="0"/>
    <m/>
  </r>
  <r>
    <x v="70"/>
    <s v="2b"/>
    <x v="203"/>
    <s v="Sam, dim et JF - JOUR - Consultation"/>
    <s v="Consultation"/>
    <n v="37.5"/>
    <s v="Gilet Robert"/>
    <m/>
    <s v="(137) Mutualité Chrétienne de Verviers - Eupen "/>
    <s v="Rue Laoureux 25-29  - 4800 Verviers"/>
    <s v="Différé"/>
    <s v="⅓ payant NP"/>
    <s v="Oui"/>
    <n v="37.5"/>
    <m/>
    <x v="1"/>
    <n v="35.85"/>
    <x v="7"/>
    <m/>
    <x v="0"/>
    <n v="35.85"/>
    <x v="0"/>
    <m/>
  </r>
  <r>
    <x v="70"/>
    <s v="2a"/>
    <x v="184"/>
    <s v="Sam, dim et JF - JOUR - Consultation"/>
    <s v="Consultation"/>
    <n v="37.5"/>
    <s v="Gonay Pauline"/>
    <m/>
    <s v="(319) Solidaris - Mutualité socialiste et syndicale de la Province de Liège _x000a_"/>
    <s v="Chaussée de Mons 228 1480 TUBIZE "/>
    <s v="Différé"/>
    <s v="⅓ payant BC"/>
    <s v="Oui"/>
    <n v="37.5"/>
    <n v="1.5"/>
    <x v="9"/>
    <n v="35.85"/>
    <x v="7"/>
    <m/>
    <x v="0"/>
    <n v="37.35"/>
    <x v="0"/>
    <m/>
  </r>
  <r>
    <x v="70"/>
    <n v="3"/>
    <x v="120"/>
    <s v="Sam, dim et JF - JOUR - Visite 1 bénéficiaire"/>
    <s v="Visite"/>
    <n v="55.5"/>
    <s v="Grégoire Léone"/>
    <m/>
    <s v="(137) Mutualité Chrétienne de Verviers - Eupen "/>
    <s v="Rue Laoureux 25-29  - 4800 Verviers"/>
    <s v="Différé"/>
    <s v="⅓ payant BC"/>
    <s v="Oui"/>
    <n v="55.5"/>
    <n v="1.5"/>
    <x v="9"/>
    <n v="50.8"/>
    <x v="7"/>
    <m/>
    <x v="0"/>
    <n v="52.3"/>
    <x v="0"/>
    <m/>
  </r>
  <r>
    <x v="70"/>
    <s v="nuit 3"/>
    <x v="14"/>
    <s v="Sam, dim et JF - NUIT - Consultation"/>
    <s v="Consultation"/>
    <n v="50"/>
    <s v="Heindriichs Cindy"/>
    <s v="M.Méd. Pro Gesund"/>
    <m/>
    <m/>
    <s v="Différé"/>
    <s v="Autres"/>
    <s v="Oui"/>
    <n v="50"/>
    <n v="6"/>
    <x v="9"/>
    <m/>
    <x v="2"/>
    <n v="44"/>
    <x v="2"/>
    <n v="50"/>
    <x v="0"/>
    <m/>
  </r>
  <r>
    <x v="70"/>
    <s v="2a"/>
    <x v="184"/>
    <s v="Sam, dim et JF - JOUR - Consultation"/>
    <s v="Consultation"/>
    <n v="37.5"/>
    <s v="Janssen Guido"/>
    <m/>
    <s v="(319) Solidaris - Mutualité socialiste et syndicale de la Province de Liège _x000a_"/>
    <s v="Chaussée de Mons 228 1480 TUBIZE "/>
    <s v="Différé"/>
    <s v="⅓ payant BC"/>
    <s v="Oui"/>
    <n v="37.5"/>
    <n v="1.5"/>
    <x v="9"/>
    <n v="35.85"/>
    <x v="7"/>
    <m/>
    <x v="0"/>
    <n v="37.35"/>
    <x v="0"/>
    <m/>
  </r>
  <r>
    <x v="70"/>
    <n v="7"/>
    <x v="14"/>
    <s v="Sam, dim et JF - JOUR - Consultation"/>
    <s v="Consultation"/>
    <n v="37.5"/>
    <s v="Keller Samuel"/>
    <s v="M.Méd. Pro gesund"/>
    <s v="(515) Freie Krankenkasse _x000a_"/>
    <s v="Rue Saint-Hubert 49 - 1150 BRUXELLES"/>
    <s v="Différé"/>
    <s v="Autres"/>
    <s v="Oui"/>
    <n v="37.5"/>
    <n v="6"/>
    <x v="9"/>
    <m/>
    <x v="2"/>
    <n v="31.5"/>
    <x v="2"/>
    <n v="37.5"/>
    <x v="0"/>
    <m/>
  </r>
  <r>
    <x v="70"/>
    <s v="1b"/>
    <x v="204"/>
    <s v="Sam, dim et JF - JOUR - Visite 1 bénéficiaire"/>
    <s v="Visite"/>
    <n v="55.5"/>
    <s v="Klein Julien"/>
    <s v="Sainte Famille Thimister"/>
    <m/>
    <m/>
    <s v="Différé"/>
    <s v="MR"/>
    <s v="Oui"/>
    <n v="55.5"/>
    <m/>
    <x v="1"/>
    <m/>
    <x v="2"/>
    <n v="55.5"/>
    <x v="2"/>
    <n v="55.5"/>
    <x v="0"/>
    <m/>
  </r>
  <r>
    <x v="70"/>
    <n v="3"/>
    <x v="120"/>
    <s v="Sam, dim et JF - JOUR - Consultation"/>
    <s v="Consultation"/>
    <n v="37.5"/>
    <s v="Lahaye Betty"/>
    <m/>
    <s v="(228) Mutualia - Mutualité neutre _x000a_"/>
    <s v="Rue Laoureux 25-29  - 4800 Verviers"/>
    <s v="Différé"/>
    <s v="⅓ payant BC"/>
    <s v="Oui"/>
    <n v="37.5"/>
    <n v="1.5"/>
    <x v="9"/>
    <n v="35.85"/>
    <x v="6"/>
    <m/>
    <x v="0"/>
    <n v="37.35"/>
    <x v="0"/>
    <m/>
  </r>
  <r>
    <x v="70"/>
    <s v="2b"/>
    <x v="203"/>
    <s v="Sam, dim et JF - JOUR - Visite 1 bénéficiaire"/>
    <s v="Visite"/>
    <n v="55.5"/>
    <s v="Mairlot André"/>
    <s v="Résidence Heusy CHC"/>
    <m/>
    <m/>
    <s v="Différé"/>
    <s v="MR"/>
    <s v="Oui"/>
    <n v="55.5"/>
    <m/>
    <x v="1"/>
    <m/>
    <x v="2"/>
    <n v="55.5"/>
    <x v="6"/>
    <n v="55.5"/>
    <x v="0"/>
    <m/>
  </r>
  <r>
    <x v="70"/>
    <s v="2b"/>
    <x v="203"/>
    <s v="Sam, dim et JF - JOUR - Consultation"/>
    <s v="Consultation"/>
    <n v="37.5"/>
    <s v="Mouhmine Amina"/>
    <s v="M.Méd. Mosaïque"/>
    <m/>
    <m/>
    <s v="Différé"/>
    <s v="Autres"/>
    <s v="Oui"/>
    <n v="37.5"/>
    <m/>
    <x v="1"/>
    <m/>
    <x v="2"/>
    <n v="36.35"/>
    <x v="2"/>
    <n v="36.35"/>
    <x v="0"/>
    <m/>
  </r>
  <r>
    <x v="70"/>
    <n v="5"/>
    <x v="37"/>
    <s v="Sam, dim et JF - JOUR - Visite 1 bénéficiaire"/>
    <s v="Visite"/>
    <n v="55.5"/>
    <s v="PONDANT Madeleine"/>
    <s v="La Bouvière"/>
    <s v="(319) Solidaris - Mutualité socialiste et syndicale de la Province de Liège _x000a_"/>
    <s v="Chaussée de Mons 228 1480 TUBIZE "/>
    <s v="Différé"/>
    <s v="MR"/>
    <s v="Oui"/>
    <n v="48.18"/>
    <m/>
    <x v="1"/>
    <m/>
    <x v="2"/>
    <n v="48.18"/>
    <x v="2"/>
    <n v="48.18"/>
    <x v="0"/>
    <m/>
  </r>
  <r>
    <x v="70"/>
    <n v="3"/>
    <x v="120"/>
    <s v="Sam, dim et JF - JOUR - Consultation"/>
    <s v="Consultation"/>
    <n v="37.5"/>
    <s v="Raway Zoé"/>
    <m/>
    <s v="(319) Solidaris - Mutualité socialiste et syndicale de la Province de Liège _x000a_"/>
    <s v="Chaussée de Mons 228 1480 TUBIZE "/>
    <s v="Différé"/>
    <s v="⅓ payant C"/>
    <s v="Oui"/>
    <n v="37.5"/>
    <n v="6"/>
    <x v="9"/>
    <n v="31.35"/>
    <x v="7"/>
    <m/>
    <x v="0"/>
    <n v="37.35"/>
    <x v="0"/>
    <m/>
  </r>
  <r>
    <x v="70"/>
    <n v="5"/>
    <x v="37"/>
    <s v="Sam, dim et JF - JOUR - Visite 1 bénéficiaire"/>
    <s v="Visite"/>
    <n v="55.5"/>
    <s v="RONDEUX Yvonne"/>
    <m/>
    <s v="(509) Partena - Mutualité libre _x000a_"/>
    <s v="Boulevard Louis Mettewie 74-76 1080 BRUXELLES "/>
    <s v="Différé"/>
    <s v="⅓ payant C"/>
    <s v="Oui"/>
    <n v="55.5"/>
    <n v="5"/>
    <x v="9"/>
    <n v="50.8"/>
    <x v="3"/>
    <m/>
    <x v="0"/>
    <n v="55.8"/>
    <x v="0"/>
    <m/>
  </r>
  <r>
    <x v="70"/>
    <n v="7"/>
    <x v="14"/>
    <s v="Sam, dim et JF - JOUR - Visite 1 bénéficiaire"/>
    <s v="Visite"/>
    <n v="55.5"/>
    <s v="Schäfer Ernst"/>
    <m/>
    <s v="(515) Freie Krankenkasse _x000a_"/>
    <s v="Rue Saint-Hubert 49 - 1150 BRUXELLES"/>
    <s v="Différé"/>
    <s v="Virement"/>
    <s v="Oui"/>
    <n v="55.5"/>
    <m/>
    <x v="1"/>
    <m/>
    <x v="2"/>
    <n v="5"/>
    <x v="0"/>
    <n v="0"/>
    <x v="4"/>
    <s v="TM ? Va virer le reste"/>
  </r>
  <r>
    <x v="70"/>
    <s v="1a"/>
    <x v="27"/>
    <s v="Sam, dim et JF - JOUR - Visite 1 bénéficiaire"/>
    <s v="Visite"/>
    <n v="55.5"/>
    <s v="Scheen Freddy"/>
    <s v="Léon D'Andrimont Limbourg"/>
    <m/>
    <m/>
    <s v="Différé"/>
    <s v="MR"/>
    <s v="Oui"/>
    <n v="55.5"/>
    <m/>
    <x v="1"/>
    <m/>
    <x v="2"/>
    <n v="55.5"/>
    <x v="2"/>
    <n v="55.5"/>
    <x v="0"/>
    <m/>
  </r>
  <r>
    <x v="70"/>
    <n v="7"/>
    <x v="14"/>
    <s v="Sam, dim et JF - JOUR - Consultation"/>
    <s v="Consultation"/>
    <n v="37.5"/>
    <s v="SCHRÖDER Marcella "/>
    <s v="M.Méd. Pro gesund"/>
    <s v="(515) Freie Krankenkasse _x000a_"/>
    <s v="Rue Saint-Hubert 49 - 1150 BRUXELLES"/>
    <s v="Différé"/>
    <s v="Autres"/>
    <s v="Oui"/>
    <n v="37.5"/>
    <n v="6"/>
    <x v="9"/>
    <m/>
    <x v="2"/>
    <n v="31.5"/>
    <x v="2"/>
    <n v="37.5"/>
    <x v="0"/>
    <m/>
  </r>
  <r>
    <x v="70"/>
    <s v="2a"/>
    <x v="184"/>
    <s v="Sam, dim et JF - JOUR - Consultation"/>
    <s v="Consultation"/>
    <n v="37.5"/>
    <s v="Scichilone Calogera"/>
    <m/>
    <s v="(137) Mutualité Chrétienne de Verviers - Eupen "/>
    <s v="Rue Laoureux 25-29  - 4800 Verviers"/>
    <s v="Différé"/>
    <s v="⅓ payant C"/>
    <s v="Oui"/>
    <n v="37.5"/>
    <n v="1.5"/>
    <x v="9"/>
    <n v="35.85"/>
    <x v="7"/>
    <m/>
    <x v="0"/>
    <n v="37.35"/>
    <x v="0"/>
    <m/>
  </r>
  <r>
    <x v="70"/>
    <s v="2b"/>
    <x v="203"/>
    <s v="Sam, dim et JF - JOUR - Visite 1 bénéficiaire"/>
    <s v="Visite"/>
    <n v="55.5"/>
    <s v="Thys C/o Leroy Louise"/>
    <s v="Mr CPAS de Pepinster"/>
    <m/>
    <m/>
    <s v="Différé"/>
    <s v="MR"/>
    <s v="Oui"/>
    <n v="55.5"/>
    <m/>
    <x v="1"/>
    <m/>
    <x v="2"/>
    <n v="55.5"/>
    <x v="2"/>
    <n v="55.5"/>
    <x v="0"/>
    <m/>
  </r>
  <r>
    <x v="70"/>
    <s v="1a"/>
    <x v="27"/>
    <s v="Sam, dim et JF - JOUR - Visite 1 bénéficiaire"/>
    <s v="Visite"/>
    <n v="55.5"/>
    <s v="Toussaint Eva"/>
    <s v="Le Clos des Bouleaux Xhendelesse"/>
    <m/>
    <m/>
    <s v="Différé"/>
    <s v="MR"/>
    <s v="Oui"/>
    <n v="55.5"/>
    <m/>
    <x v="1"/>
    <m/>
    <x v="2"/>
    <n v="55.5"/>
    <x v="2"/>
    <n v="55.5"/>
    <x v="0"/>
    <m/>
  </r>
  <r>
    <x v="70"/>
    <n v="4"/>
    <x v="107"/>
    <s v="Sam, dim et JF - JOUR - Consultation"/>
    <s v="Consultation"/>
    <n v="37.5"/>
    <s v="Turhan Mihriban"/>
    <m/>
    <s v="(319) Solidaris - Mutualité socialiste et syndicale de la Province de Liège _x000a_"/>
    <s v="Chaussée de Mons 228 1480 TUBIZE "/>
    <s v="Différé"/>
    <s v="⅓ payant BC"/>
    <s v="Oui"/>
    <n v="37.5"/>
    <n v="1.5"/>
    <x v="9"/>
    <n v="31.35"/>
    <x v="7"/>
    <m/>
    <x v="0"/>
    <n v="32.85"/>
    <x v="0"/>
    <m/>
  </r>
  <r>
    <x v="70"/>
    <s v="nuit 3"/>
    <x v="14"/>
    <s v="Sam, dim et JF - JOUR - Consultation"/>
    <s v="Consultation"/>
    <n v="37.5"/>
    <s v="Werding Monika"/>
    <m/>
    <s v="(515) Freie Krankenkasse _x000a_"/>
    <s v="Rue Saint-Hubert 49 - 1150 BRUXELLES"/>
    <s v="Différé"/>
    <s v="⅓ payant C"/>
    <s v="Oui"/>
    <n v="37.5"/>
    <n v="1.5"/>
    <x v="9"/>
    <n v="35.85"/>
    <x v="4"/>
    <m/>
    <x v="0"/>
    <n v="37.35"/>
    <x v="0"/>
    <m/>
  </r>
  <r>
    <x v="70"/>
    <s v="nuit 1"/>
    <x v="84"/>
    <s v="Sam, dim et JF - NUIT - Consultation"/>
    <s v="Consultation"/>
    <n v="50"/>
    <s v="Afila Ayissi Emilia"/>
    <m/>
    <s v="(319) Solidaris - Mutualité socialiste et syndicale de la Province de Liège _x000a_"/>
    <s v="Chaussée de Mons 228 1480 TUBIZE "/>
    <s v="Différé"/>
    <s v="⅓ payant BC"/>
    <s v="Oui"/>
    <n v="50"/>
    <n v="1.5"/>
    <x v="9"/>
    <n v="48.19"/>
    <x v="7"/>
    <m/>
    <x v="0"/>
    <n v="49.69"/>
    <x v="0"/>
    <m/>
  </r>
  <r>
    <x v="70"/>
    <s v="nuit 1"/>
    <x v="84"/>
    <s v="Sam, dim et JF - NUIT - Consultation"/>
    <s v="Consultation"/>
    <n v="50"/>
    <s v="Janssens Angélique"/>
    <m/>
    <m/>
    <m/>
    <s v="Différé"/>
    <s v="Virement"/>
    <s v="Non"/>
    <n v="50"/>
    <m/>
    <x v="1"/>
    <m/>
    <x v="2"/>
    <m/>
    <x v="0"/>
    <n v="0"/>
    <x v="1"/>
    <m/>
  </r>
  <r>
    <x v="70"/>
    <s v="nuit 1"/>
    <x v="84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0"/>
    <s v="1a"/>
    <x v="27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0"/>
    <s v="1a"/>
    <x v="27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0"/>
    <s v="1a"/>
    <x v="27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0"/>
    <s v="1a"/>
    <x v="27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0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1a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1b"/>
    <x v="204"/>
    <s v="Sam, dim et JF - JOUR - Visite 1 bénéficiaire"/>
    <s v="Visite"/>
    <n v="55.5"/>
    <m/>
    <m/>
    <m/>
    <m/>
    <s v="Bancontact"/>
    <m/>
    <m/>
    <n v="56"/>
    <m/>
    <x v="1"/>
    <m/>
    <x v="2"/>
    <n v="56"/>
    <x v="6"/>
    <n v="56"/>
    <x v="0"/>
    <m/>
  </r>
  <r>
    <x v="70"/>
    <s v="1b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6"/>
    <n v="34"/>
    <x v="0"/>
    <m/>
  </r>
  <r>
    <x v="70"/>
    <s v="1b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6"/>
    <n v="34"/>
    <x v="0"/>
    <m/>
  </r>
  <r>
    <x v="70"/>
    <s v="1b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6"/>
    <n v="34"/>
    <x v="0"/>
    <m/>
  </r>
  <r>
    <x v="70"/>
    <s v="1b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6"/>
    <n v="34"/>
    <x v="0"/>
    <m/>
  </r>
  <r>
    <x v="70"/>
    <s v="1b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6"/>
    <n v="34"/>
    <x v="0"/>
    <m/>
  </r>
  <r>
    <x v="70"/>
    <s v="1b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6"/>
    <n v="34"/>
    <x v="0"/>
    <m/>
  </r>
  <r>
    <x v="70"/>
    <s v="1b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6"/>
    <n v="34"/>
    <x v="0"/>
    <m/>
  </r>
  <r>
    <x v="70"/>
    <s v="1b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6"/>
    <n v="34"/>
    <x v="0"/>
    <m/>
  </r>
  <r>
    <x v="70"/>
    <s v="1b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6"/>
    <n v="34"/>
    <x v="0"/>
    <m/>
  </r>
  <r>
    <x v="70"/>
    <s v="1b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6"/>
    <n v="34"/>
    <x v="0"/>
    <m/>
  </r>
  <r>
    <x v="70"/>
    <s v="1b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6"/>
    <n v="34"/>
    <x v="0"/>
    <m/>
  </r>
  <r>
    <x v="70"/>
    <s v="1b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6"/>
    <n v="34"/>
    <x v="0"/>
    <m/>
  </r>
  <r>
    <x v="70"/>
    <s v="1b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6"/>
    <n v="34"/>
    <x v="0"/>
    <m/>
  </r>
  <r>
    <x v="70"/>
    <s v="2a"/>
    <x v="18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2a"/>
    <x v="18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2a"/>
    <x v="18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2b"/>
    <x v="20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2b"/>
    <x v="20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2b"/>
    <x v="20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2b"/>
    <x v="20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2b"/>
    <x v="20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2b"/>
    <x v="20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2b"/>
    <x v="20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2b"/>
    <x v="20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2b"/>
    <x v="20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2b"/>
    <x v="20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2b"/>
    <x v="20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3"/>
    <x v="120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3"/>
    <x v="120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70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4"/>
    <x v="107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0"/>
    <n v="4"/>
    <x v="107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0"/>
    <n v="4"/>
    <x v="107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0"/>
    <n v="4"/>
    <x v="107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0"/>
    <n v="4"/>
    <x v="107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6"/>
    <x v="22"/>
    <s v="Sam, dim et JF - JOUR - Consultation"/>
    <s v="Consultation"/>
    <n v="37.5"/>
    <m/>
    <m/>
    <m/>
    <m/>
    <s v="Bancontact"/>
    <m/>
    <m/>
    <n v="3.75"/>
    <m/>
    <x v="1"/>
    <m/>
    <x v="2"/>
    <n v="3.75"/>
    <x v="6"/>
    <n v="3.75"/>
    <x v="0"/>
    <m/>
  </r>
  <r>
    <x v="70"/>
    <n v="6"/>
    <x v="22"/>
    <s v="Sam, dim et JF - JOUR - Consultation"/>
    <s v="Consultation"/>
    <n v="37.5"/>
    <m/>
    <m/>
    <m/>
    <m/>
    <s v="Cash"/>
    <m/>
    <m/>
    <n v="33.75"/>
    <m/>
    <x v="1"/>
    <m/>
    <x v="2"/>
    <n v="33.75"/>
    <x v="6"/>
    <n v="33.75"/>
    <x v="0"/>
    <m/>
  </r>
  <r>
    <x v="70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n v="7"/>
    <x v="14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0"/>
    <n v="7"/>
    <x v="14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0"/>
    <n v="7"/>
    <x v="14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0"/>
    <s v="nuit 2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nuit 2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0"/>
    <s v="nuit 2"/>
    <x v="145"/>
    <s v="Sam, dim et JF - JOUR - Consultation"/>
    <s v="Consultation"/>
    <n v="37.5"/>
    <m/>
    <m/>
    <m/>
    <m/>
    <s v="Bancontact"/>
    <m/>
    <m/>
    <n v="93.79"/>
    <m/>
    <x v="1"/>
    <m/>
    <x v="2"/>
    <n v="93.79"/>
    <x v="6"/>
    <n v="93.79"/>
    <x v="0"/>
    <m/>
  </r>
  <r>
    <x v="70"/>
    <s v="nuit 2"/>
    <x v="145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0"/>
    <s v="nuit 3"/>
    <x v="14"/>
    <s v="Sam, dim et JF - NUIT - Consultation"/>
    <s v="Consultation"/>
    <n v="50"/>
    <m/>
    <m/>
    <m/>
    <m/>
    <s v="Cash"/>
    <m/>
    <m/>
    <n v="50"/>
    <m/>
    <x v="1"/>
    <m/>
    <x v="2"/>
    <n v="50"/>
    <x v="6"/>
    <n v="50"/>
    <x v="0"/>
    <m/>
  </r>
  <r>
    <x v="70"/>
    <s v="nuit 3"/>
    <x v="14"/>
    <s v="Sam, dim et JF - NUIT - Consultation"/>
    <s v="Consultation"/>
    <n v="50"/>
    <m/>
    <m/>
    <m/>
    <m/>
    <s v="Cash"/>
    <m/>
    <m/>
    <n v="50"/>
    <m/>
    <x v="1"/>
    <m/>
    <x v="2"/>
    <n v="50"/>
    <x v="6"/>
    <n v="50"/>
    <x v="0"/>
    <m/>
  </r>
  <r>
    <x v="70"/>
    <s v="nuit 3"/>
    <x v="14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1"/>
    <n v="4"/>
    <x v="205"/>
    <s v="Sam, dim et JF - JOUR - Consultation"/>
    <s v="Consultation"/>
    <n v="37.5"/>
    <s v="Claes Tristan"/>
    <m/>
    <s v="(137) Mutualité Chrétienne de Verviers - Eupen "/>
    <s v="Rue Laoureux 25-29  - 4800 Verviers"/>
    <s v="Différé"/>
    <s v="⅓ payant C"/>
    <s v="Oui"/>
    <n v="37.5"/>
    <n v="1.5"/>
    <x v="9"/>
    <n v="35.85"/>
    <x v="6"/>
    <m/>
    <x v="0"/>
    <n v="37.35"/>
    <x v="0"/>
    <m/>
  </r>
  <r>
    <x v="71"/>
    <s v="1a"/>
    <x v="95"/>
    <s v="Sam, dim et JF - JOUR - Visite 1 bénéficiaire"/>
    <s v="Visite"/>
    <n v="55.5"/>
    <s v="Engels Marie Louise"/>
    <s v="Beloeil Henri Chapelle"/>
    <m/>
    <m/>
    <s v="Différé"/>
    <s v="MR"/>
    <s v="Oui"/>
    <n v="55.5"/>
    <m/>
    <x v="1"/>
    <m/>
    <x v="2"/>
    <n v="55.5"/>
    <x v="2"/>
    <n v="55.5"/>
    <x v="0"/>
    <m/>
  </r>
  <r>
    <x v="71"/>
    <s v="2a"/>
    <x v="191"/>
    <s v="Sam, dim et JF - JOUR - Consultation"/>
    <s v="Consultation"/>
    <n v="37.5"/>
    <s v="Essalhy Redouan"/>
    <s v="Abonné à une MM?"/>
    <s v="(228) Mutualia - Mutualité neutre _x000a_"/>
    <s v="Place Verte 41 4800 VERVIERS"/>
    <s v="Différé"/>
    <s v="⅓ payant C"/>
    <s v="Oui"/>
    <n v="37.5"/>
    <n v="1.5"/>
    <x v="9"/>
    <m/>
    <x v="2"/>
    <m/>
    <x v="0"/>
    <n v="1.5"/>
    <x v="3"/>
    <m/>
  </r>
  <r>
    <x v="71"/>
    <n v="6"/>
    <x v="41"/>
    <s v="Sam, dim et JF - JOUR - Visite 1 bénéficiaire"/>
    <s v="Visite"/>
    <n v="55.5"/>
    <s v="Fischer Ursula"/>
    <s v="St Joseph Eupen"/>
    <m/>
    <m/>
    <s v="Différé"/>
    <s v="MR"/>
    <s v="Oui"/>
    <n v="55.5"/>
    <m/>
    <x v="1"/>
    <m/>
    <x v="2"/>
    <n v="55.5"/>
    <x v="2"/>
    <n v="55.5"/>
    <x v="0"/>
    <m/>
  </r>
  <r>
    <x v="71"/>
    <n v="7"/>
    <x v="165"/>
    <s v="Sam, dim et JF - JOUR - Visite 1 bénéficiaire"/>
    <s v="Visite"/>
    <n v="55.5"/>
    <s v="Grün Erika Johanna"/>
    <m/>
    <s v="(515) Freie Krankenkasse _x000a_"/>
    <s v="Rue Saint-Hubert 49 - 1150 BRUXELLES"/>
    <s v="Différé"/>
    <s v="⅓ payant C"/>
    <s v="Oui"/>
    <n v="55.5"/>
    <n v="5"/>
    <x v="9"/>
    <n v="50.8"/>
    <x v="4"/>
    <m/>
    <x v="0"/>
    <n v="55.8"/>
    <x v="0"/>
    <m/>
  </r>
  <r>
    <x v="71"/>
    <n v="7"/>
    <x v="165"/>
    <s v="Sam, dim et JF - JOUR - Visite 1 bénéficiaire"/>
    <s v="Visite"/>
    <n v="55.5"/>
    <s v="Hans Hubert"/>
    <s v="MRS Bütgenbach"/>
    <m/>
    <m/>
    <s v="Différé"/>
    <s v="MR"/>
    <s v="Oui"/>
    <n v="55.5"/>
    <m/>
    <x v="1"/>
    <m/>
    <x v="2"/>
    <n v="55.5"/>
    <x v="2"/>
    <n v="55.5"/>
    <x v="0"/>
    <m/>
  </r>
  <r>
    <x v="71"/>
    <n v="7"/>
    <x v="165"/>
    <s v="Sam, dim et JF - JOUR - Visite 1 bénéficiaire"/>
    <s v="Visite"/>
    <n v="55.5"/>
    <s v="Heinen Erna"/>
    <s v="MRS Bütgenbach"/>
    <m/>
    <m/>
    <s v="Différé"/>
    <s v="MR"/>
    <s v="Oui"/>
    <n v="55.5"/>
    <m/>
    <x v="1"/>
    <m/>
    <x v="2"/>
    <n v="55.5"/>
    <x v="2"/>
    <n v="55.5"/>
    <x v="0"/>
    <m/>
  </r>
  <r>
    <x v="71"/>
    <n v="7"/>
    <x v="165"/>
    <s v="Sam, dim et JF - JOUR - Consultation"/>
    <s v="Consultation"/>
    <n v="37.5"/>
    <s v="Kupper Marie"/>
    <s v="M.Méd. Pro Gesund"/>
    <m/>
    <m/>
    <s v="Différé"/>
    <s v="Autres"/>
    <s v="Oui"/>
    <n v="37.5"/>
    <n v="6"/>
    <x v="9"/>
    <m/>
    <x v="2"/>
    <n v="31.5"/>
    <x v="2"/>
    <n v="37.5"/>
    <x v="0"/>
    <m/>
  </r>
  <r>
    <x v="71"/>
    <n v="4"/>
    <x v="205"/>
    <s v="Sam, dim et JF - JOUR - Consultation"/>
    <s v="Consultation"/>
    <n v="37.5"/>
    <s v="Lejoly Emile"/>
    <m/>
    <s v="(228) Mutualia - Mutualité neutre _x000a_"/>
    <s v="Place Verte 41 4800 VERVIERS"/>
    <s v="Différé"/>
    <s v="⅓ payant C"/>
    <s v="Oui"/>
    <n v="37.5"/>
    <n v="1.5"/>
    <x v="9"/>
    <n v="35.85"/>
    <x v="6"/>
    <m/>
    <x v="0"/>
    <n v="37.35"/>
    <x v="0"/>
    <m/>
  </r>
  <r>
    <x v="71"/>
    <s v="2a"/>
    <x v="191"/>
    <s v="Sam, dim et JF - JOUR - Consultation"/>
    <s v="Consultation"/>
    <n v="37.5"/>
    <s v="Loiseau Christine"/>
    <s v="M.Méd. Thier Mère Dieu"/>
    <m/>
    <m/>
    <s v="Différé"/>
    <s v="Autres"/>
    <s v="Oui"/>
    <n v="37.5"/>
    <n v="6"/>
    <x v="9"/>
    <m/>
    <x v="2"/>
    <n v="31.5"/>
    <x v="6"/>
    <n v="37.5"/>
    <x v="0"/>
    <m/>
  </r>
  <r>
    <x v="71"/>
    <n v="7"/>
    <x v="165"/>
    <s v="Sam, dim et JF - JOUR - Visite 1 bénéficiaire"/>
    <s v="Visite"/>
    <n v="55.5"/>
    <s v="Mackels Gertrud"/>
    <m/>
    <s v="(515) Freie Krankenkasse _x000a_"/>
    <s v="Rue Saint-Hubert 49 - 1150 BRUXELLES"/>
    <s v="Différé"/>
    <s v="⅓ payant C"/>
    <s v="Oui"/>
    <n v="55.5"/>
    <n v="5"/>
    <x v="9"/>
    <n v="50.8"/>
    <x v="4"/>
    <m/>
    <x v="0"/>
    <n v="55.8"/>
    <x v="0"/>
    <m/>
  </r>
  <r>
    <x v="71"/>
    <n v="3"/>
    <x v="139"/>
    <s v="Sam, dim et JF - JOUR - Consultation"/>
    <s v="Consultation"/>
    <n v="37.5"/>
    <s v="Mamirov Salih"/>
    <m/>
    <s v="(228) Mutualia - Mutualité neutre _x000a_"/>
    <s v="Place Verte 41 4800 VERVIERS"/>
    <s v="Différé"/>
    <s v="⅓ payant C"/>
    <s v="Oui"/>
    <n v="37.5"/>
    <n v="1.5"/>
    <x v="9"/>
    <n v="35.85"/>
    <x v="6"/>
    <m/>
    <x v="0"/>
    <n v="37.35"/>
    <x v="0"/>
    <m/>
  </r>
  <r>
    <x v="71"/>
    <n v="6"/>
    <x v="41"/>
    <s v="Sam, dim et JF - JOUR - Consultation"/>
    <s v="Consultation"/>
    <n v="37.5"/>
    <s v="Rentmeister J-Claude"/>
    <s v="M.Méd. GPS med"/>
    <m/>
    <m/>
    <s v="Différé"/>
    <s v="Autres"/>
    <s v="Oui"/>
    <n v="37.5"/>
    <n v="1.5"/>
    <x v="9"/>
    <m/>
    <x v="2"/>
    <n v="36"/>
    <x v="6"/>
    <n v="37.5"/>
    <x v="0"/>
    <m/>
  </r>
  <r>
    <x v="71"/>
    <s v="1a"/>
    <x v="95"/>
    <s v="Sam, dim et JF - JOUR - Visite 1 bénéficiaire"/>
    <s v="Visite"/>
    <n v="55.5"/>
    <s v="Schmetz Marie Thérèse"/>
    <s v="La Kan Aubel"/>
    <m/>
    <m/>
    <s v="Différé"/>
    <s v="MR"/>
    <s v="Oui"/>
    <n v="55.5"/>
    <m/>
    <x v="1"/>
    <m/>
    <x v="2"/>
    <n v="55.5"/>
    <x v="2"/>
    <n v="55.5"/>
    <x v="0"/>
    <m/>
  </r>
  <r>
    <x v="71"/>
    <n v="7"/>
    <x v="165"/>
    <s v="Sam, dim et JF - JOUR - Consultation"/>
    <s v="Consultation"/>
    <n v="37.5"/>
    <s v="Verkenne Edmund"/>
    <m/>
    <s v="(137) Mutualité Chrétienne de Verviers - Eupen "/>
    <s v="Rue Laoureux 25-29  - 4800 Verviers"/>
    <s v="Différé"/>
    <s v="⅓ payant BC"/>
    <s v="Oui"/>
    <n v="33.5"/>
    <n v="1.5"/>
    <x v="9"/>
    <n v="31.94"/>
    <x v="7"/>
    <m/>
    <x v="0"/>
    <n v="33.44"/>
    <x v="0"/>
    <m/>
  </r>
  <r>
    <x v="71"/>
    <n v="6"/>
    <x v="41"/>
    <s v="Sam, dim et JF - JOUR - Visite 1 bénéficiaire"/>
    <s v="Visite"/>
    <n v="55.5"/>
    <s v="Wintjens Michel"/>
    <s v="Golden Morgen Walhorn"/>
    <m/>
    <m/>
    <s v="Différé"/>
    <s v="MR"/>
    <s v="Oui"/>
    <n v="55.5"/>
    <m/>
    <x v="1"/>
    <m/>
    <x v="2"/>
    <n v="55.5"/>
    <x v="2"/>
    <n v="55.5"/>
    <x v="0"/>
    <m/>
  </r>
  <r>
    <x v="71"/>
    <n v="7"/>
    <x v="165"/>
    <s v="Sam, dim et JF - JOUR - Consultation"/>
    <s v="Consultation"/>
    <n v="37.5"/>
    <s v="Zians Agnes"/>
    <m/>
    <s v="(515) Freie Krankenkasse _x000a_"/>
    <s v="Rue Saint-Hubert 49 - 1150 BRUXELLES"/>
    <s v="Différé"/>
    <s v="⅓ payant C"/>
    <s v="Oui"/>
    <n v="33.5"/>
    <n v="1.5"/>
    <x v="9"/>
    <n v="31.94"/>
    <x v="4"/>
    <m/>
    <x v="0"/>
    <n v="33.44"/>
    <x v="0"/>
    <m/>
  </r>
  <r>
    <x v="71"/>
    <s v="2b"/>
    <x v="40"/>
    <s v="Sam, dim et JF - JOUR - Visite 1 bénéficiaire"/>
    <s v="Visite"/>
    <n v="55.5"/>
    <s v="Pinckers Viviane"/>
    <m/>
    <s v="(319) Solidaris - Mutualité socialiste et syndicale de la Province de Liège _x000a_"/>
    <s v="Chaussée de Mons 228 1480 TUBIZE "/>
    <s v="Différé"/>
    <s v="⅓ payant C"/>
    <s v="Oui"/>
    <n v="55.5"/>
    <n v="5"/>
    <x v="9"/>
    <n v="50.8"/>
    <x v="7"/>
    <m/>
    <x v="0"/>
    <n v="55.8"/>
    <x v="0"/>
    <m/>
  </r>
  <r>
    <x v="71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a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a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a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a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a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a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a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a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a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a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a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a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a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b"/>
    <x v="11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b"/>
    <x v="11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b"/>
    <x v="11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b"/>
    <x v="11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b"/>
    <x v="11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1b"/>
    <x v="11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2a"/>
    <x v="191"/>
    <s v="Sam, dim et JF - JOUR - Visite 1 bénéficiaire"/>
    <s v="Visite"/>
    <n v="55.5"/>
    <m/>
    <m/>
    <m/>
    <m/>
    <s v="Bancontact"/>
    <m/>
    <m/>
    <n v="55"/>
    <m/>
    <x v="1"/>
    <m/>
    <x v="2"/>
    <n v="55"/>
    <x v="6"/>
    <n v="55"/>
    <x v="0"/>
    <m/>
  </r>
  <r>
    <x v="71"/>
    <n v="3"/>
    <x v="139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3"/>
    <x v="139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71"/>
    <n v="4"/>
    <x v="205"/>
    <s v="Sam, dim et JF - JOUR - Visite 1 bénéficiaire"/>
    <s v="Visite"/>
    <n v="55.5"/>
    <m/>
    <m/>
    <m/>
    <m/>
    <s v="Cash"/>
    <m/>
    <m/>
    <n v="55.5"/>
    <m/>
    <x v="1"/>
    <m/>
    <x v="2"/>
    <n v="55.5"/>
    <x v="6"/>
    <n v="55.5"/>
    <x v="0"/>
    <m/>
  </r>
  <r>
    <x v="71"/>
    <n v="4"/>
    <x v="205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1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4"/>
    <x v="205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71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6"/>
    <x v="41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7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6"/>
    <x v="4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7"/>
    <x v="165"/>
    <s v="Sam, dim et JF - JOUR - Consultation"/>
    <s v="Consultation"/>
    <n v="37.5"/>
    <m/>
    <m/>
    <m/>
    <m/>
    <s v="Cash"/>
    <m/>
    <m/>
    <n v="33.5"/>
    <m/>
    <x v="1"/>
    <m/>
    <x v="2"/>
    <n v="33.5"/>
    <x v="6"/>
    <n v="33.5"/>
    <x v="0"/>
    <m/>
  </r>
  <r>
    <x v="71"/>
    <n v="7"/>
    <x v="16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n v="7"/>
    <x v="165"/>
    <s v="Sam, dim et JF - JOUR - Consultation"/>
    <s v="Consultation"/>
    <n v="37.5"/>
    <m/>
    <m/>
    <m/>
    <m/>
    <s v="Bancontact"/>
    <m/>
    <m/>
    <n v="33.5"/>
    <m/>
    <x v="1"/>
    <m/>
    <x v="2"/>
    <n v="33.5"/>
    <x v="6"/>
    <n v="33.5"/>
    <x v="0"/>
    <m/>
  </r>
  <r>
    <x v="71"/>
    <n v="7"/>
    <x v="165"/>
    <s v="Sam, dim et JF - JOUR - Consultation"/>
    <s v="Consultation"/>
    <n v="37.5"/>
    <m/>
    <m/>
    <m/>
    <m/>
    <s v="Bancontact"/>
    <m/>
    <m/>
    <n v="33.5"/>
    <m/>
    <x v="1"/>
    <m/>
    <x v="2"/>
    <n v="33.5"/>
    <x v="6"/>
    <n v="33.5"/>
    <x v="0"/>
    <m/>
  </r>
  <r>
    <x v="71"/>
    <n v="7"/>
    <x v="165"/>
    <s v="Sam, dim et JF - JOUR - Consultation"/>
    <s v="Consultation"/>
    <n v="37.5"/>
    <m/>
    <m/>
    <m/>
    <m/>
    <s v="Bancontact"/>
    <m/>
    <m/>
    <n v="33.5"/>
    <m/>
    <x v="1"/>
    <m/>
    <x v="2"/>
    <n v="33.5"/>
    <x v="6"/>
    <n v="33.5"/>
    <x v="0"/>
    <m/>
  </r>
  <r>
    <x v="71"/>
    <n v="7"/>
    <x v="165"/>
    <s v="Sam, dim et JF - JOUR - Consultation"/>
    <s v="Consultation"/>
    <n v="37.5"/>
    <m/>
    <m/>
    <m/>
    <m/>
    <s v="Bancontact"/>
    <m/>
    <m/>
    <n v="33.5"/>
    <m/>
    <x v="1"/>
    <m/>
    <x v="2"/>
    <n v="33.5"/>
    <x v="6"/>
    <n v="33.5"/>
    <x v="0"/>
    <m/>
  </r>
  <r>
    <x v="71"/>
    <n v="7"/>
    <x v="165"/>
    <s v="Sam, dim et JF - JOUR - Consultation"/>
    <s v="Consultation"/>
    <n v="37.5"/>
    <m/>
    <m/>
    <m/>
    <m/>
    <s v="Bancontact"/>
    <m/>
    <m/>
    <n v="33.5"/>
    <m/>
    <x v="1"/>
    <m/>
    <x v="2"/>
    <n v="33.5"/>
    <x v="6"/>
    <n v="33.5"/>
    <x v="0"/>
    <m/>
  </r>
  <r>
    <x v="71"/>
    <n v="7"/>
    <x v="165"/>
    <s v="Sam, dim et JF - JOUR - Consultation"/>
    <s v="Consultation"/>
    <n v="37.5"/>
    <m/>
    <m/>
    <m/>
    <m/>
    <s v="Bancontact"/>
    <m/>
    <m/>
    <n v="33.5"/>
    <m/>
    <x v="1"/>
    <m/>
    <x v="2"/>
    <n v="33.5"/>
    <x v="6"/>
    <n v="33.5"/>
    <x v="0"/>
    <m/>
  </r>
  <r>
    <x v="71"/>
    <n v="7"/>
    <x v="165"/>
    <s v="Sam, dim et JF - JOUR - Consultation"/>
    <s v="Consultation"/>
    <n v="37.5"/>
    <m/>
    <m/>
    <m/>
    <m/>
    <s v="Bancontact"/>
    <m/>
    <m/>
    <n v="33.5"/>
    <m/>
    <x v="1"/>
    <m/>
    <x v="2"/>
    <n v="33.5"/>
    <x v="6"/>
    <n v="33.5"/>
    <x v="0"/>
    <m/>
  </r>
  <r>
    <x v="71"/>
    <s v="nuit 1"/>
    <x v="63"/>
    <s v="Sam, dim et JF - JOUR - Consultation"/>
    <s v="Consultation"/>
    <n v="37.5"/>
    <m/>
    <m/>
    <m/>
    <m/>
    <s v="Bancontact"/>
    <m/>
    <m/>
    <n v="37"/>
    <m/>
    <x v="1"/>
    <m/>
    <x v="2"/>
    <n v="37"/>
    <x v="6"/>
    <n v="37"/>
    <x v="0"/>
    <m/>
  </r>
  <r>
    <x v="71"/>
    <s v="nuit 1"/>
    <x v="6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nuit 1"/>
    <x v="6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1"/>
    <s v="nuit 2"/>
    <x v="49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1"/>
    <s v="nuit 2"/>
    <x v="49"/>
    <s v="Sam, dim et JF - NUIT - Visite 1 bénéficiaire"/>
    <s v="Visite"/>
    <n v="85"/>
    <m/>
    <m/>
    <m/>
    <m/>
    <s v="Cash"/>
    <m/>
    <m/>
    <n v="85"/>
    <m/>
    <x v="1"/>
    <m/>
    <x v="2"/>
    <n v="85"/>
    <x v="6"/>
    <n v="85"/>
    <x v="0"/>
    <m/>
  </r>
  <r>
    <x v="71"/>
    <s v="nuit 3"/>
    <x v="22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1"/>
    <s v="nuit 3"/>
    <x v="22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1"/>
    <s v="nuit 3"/>
    <x v="22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2"/>
    <s v="nuit 1"/>
    <x v="167"/>
    <s v="Vend et veille JF - JOUR - Consultation"/>
    <s v="Consultation"/>
    <n v="29"/>
    <s v="Durmusoglu Fatima Sukeyna"/>
    <m/>
    <s v="(506) Omnimut mutualité libre de Wallonie _x000a_"/>
    <s v="Rue Natalis 47 B 4020 LIEGE "/>
    <s v="Différé"/>
    <s v="⅓ payant C"/>
    <s v="Oui"/>
    <n v="29"/>
    <n v="1.5"/>
    <x v="9"/>
    <m/>
    <x v="2"/>
    <m/>
    <x v="0"/>
    <n v="1.5"/>
    <x v="3"/>
    <m/>
  </r>
  <r>
    <x v="72"/>
    <s v="nuit 1"/>
    <x v="167"/>
    <s v="Vend et veille JF - JOUR - Visite 1 bénéficiare"/>
    <s v="Visite"/>
    <n v="49.5"/>
    <s v="Falla Rodolphe"/>
    <m/>
    <s v="(137) Mutualité Chrétienne de Verviers - Eupen "/>
    <s v="Rue Laoureux 25-29  - 4800 Verviers"/>
    <s v="Différé"/>
    <s v="⅓ payant C"/>
    <s v="Oui"/>
    <n v="49.29"/>
    <n v="6"/>
    <x v="9"/>
    <n v="33.31"/>
    <x v="7"/>
    <m/>
    <x v="0"/>
    <n v="39.31"/>
    <x v="0"/>
    <m/>
  </r>
  <r>
    <x v="72"/>
    <s v="nuit 1"/>
    <x v="167"/>
    <s v="Vend et veille JF - JOUR - Consultation"/>
    <s v="Consultation"/>
    <n v="29"/>
    <s v="Houho Khalid"/>
    <m/>
    <s v="(319) Solidaris - Mutualité socialiste et syndicale de la Province de Liège _x000a_"/>
    <s v="Chaussée de Mons 228 1480 TUBIZE "/>
    <s v="Différé"/>
    <s v="⅓ payant BC"/>
    <s v="Oui"/>
    <n v="29"/>
    <n v="1.5"/>
    <x v="9"/>
    <n v="27.59"/>
    <x v="6"/>
    <m/>
    <x v="0"/>
    <n v="29.09"/>
    <x v="0"/>
    <m/>
  </r>
  <r>
    <x v="72"/>
    <s v="nuit 1"/>
    <x v="167"/>
    <s v="Vend et veille JF - JOUR - Visite 1 bénéficiare"/>
    <s v="Visite"/>
    <n v="49.5"/>
    <s v="Peeters Annette"/>
    <m/>
    <s v="(137) Mutualité Chrétienne de Verviers - Eupen "/>
    <s v="Rue Laoureux 25-29  - 4800 Verviers"/>
    <s v="Différé"/>
    <s v="⅓ payant C"/>
    <s v="Oui"/>
    <n v="49.29"/>
    <n v="6"/>
    <x v="9"/>
    <n v="33.31"/>
    <x v="6"/>
    <m/>
    <x v="0"/>
    <n v="39.31"/>
    <x v="0"/>
    <m/>
  </r>
  <r>
    <x v="72"/>
    <s v="nuit 1"/>
    <x v="167"/>
    <s v="Vend et veille JF - JOUR - Consultation"/>
    <s v="Consultation"/>
    <n v="29"/>
    <s v="Rajwinder Kaur (Réfugiée)"/>
    <m/>
    <m/>
    <m/>
    <s v="Différé"/>
    <s v="Autres"/>
    <s v="Oui"/>
    <n v="29"/>
    <m/>
    <x v="1"/>
    <m/>
    <x v="2"/>
    <m/>
    <x v="0"/>
    <n v="0"/>
    <x v="1"/>
    <s v="Réfugiée politique"/>
  </r>
  <r>
    <x v="72"/>
    <s v="nuit 1"/>
    <x v="167"/>
    <s v="Vend et veille JF - NUIT - Consultation"/>
    <s v="Consultation"/>
    <n v="50"/>
    <s v="Schoefs Mathéo"/>
    <s v="M.Méd. Brassero"/>
    <m/>
    <m/>
    <s v="Différé"/>
    <s v="Autres"/>
    <s v="Oui"/>
    <n v="50"/>
    <m/>
    <x v="1"/>
    <m/>
    <x v="2"/>
    <n v="48.69"/>
    <x v="2"/>
    <n v="48.69"/>
    <x v="0"/>
    <m/>
  </r>
  <r>
    <x v="72"/>
    <s v="nuit 1"/>
    <x v="167"/>
    <s v="Vend et veille JF - JOUR - Consultation"/>
    <s v="Consultation"/>
    <n v="29"/>
    <m/>
    <m/>
    <m/>
    <m/>
    <s v="Bancontact"/>
    <m/>
    <m/>
    <n v="29"/>
    <m/>
    <x v="1"/>
    <m/>
    <x v="2"/>
    <n v="29"/>
    <x v="6"/>
    <n v="29"/>
    <x v="0"/>
    <m/>
  </r>
  <r>
    <x v="72"/>
    <s v="nuit 1"/>
    <x v="167"/>
    <s v="Vend et veille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2"/>
    <s v="nuit 2"/>
    <x v="47"/>
    <s v="Vend et veille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2"/>
    <s v="nuit 2"/>
    <x v="47"/>
    <s v="Vend et veille JF - NUIT - Visite 1 bénéficiare"/>
    <s v="Visite"/>
    <n v="85"/>
    <m/>
    <m/>
    <m/>
    <m/>
    <s v="Bancontact"/>
    <m/>
    <m/>
    <n v="85"/>
    <m/>
    <x v="1"/>
    <m/>
    <x v="2"/>
    <n v="85"/>
    <x v="6"/>
    <n v="85"/>
    <x v="0"/>
    <m/>
  </r>
  <r>
    <x v="72"/>
    <s v="nuit 3"/>
    <x v="28"/>
    <s v="Vend et veille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3"/>
    <s v="2a"/>
    <x v="119"/>
    <s v="Sam, dim et JF - JOUR - Consultation"/>
    <s v="Consultation"/>
    <n v="37.5"/>
    <s v="Beelaerts Romane"/>
    <m/>
    <s v="(137) Mutualité Chrétienne de Verviers - Eupen "/>
    <s v="Rue Laoureux 25-29  - 4800 Verviers"/>
    <s v="Différé"/>
    <s v="⅓ payant BC"/>
    <s v="Oui"/>
    <n v="37.5"/>
    <n v="1.5"/>
    <x v="9"/>
    <n v="35.85"/>
    <x v="7"/>
    <m/>
    <x v="0"/>
    <n v="37.35"/>
    <x v="0"/>
    <m/>
  </r>
  <r>
    <x v="73"/>
    <s v="1a"/>
    <x v="149"/>
    <s v="Sam, dim et JF - JOUR - Consultation"/>
    <s v="Consultation"/>
    <n v="37.5"/>
    <s v="De Fresart Arthur"/>
    <m/>
    <s v="(137) Mutualité Chrétienne de Verviers - Eupen "/>
    <s v="Rue Laoureux 25-29  - 4800 Verviers"/>
    <s v="Différé"/>
    <s v="⅓ payant NP"/>
    <s v="Oui"/>
    <n v="37.5"/>
    <m/>
    <x v="1"/>
    <n v="35.85"/>
    <x v="7"/>
    <m/>
    <x v="0"/>
    <n v="35.85"/>
    <x v="0"/>
    <m/>
  </r>
  <r>
    <x v="73"/>
    <n v="6"/>
    <x v="152"/>
    <s v="Sam, dim et JF - JOUR - Consultation"/>
    <s v="Consultation"/>
    <n v="37.5"/>
    <s v="Forster Nicolas"/>
    <s v="GPS Med"/>
    <m/>
    <m/>
    <s v="Différé"/>
    <s v="Autres"/>
    <s v="Oui"/>
    <n v="37.5"/>
    <n v="6"/>
    <x v="9"/>
    <m/>
    <x v="2"/>
    <n v="31.5"/>
    <x v="2"/>
    <n v="37.5"/>
    <x v="0"/>
    <m/>
  </r>
  <r>
    <x v="73"/>
    <n v="7"/>
    <x v="1"/>
    <s v="Sam, dim et JF - JOUR - Visite 1 bénéficiaire"/>
    <s v="Visite"/>
    <n v="55.5"/>
    <s v="Heinrichs Stefan"/>
    <s v="M.Méd. Pro Gesund"/>
    <m/>
    <m/>
    <s v="Différé"/>
    <s v="Autres"/>
    <s v="Oui"/>
    <n v="55.5"/>
    <n v="19"/>
    <x v="9"/>
    <m/>
    <x v="2"/>
    <n v="36.5"/>
    <x v="2"/>
    <n v="55.5"/>
    <x v="0"/>
    <m/>
  </r>
  <r>
    <x v="73"/>
    <s v="2a"/>
    <x v="119"/>
    <s v="Sam, dim et JF - JOUR - Consultation"/>
    <s v="Consultation"/>
    <n v="37.5"/>
    <s v="Jacquemin Anne"/>
    <s v="M.Méd. Thier Mère Dieu"/>
    <m/>
    <m/>
    <s v="Différé"/>
    <s v="Autres"/>
    <s v="Oui"/>
    <n v="37.5"/>
    <n v="6"/>
    <x v="9"/>
    <m/>
    <x v="2"/>
    <n v="31.5"/>
    <x v="2"/>
    <n v="37.5"/>
    <x v="0"/>
    <m/>
  </r>
  <r>
    <x v="73"/>
    <n v="7"/>
    <x v="1"/>
    <s v="Sam, dim et JF - JOUR - Visite 1 bénéficiaire"/>
    <s v="Visite"/>
    <n v="55.5"/>
    <s v="Jodocy Agnes"/>
    <m/>
    <s v="(137) Mutualité Chrétienne de Verviers - Eupen "/>
    <s v="Rue Laoureux 25-29  - 4800 Verviers"/>
    <s v="Différé"/>
    <s v="⅓ payant C"/>
    <s v="Oui"/>
    <n v="55.5"/>
    <n v="5"/>
    <x v="9"/>
    <n v="50.8"/>
    <x v="7"/>
    <m/>
    <x v="0"/>
    <n v="55.8"/>
    <x v="0"/>
    <m/>
  </r>
  <r>
    <x v="73"/>
    <s v="1a"/>
    <x v="149"/>
    <s v="Sam, dim et JF - JOUR - Visite 1 bénéficiaire"/>
    <s v="Visite"/>
    <n v="55.5"/>
    <s v="Lemaire Thérèse"/>
    <s v="Leonardo Da Vinci Welkenraedt"/>
    <m/>
    <m/>
    <s v="Différé"/>
    <s v="MR"/>
    <s v="Oui"/>
    <n v="55.5"/>
    <m/>
    <x v="1"/>
    <m/>
    <x v="2"/>
    <m/>
    <x v="0"/>
    <n v="0"/>
    <x v="2"/>
    <s v="Envoyé rappel à 087850256 Lemaire Robert Rue d'Eynatten 5 à raeren, il a fait le paiement mais pas a gef dg, cbc -&gt; voir bnp paribas be96 1430 8690 2405"/>
  </r>
  <r>
    <x v="73"/>
    <s v="2a"/>
    <x v="119"/>
    <s v="Sam, dim et JF - JOUR - Consultation"/>
    <s v="Consultation"/>
    <n v="37.5"/>
    <s v="Mbila Makila Eric"/>
    <s v="M.Méd. Bulle D'air"/>
    <m/>
    <m/>
    <s v="Différé"/>
    <s v="Autres"/>
    <s v="Oui"/>
    <n v="37.5"/>
    <n v="1.5"/>
    <x v="9"/>
    <m/>
    <x v="2"/>
    <n v="36"/>
    <x v="2"/>
    <n v="37.5"/>
    <x v="0"/>
    <m/>
  </r>
  <r>
    <x v="73"/>
    <s v="2a"/>
    <x v="119"/>
    <s v="Sam, dim et JF - JOUR - Consultation"/>
    <s v="Consultation"/>
    <n v="37.5"/>
    <s v="Muntu Joshua"/>
    <s v="M.Méd. Bulle D'air"/>
    <m/>
    <m/>
    <s v="Différé"/>
    <s v="Autres"/>
    <s v="Oui"/>
    <n v="37.5"/>
    <n v="1.5"/>
    <x v="9"/>
    <m/>
    <x v="2"/>
    <n v="36"/>
    <x v="2"/>
    <n v="37.5"/>
    <x v="0"/>
    <m/>
  </r>
  <r>
    <x v="73"/>
    <s v="2a"/>
    <x v="119"/>
    <s v="Sam, dim et JF - JOUR - Consultation"/>
    <s v="Consultation"/>
    <n v="37.5"/>
    <s v="Ocak Maral"/>
    <m/>
    <s v="(228) Mutualia - Mutualité neutre _x000a_"/>
    <s v="Place Verte 41 4800 VERVIERS"/>
    <s v="Différé"/>
    <s v="⅓ payant BC"/>
    <s v="Oui"/>
    <n v="37.5"/>
    <n v="1.5"/>
    <x v="9"/>
    <m/>
    <x v="2"/>
    <m/>
    <x v="0"/>
    <n v="1.5"/>
    <x v="3"/>
    <m/>
  </r>
  <r>
    <x v="73"/>
    <s v="nuit 2"/>
    <x v="82"/>
    <s v="Sam, dim et JF - NUIT - Visite 1 bénéficiaire"/>
    <s v="Visite"/>
    <n v="85"/>
    <s v="Osmanovic /Fatzing. Emira"/>
    <s v="Les Bleuets Spa"/>
    <m/>
    <m/>
    <s v="Différé"/>
    <s v="MR"/>
    <s v="Oui"/>
    <n v="85"/>
    <m/>
    <x v="1"/>
    <m/>
    <x v="2"/>
    <n v="85"/>
    <x v="2"/>
    <n v="85"/>
    <x v="0"/>
    <m/>
  </r>
  <r>
    <x v="73"/>
    <n v="7"/>
    <x v="1"/>
    <s v="Sam, dim et JF - JOUR - Visite 1 bénéficiaire"/>
    <s v="Visite"/>
    <n v="55.5"/>
    <s v="Rauw Mariette"/>
    <s v="M.Méd. Pro Gesund"/>
    <m/>
    <m/>
    <s v="Différé"/>
    <s v="Autres"/>
    <s v="Oui"/>
    <n v="55.5"/>
    <n v="19"/>
    <x v="9"/>
    <m/>
    <x v="2"/>
    <n v="36.5"/>
    <x v="2"/>
    <n v="55.5"/>
    <x v="0"/>
    <m/>
  </r>
  <r>
    <x v="73"/>
    <s v="1a"/>
    <x v="149"/>
    <s v="Sam, dim et JF - JOUR - Consultation"/>
    <s v="Consultation"/>
    <n v="37.5"/>
    <s v="Sabbia Emmanuelle"/>
    <m/>
    <s v="(137) Mutualité Chrétienne de Verviers - Eupen "/>
    <s v="Rue Laoureux 25-29  - 4800 Verviers"/>
    <s v="Différé"/>
    <s v="⅓ payant NP"/>
    <s v="Oui"/>
    <n v="37.5"/>
    <m/>
    <x v="1"/>
    <n v="35.85"/>
    <x v="7"/>
    <m/>
    <x v="0"/>
    <n v="35.85"/>
    <x v="0"/>
    <m/>
  </r>
  <r>
    <x v="73"/>
    <n v="6"/>
    <x v="152"/>
    <s v="Sam, dim et JF - JOUR - Consultation"/>
    <s v="Consultation"/>
    <n v="37.5"/>
    <s v="Schmatz André"/>
    <s v="GPS Med"/>
    <m/>
    <m/>
    <s v="Différé"/>
    <s v="Autres"/>
    <s v="Oui"/>
    <n v="37.5"/>
    <n v="6"/>
    <x v="9"/>
    <m/>
    <x v="2"/>
    <n v="31.5"/>
    <x v="2"/>
    <n v="37.5"/>
    <x v="0"/>
    <m/>
  </r>
  <r>
    <x v="73"/>
    <n v="7"/>
    <x v="1"/>
    <s v="Sam, dim et JF - JOUR - Consultation"/>
    <s v="Consultation"/>
    <n v="37.5"/>
    <s v="Siquet Inge"/>
    <s v="M.Méd. Pro Gesund"/>
    <m/>
    <m/>
    <s v="Différé"/>
    <s v="Autres"/>
    <s v="Oui"/>
    <n v="37.5"/>
    <n v="1.5"/>
    <x v="9"/>
    <m/>
    <x v="2"/>
    <n v="36"/>
    <x v="2"/>
    <n v="37.5"/>
    <x v="0"/>
    <m/>
  </r>
  <r>
    <x v="73"/>
    <n v="7"/>
    <x v="1"/>
    <s v="Sam, dim et JF - JOUR - Consultation"/>
    <s v="Consultation"/>
    <n v="37.5"/>
    <s v="Stoffels Zita"/>
    <m/>
    <s v="(137) Mutualité Chrétienne de Verviers - Eupen "/>
    <s v="Rue Laoureux 25-29  - 4800 Verviers"/>
    <s v="Différé"/>
    <s v="⅓ payant C"/>
    <s v="Oui"/>
    <n v="37.5"/>
    <n v="1.5"/>
    <x v="9"/>
    <n v="35.85"/>
    <x v="7"/>
    <m/>
    <x v="0"/>
    <n v="37.35"/>
    <x v="0"/>
    <m/>
  </r>
  <r>
    <x v="73"/>
    <n v="3"/>
    <x v="87"/>
    <s v="Sam, dim et JF - JOUR - Consultation"/>
    <s v="Consultation"/>
    <n v="37.5"/>
    <s v="El Harmouchi Kais"/>
    <m/>
    <s v="(319) Solidaris - Mutualité socialiste et syndicale de la Province de Liège _x000a_"/>
    <s v="Chaussée de Mons 228 1480 TUBIZE "/>
    <s v="Différé"/>
    <s v="⅓ payant C"/>
    <s v="Oui"/>
    <n v="37.5"/>
    <n v="1.5"/>
    <x v="9"/>
    <n v="35.85"/>
    <x v="6"/>
    <m/>
    <x v="0"/>
    <n v="37.35"/>
    <x v="0"/>
    <m/>
  </r>
  <r>
    <x v="73"/>
    <s v="1b"/>
    <x v="143"/>
    <s v="Sam, dim et JF - JOUR - Visite 1 bénéficiaire"/>
    <s v="Visite"/>
    <n v="55.5"/>
    <s v="Gierckens Hubertine"/>
    <s v="Sainte Famille Thimister"/>
    <m/>
    <m/>
    <s v="Différé"/>
    <s v="MR"/>
    <s v="Oui"/>
    <n v="55.5"/>
    <m/>
    <x v="1"/>
    <m/>
    <x v="2"/>
    <n v="55.5"/>
    <x v="11"/>
    <n v="55.5"/>
    <x v="0"/>
    <m/>
  </r>
  <r>
    <x v="73"/>
    <s v="1b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1b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5"/>
    <x v="26"/>
    <s v="Sam, dim et JF - JOUR - Visite 1 bénéficiaire"/>
    <s v="Visite"/>
    <n v="55.5"/>
    <s v="Esser Henri"/>
    <s v="La Bouvière Vielsam"/>
    <m/>
    <m/>
    <s v="Différé"/>
    <s v="MR"/>
    <s v="Oui"/>
    <n v="55.5"/>
    <m/>
    <x v="1"/>
    <m/>
    <x v="2"/>
    <n v="55.5"/>
    <x v="2"/>
    <n v="55.5"/>
    <x v="0"/>
    <m/>
  </r>
  <r>
    <x v="73"/>
    <n v="5"/>
    <x v="26"/>
    <s v="Sam, dim et JF - JOUR - Visite 1 bénéficiaire"/>
    <s v="Visite"/>
    <n v="55.5"/>
    <s v="Gonay Marie"/>
    <s v="La Bouvière Vielsam"/>
    <m/>
    <m/>
    <s v="Différé"/>
    <s v="MR"/>
    <s v="Oui"/>
    <n v="55.5"/>
    <m/>
    <x v="1"/>
    <m/>
    <x v="2"/>
    <n v="55.5"/>
    <x v="2"/>
    <n v="55.5"/>
    <x v="0"/>
    <m/>
  </r>
  <r>
    <x v="73"/>
    <n v="5"/>
    <x v="26"/>
    <s v="Sam, dim et JF - JOUR - Consultation"/>
    <s v="Consultation"/>
    <n v="37.5"/>
    <s v="Lieber Simon"/>
    <m/>
    <s v="(323) Mutualité socialiste du Luxembourg _x000a_"/>
    <s v="Chaussée de Mons 228 1480 TUBIZE "/>
    <s v="Différé"/>
    <s v="⅓ payant BC"/>
    <s v="Oui"/>
    <n v="37.5"/>
    <n v="5"/>
    <x v="9"/>
    <n v="35.85"/>
    <x v="6"/>
    <m/>
    <x v="0"/>
    <n v="40.85"/>
    <x v="0"/>
    <m/>
  </r>
  <r>
    <x v="73"/>
    <n v="5"/>
    <x v="26"/>
    <s v="Sam, dim et JF - JOUR - Visite 1 bénéficiaire"/>
    <s v="Visite"/>
    <n v="55.5"/>
    <s v="Santkin Gabrielle"/>
    <s v="PH. Wathelet La Gleize"/>
    <m/>
    <m/>
    <s v="Différé"/>
    <s v="MR"/>
    <s v="Oui"/>
    <n v="55.5"/>
    <m/>
    <x v="1"/>
    <m/>
    <x v="2"/>
    <n v="55.5"/>
    <x v="2"/>
    <n v="55.5"/>
    <x v="0"/>
    <m/>
  </r>
  <r>
    <x v="73"/>
    <n v="5"/>
    <x v="26"/>
    <s v="Sam, dim et JF - JOUR - Consultation"/>
    <s v="Consultation"/>
    <n v="37.5"/>
    <m/>
    <m/>
    <m/>
    <m/>
    <s v="Bancontact"/>
    <m/>
    <m/>
    <n v="37"/>
    <m/>
    <x v="1"/>
    <m/>
    <x v="2"/>
    <n v="37"/>
    <x v="6"/>
    <n v="37"/>
    <x v="0"/>
    <m/>
  </r>
  <r>
    <x v="73"/>
    <n v="5"/>
    <x v="26"/>
    <s v="Sam, dim et JF - JOUR - Consultation"/>
    <s v="Consultation"/>
    <n v="37.5"/>
    <m/>
    <m/>
    <m/>
    <m/>
    <s v="Bancontact"/>
    <m/>
    <m/>
    <n v="37"/>
    <m/>
    <x v="1"/>
    <m/>
    <x v="2"/>
    <n v="37"/>
    <x v="6"/>
    <n v="37"/>
    <x v="0"/>
    <m/>
  </r>
  <r>
    <x v="73"/>
    <n v="5"/>
    <x v="26"/>
    <s v="Sam, dim et JF - JOUR - Consultation"/>
    <s v="Consultation"/>
    <n v="37.5"/>
    <m/>
    <m/>
    <m/>
    <m/>
    <s v="Bancontact"/>
    <m/>
    <m/>
    <n v="37"/>
    <m/>
    <x v="1"/>
    <m/>
    <x v="2"/>
    <n v="37"/>
    <x v="6"/>
    <n v="37"/>
    <x v="0"/>
    <m/>
  </r>
  <r>
    <x v="73"/>
    <n v="5"/>
    <x v="26"/>
    <s v="Sam, dim et JF - JOUR - Consultation"/>
    <s v="Consultation"/>
    <n v="37.5"/>
    <m/>
    <m/>
    <m/>
    <m/>
    <s v="Bancontact"/>
    <m/>
    <m/>
    <n v="37"/>
    <m/>
    <x v="1"/>
    <m/>
    <x v="2"/>
    <n v="37"/>
    <x v="6"/>
    <n v="37"/>
    <x v="0"/>
    <m/>
  </r>
  <r>
    <x v="73"/>
    <s v="nuit 1"/>
    <x v="40"/>
    <s v="Sam, dim et JF - NUIT - Consultation"/>
    <s v="Consultation"/>
    <n v="50"/>
    <s v="Daoust Florence"/>
    <m/>
    <s v="(228) Mutualia - Mutualité neutre _x000a_"/>
    <s v="Place Verte 41 4800 VERVIERS"/>
    <s v="Différé"/>
    <s v="⅓ payant BC"/>
    <s v="Oui"/>
    <n v="50"/>
    <n v="6"/>
    <x v="9"/>
    <m/>
    <x v="2"/>
    <m/>
    <x v="0"/>
    <n v="6"/>
    <x v="3"/>
    <m/>
  </r>
  <r>
    <x v="73"/>
    <s v="nuit 1"/>
    <x v="40"/>
    <s v="Sam, dim et JF - NUIT - Consultation"/>
    <s v="Consultation"/>
    <n v="50"/>
    <m/>
    <m/>
    <m/>
    <m/>
    <s v="Cash"/>
    <m/>
    <m/>
    <n v="50"/>
    <m/>
    <x v="1"/>
    <m/>
    <x v="2"/>
    <n v="50"/>
    <x v="6"/>
    <n v="50"/>
    <x v="0"/>
    <m/>
  </r>
  <r>
    <x v="73"/>
    <s v="nuit 1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nuit 1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nuit 1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nuit 1"/>
    <x v="40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3"/>
    <n v="3"/>
    <x v="87"/>
    <s v="Sam, dim et JF - JOUR - Visite 1 bénéficiaire"/>
    <s v="Visite"/>
    <n v="55.5"/>
    <s v="Trillet Julie"/>
    <s v="Château Sous - Bois  Spa"/>
    <m/>
    <m/>
    <s v="Différé"/>
    <s v="MR"/>
    <s v="Oui"/>
    <n v="55.5"/>
    <m/>
    <x v="1"/>
    <m/>
    <x v="2"/>
    <n v="55.5"/>
    <x v="2"/>
    <n v="55.5"/>
    <x v="0"/>
    <m/>
  </r>
  <r>
    <x v="73"/>
    <n v="3"/>
    <x v="87"/>
    <s v="Sam, dim et JF - JOUR - Consultation"/>
    <s v="Consultation"/>
    <n v="37.5"/>
    <m/>
    <m/>
    <m/>
    <m/>
    <s v="Cash"/>
    <m/>
    <m/>
    <n v="38.5"/>
    <m/>
    <x v="1"/>
    <m/>
    <x v="2"/>
    <n v="38.5"/>
    <x v="6"/>
    <n v="38.5"/>
    <x v="0"/>
    <m/>
  </r>
  <r>
    <x v="73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nuit 1"/>
    <x v="40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3"/>
    <s v="nuit 1"/>
    <x v="40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3"/>
    <s v="1a"/>
    <x v="149"/>
    <s v="Sam, dim et JF - JOUR - Consultation"/>
    <s v="Consultation"/>
    <n v="37.5"/>
    <m/>
    <m/>
    <m/>
    <m/>
    <s v="Cash"/>
    <m/>
    <m/>
    <n v="37.4"/>
    <m/>
    <x v="1"/>
    <m/>
    <x v="2"/>
    <n v="37.4"/>
    <x v="6"/>
    <n v="37.4"/>
    <x v="0"/>
    <m/>
  </r>
  <r>
    <x v="73"/>
    <s v="1a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1a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1a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1a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1a"/>
    <x v="149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73"/>
    <s v="1b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1b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2a"/>
    <x v="119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3"/>
    <s v="2a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2a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2a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2a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2a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2a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2a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2b"/>
    <x v="75"/>
    <s v="Sam, dim et JF - JOUR - Visite 1 bénéficiaire"/>
    <s v="Visite"/>
    <n v="55.5"/>
    <m/>
    <m/>
    <m/>
    <m/>
    <s v="Cash"/>
    <m/>
    <m/>
    <n v="55.6"/>
    <m/>
    <x v="1"/>
    <m/>
    <x v="2"/>
    <n v="55.6"/>
    <x v="6"/>
    <n v="55.6"/>
    <x v="0"/>
    <m/>
  </r>
  <r>
    <x v="73"/>
    <s v="2b"/>
    <x v="75"/>
    <s v="Sam, dim et JF - JOUR - Visite 1 bénéficiaire"/>
    <s v="Visite"/>
    <n v="55.5"/>
    <m/>
    <m/>
    <m/>
    <m/>
    <s v="Cash"/>
    <m/>
    <m/>
    <n v="55.6"/>
    <m/>
    <x v="1"/>
    <m/>
    <x v="2"/>
    <n v="55.6"/>
    <x v="6"/>
    <n v="55.6"/>
    <x v="0"/>
    <m/>
  </r>
  <r>
    <x v="73"/>
    <s v="2b"/>
    <x v="75"/>
    <s v="Sam, dim et JF - JOUR - Consultation"/>
    <s v="Consultation"/>
    <n v="37.5"/>
    <m/>
    <m/>
    <m/>
    <m/>
    <s v="Bancontact"/>
    <m/>
    <m/>
    <n v="37.35"/>
    <m/>
    <x v="1"/>
    <m/>
    <x v="2"/>
    <n v="37.35"/>
    <x v="6"/>
    <n v="37.35"/>
    <x v="0"/>
    <m/>
  </r>
  <r>
    <x v="73"/>
    <s v="2b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2b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2b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2b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2b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2b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2b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2b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2b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2b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3"/>
    <x v="87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73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6"/>
    <x v="152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3"/>
    <n v="6"/>
    <x v="152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3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7"/>
    <x v="1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3"/>
    <n v="7"/>
    <x v="1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3"/>
    <n v="7"/>
    <x v="1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3"/>
    <n v="7"/>
    <x v="1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3"/>
    <n v="7"/>
    <x v="1"/>
    <s v="Sam, dim et JF - JOUR - Visite 1 bénéficiaire"/>
    <s v="Visite"/>
    <n v="55.5"/>
    <m/>
    <m/>
    <m/>
    <m/>
    <s v="Cash"/>
    <m/>
    <m/>
    <n v="55.5"/>
    <m/>
    <x v="1"/>
    <m/>
    <x v="2"/>
    <n v="55.5"/>
    <x v="6"/>
    <n v="55.5"/>
    <x v="0"/>
    <m/>
  </r>
  <r>
    <x v="73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nuit 2"/>
    <x v="82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3"/>
    <s v="nuit 2"/>
    <x v="82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3"/>
    <s v="nuit 2"/>
    <x v="82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3"/>
    <s v="nuit 3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3"/>
    <s v="nuit 3"/>
    <x v="22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4"/>
    <s v="nuit 3"/>
    <x v="108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74"/>
    <s v="2b"/>
    <x v="206"/>
    <s v="Sam, dim et JF - JOUR - Consultation"/>
    <s v="Consultation"/>
    <n v="37.5"/>
    <s v="Azaquaj Atika"/>
    <m/>
    <s v="(319) Solidaris - Mutualité socialiste et syndicale de la Province de Liège _x000a_"/>
    <s v="Chaussée de Mons 228 1480 TUBIZE "/>
    <s v="Différé"/>
    <s v="⅓ payant BC"/>
    <s v="Oui"/>
    <n v="37.5"/>
    <n v="1.5"/>
    <x v="9"/>
    <n v="35.85"/>
    <x v="6"/>
    <m/>
    <x v="0"/>
    <n v="37.35"/>
    <x v="0"/>
    <m/>
  </r>
  <r>
    <x v="74"/>
    <s v="nuit 1"/>
    <x v="185"/>
    <s v="Sam, dim et JF - JOUR - Consultation"/>
    <s v="Consultation"/>
    <n v="37.5"/>
    <s v="Bebronne Tayler"/>
    <s v="M.Méd. Brassero"/>
    <m/>
    <m/>
    <s v="Différé"/>
    <s v="Autres"/>
    <s v="Oui"/>
    <n v="37.5"/>
    <m/>
    <x v="1"/>
    <m/>
    <x v="2"/>
    <n v="36.35"/>
    <x v="2"/>
    <n v="36.35"/>
    <x v="0"/>
    <m/>
  </r>
  <r>
    <x v="74"/>
    <s v="1b"/>
    <x v="102"/>
    <s v="Sam, dim et JF - JOUR - Visite 1 bénéficiaire"/>
    <s v="Visite"/>
    <n v="55.5"/>
    <s v="Benoit Alain"/>
    <s v="Les Mirabelles Thimister"/>
    <m/>
    <m/>
    <s v="Différé"/>
    <s v="MR"/>
    <s v="Oui"/>
    <n v="55.5"/>
    <m/>
    <x v="1"/>
    <m/>
    <x v="2"/>
    <n v="55.5"/>
    <x v="2"/>
    <n v="55.5"/>
    <x v="0"/>
    <m/>
  </r>
  <r>
    <x v="74"/>
    <s v="nuit 1"/>
    <x v="185"/>
    <s v="Sam, dim et JF - NUIT - Consultation"/>
    <s v="Consultation"/>
    <n v="50"/>
    <s v="Brebois Josiane"/>
    <m/>
    <s v="(137) Mutualité Chrétienne de Verviers - Eupen "/>
    <s v="Rue Laoureux 25-29  - 4800 Verviers"/>
    <s v="Différé"/>
    <s v="⅓ payant BC"/>
    <s v="Oui"/>
    <n v="50"/>
    <n v="1.5"/>
    <x v="9"/>
    <n v="48.19"/>
    <x v="7"/>
    <m/>
    <x v="0"/>
    <n v="49.69"/>
    <x v="0"/>
    <m/>
  </r>
  <r>
    <x v="74"/>
    <s v="2a"/>
    <x v="20"/>
    <s v="Sam, dim et JF - JOUR - Visite 1 bénéficiaire"/>
    <s v="Visite"/>
    <n v="55.5"/>
    <s v="Dubois Marie Louise"/>
    <s v="Au Fil De Hoegne Pepinster"/>
    <m/>
    <m/>
    <s v="Différé"/>
    <s v="MR"/>
    <s v="Oui"/>
    <n v="55.5"/>
    <m/>
    <x v="1"/>
    <m/>
    <x v="2"/>
    <n v="55.5"/>
    <x v="2"/>
    <n v="55.5"/>
    <x v="0"/>
    <m/>
  </r>
  <r>
    <x v="74"/>
    <n v="7"/>
    <x v="28"/>
    <s v="Sam, dim et JF - JOUR - Consultation"/>
    <s v="Consultation"/>
    <n v="37.5"/>
    <s v="Faymonville John"/>
    <s v="M.Méd. PRO Gesund"/>
    <m/>
    <m/>
    <s v="Différé"/>
    <s v="Autres"/>
    <s v="Oui"/>
    <n v="37.5"/>
    <n v="6"/>
    <x v="9"/>
    <m/>
    <x v="2"/>
    <n v="31.5"/>
    <x v="2"/>
    <n v="37.5"/>
    <x v="0"/>
    <m/>
  </r>
  <r>
    <x v="74"/>
    <s v="2b"/>
    <x v="206"/>
    <s v="Sam, dim et JF - JOUR - Visite 1 bénéficiaire"/>
    <s v="Visite"/>
    <n v="55.5"/>
    <s v="Klein Jenny"/>
    <s v="Couquemont Dison"/>
    <m/>
    <m/>
    <s v="Différé"/>
    <s v="MR"/>
    <s v="Oui"/>
    <n v="55.5"/>
    <m/>
    <x v="1"/>
    <m/>
    <x v="2"/>
    <n v="55.5"/>
    <x v="11"/>
    <n v="55.5"/>
    <x v="0"/>
    <m/>
  </r>
  <r>
    <x v="74"/>
    <s v="2b"/>
    <x v="206"/>
    <s v="Sam, dim et JF - JOUR - Consultation"/>
    <s v="Consultation"/>
    <n v="37.5"/>
    <s v="Lepas Jennifer"/>
    <m/>
    <s v="(319) Solidaris - Mutualité socialiste et syndicale de la Province de Liège _x000a_"/>
    <s v="Chaussée de Mons 228 1480 TUBIZE "/>
    <s v="Différé"/>
    <s v="⅓ payant C"/>
    <s v="Oui"/>
    <n v="37.5"/>
    <n v="1.5"/>
    <x v="9"/>
    <n v="35.85"/>
    <x v="6"/>
    <m/>
    <x v="0"/>
    <n v="37.35"/>
    <x v="0"/>
    <m/>
  </r>
  <r>
    <x v="74"/>
    <s v="nuit 1"/>
    <x v="185"/>
    <s v="Sam, dim et JF - JOUR - Consultation"/>
    <s v="Consultation"/>
    <n v="37.5"/>
    <s v="Mathieu Eleana"/>
    <m/>
    <s v="(319) Solidaris - Mutualité socialiste et syndicale de la Province de Liège _x000a_"/>
    <s v="Chaussée de Mons 228 1480 TUBIZE "/>
    <s v="Différé"/>
    <s v="⅓ payant BC"/>
    <s v="Oui"/>
    <n v="37.5"/>
    <n v="6"/>
    <x v="9"/>
    <n v="31.35"/>
    <x v="6"/>
    <m/>
    <x v="0"/>
    <n v="37.35"/>
    <x v="0"/>
    <m/>
  </r>
  <r>
    <x v="74"/>
    <s v="1b"/>
    <x v="102"/>
    <s v="Sam, dim et JF - JOUR - Consultation"/>
    <s v="Consultation"/>
    <n v="37.5"/>
    <s v="Meessen Gilbert"/>
    <m/>
    <s v="(319) Solidaris - Mutualité socialiste et syndicale de la Province de Liège _x000a_"/>
    <s v="Chaussée de Mons 228 1480 TUBIZE "/>
    <s v="Différé"/>
    <s v="⅓ payant C"/>
    <s v="Oui"/>
    <n v="37.5"/>
    <n v="2"/>
    <x v="9"/>
    <n v="35.85"/>
    <x v="6"/>
    <m/>
    <x v="0"/>
    <n v="37.85"/>
    <x v="0"/>
    <m/>
  </r>
  <r>
    <x v="74"/>
    <n v="4"/>
    <x v="104"/>
    <s v="Sam, dim et JF - JOUR - Visite 1 bénéficiaire"/>
    <s v="Visite"/>
    <n v="55.5"/>
    <s v="Michels Catharina"/>
    <s v="Grand Fa Malmedy"/>
    <m/>
    <m/>
    <s v="Différé"/>
    <s v="MR"/>
    <s v="Oui"/>
    <n v="55.6"/>
    <m/>
    <x v="1"/>
    <m/>
    <x v="2"/>
    <m/>
    <x v="0"/>
    <n v="0"/>
    <x v="2"/>
    <s v="Envoyé au Notaire Maraite Malmedy"/>
  </r>
  <r>
    <x v="74"/>
    <n v="7"/>
    <x v="28"/>
    <s v="Sam, dim et JF - JOUR - Consultation"/>
    <s v="Consultation"/>
    <n v="37.5"/>
    <s v="Noe Josef"/>
    <s v="M.Méd. PRO Gesund"/>
    <m/>
    <m/>
    <s v="Différé"/>
    <s v="Autres"/>
    <s v="Oui"/>
    <n v="37.5"/>
    <n v="6"/>
    <x v="9"/>
    <m/>
    <x v="2"/>
    <n v="31.5"/>
    <x v="2"/>
    <n v="37.5"/>
    <x v="0"/>
    <m/>
  </r>
  <r>
    <x v="74"/>
    <n v="3"/>
    <x v="94"/>
    <s v="Sam, dim et JF - JOUR - Consultation"/>
    <s v="Consultation"/>
    <n v="37.5"/>
    <s v="Rorive Anaelle"/>
    <m/>
    <s v="(506) Omnimut mutualité libre de Wallonie _x000a_"/>
    <s v="Rue Natalis 47 B 4020 LIEGE "/>
    <s v="Différé"/>
    <s v="⅓ payant C"/>
    <s v="Oui"/>
    <n v="37.5"/>
    <n v="1"/>
    <x v="9"/>
    <n v="35.85"/>
    <x v="3"/>
    <m/>
    <x v="0"/>
    <n v="36.85"/>
    <x v="0"/>
    <m/>
  </r>
  <r>
    <x v="74"/>
    <s v="2b"/>
    <x v="206"/>
    <s v="Sam, dim et JF - JOUR - Visite 1 bénéficiaire"/>
    <s v="Visite"/>
    <n v="55.5"/>
    <s v="Rouneau Roger"/>
    <m/>
    <s v="(319) Solidaris - Mutualité socialiste et syndicale de la Province de Liège _x000a_"/>
    <s v="Chaussée de Mons 228 1480 TUBIZE "/>
    <s v="Différé"/>
    <s v="⅓ payant C"/>
    <s v="Oui"/>
    <n v="55.5"/>
    <n v="5.5"/>
    <x v="9"/>
    <n v="38.1"/>
    <x v="6"/>
    <m/>
    <x v="0"/>
    <n v="43.6"/>
    <x v="0"/>
    <m/>
  </r>
  <r>
    <x v="74"/>
    <n v="7"/>
    <x v="28"/>
    <s v="Sam, dim et JF - JOUR - Consultation"/>
    <s v="Consultation"/>
    <n v="37.5"/>
    <s v="Van Deurzen Christiane"/>
    <m/>
    <s v="(137) Mutualité Chrétienne de Verviers - Eupen "/>
    <s v="Rue Laoureux 25-29  - 4800 Verviers"/>
    <s v="Différé"/>
    <s v="⅓ payant C"/>
    <s v="Oui"/>
    <n v="37.5"/>
    <n v="1.5"/>
    <x v="9"/>
    <n v="35.85"/>
    <x v="7"/>
    <m/>
    <x v="0"/>
    <n v="37.35"/>
    <x v="0"/>
    <m/>
  </r>
  <r>
    <x v="74"/>
    <s v="1a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s v="1a"/>
    <x v="71"/>
    <s v="Sam, dim et JF - JOUR - Visite 1 bénéficiaire"/>
    <s v="Visite"/>
    <n v="55.5"/>
    <m/>
    <m/>
    <m/>
    <m/>
    <s v="Bancontact"/>
    <m/>
    <m/>
    <n v="55"/>
    <m/>
    <x v="1"/>
    <m/>
    <x v="2"/>
    <n v="55"/>
    <x v="6"/>
    <n v="55"/>
    <x v="0"/>
    <m/>
  </r>
  <r>
    <x v="74"/>
    <s v="1b"/>
    <x v="10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s v="1b"/>
    <x v="10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s v="1b"/>
    <x v="10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s v="2a"/>
    <x v="20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4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s v="2a"/>
    <x v="2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s v="2b"/>
    <x v="20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s v="2b"/>
    <x v="20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s v="2b"/>
    <x v="20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s v="2b"/>
    <x v="20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3"/>
    <x v="94"/>
    <s v="Sam, dim et JF - JOUR - Visite 1 bénéficiaire"/>
    <s v="Visite"/>
    <n v="55.5"/>
    <m/>
    <m/>
    <m/>
    <m/>
    <s v="Cash"/>
    <m/>
    <m/>
    <n v="55.5"/>
    <m/>
    <x v="1"/>
    <m/>
    <x v="2"/>
    <n v="55.5"/>
    <x v="6"/>
    <n v="55.5"/>
    <x v="0"/>
    <m/>
  </r>
  <r>
    <x v="74"/>
    <n v="3"/>
    <x v="94"/>
    <s v="Sam, dim et JF - JOUR - Visite 1 bénéficiaire"/>
    <s v="Visite"/>
    <n v="55.5"/>
    <m/>
    <m/>
    <m/>
    <m/>
    <s v="Cash"/>
    <m/>
    <m/>
    <n v="55.5"/>
    <m/>
    <x v="1"/>
    <m/>
    <x v="2"/>
    <n v="55.5"/>
    <x v="6"/>
    <n v="55.5"/>
    <x v="0"/>
    <m/>
  </r>
  <r>
    <x v="74"/>
    <n v="3"/>
    <x v="94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74"/>
    <n v="3"/>
    <x v="94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74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4"/>
    <x v="104"/>
    <s v="Sam, dim et JF - JOUR - Consultation"/>
    <s v="Consultation"/>
    <n v="37.5"/>
    <m/>
    <m/>
    <m/>
    <m/>
    <s v="Bancontact"/>
    <s v="Admin. De biens"/>
    <m/>
    <n v="37.5"/>
    <m/>
    <x v="1"/>
    <m/>
    <x v="2"/>
    <n v="37.5"/>
    <x v="6"/>
    <n v="37.5"/>
    <x v="0"/>
    <m/>
  </r>
  <r>
    <x v="74"/>
    <n v="5"/>
    <x v="91"/>
    <s v="Sam, dim et JF - JOUR - Visite 1 bénéficiaire"/>
    <s v="Visite"/>
    <n v="55.5"/>
    <m/>
    <m/>
    <m/>
    <m/>
    <s v="Bancontact"/>
    <m/>
    <m/>
    <n v="57"/>
    <m/>
    <x v="1"/>
    <m/>
    <x v="2"/>
    <n v="57"/>
    <x v="6"/>
    <n v="57"/>
    <x v="0"/>
    <m/>
  </r>
  <r>
    <x v="74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s v="nuit 1"/>
    <x v="18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4"/>
    <s v="nuit 2"/>
    <x v="144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4"/>
    <s v="nuit 2"/>
    <x v="144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4"/>
    <s v="nuit 2"/>
    <x v="144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4"/>
    <s v="nuit 2"/>
    <x v="144"/>
    <s v="Sam, dim et JF - NUIT - Consultation"/>
    <s v="Consultation"/>
    <n v="50"/>
    <m/>
    <m/>
    <m/>
    <m/>
    <s v="Bancontact"/>
    <m/>
    <m/>
    <n v="100"/>
    <m/>
    <x v="1"/>
    <m/>
    <x v="2"/>
    <n v="100"/>
    <x v="6"/>
    <n v="100"/>
    <x v="0"/>
    <m/>
  </r>
  <r>
    <x v="75"/>
    <s v="nuit 3"/>
    <x v="51"/>
    <s v="Vend et veille JF - JOUR - Consultation"/>
    <s v="Consultation"/>
    <n v="29"/>
    <m/>
    <m/>
    <m/>
    <m/>
    <s v="Bancontact"/>
    <m/>
    <m/>
    <n v="29"/>
    <m/>
    <x v="1"/>
    <m/>
    <x v="2"/>
    <n v="29"/>
    <x v="6"/>
    <n v="29"/>
    <x v="0"/>
    <m/>
  </r>
  <r>
    <x v="75"/>
    <s v="nuit 2"/>
    <x v="87"/>
    <s v="Vend et veille JF - NUIT - Visite 1 bénéficiare"/>
    <s v="Visite"/>
    <n v="85"/>
    <s v="Krings Marie - Thérèse"/>
    <s v="Grand Fa Malmédy"/>
    <m/>
    <m/>
    <s v="Différé"/>
    <s v="MR"/>
    <s v="Oui"/>
    <n v="85"/>
    <m/>
    <x v="1"/>
    <m/>
    <x v="2"/>
    <n v="85"/>
    <x v="11"/>
    <n v="85"/>
    <x v="0"/>
    <m/>
  </r>
  <r>
    <x v="75"/>
    <s v="nuit 2"/>
    <x v="87"/>
    <s v="Vend et veille JF - JOUR - Consultation"/>
    <s v="Consultation"/>
    <n v="29"/>
    <m/>
    <m/>
    <m/>
    <m/>
    <s v="Bancontact"/>
    <m/>
    <m/>
    <n v="37.5"/>
    <m/>
    <x v="1"/>
    <m/>
    <x v="2"/>
    <n v="37.5"/>
    <x v="6"/>
    <n v="37.5"/>
    <x v="0"/>
    <m/>
  </r>
  <r>
    <x v="75"/>
    <s v="nuit 1"/>
    <x v="5"/>
    <s v="Vend et veille JF - JOUR - Consultation"/>
    <s v="Consultation"/>
    <n v="29"/>
    <m/>
    <m/>
    <m/>
    <m/>
    <s v="Bancontact"/>
    <m/>
    <m/>
    <n v="29"/>
    <m/>
    <x v="1"/>
    <m/>
    <x v="2"/>
    <n v="29"/>
    <x v="6"/>
    <n v="29"/>
    <x v="0"/>
    <m/>
  </r>
  <r>
    <x v="75"/>
    <s v="nuit 1"/>
    <x v="5"/>
    <s v="Vend et veille JF - JOUR - Consultation"/>
    <s v="Consultation"/>
    <n v="29"/>
    <m/>
    <m/>
    <m/>
    <m/>
    <s v="Bancontact"/>
    <m/>
    <m/>
    <n v="29"/>
    <m/>
    <x v="1"/>
    <m/>
    <x v="2"/>
    <n v="29"/>
    <x v="6"/>
    <n v="29"/>
    <x v="0"/>
    <m/>
  </r>
  <r>
    <x v="75"/>
    <s v="nuit 1"/>
    <x v="5"/>
    <s v="Vend et veille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6"/>
    <n v="3"/>
    <x v="89"/>
    <s v="Sam, dim et JF - JOUR - Visite 1 bénéficiaire"/>
    <s v="Visite"/>
    <n v="55.5"/>
    <s v="Aerts Olivier"/>
    <m/>
    <s v="(228) Mutualia - Mutualité neutre _x000a_"/>
    <s v="Place Verte 41 4800 VERVIERS"/>
    <s v="Différé"/>
    <s v="Virement"/>
    <s v="Non"/>
    <n v="55.5"/>
    <m/>
    <x v="1"/>
    <m/>
    <x v="2"/>
    <n v="55.5"/>
    <x v="2"/>
    <n v="55.5"/>
    <x v="0"/>
    <m/>
  </r>
  <r>
    <x v="76"/>
    <s v="nuit 2"/>
    <x v="61"/>
    <s v="Sam, dim et JF - JOUR - Consultation"/>
    <s v="Consultation"/>
    <n v="37.5"/>
    <s v="Bouchnak Aya"/>
    <m/>
    <s v="(323) Mutualité socialiste du Luxembourg _x000a_"/>
    <s v="Chaussée de Mons 228 1480 TUBIZE "/>
    <s v="Différé"/>
    <s v="⅓ payant C"/>
    <s v="Oui"/>
    <n v="37.5"/>
    <n v="1.5"/>
    <x v="9"/>
    <n v="43.69"/>
    <x v="2"/>
    <m/>
    <x v="0"/>
    <n v="1.5"/>
    <x v="3"/>
    <s v="Virement 16/08/2017"/>
  </r>
  <r>
    <x v="76"/>
    <s v="2b"/>
    <x v="175"/>
    <s v="Sam, dim et JF - JOUR - Consultation"/>
    <s v="Consultation"/>
    <n v="37.5"/>
    <s v="Briamont Shanice"/>
    <s v="M.Méd. Mosaïque"/>
    <m/>
    <m/>
    <s v="Différé"/>
    <s v="Autres"/>
    <s v="Oui"/>
    <n v="37.5"/>
    <m/>
    <x v="1"/>
    <m/>
    <x v="2"/>
    <n v="36.35"/>
    <x v="2"/>
    <n v="36.35"/>
    <x v="0"/>
    <m/>
  </r>
  <r>
    <x v="76"/>
    <s v="2b"/>
    <x v="175"/>
    <s v="Sam, dim et JF - JOUR - Consultation"/>
    <s v="Consultation"/>
    <n v="37.5"/>
    <s v="Chabotier Noémie"/>
    <m/>
    <s v="(319) Solidaris - Mutualité socialiste et syndicale de la Province de Liège _x000a_"/>
    <s v="Chaussée de Mons 228 1480 TUBIZE "/>
    <s v="Différé"/>
    <s v="⅓ payant NP"/>
    <s v="Oui"/>
    <n v="37.5"/>
    <m/>
    <x v="1"/>
    <n v="35.85"/>
    <x v="2"/>
    <m/>
    <x v="0"/>
    <n v="0"/>
    <x v="3"/>
    <s v="Virement 16/08/2017"/>
  </r>
  <r>
    <x v="76"/>
    <n v="6"/>
    <x v="38"/>
    <s v="Sam, dim et JF - JOUR - Visite 1 bénéficiaire"/>
    <s v="Visite"/>
    <n v="55.5"/>
    <s v="Crombach Winand"/>
    <s v="Golden Morgen Walhorn"/>
    <m/>
    <m/>
    <s v="Différé"/>
    <s v="MR"/>
    <s v="Oui"/>
    <n v="55.5"/>
    <m/>
    <x v="1"/>
    <m/>
    <x v="2"/>
    <n v="55.5"/>
    <x v="2"/>
    <n v="55.5"/>
    <x v="0"/>
    <m/>
  </r>
  <r>
    <x v="76"/>
    <n v="4"/>
    <x v="127"/>
    <s v="Sam, dim et JF - JOUR - Consultation"/>
    <s v="Consultation"/>
    <n v="37.5"/>
    <s v="De Biase Luigi"/>
    <m/>
    <s v="(137) Mutualité Chrétienne de Verviers - Eupen "/>
    <s v="Rue Laoureux 25-29  - 4800 Verviers"/>
    <s v="Différé"/>
    <s v="⅓ payant C"/>
    <s v="Oui"/>
    <n v="37.5"/>
    <n v="1.5"/>
    <x v="9"/>
    <n v="35.85"/>
    <x v="7"/>
    <m/>
    <x v="0"/>
    <n v="37.35"/>
    <x v="0"/>
    <m/>
  </r>
  <r>
    <x v="76"/>
    <s v="2b"/>
    <x v="175"/>
    <s v="Sam, dim et JF - JOUR - Consultation"/>
    <s v="Consultation"/>
    <n v="37.5"/>
    <s v="Demonceau Laura"/>
    <s v="M.Méd. Thier Mère Dieu"/>
    <m/>
    <m/>
    <s v="Différé"/>
    <s v="Autres"/>
    <s v="Oui"/>
    <n v="37.5"/>
    <m/>
    <x v="1"/>
    <m/>
    <x v="2"/>
    <n v="36.35"/>
    <x v="2"/>
    <n v="36.35"/>
    <x v="0"/>
    <m/>
  </r>
  <r>
    <x v="76"/>
    <n v="3"/>
    <x v="89"/>
    <s v="Sam, dim et JF - JOUR - Visite 1 bénéficiaire"/>
    <s v="Visite"/>
    <n v="55.5"/>
    <s v="Deru Marie - Theres"/>
    <s v="Sainte Joséphine Theux"/>
    <m/>
    <m/>
    <s v="Différé"/>
    <s v="MR"/>
    <s v="Oui"/>
    <n v="55.5"/>
    <m/>
    <x v="1"/>
    <m/>
    <x v="2"/>
    <n v="55.5"/>
    <x v="12"/>
    <n v="55.5"/>
    <x v="0"/>
    <m/>
  </r>
  <r>
    <x v="76"/>
    <s v="2a"/>
    <x v="191"/>
    <s v="Sam, dim et JF - JOUR - Visite 1 bénéficiaire"/>
    <s v="Visite"/>
    <n v="55.5"/>
    <s v="Devillers Camille"/>
    <s v="CPAS Pepinster"/>
    <m/>
    <m/>
    <s v="Différé"/>
    <s v="MR"/>
    <s v="Oui"/>
    <n v="55.5"/>
    <m/>
    <x v="1"/>
    <m/>
    <x v="2"/>
    <n v="55.5"/>
    <x v="2"/>
    <n v="55.5"/>
    <x v="0"/>
    <m/>
  </r>
  <r>
    <x v="76"/>
    <n v="7"/>
    <x v="44"/>
    <s v="Sam, dim et JF - JOUR - Consultation"/>
    <s v="Consultation"/>
    <n v="37.5"/>
    <s v="Fickers Loic"/>
    <s v="M.Méd. Pro Gesund"/>
    <m/>
    <m/>
    <s v="Différé"/>
    <s v="Autres"/>
    <s v="Oui"/>
    <n v="37.5"/>
    <n v="6"/>
    <x v="9"/>
    <m/>
    <x v="2"/>
    <n v="31.5"/>
    <x v="2"/>
    <n v="37.5"/>
    <x v="0"/>
    <m/>
  </r>
  <r>
    <x v="76"/>
    <s v="1b"/>
    <x v="85"/>
    <s v="Sam, dim et JF - JOUR - Visite 1 bénéficiaire"/>
    <s v="Visite"/>
    <n v="55.5"/>
    <s v="Gierckens Hubertine"/>
    <s v="Sainte Famille Thimister "/>
    <m/>
    <m/>
    <s v="Différé"/>
    <s v="MR"/>
    <s v="Oui"/>
    <n v="55.5"/>
    <m/>
    <x v="1"/>
    <m/>
    <x v="2"/>
    <n v="55.5"/>
    <x v="11"/>
    <n v="55.5"/>
    <x v="0"/>
    <m/>
  </r>
  <r>
    <x v="76"/>
    <n v="3"/>
    <x v="89"/>
    <s v="Sam, dim et JF - JOUR - Visite 1 bénéficiaire"/>
    <s v="Visite"/>
    <n v="55.5"/>
    <s v="Hackin Claude"/>
    <s v="Heures Claires Spa"/>
    <m/>
    <m/>
    <s v="Différé"/>
    <s v="MR"/>
    <s v="Oui"/>
    <n v="55.5"/>
    <m/>
    <x v="1"/>
    <m/>
    <x v="2"/>
    <n v="55"/>
    <x v="2"/>
    <n v="55"/>
    <x v="0"/>
    <m/>
  </r>
  <r>
    <x v="76"/>
    <s v="1a"/>
    <x v="138"/>
    <s v="Sam, dim et JF - JOUR - Consultation"/>
    <s v="Consultation"/>
    <n v="37.5"/>
    <s v="Halkin Nessy"/>
    <m/>
    <s v="(319) Solidaris - Mutualité socialiste et syndicale de la Province de Liège _x000a_"/>
    <s v="Chaussée de Mons 228 1480 TUBIZE "/>
    <s v="Différé"/>
    <s v="⅓ payant NP"/>
    <s v="Oui"/>
    <n v="37.5"/>
    <m/>
    <x v="1"/>
    <n v="35.85"/>
    <x v="2"/>
    <m/>
    <x v="0"/>
    <n v="0"/>
    <x v="3"/>
    <s v="Virement 16/08/2017"/>
  </r>
  <r>
    <x v="76"/>
    <n v="3"/>
    <x v="89"/>
    <s v="Sam, dim et JF - JOUR - Visite 1 bénéficiaire"/>
    <s v="Visite"/>
    <n v="55.5"/>
    <s v="Hausman Danielle"/>
    <m/>
    <s v="(137) Mutualité Chrétienne de Verviers - Eupen "/>
    <s v="Rue Laoureux 25-29  - 4800 Verviers"/>
    <s v="Différé"/>
    <s v="⅓ payant BC"/>
    <s v="Oui"/>
    <n v="55.5"/>
    <n v="5"/>
    <x v="9"/>
    <n v="50.8"/>
    <x v="7"/>
    <m/>
    <x v="0"/>
    <n v="55.8"/>
    <x v="0"/>
    <m/>
  </r>
  <r>
    <x v="76"/>
    <s v="nuit 1"/>
    <x v="7"/>
    <s v="Sam, dim et JF - NUIT - Consultation"/>
    <s v="Consultation"/>
    <n v="50"/>
    <s v="Viegas Nunes Kyle"/>
    <m/>
    <s v="(137) Mutualité Chrétienne de Verviers - Eupen _x000a_"/>
    <s v="Rue Laoureux 25-29  - 4800 Verviers"/>
    <s v="Différé"/>
    <s v="⅓ payant BC"/>
    <s v="Oui"/>
    <n v="50"/>
    <n v="3.5"/>
    <x v="9"/>
    <n v="23.5"/>
    <x v="8"/>
    <m/>
    <x v="0"/>
    <n v="27"/>
    <x v="0"/>
    <m/>
  </r>
  <r>
    <x v="76"/>
    <n v="3"/>
    <x v="89"/>
    <s v="Sam, dim et JF - JOUR - Consultation"/>
    <s v="Consultation"/>
    <n v="37.5"/>
    <s v="Lamar Jérome"/>
    <m/>
    <s v="(319) Solidaris - Mutualité socialiste et syndicale de la Province de Liège _x000a_"/>
    <s v="Chaussée de Mons 228 1480 TUBIZE "/>
    <s v="Différé"/>
    <s v="⅓ payant C"/>
    <s v="Oui"/>
    <n v="37.5"/>
    <n v="1.5"/>
    <x v="9"/>
    <n v="35.85"/>
    <x v="2"/>
    <m/>
    <x v="0"/>
    <n v="1.5"/>
    <x v="3"/>
    <s v="Virement 16/08/2017"/>
  </r>
  <r>
    <x v="76"/>
    <n v="6"/>
    <x v="38"/>
    <s v="Sam, dim et JF - JOUR - Visite 1 bénéficiaire"/>
    <s v="Visite"/>
    <n v="55.5"/>
    <s v="Jungbluth Bertha"/>
    <m/>
    <s v="(137) Mutualité Chrétienne de Verviers - Eupen "/>
    <s v="Rue Laoureux 25-29  - 4800 Verviers"/>
    <s v="Différé"/>
    <s v="⅓ payant C"/>
    <s v="Non"/>
    <n v="55.5"/>
    <n v="5"/>
    <x v="9"/>
    <m/>
    <x v="2"/>
    <m/>
    <x v="0"/>
    <n v="5"/>
    <x v="1"/>
    <m/>
  </r>
  <r>
    <x v="76"/>
    <n v="4"/>
    <x v="127"/>
    <s v="Sam, dim et JF - JOUR - Visite 1 bénéficiaire"/>
    <s v="Visite"/>
    <n v="55.5"/>
    <s v="Justin Franz"/>
    <s v="Grand Fa Malmédy"/>
    <m/>
    <m/>
    <s v="Différé"/>
    <s v="MR"/>
    <s v="Oui"/>
    <n v="55.5"/>
    <m/>
    <x v="1"/>
    <m/>
    <x v="2"/>
    <n v="55.5"/>
    <x v="11"/>
    <n v="55.5"/>
    <x v="0"/>
    <m/>
  </r>
  <r>
    <x v="76"/>
    <s v="nuit 3"/>
    <x v="193"/>
    <s v="Sam, dim et JF - NUIT - Consultation"/>
    <s v="Consultation"/>
    <n v="50"/>
    <s v="Kohn Sarah"/>
    <s v="M.Méd. Pro Gesund"/>
    <m/>
    <m/>
    <s v="Différé"/>
    <s v="Autres"/>
    <s v="Oui"/>
    <n v="50"/>
    <n v="6"/>
    <x v="9"/>
    <m/>
    <x v="2"/>
    <n v="44"/>
    <x v="2"/>
    <n v="50"/>
    <x v="0"/>
    <m/>
  </r>
  <r>
    <x v="76"/>
    <s v="2b"/>
    <x v="175"/>
    <s v="Sam, dim et JF - JOUR - Consultation"/>
    <s v="Consultation"/>
    <n v="37.5"/>
    <s v="Letiexhe Anouchka"/>
    <m/>
    <s v="(228) Mutualia - Mutualité neutre _x000a_"/>
    <s v="Place Verte 41 4800 VERVIERS"/>
    <s v="Différé"/>
    <s v="⅓ payant NP"/>
    <s v="Oui"/>
    <n v="37.5"/>
    <m/>
    <x v="1"/>
    <n v="35.85"/>
    <x v="3"/>
    <m/>
    <x v="0"/>
    <n v="35.85"/>
    <x v="0"/>
    <m/>
  </r>
  <r>
    <x v="76"/>
    <n v="7"/>
    <x v="44"/>
    <s v="Sam, dim et JF - JOUR - Consultation"/>
    <s v="Consultation"/>
    <n v="37.5"/>
    <s v="Litfin Elke"/>
    <m/>
    <s v="(137) Mutualité Chrétienne de Verviers - Eupen "/>
    <s v="Rue Laoureux 25-29  - 4800 Verviers"/>
    <s v="Différé"/>
    <s v="⅓ payant C"/>
    <s v="Oui"/>
    <n v="37.5"/>
    <n v="1.5"/>
    <x v="9"/>
    <n v="35.85"/>
    <x v="7"/>
    <m/>
    <x v="0"/>
    <n v="37.35"/>
    <x v="0"/>
    <m/>
  </r>
  <r>
    <x v="76"/>
    <n v="3"/>
    <x v="89"/>
    <s v="Sam, dim et JF - JOUR - Consultation"/>
    <s v="Consultation"/>
    <n v="37.5"/>
    <s v="Moray Maude"/>
    <m/>
    <s v="(137) Mutualité Chrétienne de Verviers - Eupen "/>
    <s v="Rue Laoureux 25-29  - 4800 Verviers"/>
    <s v="Différé"/>
    <s v="⅓ payant C"/>
    <s v="Oui"/>
    <n v="37.5"/>
    <n v="1.5"/>
    <x v="9"/>
    <n v="35.85"/>
    <x v="7"/>
    <m/>
    <x v="0"/>
    <n v="37.35"/>
    <x v="0"/>
    <m/>
  </r>
  <r>
    <x v="76"/>
    <s v="2a"/>
    <x v="191"/>
    <s v="Sam, dim et JF - JOUR - Consultation"/>
    <s v="Consultation"/>
    <n v="37.5"/>
    <s v="Nkanga-Bontamba Antoinette"/>
    <m/>
    <s v="(137) Mutualité Chrétienne de Verviers - Eupen "/>
    <s v="Rue Laoureux 25-29  - 4800 Verviers"/>
    <s v="Différé"/>
    <s v="⅓ payant BC"/>
    <s v="Oui"/>
    <n v="37.5"/>
    <n v="1.5"/>
    <x v="9"/>
    <n v="35.85"/>
    <x v="7"/>
    <m/>
    <x v="0"/>
    <n v="37.35"/>
    <x v="0"/>
    <m/>
  </r>
  <r>
    <x v="76"/>
    <n v="3"/>
    <x v="89"/>
    <s v="Sam, dim et JF - JOUR - Visite 1 bénéficiaire"/>
    <s v="Visite"/>
    <n v="55.5"/>
    <s v="Nullens Marguerite"/>
    <s v="Heures Claires Spa"/>
    <m/>
    <m/>
    <s v="Différé"/>
    <s v="MR"/>
    <s v="Oui"/>
    <n v="55.5"/>
    <m/>
    <x v="1"/>
    <m/>
    <x v="2"/>
    <n v="55.5"/>
    <x v="2"/>
    <n v="55.5"/>
    <x v="0"/>
    <m/>
  </r>
  <r>
    <x v="76"/>
    <n v="7"/>
    <x v="44"/>
    <s v="Sam, dim et JF - JOUR - Consultation"/>
    <s v="Consultation"/>
    <n v="37.5"/>
    <s v="Ohlemacher Joscha"/>
    <s v="M.Méd. Pro Gesund"/>
    <m/>
    <m/>
    <s v="Différé"/>
    <s v="Autres"/>
    <s v="Oui"/>
    <n v="37.5"/>
    <n v="6"/>
    <x v="9"/>
    <m/>
    <x v="2"/>
    <n v="31.5"/>
    <x v="12"/>
    <n v="37.5"/>
    <x v="0"/>
    <m/>
  </r>
  <r>
    <x v="76"/>
    <s v="1a"/>
    <x v="138"/>
    <s v="Sam, dim et JF - JOUR - Consultation"/>
    <s v="Consultation"/>
    <n v="37.5"/>
    <s v="Sabbia Emmanuelle"/>
    <m/>
    <s v="(137) Mutualité Chrétienne de Verviers - Eupen "/>
    <s v="Rue Laoureux 25-29  - 4800 Verviers"/>
    <s v="Différé"/>
    <s v="⅓ payant C"/>
    <s v="Oui"/>
    <n v="37.5"/>
    <n v="1.5"/>
    <x v="9"/>
    <n v="35.85"/>
    <x v="7"/>
    <m/>
    <x v="0"/>
    <n v="37.35"/>
    <x v="0"/>
    <m/>
  </r>
  <r>
    <x v="76"/>
    <n v="6"/>
    <x v="38"/>
    <s v="Sam, dim et JF - JOUR - Visite 1 bénéficiaire"/>
    <s v="Visite"/>
    <n v="55.5"/>
    <s v="Schneider Manfred"/>
    <s v="Golden Morgen Walhorn"/>
    <m/>
    <m/>
    <s v="Différé"/>
    <s v="MR"/>
    <s v="Oui"/>
    <n v="55.5"/>
    <m/>
    <x v="1"/>
    <m/>
    <x v="2"/>
    <n v="55.5"/>
    <x v="2"/>
    <n v="55.5"/>
    <x v="0"/>
    <m/>
  </r>
  <r>
    <x v="76"/>
    <s v="nuit 2"/>
    <x v="61"/>
    <s v="Sam, dim et JF - NUIT - Visite 1 bénéficiaire"/>
    <s v="Visite"/>
    <n v="85"/>
    <s v="Servaty Mathilde"/>
    <s v="Philippe Wathelet La Gleize"/>
    <m/>
    <m/>
    <s v="Différé"/>
    <s v="MR"/>
    <s v="Oui"/>
    <n v="85"/>
    <m/>
    <x v="1"/>
    <m/>
    <x v="2"/>
    <n v="85"/>
    <x v="2"/>
    <n v="85"/>
    <x v="0"/>
    <m/>
  </r>
  <r>
    <x v="76"/>
    <n v="6"/>
    <x v="38"/>
    <s v="Sam, dim et JF - JOUR - Visite 1 bénéficiaire"/>
    <s v="Visite"/>
    <n v="55.5"/>
    <s v="Stoffels Theresia"/>
    <s v="St Joseph Eupen"/>
    <m/>
    <m/>
    <s v="Différé"/>
    <s v="MR"/>
    <s v="Oui"/>
    <n v="55.5"/>
    <m/>
    <x v="1"/>
    <m/>
    <x v="2"/>
    <n v="55.5"/>
    <x v="2"/>
    <n v="55.5"/>
    <x v="0"/>
    <m/>
  </r>
  <r>
    <x v="76"/>
    <s v="1b"/>
    <x v="27"/>
    <s v="Sam, dim et JF - JOUR - Consultation"/>
    <s v="Consultation"/>
    <n v="37.5"/>
    <s v="Vanguers c / Vanden Christine  "/>
    <s v="MM Brasero"/>
    <s v="(137) Mutualité Chrétienne de Verviers - Eupen "/>
    <s v="Rue Laoureux 25-29  - 4800 Verviers"/>
    <s v="Différé"/>
    <s v="⅓ payant C"/>
    <s v="Oui"/>
    <n v="37.5"/>
    <n v="1.5"/>
    <x v="9"/>
    <m/>
    <x v="2"/>
    <n v="35.22"/>
    <x v="2"/>
    <n v="36.72"/>
    <x v="0"/>
    <m/>
  </r>
  <r>
    <x v="76"/>
    <s v="2a"/>
    <x v="191"/>
    <s v="Sam, dim et JF - JOUR - Visite 1 bénéficiaire"/>
    <s v="Visite"/>
    <n v="55.5"/>
    <s v="Verselle Nicole"/>
    <s v="La Providence Verviers"/>
    <m/>
    <m/>
    <s v="Différé"/>
    <s v="MR"/>
    <s v="Oui"/>
    <n v="55.5"/>
    <m/>
    <x v="1"/>
    <m/>
    <x v="2"/>
    <n v="55.5"/>
    <x v="12"/>
    <n v="55.5"/>
    <x v="0"/>
    <m/>
  </r>
  <r>
    <x v="76"/>
    <s v="2a"/>
    <x v="191"/>
    <s v="Sam, dim et JF - JOUR - Consultation"/>
    <s v="Consultation"/>
    <n v="37.5"/>
    <s v="Yoruk Bayram"/>
    <m/>
    <s v="(516) Ziekenfonds SECUREX _x000a_Mutualité SECUREX_x000a_"/>
    <s v="Avenue de Tervuren 43 1040 BRUXELLES"/>
    <s v="Différé"/>
    <s v="⅓ payant BC"/>
    <s v="Oui"/>
    <n v="37.5"/>
    <n v="1.5"/>
    <x v="9"/>
    <n v="31.35"/>
    <x v="3"/>
    <m/>
    <x v="0"/>
    <n v="32.85"/>
    <x v="0"/>
    <m/>
  </r>
  <r>
    <x v="76"/>
    <n v="5"/>
    <x v="39"/>
    <s v="Sam, dim et JF - JOUR - Consultation"/>
    <s v="Consultation"/>
    <n v="37.5"/>
    <s v="Decupere Noah"/>
    <m/>
    <s v="(137) Mutualité Chrétienne de Verviers - Eupen "/>
    <s v="Rue Laoureux 25-29  - 4800 Verviers"/>
    <s v="Différé"/>
    <s v="⅓ payant C"/>
    <s v="Oui"/>
    <n v="37.5"/>
    <n v="1.5"/>
    <x v="9"/>
    <n v="35.85"/>
    <x v="7"/>
    <m/>
    <x v="0"/>
    <n v="37.35"/>
    <x v="0"/>
    <m/>
  </r>
  <r>
    <x v="76"/>
    <n v="5"/>
    <x v="39"/>
    <s v="Sam, dim et JF - JOUR - Consultation"/>
    <s v="Consultation"/>
    <n v="37.5"/>
    <s v="Renard Christopher"/>
    <s v="CPAS Vielsam"/>
    <m/>
    <m/>
    <s v="Différé"/>
    <s v="CPAS"/>
    <s v="Oui"/>
    <n v="37.5"/>
    <m/>
    <x v="1"/>
    <m/>
    <x v="2"/>
    <n v="37.5"/>
    <x v="9"/>
    <n v="37.5"/>
    <x v="0"/>
    <m/>
  </r>
  <r>
    <x v="76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1a"/>
    <x v="138"/>
    <s v="Sam, dim et JF - JOUR - Consultation"/>
    <s v="Consultation"/>
    <n v="37.5"/>
    <m/>
    <m/>
    <m/>
    <m/>
    <s v="Cash"/>
    <m/>
    <m/>
    <n v="35"/>
    <m/>
    <x v="1"/>
    <m/>
    <x v="2"/>
    <n v="35"/>
    <x v="6"/>
    <n v="35"/>
    <x v="0"/>
    <m/>
  </r>
  <r>
    <x v="76"/>
    <s v="1a"/>
    <x v="138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6"/>
    <s v="1a"/>
    <x v="138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6"/>
    <s v="1a"/>
    <x v="138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6"/>
    <s v="1a"/>
    <x v="138"/>
    <s v="Sam, dim et JF - JOUR - Visite 1 bénéficiaire"/>
    <s v="Visite"/>
    <n v="55.5"/>
    <m/>
    <m/>
    <m/>
    <m/>
    <s v="Cash"/>
    <m/>
    <m/>
    <n v="56"/>
    <m/>
    <x v="1"/>
    <m/>
    <x v="2"/>
    <n v="56"/>
    <x v="6"/>
    <n v="56"/>
    <x v="0"/>
    <m/>
  </r>
  <r>
    <x v="76"/>
    <s v="1a"/>
    <x v="138"/>
    <s v="Sam, dim et JF - JOUR - Visite 1 bénéficiaire"/>
    <s v="Visite"/>
    <n v="55.5"/>
    <m/>
    <m/>
    <m/>
    <m/>
    <s v="Cash"/>
    <m/>
    <m/>
    <n v="56"/>
    <m/>
    <x v="1"/>
    <m/>
    <x v="2"/>
    <n v="56"/>
    <x v="6"/>
    <n v="56"/>
    <x v="0"/>
    <m/>
  </r>
  <r>
    <x v="76"/>
    <s v="1a"/>
    <x v="1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1a"/>
    <x v="1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1a"/>
    <x v="1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1a"/>
    <x v="1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1a"/>
    <x v="1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1a"/>
    <x v="1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1a"/>
    <x v="1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1b"/>
    <x v="85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76"/>
    <s v="2a"/>
    <x v="191"/>
    <s v="Sam, dim et JF - JOUR - Visite 1 bénéficiaire"/>
    <s v="Visite"/>
    <n v="55.5"/>
    <m/>
    <m/>
    <m/>
    <m/>
    <s v="Cash"/>
    <m/>
    <m/>
    <n v="55.5"/>
    <m/>
    <x v="1"/>
    <m/>
    <x v="2"/>
    <n v="55.5"/>
    <x v="6"/>
    <n v="55.5"/>
    <x v="0"/>
    <m/>
  </r>
  <r>
    <x v="76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2b"/>
    <x v="175"/>
    <s v="Sam, dim et JF - JOUR - Visite 1 bénéficiaire"/>
    <s v="Visite"/>
    <n v="55.5"/>
    <m/>
    <m/>
    <m/>
    <m/>
    <s v="Cash"/>
    <m/>
    <m/>
    <n v="55.5"/>
    <m/>
    <x v="1"/>
    <m/>
    <x v="2"/>
    <n v="55.5"/>
    <x v="6"/>
    <n v="55.5"/>
    <x v="0"/>
    <m/>
  </r>
  <r>
    <x v="76"/>
    <s v="2b"/>
    <x v="175"/>
    <s v="Sam, dim et JF - JOUR - Visite 1 bénéficiaire"/>
    <s v="Visite"/>
    <n v="55.5"/>
    <m/>
    <m/>
    <m/>
    <m/>
    <s v="Cash"/>
    <m/>
    <m/>
    <n v="55"/>
    <m/>
    <x v="1"/>
    <m/>
    <x v="2"/>
    <n v="55"/>
    <x v="6"/>
    <n v="55"/>
    <x v="0"/>
    <m/>
  </r>
  <r>
    <x v="76"/>
    <s v="2b"/>
    <x v="175"/>
    <s v="Sam, dim et JF - JOUR - Visite 1 bénéficiaire"/>
    <s v="Visite"/>
    <n v="55.5"/>
    <m/>
    <m/>
    <m/>
    <m/>
    <s v="Cash"/>
    <m/>
    <m/>
    <n v="55"/>
    <m/>
    <x v="1"/>
    <m/>
    <x v="2"/>
    <n v="55"/>
    <x v="6"/>
    <n v="55"/>
    <x v="0"/>
    <m/>
  </r>
  <r>
    <x v="76"/>
    <s v="2b"/>
    <x v="17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2b"/>
    <x v="17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2b"/>
    <x v="17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2b"/>
    <x v="17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2b"/>
    <x v="17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2b"/>
    <x v="17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3"/>
    <x v="89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76"/>
    <n v="3"/>
    <x v="89"/>
    <s v="Sam, dim et JF - JOUR - Consultation"/>
    <s v="Consultation"/>
    <n v="37.5"/>
    <m/>
    <m/>
    <m/>
    <m/>
    <s v="Bancontact"/>
    <m/>
    <m/>
    <n v="117"/>
    <m/>
    <x v="1"/>
    <m/>
    <x v="2"/>
    <n v="117"/>
    <x v="6"/>
    <n v="117"/>
    <x v="0"/>
    <m/>
  </r>
  <r>
    <x v="76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3"/>
    <x v="8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4"/>
    <x v="127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6"/>
    <n v="4"/>
    <x v="127"/>
    <s v="Sam, dim et JF - JOUR - Consultation"/>
    <s v="Consultation"/>
    <n v="37.5"/>
    <m/>
    <m/>
    <m/>
    <m/>
    <s v="Cash"/>
    <m/>
    <m/>
    <n v="37.200000000000003"/>
    <m/>
    <x v="1"/>
    <m/>
    <x v="2"/>
    <n v="37.200000000000003"/>
    <x v="6"/>
    <n v="37.200000000000003"/>
    <x v="0"/>
    <m/>
  </r>
  <r>
    <x v="76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4"/>
    <x v="1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6"/>
    <x v="38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6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7"/>
    <x v="44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6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nuit 1"/>
    <x v="7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6"/>
    <s v="nuit 1"/>
    <x v="7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6"/>
    <s v="nuit 1"/>
    <x v="7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6"/>
    <s v="nuit 1"/>
    <x v="7"/>
    <s v="Sam, dim et JF - NUIT - Consultation"/>
    <s v="Consultation"/>
    <n v="50"/>
    <m/>
    <m/>
    <m/>
    <m/>
    <s v="Bancontact"/>
    <m/>
    <m/>
    <n v="50"/>
    <m/>
    <x v="1"/>
    <m/>
    <x v="2"/>
    <n v="50"/>
    <x v="6"/>
    <n v="50"/>
    <x v="0"/>
    <m/>
  </r>
  <r>
    <x v="76"/>
    <s v="nuit 3"/>
    <x v="193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1b"/>
    <x v="27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6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6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s v="1a"/>
    <x v="154"/>
    <s v="Sam, dim et JF - JOUR - Visite 1 bénéficiaire"/>
    <s v="Visite"/>
    <n v="55.5"/>
    <s v="Cupper Josette"/>
    <s v="Bel Fays Limbourg"/>
    <m/>
    <m/>
    <s v="Différé"/>
    <s v="MR"/>
    <s v="Oui"/>
    <n v="55.5"/>
    <m/>
    <x v="1"/>
    <m/>
    <x v="2"/>
    <n v="55.5"/>
    <x v="2"/>
    <n v="55.5"/>
    <x v="0"/>
    <m/>
  </r>
  <r>
    <x v="77"/>
    <n v="5"/>
    <x v="82"/>
    <s v="Sam, dim et JF - JOUR - Consultation"/>
    <s v="Consultation"/>
    <n v="37.5"/>
    <s v="De Maere D'Aertrycke Elisabeth"/>
    <m/>
    <s v="(509) Partena - Mutualité libre _x000a_"/>
    <s v="Boulevard Louis Mettewie 74-76 1080 BRUXELLES "/>
    <s v="Différé"/>
    <s v="⅓ payant C"/>
    <s v="Oui"/>
    <n v="37.5"/>
    <n v="1.5"/>
    <x v="9"/>
    <n v="23.5"/>
    <x v="3"/>
    <m/>
    <x v="0"/>
    <n v="25"/>
    <x v="0"/>
    <m/>
  </r>
  <r>
    <x v="77"/>
    <n v="5"/>
    <x v="82"/>
    <s v="Sam, dim et JF - JOUR - Visite 1 bénéficiaire"/>
    <s v="Visite"/>
    <n v="55.5"/>
    <s v="Deprez Louis"/>
    <s v="La Bouvière Vielsam"/>
    <m/>
    <m/>
    <s v="Différé"/>
    <s v="MR"/>
    <s v="Oui"/>
    <n v="55.5"/>
    <m/>
    <x v="1"/>
    <m/>
    <x v="2"/>
    <n v="55.5"/>
    <x v="2"/>
    <n v="55.5"/>
    <x v="0"/>
    <m/>
  </r>
  <r>
    <x v="77"/>
    <n v="5"/>
    <x v="82"/>
    <s v="Sam, dim et JF - JOUR - Visite 1 bénéficiaire"/>
    <s v="Visite"/>
    <n v="55.5"/>
    <s v="Germeau François"/>
    <m/>
    <s v="(132) Mutualité chrétienne de la Province de Luxembourg "/>
    <s v="Rue de la Moselle 7-9 6700 ARLON "/>
    <s v="Différé"/>
    <s v="⅓ payant C"/>
    <s v="Oui"/>
    <n v="55.5"/>
    <n v="3"/>
    <x v="9"/>
    <n v="69.55"/>
    <x v="6"/>
    <m/>
    <x v="0"/>
    <n v="72.55"/>
    <x v="0"/>
    <m/>
  </r>
  <r>
    <x v="77"/>
    <n v="4"/>
    <x v="104"/>
    <s v="Sam, dim et JF - JOUR - Visite 1 bénéficiaire"/>
    <s v="Visite"/>
    <n v="55.5"/>
    <s v="Gonay Madeleine"/>
    <s v="Les Jardins D'Elisabeth Waimes"/>
    <m/>
    <m/>
    <s v="Différé"/>
    <s v="MR"/>
    <s v="Oui"/>
    <n v="55.5"/>
    <m/>
    <x v="1"/>
    <m/>
    <x v="2"/>
    <n v="55.5"/>
    <x v="11"/>
    <n v="55.5"/>
    <x v="0"/>
    <m/>
  </r>
  <r>
    <x v="77"/>
    <s v="2b"/>
    <x v="109"/>
    <s v="Sam, dim et JF - JOUR - Consultation"/>
    <s v="Consultation"/>
    <n v="37.5"/>
    <s v="Grisselin Nathalie"/>
    <m/>
    <s v="(319) Solidaris - Mutualité socialiste et syndicale de la Province de Liège _x000a_"/>
    <s v="Chaussée de Mons 228 1480 TUBIZE "/>
    <s v="Différé"/>
    <s v="⅓ payant C"/>
    <s v="Oui"/>
    <n v="37.5"/>
    <n v="1.5"/>
    <x v="9"/>
    <n v="35.85"/>
    <x v="2"/>
    <m/>
    <x v="0"/>
    <n v="1.5"/>
    <x v="3"/>
    <s v="Virement 16/08/2017"/>
  </r>
  <r>
    <x v="77"/>
    <s v="2b"/>
    <x v="109"/>
    <s v="Sam, dim et JF - JOUR - Consultation"/>
    <s v="Consultation"/>
    <n v="37.5"/>
    <s v="Henrard Maeva"/>
    <m/>
    <s v="(228) Mutualia - Mutualité neutre _x000a_"/>
    <s v="Place Verte 41 4800 VERVIERS"/>
    <s v="Différé"/>
    <s v="⅓ payant BC"/>
    <s v="Oui"/>
    <n v="37.5"/>
    <n v="1.5"/>
    <x v="9"/>
    <n v="35.85"/>
    <x v="3"/>
    <m/>
    <x v="0"/>
    <n v="37.35"/>
    <x v="0"/>
    <m/>
  </r>
  <r>
    <x v="77"/>
    <n v="7"/>
    <x v="90"/>
    <s v="Sam, dim et JF - JOUR - Consultation"/>
    <s v="Consultation"/>
    <n v="37.5"/>
    <s v="Hilgers Olivier"/>
    <s v="M.Méd. Pro Gesund"/>
    <m/>
    <m/>
    <s v="Différé"/>
    <s v="Autres"/>
    <s v="Oui"/>
    <n v="37.5"/>
    <n v="6"/>
    <x v="9"/>
    <m/>
    <x v="2"/>
    <n v="31.5"/>
    <x v="2"/>
    <n v="37.5"/>
    <x v="0"/>
    <m/>
  </r>
  <r>
    <x v="77"/>
    <n v="3"/>
    <x v="45"/>
    <s v="Sam, dim et JF - JOUR - Visite 1 bénéficiaire"/>
    <s v="Visite"/>
    <n v="55.5"/>
    <s v="Huysmans Yves"/>
    <s v="Heures Claires Spa"/>
    <m/>
    <m/>
    <s v="Différé"/>
    <s v="MR"/>
    <s v="Oui"/>
    <n v="55.5"/>
    <m/>
    <x v="1"/>
    <m/>
    <x v="2"/>
    <n v="55.5"/>
    <x v="2"/>
    <n v="55.5"/>
    <x v="0"/>
    <m/>
  </r>
  <r>
    <x v="77"/>
    <n v="7"/>
    <x v="90"/>
    <s v="Sam, dim et JF - JOUR - Consultation"/>
    <s v="Consultation"/>
    <n v="37.5"/>
    <s v="Jouck Marco"/>
    <s v="M.Méd. Pro Gesund"/>
    <m/>
    <m/>
    <s v="Différé"/>
    <s v="Autres"/>
    <s v="Oui"/>
    <n v="37.5"/>
    <n v="6"/>
    <x v="9"/>
    <m/>
    <x v="2"/>
    <n v="31.5"/>
    <x v="2"/>
    <n v="37.5"/>
    <x v="0"/>
    <m/>
  </r>
  <r>
    <x v="77"/>
    <n v="7"/>
    <x v="90"/>
    <s v="Sam, dim et JF - JOUR - Visite 1 bénéficiaire"/>
    <s v="Visite"/>
    <n v="55.5"/>
    <s v="Kringels Julius"/>
    <m/>
    <s v="(137) Mutualité Chrétienne de Verviers - Eupen "/>
    <s v="Rue Laoureux 25-29  - 4800 Verviers"/>
    <s v="Différé"/>
    <s v="⅓ payant C"/>
    <s v="Oui"/>
    <n v="55.5"/>
    <n v="5"/>
    <x v="9"/>
    <n v="55.6"/>
    <x v="7"/>
    <m/>
    <x v="0"/>
    <n v="60.6"/>
    <x v="0"/>
    <m/>
  </r>
  <r>
    <x v="77"/>
    <n v="6"/>
    <x v="125"/>
    <s v="Sam, dim et JF - JOUR - Visite 1 bénéficiaire"/>
    <s v="Visite"/>
    <n v="55.5"/>
    <s v="Krings Katharina"/>
    <s v="Sainte Catherine Walhorn"/>
    <m/>
    <m/>
    <s v="Différé"/>
    <s v="MR"/>
    <s v="Oui"/>
    <n v="55.5"/>
    <m/>
    <x v="1"/>
    <m/>
    <x v="2"/>
    <n v="55.5"/>
    <x v="2"/>
    <n v="55.5"/>
    <x v="0"/>
    <m/>
  </r>
  <r>
    <x v="77"/>
    <s v="2a"/>
    <x v="111"/>
    <s v="Sam, dim et JF - JOUR - Visite 1 bénéficiaire"/>
    <s v="Visite"/>
    <n v="55.5"/>
    <s v="Lecloux Antoinette"/>
    <s v="Bon Air"/>
    <m/>
    <m/>
    <s v="Différé"/>
    <s v="MR"/>
    <s v="Non"/>
    <n v="55.5"/>
    <m/>
    <x v="1"/>
    <m/>
    <x v="2"/>
    <n v="50.5"/>
    <x v="12"/>
    <n v="50.5"/>
    <x v="0"/>
    <m/>
  </r>
  <r>
    <x v="77"/>
    <n v="3"/>
    <x v="45"/>
    <s v="Sam, dim et JF - JOUR - Consultation"/>
    <s v="Consultation"/>
    <n v="37.5"/>
    <s v="Renier Aurélie"/>
    <m/>
    <s v="(319) Solidaris - Mutualité socialiste et syndicale de la Province de Liège _x000a_"/>
    <s v="Chaussée de Mons 228 1480 TUBIZE "/>
    <s v="Différé"/>
    <s v="⅓ payant BC"/>
    <s v="Oui"/>
    <n v="37.5"/>
    <n v="1.5"/>
    <x v="9"/>
    <n v="35.85"/>
    <x v="2"/>
    <m/>
    <x v="0"/>
    <n v="1.5"/>
    <x v="3"/>
    <s v="Virement 16/08/2017"/>
  </r>
  <r>
    <x v="77"/>
    <s v="nuit 1"/>
    <x v="156"/>
    <s v="Sam, dim et JF - NUIT - Visite 1 bénéficiaire"/>
    <s v="Visite"/>
    <n v="85"/>
    <s v="Rensonnet Renée"/>
    <s v="Les Hêtres Verviers"/>
    <m/>
    <m/>
    <s v="Différé"/>
    <s v="MR"/>
    <s v="Oui"/>
    <n v="85"/>
    <m/>
    <x v="1"/>
    <m/>
    <x v="2"/>
    <n v="85"/>
    <x v="9"/>
    <n v="85"/>
    <x v="0"/>
    <m/>
  </r>
  <r>
    <x v="77"/>
    <n v="4"/>
    <x v="104"/>
    <s v="Sam, dim et JF - JOUR - Visite 1 bénéficiaire"/>
    <s v="Visite"/>
    <n v="55.5"/>
    <s v="Serexhe Charles"/>
    <s v="Les Arcades Malmédy"/>
    <m/>
    <m/>
    <s v="Différé"/>
    <s v="MR"/>
    <s v="Oui"/>
    <n v="135.13"/>
    <m/>
    <x v="1"/>
    <m/>
    <x v="2"/>
    <n v="135.13"/>
    <x v="2"/>
    <n v="135.13"/>
    <x v="0"/>
    <m/>
  </r>
  <r>
    <x v="77"/>
    <s v="2b"/>
    <x v="109"/>
    <s v="Sam, dim et JF - JOUR - Visite 1 bénéficiaire"/>
    <s v="Visite"/>
    <n v="55.5"/>
    <s v="Torcasio Palma"/>
    <s v="Les Hêtres"/>
    <m/>
    <m/>
    <s v="Différé"/>
    <s v="MR"/>
    <s v="Oui"/>
    <n v="55.5"/>
    <m/>
    <x v="1"/>
    <m/>
    <x v="2"/>
    <n v="55.5"/>
    <x v="2"/>
    <n v="55.5"/>
    <x v="0"/>
    <m/>
  </r>
  <r>
    <x v="77"/>
    <n v="5"/>
    <x v="82"/>
    <s v="Sam, dim et JF - JOUR - Visite 1 bénéficiaire"/>
    <s v="Visite"/>
    <n v="55.5"/>
    <s v="Undorf Danielle"/>
    <s v="Ph. Wathelet Stoumont"/>
    <m/>
    <m/>
    <s v="Différé"/>
    <s v="MR"/>
    <s v="Oui"/>
    <n v="55.5"/>
    <m/>
    <x v="1"/>
    <m/>
    <x v="2"/>
    <n v="55.5"/>
    <x v="2"/>
    <n v="55.5"/>
    <x v="0"/>
    <m/>
  </r>
  <r>
    <x v="77"/>
    <n v="7"/>
    <x v="90"/>
    <s v="Sam, dim et JF - JOUR - Consultation"/>
    <s v="Consultation"/>
    <n v="37.5"/>
    <s v="Wagner Frédéric"/>
    <s v="M.Méd. Pro Gesund"/>
    <m/>
    <m/>
    <s v="Différé"/>
    <s v="Autres"/>
    <s v="Oui"/>
    <n v="37.5"/>
    <n v="6"/>
    <x v="9"/>
    <m/>
    <x v="2"/>
    <n v="31.5"/>
    <x v="2"/>
    <n v="37.5"/>
    <x v="0"/>
    <m/>
  </r>
  <r>
    <x v="77"/>
    <n v="5"/>
    <x v="82"/>
    <s v="Sam, dim et JF - JOUR - Visite 1 bénéficiaire"/>
    <s v="Visite"/>
    <n v="55.5"/>
    <s v="Weber Jacqueline"/>
    <m/>
    <s v="(228) Mutualia - Mutualité neutre _x000a_"/>
    <s v="Place Verte 41 4800 VERVIERS"/>
    <s v="Différé"/>
    <s v="⅓ payant C"/>
    <s v="Oui"/>
    <n v="55.5"/>
    <n v="3"/>
    <x v="9"/>
    <n v="50.8"/>
    <x v="3"/>
    <m/>
    <x v="0"/>
    <n v="53.8"/>
    <x v="0"/>
    <m/>
  </r>
  <r>
    <x v="77"/>
    <n v="6"/>
    <x v="125"/>
    <s v="Sam, dim et JF - JOUR - Visite 1 bénéficiaire"/>
    <s v="Visite"/>
    <n v="55.5"/>
    <s v="Wendt Mario"/>
    <m/>
    <s v="(515) Freie Krankenkasse _x000a_"/>
    <s v="Rue Saint-Hubert 49 - 1150 BRUXELLES"/>
    <s v="Différé"/>
    <s v="⅓ payant C"/>
    <s v="Oui"/>
    <n v="55.5"/>
    <n v="5"/>
    <x v="9"/>
    <n v="50.8"/>
    <x v="7"/>
    <m/>
    <x v="0"/>
    <n v="55.8"/>
    <x v="0"/>
    <m/>
  </r>
  <r>
    <x v="77"/>
    <s v="2b"/>
    <x v="109"/>
    <s v="Sam, dim et JF - JOUR - Consultation"/>
    <s v="Consultation"/>
    <n v="37.5"/>
    <s v="Wouters Christian"/>
    <m/>
    <s v="(228) Mutualia - Mutualité neutre _x000a_"/>
    <s v="Place Verte 41 4800 VERVIERS"/>
    <s v="Différé"/>
    <s v="⅓ payant C"/>
    <s v="Oui"/>
    <n v="37.5"/>
    <n v="1.5"/>
    <x v="9"/>
    <n v="35.85"/>
    <x v="3"/>
    <m/>
    <x v="0"/>
    <n v="37.35"/>
    <x v="0"/>
    <m/>
  </r>
  <r>
    <x v="77"/>
    <s v="2b"/>
    <x v="109"/>
    <s v="Sam, dim et JF - JOUR - Visite 1 bénéficiaire"/>
    <s v="Visite"/>
    <n v="55.5"/>
    <m/>
    <m/>
    <m/>
    <m/>
    <s v="Cash"/>
    <m/>
    <m/>
    <n v="57"/>
    <m/>
    <x v="1"/>
    <m/>
    <x v="2"/>
    <n v="57"/>
    <x v="6"/>
    <n v="57"/>
    <x v="0"/>
    <m/>
  </r>
  <r>
    <x v="77"/>
    <s v="1a"/>
    <x v="154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7"/>
    <s v="1a"/>
    <x v="154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7"/>
    <s v="1a"/>
    <x v="154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7"/>
    <s v="1a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s v="1a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s v="1a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s v="1a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s v="1a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s v="1a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s v="1a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s v="1a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s v="1a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s v="1b"/>
    <x v="204"/>
    <s v="Sam, dim et JF - JOUR - Consultation"/>
    <s v="Consultation"/>
    <n v="37.5"/>
    <m/>
    <m/>
    <m/>
    <m/>
    <s v="Cash"/>
    <m/>
    <m/>
    <n v="34"/>
    <m/>
    <x v="1"/>
    <m/>
    <x v="2"/>
    <n v="34"/>
    <x v="6"/>
    <n v="34"/>
    <x v="0"/>
    <m/>
  </r>
  <r>
    <x v="77"/>
    <s v="1b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6"/>
    <n v="34"/>
    <x v="0"/>
    <m/>
  </r>
  <r>
    <x v="77"/>
    <s v="1b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6"/>
    <n v="34"/>
    <x v="0"/>
    <m/>
  </r>
  <r>
    <x v="77"/>
    <s v="1b"/>
    <x v="204"/>
    <s v="Sam, dim et JF - JOUR - Consultation"/>
    <s v="Consultation"/>
    <n v="37.5"/>
    <m/>
    <m/>
    <m/>
    <m/>
    <s v="Bancontact"/>
    <m/>
    <m/>
    <n v="68"/>
    <m/>
    <x v="1"/>
    <m/>
    <x v="2"/>
    <n v="68"/>
    <x v="6"/>
    <n v="68"/>
    <x v="0"/>
    <m/>
  </r>
  <r>
    <x v="77"/>
    <s v="2a"/>
    <x v="111"/>
    <s v="Sam, dim et JF - JOUR - Visite 1 bénéficiaire"/>
    <s v="Visite"/>
    <n v="55.5"/>
    <m/>
    <m/>
    <m/>
    <m/>
    <s v="Cash"/>
    <m/>
    <m/>
    <n v="55"/>
    <m/>
    <x v="1"/>
    <m/>
    <x v="2"/>
    <n v="55"/>
    <x v="6"/>
    <n v="55"/>
    <x v="0"/>
    <m/>
  </r>
  <r>
    <x v="77"/>
    <s v="2a"/>
    <x v="111"/>
    <s v="Sam, dim et JF - JOUR - Consultation"/>
    <s v="Consultation"/>
    <n v="37.5"/>
    <m/>
    <m/>
    <m/>
    <m/>
    <s v="Cash"/>
    <m/>
    <m/>
    <n v="35"/>
    <m/>
    <x v="1"/>
    <m/>
    <x v="2"/>
    <n v="35"/>
    <x v="6"/>
    <n v="35"/>
    <x v="0"/>
    <m/>
  </r>
  <r>
    <x v="77"/>
    <s v="2a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6"/>
    <n v="35"/>
    <x v="0"/>
    <m/>
  </r>
  <r>
    <x v="77"/>
    <s v="2a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6"/>
    <n v="35"/>
    <x v="0"/>
    <m/>
  </r>
  <r>
    <x v="77"/>
    <s v="2a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6"/>
    <n v="35"/>
    <x v="0"/>
    <m/>
  </r>
  <r>
    <x v="77"/>
    <s v="2a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6"/>
    <n v="35"/>
    <x v="0"/>
    <m/>
  </r>
  <r>
    <x v="77"/>
    <s v="2a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6"/>
    <n v="35"/>
    <x v="0"/>
    <m/>
  </r>
  <r>
    <x v="77"/>
    <s v="2a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6"/>
    <n v="35"/>
    <x v="0"/>
    <m/>
  </r>
  <r>
    <x v="77"/>
    <s v="2a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6"/>
    <n v="35"/>
    <x v="0"/>
    <m/>
  </r>
  <r>
    <x v="77"/>
    <n v="3"/>
    <x v="45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77"/>
    <n v="3"/>
    <x v="45"/>
    <s v="Sam, dim et JF - JOUR - Visite 1 bénéficiaire"/>
    <s v="Visite"/>
    <n v="55.5"/>
    <m/>
    <m/>
    <m/>
    <m/>
    <s v="Bancontact"/>
    <m/>
    <m/>
    <n v="55.5"/>
    <m/>
    <x v="1"/>
    <m/>
    <x v="2"/>
    <n v="55.5"/>
    <x v="6"/>
    <n v="55.5"/>
    <x v="0"/>
    <m/>
  </r>
  <r>
    <x v="77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4"/>
    <x v="104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7"/>
    <n v="4"/>
    <x v="104"/>
    <s v="Sam, dim et JF - JOUR - Visite 1 bénéficiaire"/>
    <s v="Visite"/>
    <n v="55.5"/>
    <m/>
    <m/>
    <m/>
    <m/>
    <s v="Bancontact"/>
    <m/>
    <m/>
    <n v="55"/>
    <m/>
    <x v="1"/>
    <m/>
    <x v="2"/>
    <n v="55"/>
    <x v="6"/>
    <n v="55"/>
    <x v="0"/>
    <m/>
  </r>
  <r>
    <x v="77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6"/>
    <x v="125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7"/>
    <n v="6"/>
    <x v="125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7"/>
    <n v="6"/>
    <x v="125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7"/>
    <n v="6"/>
    <x v="125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7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7"/>
    <x v="90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7"/>
    <n v="7"/>
    <x v="90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7"/>
    <n v="7"/>
    <x v="90"/>
    <s v="Sam, dim et JF - JOUR - Consultation"/>
    <s v="Consultation"/>
    <n v="37.5"/>
    <m/>
    <m/>
    <m/>
    <m/>
    <s v="Cash"/>
    <m/>
    <m/>
    <n v="37.5"/>
    <m/>
    <x v="1"/>
    <m/>
    <x v="2"/>
    <n v="37.5"/>
    <x v="6"/>
    <n v="37.5"/>
    <x v="0"/>
    <m/>
  </r>
  <r>
    <x v="77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s v="nuit 1"/>
    <x v="156"/>
    <s v="Sam, dim et JF - JOUR - Consultation"/>
    <s v="Consultation"/>
    <n v="37.5"/>
    <m/>
    <m/>
    <m/>
    <m/>
    <s v="Cash"/>
    <m/>
    <m/>
    <n v="37"/>
    <m/>
    <x v="1"/>
    <m/>
    <x v="2"/>
    <n v="37"/>
    <x v="6"/>
    <n v="37"/>
    <x v="0"/>
    <m/>
  </r>
  <r>
    <x v="77"/>
    <s v="nuit 1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s v="nuit 1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s v="nuit 1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s v="nuit 1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s v="nuit 1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s v="nuit 1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6"/>
    <n v="37.5"/>
    <x v="0"/>
    <m/>
  </r>
  <r>
    <x v="77"/>
    <s v="nuit 2"/>
    <x v="3"/>
    <s v="Sam, dim et JF - NUIT - Consultation"/>
    <s v="Consultation"/>
    <n v="50"/>
    <m/>
    <m/>
    <m/>
    <m/>
    <s v="Bancontact"/>
    <m/>
    <m/>
    <n v="45.78"/>
    <m/>
    <x v="1"/>
    <m/>
    <x v="2"/>
    <n v="45.78"/>
    <x v="6"/>
    <n v="45.78"/>
    <x v="0"/>
    <m/>
  </r>
  <r>
    <x v="77"/>
    <s v="nuit 3"/>
    <x v="90"/>
    <s v="Sam, dim et JF - NUIT - Consultation"/>
    <s v="Consultation"/>
    <n v="50"/>
    <m/>
    <m/>
    <m/>
    <m/>
    <s v="Cash"/>
    <m/>
    <m/>
    <n v="50"/>
    <m/>
    <x v="1"/>
    <m/>
    <x v="2"/>
    <n v="50"/>
    <x v="6"/>
    <n v="50"/>
    <x v="0"/>
    <m/>
  </r>
  <r>
    <x v="77"/>
    <s v="nuit 3"/>
    <x v="90"/>
    <s v="Sam, dim et JF - NUIT - Consultation"/>
    <s v="Consultation"/>
    <n v="50"/>
    <m/>
    <m/>
    <m/>
    <m/>
    <s v="Cash"/>
    <m/>
    <m/>
    <n v="50"/>
    <m/>
    <x v="1"/>
    <m/>
    <x v="2"/>
    <n v="50"/>
    <x v="6"/>
    <n v="50"/>
    <x v="0"/>
    <m/>
  </r>
  <r>
    <x v="78"/>
    <s v="nuit 1"/>
    <x v="58"/>
    <s v="Vend et veille JF - NUIT - Consultation"/>
    <s v="Consultation"/>
    <n v="50"/>
    <s v="Midar Dounia Aziza"/>
    <s v="M.Méd. Thier Mère Dieu - Heusy"/>
    <m/>
    <m/>
    <s v="Différé"/>
    <s v="Autres"/>
    <s v="Oui"/>
    <n v="50"/>
    <n v="1.5"/>
    <x v="10"/>
    <m/>
    <x v="2"/>
    <m/>
    <x v="0"/>
    <n v="1.5"/>
    <x v="2"/>
    <s v="Pas inscrit là bas"/>
  </r>
  <r>
    <x v="78"/>
    <s v="nuit 1"/>
    <x v="58"/>
    <s v="Vend et veille JF - JOUR - Consultation"/>
    <s v="Consultation"/>
    <n v="29"/>
    <m/>
    <m/>
    <m/>
    <m/>
    <s v="Bancontact"/>
    <m/>
    <m/>
    <n v="29"/>
    <m/>
    <x v="1"/>
    <m/>
    <x v="2"/>
    <n v="29"/>
    <x v="13"/>
    <n v="29"/>
    <x v="0"/>
    <m/>
  </r>
  <r>
    <x v="78"/>
    <s v="nuit 2"/>
    <x v="55"/>
    <s v="Vend et veille JF - JOUR - Consultation"/>
    <s v="Consultation"/>
    <n v="29"/>
    <m/>
    <m/>
    <m/>
    <m/>
    <s v="Bancontact"/>
    <m/>
    <m/>
    <n v="29"/>
    <m/>
    <x v="1"/>
    <m/>
    <x v="2"/>
    <n v="29"/>
    <x v="13"/>
    <n v="29"/>
    <x v="0"/>
    <m/>
  </r>
  <r>
    <x v="78"/>
    <s v="nuit 2"/>
    <x v="55"/>
    <s v="Vend et veille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78"/>
    <s v="nuit 2"/>
    <x v="55"/>
    <s v="Vend et veille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78"/>
    <s v="nuit 2"/>
    <x v="55"/>
    <s v="Vend et veille JF - NUIT - Visite 1 bénéficiare"/>
    <s v="Visite"/>
    <n v="85"/>
    <m/>
    <m/>
    <m/>
    <m/>
    <s v="Bancontact"/>
    <m/>
    <m/>
    <n v="85"/>
    <m/>
    <x v="1"/>
    <m/>
    <x v="2"/>
    <n v="85"/>
    <x v="13"/>
    <n v="85"/>
    <x v="0"/>
    <m/>
  </r>
  <r>
    <x v="78"/>
    <s v="nuit 2"/>
    <x v="55"/>
    <s v="Vend et veille JF - NUIT - Visite 1 bénéficiare"/>
    <s v="Visite"/>
    <n v="85"/>
    <m/>
    <m/>
    <m/>
    <m/>
    <s v="Bancontact"/>
    <m/>
    <m/>
    <n v="85"/>
    <m/>
    <x v="1"/>
    <m/>
    <x v="2"/>
    <n v="85"/>
    <x v="13"/>
    <n v="85"/>
    <x v="0"/>
    <m/>
  </r>
  <r>
    <x v="78"/>
    <s v="nuit 3"/>
    <x v="22"/>
    <s v="Vend et veille JF - JOUR - Consultation"/>
    <s v="Consultation"/>
    <n v="29"/>
    <m/>
    <m/>
    <m/>
    <m/>
    <s v="Cash"/>
    <m/>
    <m/>
    <n v="37.5"/>
    <m/>
    <x v="1"/>
    <m/>
    <x v="2"/>
    <n v="37.5"/>
    <x v="13"/>
    <n v="37.5"/>
    <x v="0"/>
    <m/>
  </r>
  <r>
    <x v="78"/>
    <s v="nuit 3"/>
    <x v="22"/>
    <s v="Vend et veille JF - NUIT - Consultation"/>
    <s v="Consultation"/>
    <n v="50"/>
    <m/>
    <m/>
    <m/>
    <m/>
    <s v="Cash"/>
    <m/>
    <m/>
    <n v="50"/>
    <m/>
    <x v="1"/>
    <m/>
    <x v="2"/>
    <n v="50"/>
    <x v="13"/>
    <n v="50"/>
    <x v="0"/>
    <m/>
  </r>
  <r>
    <x v="78"/>
    <s v="nuit 3"/>
    <x v="22"/>
    <s v="Vend et veille JF - JOUR - Consultation"/>
    <s v="Consultation"/>
    <n v="29"/>
    <m/>
    <m/>
    <m/>
    <m/>
    <s v="Bancontact"/>
    <m/>
    <m/>
    <n v="37.5"/>
    <m/>
    <x v="1"/>
    <m/>
    <x v="2"/>
    <n v="37.5"/>
    <x v="13"/>
    <n v="37.5"/>
    <x v="0"/>
    <m/>
  </r>
  <r>
    <x v="78"/>
    <s v="nuit 3"/>
    <x v="22"/>
    <s v="Vend et veille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79"/>
    <s v="2b"/>
    <x v="119"/>
    <s v="Sam, dim et JF - JOUR - Consultation"/>
    <s v="Consultation"/>
    <n v="37.5"/>
    <s v="Azzouzi Dina"/>
    <m/>
    <s v="(506) Omnimut mutualité libre de Wallonie _x000a_"/>
    <s v="Rue Natalis 47 B 4020 LIEGE "/>
    <s v="Différé"/>
    <s v="⅓ payant C"/>
    <s v="Oui"/>
    <n v="37.5"/>
    <n v="1.5"/>
    <x v="10"/>
    <n v="35.85"/>
    <x v="6"/>
    <m/>
    <x v="0"/>
    <n v="37.35"/>
    <x v="0"/>
    <m/>
  </r>
  <r>
    <x v="79"/>
    <s v="1a"/>
    <x v="153"/>
    <s v="Sam, dim et JF - JOUR - Consultation"/>
    <s v="Consultation"/>
    <n v="37.5"/>
    <s v="Berisha Elmedin"/>
    <m/>
    <s v="(228) Mutualia - Mutualité neutre _x000a_"/>
    <s v="Place Verte 41 4800 VERVIERS"/>
    <s v="Différé"/>
    <s v="⅓ payant C"/>
    <s v="Oui"/>
    <n v="37.5"/>
    <n v="2"/>
    <x v="10"/>
    <n v="35.85"/>
    <x v="3"/>
    <m/>
    <x v="0"/>
    <n v="37.85"/>
    <x v="0"/>
    <m/>
  </r>
  <r>
    <x v="79"/>
    <s v="2b"/>
    <x v="119"/>
    <s v="Sam, dim et JF - JOUR - Consultation"/>
    <s v="Consultation"/>
    <n v="37.5"/>
    <s v="Boulanger Sarah"/>
    <s v="La Bulle D'Air Dison"/>
    <m/>
    <m/>
    <s v="Différé"/>
    <s v="Autres"/>
    <s v="Oui"/>
    <n v="37.5"/>
    <n v="1.5"/>
    <x v="10"/>
    <m/>
    <x v="2"/>
    <n v="36"/>
    <x v="2"/>
    <n v="37.5"/>
    <x v="0"/>
    <m/>
  </r>
  <r>
    <x v="79"/>
    <s v="1b"/>
    <x v="85"/>
    <s v="Sam, dim et JF - JOUR - Visite 1 bénéficiaire"/>
    <s v="Visite"/>
    <n v="55.5"/>
    <s v="Bourseaux Marie"/>
    <s v="Régina Montzen"/>
    <m/>
    <m/>
    <s v="Différé"/>
    <s v="MR"/>
    <s v="Oui"/>
    <n v="55.5"/>
    <m/>
    <x v="1"/>
    <m/>
    <x v="2"/>
    <n v="55.5"/>
    <x v="2"/>
    <n v="55.5"/>
    <x v="0"/>
    <m/>
  </r>
  <r>
    <x v="79"/>
    <s v="2b"/>
    <x v="119"/>
    <s v="Sam, dim et JF - JOUR - Consultation"/>
    <s v="Consultation"/>
    <n v="37.5"/>
    <s v="Catoul Nathalie"/>
    <s v="MM Thier mere dieu"/>
    <s v="(137) Mutualité Chrétienne de Verviers - Eupen "/>
    <s v="Rue Laoureux 25-29  - 4800 Verviers"/>
    <s v="Différé"/>
    <s v="⅓ payant C"/>
    <s v="Oui"/>
    <n v="37.5"/>
    <n v="1.5"/>
    <x v="10"/>
    <m/>
    <x v="2"/>
    <n v="36"/>
    <x v="11"/>
    <n v="37.5"/>
    <x v="0"/>
    <m/>
  </r>
  <r>
    <x v="79"/>
    <s v="nuit 2"/>
    <x v="19"/>
    <s v="Sam, dim et JF - NUIT - Visite 1 bénéficiaire"/>
    <s v="Visite"/>
    <n v="85"/>
    <s v="Christian Leonce"/>
    <s v="Ste Joséphine Theux"/>
    <m/>
    <m/>
    <s v="Différé"/>
    <s v="MR"/>
    <s v="Oui"/>
    <n v="85"/>
    <m/>
    <x v="1"/>
    <m/>
    <x v="2"/>
    <n v="85"/>
    <x v="0"/>
    <n v="0"/>
    <x v="2"/>
    <s v="Virement 13/09/2017"/>
  </r>
  <r>
    <x v="79"/>
    <n v="5"/>
    <x v="15"/>
    <s v="Sam, dim et JF - JOUR - Consultation"/>
    <s v="Consultation"/>
    <n v="37.5"/>
    <s v="Counasse Josée"/>
    <m/>
    <s v="(509) Partena - Mutualité libre _x000a_"/>
    <m/>
    <s v="Différé"/>
    <s v="⅓ payant C"/>
    <s v="Oui"/>
    <n v="37.5"/>
    <n v="1.5"/>
    <x v="10"/>
    <m/>
    <x v="2"/>
    <m/>
    <x v="0"/>
    <n v="1.5"/>
    <x v="3"/>
    <m/>
  </r>
  <r>
    <x v="79"/>
    <n v="7"/>
    <x v="28"/>
    <s v="Sam, dim et JF - JOUR - Visite 1 bénéficiaire"/>
    <s v="Visite"/>
    <n v="55.5"/>
    <s v="Cremer Catharina"/>
    <m/>
    <s v="(620) Section de Malmedy _x000a_"/>
    <s v="Rue Wibald 5 4960 MALMEDY"/>
    <s v="Différé"/>
    <s v="⅓ payant C"/>
    <s v="Oui"/>
    <n v="55.5"/>
    <n v="5"/>
    <x v="10"/>
    <n v="50.8"/>
    <x v="7"/>
    <m/>
    <x v="0"/>
    <n v="55.8"/>
    <x v="0"/>
    <m/>
  </r>
  <r>
    <x v="79"/>
    <s v="nuit 2"/>
    <x v="19"/>
    <s v="Sam, dim et JF - NUIT - Visite 1 bénéficiaire"/>
    <s v="Visite"/>
    <n v="85"/>
    <s v="Denooz Aline"/>
    <s v="Franchimontois Theux"/>
    <m/>
    <m/>
    <s v="Différé"/>
    <s v="MR"/>
    <s v="Oui"/>
    <n v="85"/>
    <m/>
    <x v="1"/>
    <m/>
    <x v="2"/>
    <n v="85"/>
    <x v="2"/>
    <n v="85"/>
    <x v="0"/>
    <m/>
  </r>
  <r>
    <x v="79"/>
    <n v="7"/>
    <x v="28"/>
    <s v="Sam, dim et JF - JOUR - Consultation"/>
    <s v="Consultation"/>
    <n v="37.5"/>
    <s v="Drösch Michelle"/>
    <s v="M.Méd. Pro Gesund"/>
    <m/>
    <m/>
    <s v="Différé"/>
    <s v="Autres"/>
    <s v="Oui"/>
    <n v="37.5"/>
    <n v="6"/>
    <x v="10"/>
    <m/>
    <x v="2"/>
    <n v="31.5"/>
    <x v="2"/>
    <n v="37.5"/>
    <x v="0"/>
    <m/>
  </r>
  <r>
    <x v="79"/>
    <n v="7"/>
    <x v="28"/>
    <s v="Sam, dim et JF - JOUR - Visite 1 bénéficiaire"/>
    <s v="Visite"/>
    <n v="55.5"/>
    <s v="Fank Maria"/>
    <m/>
    <s v="(137) Mutualité Chrétienne de Verviers - Eupen "/>
    <s v="Rue Laoureux 25-29  - 4800 Verviers"/>
    <s v="Différé"/>
    <s v="⅓ payant C"/>
    <s v="Oui"/>
    <n v="55.5"/>
    <n v="5"/>
    <x v="10"/>
    <n v="55.6"/>
    <x v="7"/>
    <m/>
    <x v="0"/>
    <n v="60.6"/>
    <x v="0"/>
    <m/>
  </r>
  <r>
    <x v="79"/>
    <s v="2a"/>
    <x v="176"/>
    <s v="Sam, dim et JF - JOUR - Visite 1 bénéficiaire"/>
    <s v="Visite"/>
    <n v="55.5"/>
    <s v="Gille Danielle"/>
    <m/>
    <s v="(137) Mutualité Chrétienne de Verviers - Eupen "/>
    <s v="Rue Laoureux 25-29  - 4800 Verviers"/>
    <s v="Différé"/>
    <s v="⅓ payant NP"/>
    <s v="Oui"/>
    <n v="55.5"/>
    <m/>
    <x v="1"/>
    <n v="50.8"/>
    <x v="7"/>
    <m/>
    <x v="0"/>
    <n v="50.8"/>
    <x v="0"/>
    <m/>
  </r>
  <r>
    <x v="79"/>
    <s v="2b"/>
    <x v="119"/>
    <s v="Sam, dim et JF - JOUR - Visite 1 bénéficiaire"/>
    <s v="Visite"/>
    <n v="55.5"/>
    <s v="Remy Nadia"/>
    <s v="La Barcarolle Verviers"/>
    <m/>
    <m/>
    <s v="Différé"/>
    <s v="MR"/>
    <s v="Oui"/>
    <n v="55.5"/>
    <m/>
    <x v="1"/>
    <m/>
    <x v="2"/>
    <n v="55.5"/>
    <x v="9"/>
    <n v="55.5"/>
    <x v="0"/>
    <m/>
  </r>
  <r>
    <x v="79"/>
    <n v="7"/>
    <x v="28"/>
    <s v="Sam, dim et JF - JOUR - Consultation"/>
    <s v="Consultation"/>
    <n v="37.5"/>
    <s v="Held Jim"/>
    <s v="M.Méd. Pro Gesund"/>
    <m/>
    <m/>
    <s v="Différé"/>
    <s v="Autres"/>
    <s v="Oui"/>
    <n v="37.5"/>
    <n v="6"/>
    <x v="10"/>
    <m/>
    <x v="2"/>
    <n v="31.5"/>
    <x v="2"/>
    <n v="37.5"/>
    <x v="0"/>
    <m/>
  </r>
  <r>
    <x v="79"/>
    <s v="2b"/>
    <x v="119"/>
    <s v="Sam, dim et JF - JOUR - Consultation"/>
    <s v="Consultation"/>
    <n v="37.5"/>
    <s v="Léonard Genevieve"/>
    <m/>
    <s v="(137) Mutualité Chrétienne de Verviers - Eupen "/>
    <s v="Rue Laoureux 25-29  - 4800 Verviers"/>
    <s v="Différé"/>
    <s v="⅓ payant BC"/>
    <s v="Oui"/>
    <n v="37.5"/>
    <n v="1.5"/>
    <x v="10"/>
    <n v="35.85"/>
    <x v="7"/>
    <m/>
    <x v="0"/>
    <n v="37.35"/>
    <x v="0"/>
    <m/>
  </r>
  <r>
    <x v="79"/>
    <s v="2a"/>
    <x v="176"/>
    <s v="Sam, dim et JF - JOUR - Visite 1 bénéficiaire"/>
    <s v="Visite"/>
    <n v="55.5"/>
    <s v="Loward José"/>
    <m/>
    <s v="(228) Mutualia - Mutualité neutre _x000a_"/>
    <s v="Place Verte 41 4800 VERVIERS"/>
    <s v="Différé"/>
    <s v="⅓ payant C"/>
    <s v="Oui"/>
    <n v="55.5"/>
    <n v="5"/>
    <x v="10"/>
    <n v="50.8"/>
    <x v="3"/>
    <m/>
    <x v="0"/>
    <n v="55.8"/>
    <x v="0"/>
    <m/>
  </r>
  <r>
    <x v="79"/>
    <s v="nuit 3"/>
    <x v="57"/>
    <s v="Sam, dim et JF - NUIT - Visite 1 bénéficiaire"/>
    <s v="Visite"/>
    <n v="85"/>
    <s v="Mackels Gertrud"/>
    <m/>
    <s v="(515) Freie Krankenkasse _x000a_"/>
    <s v="Rue Saint-Hubert 49 - 1150 BRUXELLES"/>
    <s v="Différé"/>
    <s v="⅓ payant C"/>
    <s v="Oui"/>
    <n v="85"/>
    <n v="7"/>
    <x v="10"/>
    <n v="78.5"/>
    <x v="7"/>
    <m/>
    <x v="0"/>
    <n v="85.5"/>
    <x v="0"/>
    <m/>
  </r>
  <r>
    <x v="79"/>
    <n v="7"/>
    <x v="28"/>
    <s v="Sam, dim et JF - JOUR - Consultation"/>
    <s v="Consultation"/>
    <n v="37.5"/>
    <s v="Mertes Elena"/>
    <m/>
    <s v="(515) Freie Krankenkasse _x000a_"/>
    <s v="Rue Saint-Hubert 49 - 1150 BRUXELLES"/>
    <s v="Différé"/>
    <s v="⅓ payant C"/>
    <s v="Oui"/>
    <n v="37.5"/>
    <n v="1.5"/>
    <x v="10"/>
    <n v="35.85"/>
    <x v="7"/>
    <m/>
    <x v="0"/>
    <n v="37.35"/>
    <x v="0"/>
    <m/>
  </r>
  <r>
    <x v="79"/>
    <n v="3"/>
    <x v="207"/>
    <s v="Sam, dim et JF - JOUR - Consultation"/>
    <s v="Consultation"/>
    <n v="37.5"/>
    <s v="Mesnard Sylvie"/>
    <s v="Domaine Les Sorbiers Spa"/>
    <m/>
    <m/>
    <s v="Différé"/>
    <s v="MR"/>
    <s v="Oui"/>
    <n v="37.5"/>
    <m/>
    <x v="1"/>
    <m/>
    <x v="2"/>
    <n v="37.5"/>
    <x v="2"/>
    <n v="37.5"/>
    <x v="0"/>
    <m/>
  </r>
  <r>
    <x v="79"/>
    <s v="1b"/>
    <x v="85"/>
    <s v="Sam, dim et JF - JOUR - Visite 1 bénéficiaire"/>
    <s v="Visite"/>
    <n v="55.5"/>
    <s v="Mustafa Skender"/>
    <m/>
    <s v="(515) Freie Krankenkasse _x000a_"/>
    <s v="Rue Saint-Hubert 49 - 1150 BRUXELLES"/>
    <s v="Différé"/>
    <s v="⅓ payant C"/>
    <s v="Oui"/>
    <n v="55.5"/>
    <n v="5"/>
    <x v="10"/>
    <n v="50.8"/>
    <x v="7"/>
    <m/>
    <x v="0"/>
    <n v="55.8"/>
    <x v="0"/>
    <m/>
  </r>
  <r>
    <x v="79"/>
    <s v="1a"/>
    <x v="153"/>
    <s v="Sam, dim et JF - JOUR - Visite 1 bénéficiaire"/>
    <s v="Visite"/>
    <n v="55.5"/>
    <s v="Nicolas Jean"/>
    <s v="Sainte Elisabeth Herve"/>
    <m/>
    <m/>
    <s v="Différé"/>
    <s v="MR"/>
    <s v="Oui"/>
    <n v="55.5"/>
    <m/>
    <x v="1"/>
    <m/>
    <x v="2"/>
    <n v="55.5"/>
    <x v="2"/>
    <n v="55.5"/>
    <x v="0"/>
    <m/>
  </r>
  <r>
    <x v="79"/>
    <s v="1b"/>
    <x v="85"/>
    <s v="Sam, dim et JF - JOUR - Visite 1 bénéficiaire"/>
    <s v="Visite"/>
    <n v="55.5"/>
    <s v="Nols Mathieu"/>
    <m/>
    <s v="(137) Mutualité Chrétienne de Verviers - Eupen "/>
    <s v="Rue Laoureux 25-29  - 4800 Verviers"/>
    <s v="Différé"/>
    <s v="⅓ payant NP"/>
    <s v="Oui"/>
    <n v="55.5"/>
    <m/>
    <x v="1"/>
    <n v="37.479999999999997"/>
    <x v="7"/>
    <m/>
    <x v="0"/>
    <n v="37.479999999999997"/>
    <x v="0"/>
    <m/>
  </r>
  <r>
    <x v="79"/>
    <s v="1a"/>
    <x v="153"/>
    <s v="Sam, dim et JF - JOUR - Consultation"/>
    <s v="Consultation"/>
    <n v="37.5"/>
    <s v="Nols Zoe"/>
    <m/>
    <s v="(137) Mutualité Chrétienne de Verviers - Eupen "/>
    <s v="Rue Laoureux 25-29  - 4800 Verviers"/>
    <s v="Différé"/>
    <s v="⅓ payant C"/>
    <s v="Oui"/>
    <n v="37.5"/>
    <n v="2"/>
    <x v="10"/>
    <n v="35.85"/>
    <x v="7"/>
    <m/>
    <x v="0"/>
    <n v="37.85"/>
    <x v="0"/>
    <m/>
  </r>
  <r>
    <x v="79"/>
    <n v="4"/>
    <x v="120"/>
    <s v="Sam, dim et JF - JOUR - Consultation"/>
    <s v="Consultation"/>
    <n v="37.5"/>
    <s v="Pereira Teixeira Magali"/>
    <m/>
    <s v="(319) Solidaris - Mutualité socialiste et syndicale de la Province de Liège _x000a_"/>
    <s v="Chaussée de Mons 228 1480 TUBIZE "/>
    <s v="Différé"/>
    <s v="⅓ payant BC"/>
    <s v="Oui"/>
    <n v="37.5"/>
    <n v="1.5"/>
    <x v="10"/>
    <n v="35.85"/>
    <x v="6"/>
    <m/>
    <x v="0"/>
    <n v="37.35"/>
    <x v="0"/>
    <m/>
  </r>
  <r>
    <x v="79"/>
    <s v="1b"/>
    <x v="27"/>
    <s v="Sam, dim et JF - JOUR - Consultation"/>
    <s v="Consultation"/>
    <n v="37.5"/>
    <s v="Radermecker Alice"/>
    <m/>
    <s v="(137) Mutualité Chrétienne de Verviers - Eupen "/>
    <s v="Rue Laoureux 25-29  - 4800 Verviers"/>
    <s v="Différé"/>
    <s v="⅓ payant C"/>
    <s v="Oui"/>
    <n v="37.5"/>
    <n v="1.5"/>
    <x v="10"/>
    <n v="35.85"/>
    <x v="7"/>
    <m/>
    <x v="0"/>
    <n v="37.35"/>
    <x v="0"/>
    <m/>
  </r>
  <r>
    <x v="79"/>
    <s v="1a"/>
    <x v="153"/>
    <s v="Sam, dim et JF - JOUR - Consultation"/>
    <s v="Consultation"/>
    <n v="37.5"/>
    <s v="Romahn Dorotea"/>
    <m/>
    <s v="(137) Mutualité Chrétienne de Verviers - Eupen "/>
    <s v="Rue Laoureux 25-29  - 4800 Verviers"/>
    <s v="Différé"/>
    <s v="⅓ payant C"/>
    <s v="Oui"/>
    <n v="37.5"/>
    <n v="2"/>
    <x v="10"/>
    <n v="35.85"/>
    <x v="7"/>
    <m/>
    <x v="0"/>
    <n v="37.85"/>
    <x v="0"/>
    <m/>
  </r>
  <r>
    <x v="79"/>
    <s v="nuit 3"/>
    <x v="57"/>
    <s v="Sam, dim et JF - NUIT - Consultation"/>
    <s v="Consultation"/>
    <n v="50"/>
    <s v="Schmidt Luise"/>
    <s v="M.Méd. Pro Gesund"/>
    <m/>
    <m/>
    <s v="Différé"/>
    <s v="Autres"/>
    <s v="Oui"/>
    <n v="50"/>
    <n v="6"/>
    <x v="10"/>
    <m/>
    <x v="2"/>
    <n v="44"/>
    <x v="2"/>
    <n v="50"/>
    <x v="0"/>
    <m/>
  </r>
  <r>
    <x v="79"/>
    <s v="2b"/>
    <x v="119"/>
    <s v="Sam, dim et JF - JOUR - Consultation"/>
    <s v="Consultation"/>
    <n v="37.5"/>
    <s v="Theunissen Aliyah"/>
    <m/>
    <s v="(137) Mutualité Chrétienne de Verviers - Eupen "/>
    <s v="Rue Laoureux 25-29  - 4800 Verviers"/>
    <s v="Différé"/>
    <s v="⅓ payant BC"/>
    <s v="Oui"/>
    <n v="37.5"/>
    <n v="1.5"/>
    <x v="10"/>
    <n v="35.85"/>
    <x v="7"/>
    <m/>
    <x v="0"/>
    <n v="37.35"/>
    <x v="0"/>
    <m/>
  </r>
  <r>
    <x v="79"/>
    <s v="1b"/>
    <x v="27"/>
    <s v="Sam, dim et JF - JOUR - Consultation"/>
    <s v="Consultation"/>
    <n v="37.5"/>
    <s v="Vanderdonck Marie"/>
    <m/>
    <s v="(126) Christelijk ziekenfonds Sint-Michielsbond"/>
    <s v="Haachtsesteenweg 1805 1130 BRUSSEL"/>
    <s v="Différé"/>
    <s v="⅓ payant C"/>
    <s v="Oui"/>
    <n v="37.5"/>
    <n v="1.5"/>
    <x v="10"/>
    <n v="35.85"/>
    <x v="7"/>
    <m/>
    <x v="0"/>
    <n v="37.35"/>
    <x v="0"/>
    <m/>
  </r>
  <r>
    <x v="79"/>
    <n v="4"/>
    <x v="120"/>
    <s v="Sam, dim et JF - JOUR - Consultation"/>
    <s v="Consultation"/>
    <n v="37.5"/>
    <s v="Warnon Marie - France"/>
    <m/>
    <s v="(137) Mutualité Chrétienne de Verviers - Eupen "/>
    <s v="Rue Laoureux 25-29  - 4800 Verviers"/>
    <s v="Différé"/>
    <s v="⅓ payant BC"/>
    <s v="Oui"/>
    <n v="37.5"/>
    <n v="1.5"/>
    <x v="10"/>
    <n v="35.85"/>
    <x v="7"/>
    <m/>
    <x v="0"/>
    <n v="37.35"/>
    <x v="0"/>
    <m/>
  </r>
  <r>
    <x v="79"/>
    <s v="nuit 1"/>
    <x v="52"/>
    <s v="Sam, dim et JF - NUIT - Consultation"/>
    <s v="Consultation"/>
    <n v="50"/>
    <s v="Soysuren Zohre"/>
    <m/>
    <s v="(228) Mutualia - Mutualité neutre _x000a_"/>
    <m/>
    <s v="Différé"/>
    <s v="Virement"/>
    <s v="Oui"/>
    <n v="50"/>
    <m/>
    <x v="1"/>
    <m/>
    <x v="2"/>
    <n v="50"/>
    <x v="2"/>
    <n v="50"/>
    <x v="0"/>
    <m/>
  </r>
  <r>
    <x v="79"/>
    <s v="nuit 1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nuit 1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nuit 1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nuit 1"/>
    <x v="52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79"/>
    <s v="1a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1a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1a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1a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1a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1a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1b"/>
    <x v="85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79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a"/>
    <x v="176"/>
    <s v="Sam, dim et JF - JOUR - Consultation"/>
    <s v="Consultation"/>
    <n v="37.5"/>
    <m/>
    <m/>
    <m/>
    <m/>
    <s v="Bancontact"/>
    <m/>
    <m/>
    <n v="120.13"/>
    <m/>
    <x v="1"/>
    <m/>
    <x v="2"/>
    <n v="120.13"/>
    <x v="13"/>
    <n v="120.13"/>
    <x v="0"/>
    <m/>
  </r>
  <r>
    <x v="79"/>
    <s v="2b"/>
    <x v="119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79"/>
    <s v="2b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b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b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b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b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b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2b"/>
    <x v="11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3"/>
    <x v="20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3"/>
    <x v="20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3"/>
    <x v="20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3"/>
    <x v="20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3"/>
    <x v="20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3"/>
    <x v="20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3"/>
    <x v="20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3"/>
    <x v="20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3"/>
    <x v="20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3"/>
    <x v="20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3"/>
    <x v="20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3"/>
    <x v="20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3"/>
    <x v="207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79"/>
    <n v="4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4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4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4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4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4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4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4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4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4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4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5"/>
    <x v="15"/>
    <s v="Sam, dim et JF - JOUR - Consultation"/>
    <s v="Consultation"/>
    <n v="37.5"/>
    <m/>
    <m/>
    <m/>
    <m/>
    <s v="Bancontact"/>
    <m/>
    <m/>
    <n v="37"/>
    <m/>
    <x v="1"/>
    <m/>
    <x v="2"/>
    <n v="37"/>
    <x v="13"/>
    <n v="37"/>
    <x v="0"/>
    <m/>
  </r>
  <r>
    <x v="79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5"/>
    <x v="15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79"/>
    <n v="5"/>
    <x v="15"/>
    <s v="Sam, dim et JF - JOUR - Consultation"/>
    <s v="Consultation"/>
    <n v="37.5"/>
    <m/>
    <m/>
    <m/>
    <m/>
    <s v="Bancontact"/>
    <m/>
    <m/>
    <n v="87.5"/>
    <m/>
    <x v="1"/>
    <m/>
    <x v="2"/>
    <n v="87.5"/>
    <x v="13"/>
    <n v="87.5"/>
    <x v="0"/>
    <m/>
  </r>
  <r>
    <x v="79"/>
    <n v="6"/>
    <x v="86"/>
    <s v="Sam, dim et JF - JOUR - Consultation"/>
    <s v="Consultation"/>
    <n v="37.5"/>
    <m/>
    <m/>
    <m/>
    <m/>
    <s v="Cash"/>
    <m/>
    <m/>
    <n v="37"/>
    <m/>
    <x v="1"/>
    <m/>
    <x v="2"/>
    <n v="37"/>
    <x v="13"/>
    <n v="37"/>
    <x v="0"/>
    <m/>
  </r>
  <r>
    <x v="79"/>
    <n v="6"/>
    <x v="86"/>
    <s v="Sam, dim et JF - JOUR - Visite 1 bénéficiaire"/>
    <s v="Visite"/>
    <n v="55.5"/>
    <m/>
    <m/>
    <m/>
    <m/>
    <s v="Cash"/>
    <m/>
    <m/>
    <n v="55"/>
    <m/>
    <x v="1"/>
    <m/>
    <x v="2"/>
    <n v="55"/>
    <x v="13"/>
    <n v="55"/>
    <x v="0"/>
    <m/>
  </r>
  <r>
    <x v="79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7"/>
    <x v="28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79"/>
    <n v="7"/>
    <x v="28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79"/>
    <n v="7"/>
    <x v="28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79"/>
    <n v="7"/>
    <x v="28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79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nuit 2"/>
    <x v="19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79"/>
    <s v="nuit 3"/>
    <x v="57"/>
    <s v="Sam, dim et JF - JOUR - Visite 1 bénéficiaire"/>
    <s v="Visite"/>
    <n v="55.5"/>
    <m/>
    <m/>
    <m/>
    <m/>
    <s v="Cash"/>
    <m/>
    <m/>
    <n v="55.5"/>
    <m/>
    <x v="1"/>
    <m/>
    <x v="2"/>
    <n v="55.5"/>
    <x v="13"/>
    <n v="55.5"/>
    <x v="0"/>
    <m/>
  </r>
  <r>
    <x v="79"/>
    <s v="nuit 3"/>
    <x v="57"/>
    <s v="Sam, dim et JF - NUIT - Consultation"/>
    <s v="Consultation"/>
    <n v="50"/>
    <m/>
    <m/>
    <m/>
    <m/>
    <s v="Cash"/>
    <m/>
    <m/>
    <n v="50"/>
    <m/>
    <x v="1"/>
    <m/>
    <x v="2"/>
    <n v="50"/>
    <x v="13"/>
    <n v="50"/>
    <x v="0"/>
    <m/>
  </r>
  <r>
    <x v="79"/>
    <s v="1b"/>
    <x v="27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79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79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nuit 2"/>
    <x v="65"/>
    <s v="Sam, dim et JF - NUIT - Visite 1 bénéficiaire"/>
    <s v="Visite"/>
    <n v="85"/>
    <s v="Albert Veronique"/>
    <m/>
    <s v="(137) Mutualité Chrétienne de Verviers - Eupen "/>
    <s v="Rue Laoureux 25-29  - 4800 Verviers"/>
    <s v="Différé"/>
    <s v="⅓ payant BC"/>
    <s v="Oui"/>
    <n v="85"/>
    <n v="7.5"/>
    <x v="10"/>
    <n v="78.5"/>
    <x v="7"/>
    <m/>
    <x v="0"/>
    <n v="86"/>
    <x v="0"/>
    <m/>
  </r>
  <r>
    <x v="80"/>
    <n v="7"/>
    <x v="97"/>
    <s v="Sam, dim et JF - JOUR - Consultation"/>
    <s v="Consultation"/>
    <n v="37.5"/>
    <s v="Behrens Inge"/>
    <s v="M.Méd. Pro Gesund"/>
    <m/>
    <m/>
    <s v="Différé"/>
    <s v="Autres"/>
    <s v="Oui"/>
    <n v="37.5"/>
    <n v="6"/>
    <x v="10"/>
    <m/>
    <x v="2"/>
    <n v="31.5"/>
    <x v="2"/>
    <n v="37.5"/>
    <x v="0"/>
    <m/>
  </r>
  <r>
    <x v="80"/>
    <s v="nuit 1"/>
    <x v="188"/>
    <s v="Sam, dim et JF - NUIT - Visite 1 bénéficiaire"/>
    <s v="Visite"/>
    <n v="85"/>
    <s v="Berger Jeanne"/>
    <m/>
    <s v="(137) Mutualité Chrétienne de Verviers - Eupen "/>
    <s v="Rue Laoureux 25-29  - 4800 Verviers"/>
    <s v="Différé"/>
    <s v="⅓ payant C"/>
    <s v="Oui"/>
    <n v="85"/>
    <n v="7"/>
    <x v="10"/>
    <n v="78.5"/>
    <x v="7"/>
    <m/>
    <x v="0"/>
    <n v="85.5"/>
    <x v="0"/>
    <m/>
  </r>
  <r>
    <x v="80"/>
    <n v="3"/>
    <x v="72"/>
    <s v="Sam, dim et JF - JOUR - Consultation"/>
    <s v="Consultation"/>
    <n v="37.5"/>
    <s v="Bourguignon Laurent"/>
    <m/>
    <s v="(137) Mutualité Chrétienne de Verviers - Eupen "/>
    <s v="Rue Laoureux 25-29  - 4800 Verviers"/>
    <s v="Différé"/>
    <s v="⅓ payant BC"/>
    <s v="Oui"/>
    <n v="37.5"/>
    <n v="1.5"/>
    <x v="10"/>
    <n v="35.85"/>
    <x v="7"/>
    <m/>
    <x v="0"/>
    <n v="37.35"/>
    <x v="0"/>
    <m/>
  </r>
  <r>
    <x v="80"/>
    <n v="3"/>
    <x v="72"/>
    <s v="Sam, dim et JF - JOUR - Visite 1 bénéficiaire"/>
    <s v="Visite"/>
    <n v="55.5"/>
    <s v="Bouteille Marianne"/>
    <m/>
    <s v="(137) Mutualité Chrétienne de Verviers - Eupen "/>
    <s v="Rue Laoureux 25-29  - 4800 Verviers"/>
    <s v="Différé"/>
    <s v="⅓ payant BC"/>
    <s v="Oui"/>
    <n v="55.5"/>
    <n v="5"/>
    <x v="10"/>
    <n v="50.8"/>
    <x v="7"/>
    <m/>
    <x v="0"/>
    <n v="55.8"/>
    <x v="0"/>
    <m/>
  </r>
  <r>
    <x v="80"/>
    <s v="nuit 2"/>
    <x v="65"/>
    <s v="Sam, dim et JF - NUIT - Visite 1 bénéficiaire"/>
    <s v="Visite"/>
    <n v="85"/>
    <s v="Conradt Juliette"/>
    <s v="Château Sous Bois Spa"/>
    <m/>
    <m/>
    <s v="Différé"/>
    <s v="MR"/>
    <s v="Oui"/>
    <n v="85"/>
    <m/>
    <x v="1"/>
    <m/>
    <x v="2"/>
    <n v="85"/>
    <x v="11"/>
    <n v="85"/>
    <x v="0"/>
    <m/>
  </r>
  <r>
    <x v="80"/>
    <n v="3"/>
    <x v="72"/>
    <s v="Sam, dim et JF - JOUR - Visite 1 bénéficiaire"/>
    <s v="Visite"/>
    <n v="55.5"/>
    <s v="Conradt Juliette"/>
    <m/>
    <m/>
    <m/>
    <s v="Différé"/>
    <s v="MR"/>
    <s v="Oui"/>
    <n v="55.5"/>
    <m/>
    <x v="1"/>
    <m/>
    <x v="2"/>
    <n v="55.5"/>
    <x v="11"/>
    <n v="55.5"/>
    <x v="0"/>
    <m/>
  </r>
  <r>
    <x v="80"/>
    <s v="1b"/>
    <x v="17"/>
    <s v="Sam, dim et JF - JOUR - Consultation"/>
    <s v="Consultation"/>
    <n v="37.5"/>
    <s v="Crépin Mélanie"/>
    <m/>
    <s v="(319) Solidaris - Mutualité socialiste et syndicale de la Province de Liège _x000a_"/>
    <s v="Chaussée de Mons 228 1480 TUBIZE "/>
    <s v="Différé"/>
    <s v="⅓ payant C"/>
    <s v="Oui"/>
    <n v="37.5"/>
    <n v="1.5"/>
    <x v="10"/>
    <n v="35.85"/>
    <x v="6"/>
    <m/>
    <x v="0"/>
    <n v="37.35"/>
    <x v="0"/>
    <m/>
  </r>
  <r>
    <x v="80"/>
    <s v="1a"/>
    <x v="134"/>
    <s v="Sam, dim et JF - JOUR - Visite 1 bénéficiaire"/>
    <s v="Visite"/>
    <n v="55.5"/>
    <s v="Fey Elisabeth"/>
    <s v="Léonardo Da Vinci Welkenraedt"/>
    <m/>
    <m/>
    <s v="Différé"/>
    <s v="MR"/>
    <s v="Oui"/>
    <n v="55.5"/>
    <m/>
    <x v="1"/>
    <m/>
    <x v="2"/>
    <n v="55.5"/>
    <x v="11"/>
    <n v="55.5"/>
    <x v="0"/>
    <m/>
  </r>
  <r>
    <x v="80"/>
    <n v="6"/>
    <x v="99"/>
    <s v="Sam, dim et JF - JOUR - Consultation"/>
    <s v="Consultation"/>
    <n v="37.5"/>
    <s v="Goor Mathias"/>
    <m/>
    <s v="(319) Solidaris - Mutualité socialiste et syndicale de la Province de Liège _x000a_"/>
    <s v="Chaussée de Mons 228 1480 TUBIZE "/>
    <s v="Différé"/>
    <s v="⅓ payant C"/>
    <s v="Oui"/>
    <n v="37.5"/>
    <n v="1.5"/>
    <x v="10"/>
    <n v="33.35"/>
    <x v="6"/>
    <m/>
    <x v="0"/>
    <n v="34.85"/>
    <x v="0"/>
    <m/>
  </r>
  <r>
    <x v="80"/>
    <n v="3"/>
    <x v="72"/>
    <s v="Sam, dim et JF - JOUR - Visite 1 bénéficiaire"/>
    <s v="Visite"/>
    <n v="55.5"/>
    <s v="Henkinet Georgette"/>
    <m/>
    <s v="(137) Mutualité Chrétienne de Verviers - Eupen "/>
    <s v="Rue Laoureux 25-29  - 4800 Verviers"/>
    <s v="Différé"/>
    <s v="⅓ payant BC"/>
    <s v="Oui"/>
    <n v="55.5"/>
    <n v="5.5"/>
    <x v="10"/>
    <n v="50.8"/>
    <x v="7"/>
    <m/>
    <x v="0"/>
    <n v="56.3"/>
    <x v="0"/>
    <m/>
  </r>
  <r>
    <x v="80"/>
    <n v="6"/>
    <x v="99"/>
    <s v="Sam, dim et JF - JOUR - Visite 1 bénéficiaire"/>
    <s v="Visite"/>
    <n v="55.5"/>
    <s v="Janssen Wilhelm"/>
    <s v="St Franziskus Eupen"/>
    <m/>
    <m/>
    <s v="Différé"/>
    <s v="MR"/>
    <s v="Oui"/>
    <n v="55.5"/>
    <m/>
    <x v="1"/>
    <m/>
    <x v="2"/>
    <n v="55.5"/>
    <x v="2"/>
    <n v="55.5"/>
    <x v="0"/>
    <m/>
  </r>
  <r>
    <x v="80"/>
    <s v="nuit 1"/>
    <x v="188"/>
    <s v="Sam, dim et JF - NUIT - Visite 1 bénéficiaire"/>
    <s v="Visite"/>
    <n v="85"/>
    <s v="Janssen Wilhelm"/>
    <s v="St Franziskus Eupen"/>
    <m/>
    <m/>
    <s v="Différé"/>
    <s v="MR"/>
    <s v="Oui"/>
    <n v="85"/>
    <m/>
    <x v="1"/>
    <m/>
    <x v="2"/>
    <n v="85"/>
    <x v="2"/>
    <n v="85"/>
    <x v="0"/>
    <m/>
  </r>
  <r>
    <x v="80"/>
    <n v="7"/>
    <x v="97"/>
    <s v="Sam, dim et JF - JOUR - Consultation"/>
    <s v="Consultation"/>
    <n v="37.5"/>
    <s v="Jates Laurent"/>
    <s v="MM Pro Gesund"/>
    <s v="(137) Mutualité Chrétienne de Verviers - Eupen "/>
    <s v="Rue Laoureux 25-29  - 4800 Verviers"/>
    <s v="Différé"/>
    <s v="⅓ payant C"/>
    <s v="Oui"/>
    <n v="37.5"/>
    <n v="1.5"/>
    <x v="10"/>
    <m/>
    <x v="2"/>
    <n v="36"/>
    <x v="11"/>
    <n v="37.5"/>
    <x v="0"/>
    <m/>
  </r>
  <r>
    <x v="80"/>
    <n v="6"/>
    <x v="99"/>
    <s v="Sam, dim et JF - JOUR - Consultation"/>
    <s v="Consultation"/>
    <n v="37.5"/>
    <s v="Khalmachova Varvara"/>
    <m/>
    <s v="(137) Mutualité Chrétienne de Verviers - Eupen "/>
    <s v="Rue Laoureux 25-29  - 4800 Verviers"/>
    <s v="Différé"/>
    <s v="⅓ payant C"/>
    <s v="Oui"/>
    <n v="37.5"/>
    <n v="1.5"/>
    <x v="10"/>
    <n v="35.85"/>
    <x v="7"/>
    <m/>
    <x v="0"/>
    <n v="37.35"/>
    <x v="0"/>
    <m/>
  </r>
  <r>
    <x v="80"/>
    <s v="1b"/>
    <x v="17"/>
    <s v="Sam, dim et JF - JOUR - Consultation"/>
    <s v="Consultation"/>
    <n v="37.5"/>
    <s v="Libert Renée"/>
    <m/>
    <s v="(137) Mutualité Chrétienne de Verviers - Eupen "/>
    <s v="Rue Laoureux 25-29  - 4800 Verviers"/>
    <s v="Différé"/>
    <s v="⅓ payant BC"/>
    <s v="Oui"/>
    <n v="37.5"/>
    <n v="1.5"/>
    <x v="10"/>
    <n v="35.85"/>
    <x v="7"/>
    <m/>
    <x v="0"/>
    <n v="37.35"/>
    <x v="0"/>
    <m/>
  </r>
  <r>
    <x v="80"/>
    <s v="nuit 2"/>
    <x v="65"/>
    <s v="Sam, dim et JF - NUIT - Visite 1 bénéficiaire"/>
    <s v="Visite"/>
    <n v="85"/>
    <s v="Lieutenant Henriette"/>
    <s v="Résidence Du Lac Spa"/>
    <m/>
    <m/>
    <s v="Différé"/>
    <s v="MR"/>
    <s v="Oui"/>
    <n v="164"/>
    <m/>
    <x v="1"/>
    <m/>
    <x v="2"/>
    <n v="164"/>
    <x v="11"/>
    <n v="164"/>
    <x v="0"/>
    <m/>
  </r>
  <r>
    <x v="80"/>
    <n v="5"/>
    <x v="128"/>
    <s v="Sam, dim et JF - JOUR - Visite 1 bénéficiaire"/>
    <s v="Visite"/>
    <n v="55.5"/>
    <s v="Miny Rosa"/>
    <m/>
    <s v="(323) Mutualité socialiste du Luxembourg _x000a_"/>
    <s v="Chaussée de Mons 228 1480 TUBIZE "/>
    <s v="Différé"/>
    <s v="⅓ payant NP"/>
    <s v="Oui"/>
    <n v="55.5"/>
    <m/>
    <x v="1"/>
    <n v="50.8"/>
    <x v="6"/>
    <m/>
    <x v="0"/>
    <n v="50.8"/>
    <x v="0"/>
    <m/>
  </r>
  <r>
    <x v="80"/>
    <n v="7"/>
    <x v="97"/>
    <s v="Sam, dim et JF - JOUR - Consultation"/>
    <s v="Consultation"/>
    <n v="37.5"/>
    <s v="Post Renate"/>
    <m/>
    <s v="(137) Mutualité Chrétienne de Verviers - Eupen "/>
    <s v="Rue Laoureux 25-29  - 4800 Verviers"/>
    <s v="Différé"/>
    <s v="⅓ payant C"/>
    <s v="Oui"/>
    <n v="37.5"/>
    <n v="1.5"/>
    <x v="10"/>
    <n v="35.85"/>
    <x v="7"/>
    <m/>
    <x v="0"/>
    <n v="37.35"/>
    <x v="0"/>
    <m/>
  </r>
  <r>
    <x v="80"/>
    <n v="5"/>
    <x v="128"/>
    <s v="Sam, dim et JF - JOUR - Consultation"/>
    <s v="Consultation"/>
    <n v="37.5"/>
    <s v="Rualonga Tiago"/>
    <m/>
    <s v="(319) Solidaris - Mutualité socialiste et syndicale de la Province de Liège _x000a_"/>
    <s v="Chaussée de Mons 228 1480 TUBIZE "/>
    <s v="Différé"/>
    <s v="⅓ payant C"/>
    <s v="Oui"/>
    <n v="37.5"/>
    <n v="1"/>
    <x v="10"/>
    <n v="35.85"/>
    <x v="6"/>
    <m/>
    <x v="0"/>
    <n v="36.85"/>
    <x v="0"/>
    <m/>
  </r>
  <r>
    <x v="80"/>
    <s v="1b"/>
    <x v="17"/>
    <s v="Sam, dim et JF - JOUR - Consultation"/>
    <s v="Consultation"/>
    <n v="37.5"/>
    <s v="Spronck Germaine"/>
    <m/>
    <s v="(137) Mutualité Chrétienne de Verviers - Eupen "/>
    <s v="Rue Laoureux 25-29  - 4800 Verviers"/>
    <s v="Différé"/>
    <s v="⅓ payant C"/>
    <s v="Oui"/>
    <n v="37.5"/>
    <n v="1.5"/>
    <x v="10"/>
    <n v="35.85"/>
    <x v="7"/>
    <m/>
    <x v="0"/>
    <n v="37.35"/>
    <x v="0"/>
    <m/>
  </r>
  <r>
    <x v="80"/>
    <s v="nuit 2"/>
    <x v="65"/>
    <s v="Sam, dim et JF - NUIT - Visite 1 bénéficiaire"/>
    <s v="Visite"/>
    <n v="85"/>
    <s v="Xhayet Maria"/>
    <m/>
    <s v="(319) Solidaris - Mutualité socialiste et syndicale de la Province de Liège _x000a_"/>
    <s v="Chaussée de Mons 228 1480 TUBIZE "/>
    <s v="Différé"/>
    <s v="⅓ payant C"/>
    <s v="Oui"/>
    <n v="85"/>
    <n v="7.5"/>
    <x v="10"/>
    <n v="78.5"/>
    <x v="8"/>
    <m/>
    <x v="0"/>
    <n v="86"/>
    <x v="0"/>
    <m/>
  </r>
  <r>
    <x v="80"/>
    <s v="2b"/>
    <x v="84"/>
    <s v="Sam, dim et JF - JOUR - Visite 1 bénéficiaire"/>
    <s v="Visite"/>
    <n v="55.5"/>
    <s v="De Meulenaere Jacqueline"/>
    <m/>
    <s v="(319) Solidaris - Mutualité socialiste et syndicale de la Province de Liège _x000a_"/>
    <s v="Chaussée de Mons 228 1480 TUBIZE "/>
    <s v="Différé"/>
    <s v="⅓ payant C"/>
    <s v="Oui"/>
    <n v="55.5"/>
    <n v="5"/>
    <x v="10"/>
    <n v="50.8"/>
    <x v="6"/>
    <m/>
    <x v="0"/>
    <n v="55.8"/>
    <x v="0"/>
    <m/>
  </r>
  <r>
    <x v="80"/>
    <s v="2b"/>
    <x v="84"/>
    <s v="Sam, dim et JF - JOUR - Visite 1 bénéficiaire"/>
    <s v="Visite"/>
    <n v="55.5"/>
    <s v="Herzet Florentine"/>
    <m/>
    <s v="(137) Mutualité Chrétienne de Verviers - Eupen "/>
    <s v="Rue Laoureux 25-29  - 4800 Verviers"/>
    <s v="Différé"/>
    <s v="⅓ payant C"/>
    <s v="Oui"/>
    <n v="55.5"/>
    <n v="5"/>
    <x v="10"/>
    <n v="50.8"/>
    <x v="7"/>
    <m/>
    <x v="0"/>
    <n v="55.8"/>
    <x v="0"/>
    <m/>
  </r>
  <r>
    <x v="80"/>
    <s v="2b"/>
    <x v="84"/>
    <s v="Sam, dim et JF - JOUR - Consultation"/>
    <s v="Consultation"/>
    <n v="37.5"/>
    <s v="Léa Laverdeur"/>
    <m/>
    <s v="(319) Solidaris - Mutualité socialiste et syndicale de la Province de Liège _x000a_"/>
    <s v="Chaussée de Mons 228 1480 TUBIZE "/>
    <s v="Différé"/>
    <s v="⅓ payant C"/>
    <s v="Oui"/>
    <n v="37.5"/>
    <n v="1.5"/>
    <x v="10"/>
    <n v="31.35"/>
    <x v="6"/>
    <m/>
    <x v="0"/>
    <n v="32.85"/>
    <x v="0"/>
    <m/>
  </r>
  <r>
    <x v="80"/>
    <s v="2b"/>
    <x v="84"/>
    <s v="Sam, dim et JF - JOUR - Consultation"/>
    <s v="Consultation"/>
    <n v="37.5"/>
    <s v="Mullabazi Anita"/>
    <m/>
    <s v="(137) Mutualité Chrétienne de Verviers - Eupen "/>
    <s v="Rue Laoureux 25-29  - 4800 Verviers"/>
    <s v="Différé"/>
    <s v="⅓ payant C"/>
    <s v="Oui"/>
    <n v="37.5"/>
    <n v="1.5"/>
    <x v="10"/>
    <n v="35.85"/>
    <x v="7"/>
    <m/>
    <x v="0"/>
    <n v="37.35"/>
    <x v="0"/>
    <m/>
  </r>
  <r>
    <x v="80"/>
    <s v="2b"/>
    <x v="84"/>
    <s v="Sam, dim et JF - JOUR - Visite 1 bénéficiaire"/>
    <s v="Visite"/>
    <n v="55.5"/>
    <s v="Pinckers Viviane"/>
    <s v="M.Méd. Thier Mère Dieu - Heusy"/>
    <m/>
    <m/>
    <s v="Différé"/>
    <s v="Autres"/>
    <s v="Oui"/>
    <n v="55.5"/>
    <n v="5"/>
    <x v="10"/>
    <m/>
    <x v="2"/>
    <n v="50.5"/>
    <x v="11"/>
    <n v="55.5"/>
    <x v="0"/>
    <m/>
  </r>
  <r>
    <x v="80"/>
    <s v="2b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2b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2b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2b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nuit 3"/>
    <x v="51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80"/>
    <s v="1a"/>
    <x v="134"/>
    <s v="Sam, dim et JF - JOUR - Visite 1 bénéficiaire"/>
    <s v="Visite"/>
    <n v="55.5"/>
    <m/>
    <m/>
    <m/>
    <m/>
    <s v="Cash"/>
    <m/>
    <m/>
    <n v="55.5"/>
    <m/>
    <x v="1"/>
    <m/>
    <x v="2"/>
    <n v="55.5"/>
    <x v="13"/>
    <n v="55.5"/>
    <x v="0"/>
    <m/>
  </r>
  <r>
    <x v="80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2a"/>
    <x v="7"/>
    <s v="Sam, dim et JF - JOUR - Consultation"/>
    <s v="Consultation"/>
    <n v="37.5"/>
    <m/>
    <m/>
    <m/>
    <m/>
    <s v="Bancontact"/>
    <m/>
    <m/>
    <n v="37.53"/>
    <m/>
    <x v="1"/>
    <m/>
    <x v="2"/>
    <n v="37.53"/>
    <x v="13"/>
    <n v="37.53"/>
    <x v="0"/>
    <m/>
  </r>
  <r>
    <x v="80"/>
    <n v="3"/>
    <x v="72"/>
    <s v="Sam, dim et JF - JOUR - Visite 1 bénéficiaire"/>
    <s v="Visite"/>
    <n v="55.5"/>
    <m/>
    <m/>
    <m/>
    <m/>
    <s v="Cash"/>
    <m/>
    <m/>
    <n v="55.5"/>
    <m/>
    <x v="1"/>
    <m/>
    <x v="2"/>
    <n v="55.5"/>
    <x v="13"/>
    <n v="55.5"/>
    <x v="0"/>
    <m/>
  </r>
  <r>
    <x v="80"/>
    <n v="3"/>
    <x v="72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0"/>
    <n v="3"/>
    <x v="72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0"/>
    <n v="3"/>
    <x v="7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3"/>
    <x v="7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3"/>
    <x v="7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3"/>
    <x v="7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3"/>
    <x v="7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3"/>
    <x v="7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3"/>
    <x v="7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3"/>
    <x v="7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3"/>
    <x v="7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4"/>
    <x v="2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0"/>
    <n v="4"/>
    <x v="2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80"/>
    <n v="4"/>
    <x v="2"/>
    <s v="Sam, dim et JF - JOUR - Consultation"/>
    <s v="Consultation"/>
    <n v="37.5"/>
    <m/>
    <m/>
    <m/>
    <m/>
    <s v="Bancontact"/>
    <m/>
    <m/>
    <n v="37.57"/>
    <m/>
    <x v="1"/>
    <m/>
    <x v="2"/>
    <n v="37.57"/>
    <x v="13"/>
    <n v="37.57"/>
    <x v="0"/>
    <m/>
  </r>
  <r>
    <x v="80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7"/>
    <x v="97"/>
    <s v="Sam, dim et JF - JOUR - Visite 1 bénéficiaire"/>
    <s v="Visite"/>
    <n v="55.5"/>
    <m/>
    <m/>
    <m/>
    <m/>
    <s v="Cash"/>
    <m/>
    <m/>
    <n v="55.5"/>
    <m/>
    <x v="1"/>
    <m/>
    <x v="2"/>
    <n v="55.5"/>
    <x v="13"/>
    <n v="55.5"/>
    <x v="0"/>
    <m/>
  </r>
  <r>
    <x v="80"/>
    <n v="7"/>
    <x v="97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0"/>
    <n v="7"/>
    <x v="97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0"/>
    <n v="7"/>
    <x v="97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0"/>
    <n v="7"/>
    <x v="97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0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n v="7"/>
    <x v="9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0"/>
    <s v="nuit 1"/>
    <x v="188"/>
    <s v="Sam, dim et JF - NUIT - Visite 1 bénéficiaire"/>
    <s v="Visite"/>
    <n v="85"/>
    <m/>
    <m/>
    <m/>
    <m/>
    <s v="Bancontact"/>
    <m/>
    <m/>
    <n v="85"/>
    <m/>
    <x v="1"/>
    <m/>
    <x v="2"/>
    <n v="85"/>
    <x v="13"/>
    <n v="85"/>
    <x v="0"/>
    <m/>
  </r>
  <r>
    <x v="80"/>
    <s v="nuit 2"/>
    <x v="65"/>
    <s v="Sam, dim et JF - NUIT - Visite 1 bénéficiaire"/>
    <s v="Visite"/>
    <n v="85"/>
    <m/>
    <m/>
    <m/>
    <m/>
    <s v="Bancontact"/>
    <m/>
    <m/>
    <n v="85"/>
    <m/>
    <x v="1"/>
    <m/>
    <x v="2"/>
    <n v="85"/>
    <x v="13"/>
    <n v="85"/>
    <x v="0"/>
    <m/>
  </r>
  <r>
    <x v="80"/>
    <s v="nuit 2"/>
    <x v="65"/>
    <s v="Sam, dim et JF - NUIT - Visite 1 bénéficiaire"/>
    <s v="Visite"/>
    <n v="85"/>
    <m/>
    <m/>
    <m/>
    <m/>
    <s v="Bancontact"/>
    <m/>
    <m/>
    <n v="85"/>
    <m/>
    <x v="1"/>
    <m/>
    <x v="2"/>
    <n v="85"/>
    <x v="13"/>
    <n v="85"/>
    <x v="0"/>
    <m/>
  </r>
  <r>
    <x v="80"/>
    <s v="nuit 2"/>
    <x v="65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1"/>
    <s v="nuit 1"/>
    <x v="155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81"/>
    <s v="nuit 2"/>
    <x v="91"/>
    <s v="Sam, dim et JF - NUIT - Visite 1 bénéficiaire"/>
    <s v="Visite"/>
    <n v="85"/>
    <s v="Nailis Madeleine"/>
    <s v="Grand Fa Malmédy"/>
    <m/>
    <m/>
    <s v="Différé"/>
    <s v="MR"/>
    <s v="Oui"/>
    <n v="85"/>
    <m/>
    <x v="1"/>
    <m/>
    <x v="2"/>
    <n v="85"/>
    <x v="11"/>
    <n v="85"/>
    <x v="0"/>
    <m/>
  </r>
  <r>
    <x v="81"/>
    <s v="nuit 3"/>
    <x v="44"/>
    <s v="Sam, dim et JF - NUIT - Consultation"/>
    <s v="Consultation"/>
    <n v="50"/>
    <s v="Palm Walter Gustav"/>
    <m/>
    <s v="(515) Freie Krankenkasse _x000a_"/>
    <s v="Rue Saint-Hubert 49 - 1150 BRUXELLES"/>
    <s v="Différé"/>
    <s v="⅓ payant C"/>
    <s v="Oui"/>
    <n v="50"/>
    <n v="1.5"/>
    <x v="10"/>
    <m/>
    <x v="2"/>
    <m/>
    <x v="0"/>
    <n v="1.5"/>
    <x v="3"/>
    <m/>
  </r>
  <r>
    <x v="81"/>
    <s v="nuit 3"/>
    <x v="44"/>
    <s v="Vend et veille JF - JOUR - Consultation"/>
    <s v="Consultation"/>
    <n v="29"/>
    <m/>
    <m/>
    <m/>
    <m/>
    <s v="Bancontact"/>
    <m/>
    <m/>
    <n v="29"/>
    <m/>
    <x v="1"/>
    <m/>
    <x v="2"/>
    <n v="29"/>
    <x v="13"/>
    <n v="29"/>
    <x v="0"/>
    <m/>
  </r>
  <r>
    <x v="81"/>
    <s v="nuit 3"/>
    <x v="44"/>
    <s v="Vend et veille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2"/>
    <s v="nuit 3"/>
    <x v="50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82"/>
    <n v="4"/>
    <x v="205"/>
    <s v="Sam, dim et JF - JOUR - Consultation"/>
    <s v="Consultation"/>
    <n v="37.5"/>
    <s v="De - Graef Vanessa"/>
    <m/>
    <s v="(319) Solidaris - Mutualité socialiste et syndicale de la Province de Liège _x000a_"/>
    <s v="Chaussée de Mons 228 1480 TUBIZE "/>
    <s v="Différé"/>
    <s v="⅓ payant C"/>
    <s v="Oui"/>
    <n v="37.5"/>
    <n v="1.5"/>
    <x v="10"/>
    <n v="35.85"/>
    <x v="3"/>
    <m/>
    <x v="0"/>
    <n v="37.35"/>
    <x v="0"/>
    <m/>
  </r>
  <r>
    <x v="82"/>
    <s v="2b"/>
    <x v="142"/>
    <s v="Sam, dim et JF - JOUR - Consultation"/>
    <s v="Consultation"/>
    <n v="37.5"/>
    <s v="Devroe Pierre"/>
    <m/>
    <s v="(527) Partenamut"/>
    <m/>
    <s v="Différé"/>
    <s v="⅓ payant C"/>
    <s v="Oui"/>
    <n v="37.5"/>
    <n v="1"/>
    <x v="10"/>
    <n v="35.85"/>
    <x v="6"/>
    <m/>
    <x v="0"/>
    <n v="36.85"/>
    <x v="0"/>
    <m/>
  </r>
  <r>
    <x v="82"/>
    <s v="1b"/>
    <x v="85"/>
    <s v="Sam, dim et JF - JOUR - Visite 1 bénéficiaire"/>
    <s v="Visite"/>
    <n v="55.5"/>
    <s v="Dumoulin Joséphine"/>
    <s v="Sainte Famille Thimister Clermont"/>
    <m/>
    <m/>
    <s v="Différé"/>
    <s v="MR"/>
    <s v="Oui"/>
    <n v="55.5"/>
    <m/>
    <x v="1"/>
    <m/>
    <x v="2"/>
    <n v="55.5"/>
    <x v="12"/>
    <n v="55.5"/>
    <x v="0"/>
    <m/>
  </r>
  <r>
    <x v="82"/>
    <s v="2a"/>
    <x v="141"/>
    <s v="Sam, dim et JF - JOUR - Consultation"/>
    <s v="Consultation"/>
    <n v="37.5"/>
    <s v="Evrard Alain"/>
    <m/>
    <s v="(319) Solidaris - Mutualité socialiste et syndicale de la Province de Liège _x000a_"/>
    <s v="Chaussée de Mons 228 1480 TUBIZE "/>
    <s v="Différé"/>
    <s v="⅓ payant C"/>
    <s v="Oui"/>
    <n v="37.5"/>
    <n v="1.5"/>
    <x v="10"/>
    <n v="35.85"/>
    <x v="3"/>
    <m/>
    <x v="0"/>
    <n v="37.35"/>
    <x v="0"/>
    <m/>
  </r>
  <r>
    <x v="82"/>
    <s v="2b"/>
    <x v="142"/>
    <s v="Sam, dim et JF - JOUR - Consultation"/>
    <s v="Consultation"/>
    <n v="37.5"/>
    <s v="Ferreira Fernandez Souleyman"/>
    <m/>
    <s v="(228) Mutualia - Mutualité neutre _x000a_"/>
    <s v="Place Verte 41 4800 VERVIERS"/>
    <s v="Différé"/>
    <s v="⅓ payant C"/>
    <s v="Oui"/>
    <n v="37.5"/>
    <n v="1"/>
    <x v="10"/>
    <n v="35.85"/>
    <x v="3"/>
    <m/>
    <x v="0"/>
    <n v="36.85"/>
    <x v="0"/>
    <m/>
  </r>
  <r>
    <x v="82"/>
    <n v="7"/>
    <x v="50"/>
    <s v="Sam, dim et JF - JOUR - Consultation"/>
    <s v="Consultation"/>
    <n v="37.5"/>
    <s v="Grosjean Elias"/>
    <s v="Pro Gesund"/>
    <m/>
    <m/>
    <s v="Différé"/>
    <s v="Autres"/>
    <s v="Oui"/>
    <n v="37.5"/>
    <m/>
    <x v="1"/>
    <m/>
    <x v="2"/>
    <n v="31.5"/>
    <x v="2"/>
    <n v="31.5"/>
    <x v="0"/>
    <m/>
  </r>
  <r>
    <x v="82"/>
    <n v="7"/>
    <x v="50"/>
    <s v="Sam, dim et JF - JOUR - Visite 1 bénéficiaire"/>
    <s v="Visite"/>
    <n v="55.5"/>
    <s v="Hilgers  Karl-Heins"/>
    <s v="Helmut Hilgers - THÖMMER BERG 24 Bracht - Burg-Reuland 4790"/>
    <m/>
    <m/>
    <s v="Différé"/>
    <s v="MR"/>
    <s v="Oui"/>
    <n v="55.5"/>
    <m/>
    <x v="1"/>
    <m/>
    <x v="2"/>
    <n v="55.5"/>
    <x v="11"/>
    <n v="55.5"/>
    <x v="0"/>
    <m/>
  </r>
  <r>
    <x v="82"/>
    <s v="1b"/>
    <x v="85"/>
    <s v="Sam, dim et JF - JOUR - Visite 1 bénéficiaire"/>
    <s v="Visite"/>
    <n v="55.5"/>
    <s v="Ianni Maria"/>
    <s v="BelFays Limbourg"/>
    <m/>
    <m/>
    <s v="Différé"/>
    <s v="MR"/>
    <s v="Oui"/>
    <n v="55.5"/>
    <m/>
    <x v="1"/>
    <m/>
    <x v="2"/>
    <n v="55.5"/>
    <x v="2"/>
    <n v="55.5"/>
    <x v="0"/>
    <m/>
  </r>
  <r>
    <x v="82"/>
    <n v="4"/>
    <x v="205"/>
    <s v="Sam, dim et JF - JOUR - Consultation"/>
    <s v="Consultation"/>
    <n v="37.5"/>
    <s v="Kupper Marie"/>
    <m/>
    <s v="(137) Mutualité Chrétienne de Verviers - Eupen "/>
    <s v="Rue Laoureux 25-29  - 4800 Verviers"/>
    <s v="Différé"/>
    <s v="⅓ payant C"/>
    <s v="Oui"/>
    <n v="78.2"/>
    <n v="1.5"/>
    <x v="10"/>
    <n v="76.55"/>
    <x v="6"/>
    <m/>
    <x v="0"/>
    <n v="78.05"/>
    <x v="0"/>
    <m/>
  </r>
  <r>
    <x v="82"/>
    <n v="4"/>
    <x v="205"/>
    <s v="Sam, dim et JF - JOUR - Visite 1 bénéficiaire"/>
    <s v="Visite"/>
    <n v="55.5"/>
    <s v="Lecmien Anne"/>
    <m/>
    <s v="(319) Solidaris - Mutualité socialiste et syndicale de la Province de Liège _x000a_"/>
    <s v="Chaussée de Mons 228 1480 TUBIZE "/>
    <s v="Différé"/>
    <s v="⅓ payant C"/>
    <s v="Oui"/>
    <n v="55.5"/>
    <n v="5"/>
    <x v="10"/>
    <n v="50.8"/>
    <x v="3"/>
    <m/>
    <x v="0"/>
    <n v="55.8"/>
    <x v="0"/>
    <m/>
  </r>
  <r>
    <x v="82"/>
    <s v="2b"/>
    <x v="142"/>
    <s v="Sam, dim et JF - JOUR - Visite 1 bénéficiaire"/>
    <s v="Visite"/>
    <n v="55.5"/>
    <s v="Madou Lutgarde"/>
    <m/>
    <s v="(319) Solidaris - Mutualité socialiste et syndicale de la Province de Liège _x000a_"/>
    <s v="Chaussée de Mons 228 1480 TUBIZE "/>
    <s v="Différé"/>
    <s v="⅓ payant NP"/>
    <s v="Oui"/>
    <n v="55.5"/>
    <m/>
    <x v="1"/>
    <n v="55.6"/>
    <x v="3"/>
    <m/>
    <x v="0"/>
    <n v="55.6"/>
    <x v="0"/>
    <m/>
  </r>
  <r>
    <x v="82"/>
    <s v="2a"/>
    <x v="141"/>
    <s v="Sam, dim et JF - JOUR - Consultation"/>
    <s v="Consultation"/>
    <n v="37.5"/>
    <s v="Nols Madeleine"/>
    <m/>
    <s v="(228) Mutualia - Mutualité neutre _x000a_"/>
    <s v="Place Verte 41 4800 VERVIERS"/>
    <s v="Différé"/>
    <s v="⅓ payant C"/>
    <s v="Oui"/>
    <n v="37.5"/>
    <n v="1.5"/>
    <x v="10"/>
    <n v="23.5"/>
    <x v="3"/>
    <m/>
    <x v="0"/>
    <n v="25"/>
    <x v="0"/>
    <m/>
  </r>
  <r>
    <x v="82"/>
    <s v="2a"/>
    <x v="141"/>
    <s v="Sam, dim et JF - JOUR - Visite 1 bénéficiaire"/>
    <s v="Visite"/>
    <n v="55.5"/>
    <s v="Plaxa Stéphanie"/>
    <s v="Couquemont Dison"/>
    <m/>
    <m/>
    <s v="Différé"/>
    <s v="MR"/>
    <s v="Oui"/>
    <n v="55.5"/>
    <m/>
    <x v="1"/>
    <m/>
    <x v="2"/>
    <n v="55.5"/>
    <x v="12"/>
    <n v="55.5"/>
    <x v="0"/>
    <m/>
  </r>
  <r>
    <x v="82"/>
    <n v="3"/>
    <x v="133"/>
    <s v="Sam, dim et JF - JOUR - Visite 1 bénéficiaire"/>
    <s v="Visite"/>
    <n v="55.5"/>
    <s v="Schmitz Margarethe"/>
    <s v="La Charmille Jalhay"/>
    <m/>
    <m/>
    <s v="Différé"/>
    <s v="MR"/>
    <s v="Oui"/>
    <n v="55.5"/>
    <m/>
    <x v="1"/>
    <m/>
    <x v="2"/>
    <n v="55.5"/>
    <x v="9"/>
    <n v="55.5"/>
    <x v="0"/>
    <m/>
  </r>
  <r>
    <x v="82"/>
    <s v="nuit 1"/>
    <x v="40"/>
    <s v="Vend et veille JF - NUIT - Visite 1 bénéficiare"/>
    <s v="Visite"/>
    <n v="85"/>
    <s v="Linckens Joseph"/>
    <s v="Bon Air  Petit -  Rechain"/>
    <m/>
    <m/>
    <s v="Différé"/>
    <s v="MR"/>
    <s v="Oui"/>
    <n v="85"/>
    <m/>
    <x v="1"/>
    <m/>
    <x v="2"/>
    <n v="85"/>
    <x v="9"/>
    <n v="85"/>
    <x v="0"/>
    <m/>
  </r>
  <r>
    <x v="82"/>
    <s v="nuit 1"/>
    <x v="40"/>
    <s v="Vend et veille JF - NUIT - Visite 1 bénéficiare"/>
    <s v="Visite"/>
    <n v="85"/>
    <s v="Lorquet Catherine"/>
    <s v="La Kan Aubel"/>
    <m/>
    <m/>
    <s v="Différé"/>
    <s v="MR"/>
    <s v="Oui"/>
    <n v="85"/>
    <m/>
    <x v="1"/>
    <m/>
    <x v="2"/>
    <n v="85"/>
    <x v="2"/>
    <n v="85"/>
    <x v="0"/>
    <m/>
  </r>
  <r>
    <x v="82"/>
    <s v="nuit 1"/>
    <x v="40"/>
    <s v="Sam, dim et JF - JOUR - Consultation"/>
    <s v="Consultation"/>
    <n v="37.5"/>
    <m/>
    <m/>
    <m/>
    <m/>
    <s v="Bancontact"/>
    <m/>
    <m/>
    <n v="29"/>
    <m/>
    <x v="1"/>
    <m/>
    <x v="2"/>
    <n v="29"/>
    <x v="13"/>
    <n v="29"/>
    <x v="0"/>
    <m/>
  </r>
  <r>
    <x v="82"/>
    <s v="nuit 1"/>
    <x v="40"/>
    <s v="Sam, dim et JF - JOUR - Consultation"/>
    <s v="Consultation"/>
    <n v="37.5"/>
    <m/>
    <m/>
    <m/>
    <m/>
    <s v="Bancontact"/>
    <m/>
    <m/>
    <n v="29"/>
    <m/>
    <x v="1"/>
    <m/>
    <x v="2"/>
    <n v="29"/>
    <x v="13"/>
    <n v="29"/>
    <x v="0"/>
    <m/>
  </r>
  <r>
    <x v="82"/>
    <s v="nuit 1"/>
    <x v="40"/>
    <s v="Sam, dim et JF - JOUR - Consultation"/>
    <s v="Consultation"/>
    <n v="37.5"/>
    <m/>
    <m/>
    <m/>
    <m/>
    <s v="Bancontact"/>
    <m/>
    <m/>
    <n v="29"/>
    <m/>
    <x v="1"/>
    <m/>
    <x v="2"/>
    <n v="29"/>
    <x v="13"/>
    <n v="29"/>
    <x v="0"/>
    <m/>
  </r>
  <r>
    <x v="82"/>
    <s v="1a"/>
    <x v="15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1a"/>
    <x v="15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1a"/>
    <x v="15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1a"/>
    <x v="15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1a"/>
    <x v="15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1a"/>
    <x v="15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1b"/>
    <x v="85"/>
    <s v="Sam, dim et JF - JOUR - Visite 1 bénéficiaire"/>
    <s v="Visite"/>
    <n v="55.5"/>
    <m/>
    <m/>
    <m/>
    <m/>
    <s v="Cash"/>
    <m/>
    <m/>
    <n v="55.5"/>
    <m/>
    <x v="1"/>
    <m/>
    <x v="2"/>
    <n v="55.5"/>
    <x v="13"/>
    <n v="55.5"/>
    <x v="0"/>
    <m/>
  </r>
  <r>
    <x v="82"/>
    <s v="1b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1b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1b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1b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1b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1b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1b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1b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a"/>
    <x v="14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2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a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b"/>
    <x v="142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82"/>
    <s v="2b"/>
    <x v="142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82"/>
    <s v="2b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b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b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b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b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b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2b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3"/>
    <x v="133"/>
    <s v="Sam, dim et JF - JOUR - Visite 1 bénéficiaire"/>
    <s v="Visite"/>
    <n v="55.5"/>
    <m/>
    <m/>
    <m/>
    <m/>
    <s v="Cash"/>
    <m/>
    <m/>
    <n v="55"/>
    <m/>
    <x v="1"/>
    <m/>
    <x v="2"/>
    <n v="55"/>
    <x v="13"/>
    <n v="55"/>
    <x v="0"/>
    <m/>
  </r>
  <r>
    <x v="82"/>
    <n v="3"/>
    <x v="133"/>
    <s v="Sam, dim et JF - JOUR - Visite 1 bénéficiaire"/>
    <s v="Visite"/>
    <n v="55.5"/>
    <m/>
    <m/>
    <m/>
    <m/>
    <s v="Cash"/>
    <m/>
    <m/>
    <n v="55"/>
    <m/>
    <x v="1"/>
    <m/>
    <x v="2"/>
    <n v="55"/>
    <x v="13"/>
    <n v="55"/>
    <x v="0"/>
    <m/>
  </r>
  <r>
    <x v="82"/>
    <n v="3"/>
    <x v="133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2"/>
    <n v="3"/>
    <x v="133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2"/>
    <n v="3"/>
    <x v="133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2"/>
    <n v="3"/>
    <x v="133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8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4"/>
    <x v="205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82"/>
    <n v="4"/>
    <x v="205"/>
    <s v="Sam, dim et JF - JOUR - Consultation"/>
    <s v="Consultation"/>
    <n v="37.5"/>
    <m/>
    <m/>
    <m/>
    <m/>
    <s v="Bancontact"/>
    <m/>
    <m/>
    <n v="37"/>
    <m/>
    <x v="1"/>
    <m/>
    <x v="2"/>
    <n v="37"/>
    <x v="13"/>
    <n v="37"/>
    <x v="0"/>
    <m/>
  </r>
  <r>
    <x v="82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5"/>
    <x v="37"/>
    <s v="Sam, dim et JF - JOUR - Consultation"/>
    <s v="Consultation"/>
    <n v="37.5"/>
    <m/>
    <m/>
    <m/>
    <m/>
    <s v="Cash"/>
    <m/>
    <m/>
    <n v="40"/>
    <m/>
    <x v="1"/>
    <m/>
    <x v="2"/>
    <n v="40"/>
    <x v="13"/>
    <n v="40"/>
    <x v="0"/>
    <m/>
  </r>
  <r>
    <x v="82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6"/>
    <x v="21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82"/>
    <n v="6"/>
    <x v="21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8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7"/>
    <x v="50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2"/>
    <n v="7"/>
    <x v="5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7"/>
    <x v="5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7"/>
    <x v="5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7"/>
    <x v="5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7"/>
    <x v="5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7"/>
    <x v="5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7"/>
    <x v="5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n v="7"/>
    <x v="5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2"/>
    <s v="nuit 2"/>
    <x v="120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2"/>
    <s v="nuit 2"/>
    <x v="120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3"/>
    <n v="6"/>
    <x v="73"/>
    <s v="Sam, dim et JF - JOUR - Consultation"/>
    <s v="Consultation"/>
    <n v="37.5"/>
    <s v="Campo Anne - Marie"/>
    <m/>
    <s v="(137) Mutualité Chrétienne de Verviers - Eupen "/>
    <s v="Rue Laoureux 25-29  - 4800 Verviers"/>
    <s v="Différé"/>
    <s v="⅓ payant C"/>
    <s v="Oui"/>
    <n v="37.5"/>
    <n v="1"/>
    <x v="10"/>
    <n v="35.85"/>
    <x v="6"/>
    <m/>
    <x v="0"/>
    <n v="36.85"/>
    <x v="0"/>
    <m/>
  </r>
  <r>
    <x v="83"/>
    <s v="2b"/>
    <x v="195"/>
    <s v="Sam, dim et JF - JOUR - Consultation"/>
    <s v="Consultation"/>
    <n v="37.5"/>
    <s v="Diepart Lucien"/>
    <m/>
    <s v="(228) Mutualia - Mutualité neutre _x000a_"/>
    <s v="Place Verte 41 4800 VERVIERS"/>
    <s v="Différé"/>
    <s v="⅓ payant NP"/>
    <s v="Oui"/>
    <n v="37.5"/>
    <m/>
    <x v="1"/>
    <n v="31.35"/>
    <x v="3"/>
    <m/>
    <x v="0"/>
    <n v="31.35"/>
    <x v="0"/>
    <m/>
  </r>
  <r>
    <x v="83"/>
    <s v="nuit 3"/>
    <x v="68"/>
    <s v="Sam, dim et JF - NUIT - Visite 1 bénéficiaire"/>
    <s v="Visite"/>
    <n v="85"/>
    <s v="Dosquet Erno"/>
    <m/>
    <s v="(137) Mutualité Chrétienne de Verviers - Eupen "/>
    <s v="Rue Laoureux 25-29  - 4800 Verviers"/>
    <s v="Différé"/>
    <s v="⅓ payant NP"/>
    <s v="Oui"/>
    <n v="85"/>
    <m/>
    <x v="1"/>
    <n v="78.5"/>
    <x v="6"/>
    <m/>
    <x v="0"/>
    <n v="78.5"/>
    <x v="0"/>
    <m/>
  </r>
  <r>
    <x v="83"/>
    <n v="6"/>
    <x v="73"/>
    <s v="Sam, dim et JF - JOUR - Visite 1 bénéficiaire"/>
    <s v="Visite"/>
    <n v="55.5"/>
    <s v="Friedrichs Elisabeth Katharina"/>
    <m/>
    <s v="(610) Office régional d'Eupen _x000a_"/>
    <s v="Brauereihof 5 4700 EUPEN"/>
    <s v="Différé"/>
    <s v="⅓ payant C"/>
    <s v="Oui"/>
    <n v="55.5"/>
    <n v="1"/>
    <x v="10"/>
    <n v="50.8"/>
    <x v="3"/>
    <m/>
    <x v="0"/>
    <n v="51.8"/>
    <x v="0"/>
    <m/>
  </r>
  <r>
    <x v="83"/>
    <s v="nuit 2"/>
    <x v="114"/>
    <s v="Sam, dim et JF - NUIT - Visite 1 bénéficiaire"/>
    <s v="Visite"/>
    <n v="85"/>
    <s v="Gabriel Mélissa"/>
    <m/>
    <s v="(319) Solidaris - Mutualité socialiste et syndicale de la Province de Liège _x000a_"/>
    <s v="Chaussée de Mons 228 1480 TUBIZE "/>
    <s v="Différé"/>
    <s v="⅓ payant C"/>
    <s v="Oui"/>
    <n v="85"/>
    <n v="7"/>
    <x v="10"/>
    <n v="78.5"/>
    <x v="3"/>
    <m/>
    <x v="0"/>
    <n v="85.5"/>
    <x v="0"/>
    <m/>
  </r>
  <r>
    <x v="83"/>
    <s v="2b"/>
    <x v="195"/>
    <s v="Sam, dim et JF - JOUR - Consultation"/>
    <s v="Consultation"/>
    <n v="37.5"/>
    <s v="Genette Justine"/>
    <m/>
    <s v="(137) Mutualité Chrétienne de Verviers - Eupen "/>
    <s v="Rue Laoureux 25-29  - 4800 Verviers"/>
    <s v="Différé"/>
    <s v="⅓ payant NP"/>
    <s v="Oui"/>
    <n v="37.5"/>
    <m/>
    <x v="1"/>
    <n v="31.35"/>
    <x v="6"/>
    <m/>
    <x v="0"/>
    <n v="31.35"/>
    <x v="0"/>
    <m/>
  </r>
  <r>
    <x v="83"/>
    <n v="5"/>
    <x v="79"/>
    <s v="Sam, dim et JF - JOUR - Consultation"/>
    <s v="Consultation"/>
    <n v="37.5"/>
    <s v="Hesse Eryne"/>
    <m/>
    <s v="(228) Mutualia - Mutualité neutre _x000a_"/>
    <s v="Place Verte 41 4800 VERVIERS"/>
    <s v="Différé"/>
    <s v="⅓ payant BC"/>
    <s v="Oui"/>
    <n v="37.5"/>
    <n v="1.5"/>
    <x v="10"/>
    <n v="27.44"/>
    <x v="3"/>
    <m/>
    <x v="0"/>
    <n v="28.94"/>
    <x v="0"/>
    <m/>
  </r>
  <r>
    <x v="83"/>
    <n v="7"/>
    <x v="165"/>
    <s v="Sam, dim et JF - JOUR - Consultation"/>
    <s v="Consultation"/>
    <n v="37.5"/>
    <s v="Hilgers Karl - Heinz"/>
    <m/>
    <s v="(515) Freie Krankenkasse _x000a_"/>
    <s v="Rue Saint-Hubert 49 - 1150 BRUXELLES"/>
    <s v="Différé"/>
    <s v="⅓ payant NP"/>
    <s v="Oui"/>
    <n v="33.5"/>
    <m/>
    <x v="1"/>
    <n v="19.59"/>
    <x v="6"/>
    <m/>
    <x v="0"/>
    <n v="19.59"/>
    <x v="0"/>
    <m/>
  </r>
  <r>
    <x v="83"/>
    <s v="2a"/>
    <x v="177"/>
    <s v="Sam, dim et JF - JOUR - Visite 1 bénéficiaire"/>
    <s v="Visite"/>
    <n v="55.5"/>
    <s v="Lecloux Antoinette"/>
    <s v="Bon Air Petit - Rechain"/>
    <m/>
    <m/>
    <s v="Différé"/>
    <s v="MR"/>
    <s v="Oui"/>
    <n v="55.5"/>
    <m/>
    <x v="1"/>
    <m/>
    <x v="2"/>
    <n v="55.5"/>
    <x v="9"/>
    <n v="55.5"/>
    <x v="0"/>
    <m/>
  </r>
  <r>
    <x v="83"/>
    <n v="3"/>
    <x v="139"/>
    <s v="Sam, dim et JF - JOUR - Visite 1 bénéficiaire"/>
    <s v="Visite"/>
    <n v="55.5"/>
    <s v="Marino Louise"/>
    <s v="Heures Claires Spa"/>
    <s v="(226) Mutualité neutre de la Santé "/>
    <s v="Rue de Chestret 4-6 4000 LIEGE"/>
    <s v="Différé"/>
    <s v="MR"/>
    <s v="Oui"/>
    <n v="55.5"/>
    <m/>
    <x v="1"/>
    <m/>
    <x v="2"/>
    <n v="55.5"/>
    <x v="11"/>
    <n v="55.5"/>
    <x v="0"/>
    <m/>
  </r>
  <r>
    <x v="83"/>
    <s v="1b"/>
    <x v="169"/>
    <s v="Sam, dim et JF - JOUR - Visite 1 bénéficiaire"/>
    <s v="Visite"/>
    <n v="55.5"/>
    <s v="Renkin Raymond"/>
    <s v="Léon D'Andrimont  Limbourg"/>
    <m/>
    <m/>
    <s v="Différé"/>
    <s v="MR"/>
    <s v="Oui"/>
    <n v="55.5"/>
    <m/>
    <x v="1"/>
    <m/>
    <x v="2"/>
    <n v="55.5"/>
    <x v="11"/>
    <n v="55.5"/>
    <x v="0"/>
    <m/>
  </r>
  <r>
    <x v="83"/>
    <s v="2b"/>
    <x v="195"/>
    <s v="Sam, dim et JF - JOUR - Consultation"/>
    <s v="Consultation"/>
    <n v="37.5"/>
    <s v="Robert Chloé"/>
    <m/>
    <s v="(319) Solidaris - Mutualité socialiste et syndicale de la Province de Liège _x000a_"/>
    <s v="Chaussée de Mons 228 1480 TUBIZE "/>
    <s v="Différé"/>
    <s v="⅓ payant NP"/>
    <s v="Oui"/>
    <n v="37.5"/>
    <m/>
    <x v="1"/>
    <n v="31.35"/>
    <x v="3"/>
    <m/>
    <x v="0"/>
    <n v="31.35"/>
    <x v="0"/>
    <m/>
  </r>
  <r>
    <x v="83"/>
    <s v="2b"/>
    <x v="195"/>
    <s v="Sam, dim et JF - JOUR - Consultation"/>
    <s v="Consultation"/>
    <n v="37.5"/>
    <s v="Robert Manon"/>
    <m/>
    <s v="(319) Solidaris - Mutualité socialiste et syndicale de la Province de Liège _x000a_"/>
    <s v="Chaussée de Mons 228 1480 TUBIZE "/>
    <s v="Différé"/>
    <s v="⅓ payant NP"/>
    <s v="Oui"/>
    <n v="37.5"/>
    <m/>
    <x v="1"/>
    <n v="31.35"/>
    <x v="3"/>
    <m/>
    <x v="0"/>
    <n v="31.35"/>
    <x v="0"/>
    <m/>
  </r>
  <r>
    <x v="83"/>
    <n v="6"/>
    <x v="73"/>
    <s v="Sam, dim et JF - JOUR - Consultation"/>
    <s v="Consultation"/>
    <n v="37.5"/>
    <s v="Schmitz Peter"/>
    <m/>
    <s v="(137) Mutualité Chrétienne de Verviers - Eupen "/>
    <s v="Rue Laoureux 25-29  - 4800 Verviers"/>
    <s v="Différé"/>
    <s v="⅓ payant C"/>
    <s v="Oui"/>
    <n v="37.5"/>
    <n v="1"/>
    <x v="10"/>
    <n v="35.85"/>
    <x v="6"/>
    <m/>
    <x v="0"/>
    <n v="36.85"/>
    <x v="0"/>
    <m/>
  </r>
  <r>
    <x v="83"/>
    <n v="6"/>
    <x v="73"/>
    <s v="Sam, dim et JF - JOUR - Consultation"/>
    <s v="Consultation"/>
    <n v="37.5"/>
    <s v="Thaeter  Andreas"/>
    <m/>
    <s v="(137) Mutualité Chrétienne de Verviers - Eupen "/>
    <s v="Rue Laoureux 25-29  - 4800 Verviers"/>
    <s v="Différé"/>
    <s v="⅓ payant C"/>
    <s v="Oui"/>
    <n v="37.5"/>
    <n v="1"/>
    <x v="10"/>
    <n v="35.85"/>
    <x v="6"/>
    <m/>
    <x v="0"/>
    <n v="36.85"/>
    <x v="0"/>
    <m/>
  </r>
  <r>
    <x v="83"/>
    <n v="4"/>
    <x v="2"/>
    <s v="Sam, dim et JF - JOUR - Consultation"/>
    <s v="Consultation"/>
    <n v="37.5"/>
    <s v="Thunus Anne - Marie"/>
    <m/>
    <s v="(137) Mutualité Chrétienne de Verviers - Eupen "/>
    <s v="Rue Laoureux 25-29  - 4800 Verviers"/>
    <s v="Différé"/>
    <s v="⅓ payant C"/>
    <s v="Oui"/>
    <n v="37.5"/>
    <n v="1"/>
    <x v="10"/>
    <n v="35.85"/>
    <x v="6"/>
    <m/>
    <x v="0"/>
    <n v="36.85"/>
    <x v="0"/>
    <m/>
  </r>
  <r>
    <x v="83"/>
    <n v="6"/>
    <x v="73"/>
    <s v="Sam, dim et JF - JOUR - Visite 1 bénéficiaire"/>
    <s v="Visite"/>
    <n v="55.5"/>
    <s v="Vogel Gerhard"/>
    <s v="Home Fabiola Eupen"/>
    <m/>
    <m/>
    <s v="Différé"/>
    <s v="MR"/>
    <s v="Oui"/>
    <n v="55.5"/>
    <m/>
    <x v="1"/>
    <m/>
    <x v="2"/>
    <n v="55.5"/>
    <x v="2"/>
    <n v="55.5"/>
    <x v="0"/>
    <m/>
  </r>
  <r>
    <x v="83"/>
    <s v="1a"/>
    <x v="20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s v="1a"/>
    <x v="20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s v="1a"/>
    <x v="20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s v="1b"/>
    <x v="169"/>
    <s v="Sam, dim et JF - JOUR - Consultation"/>
    <s v="Consultation"/>
    <n v="37.5"/>
    <m/>
    <m/>
    <m/>
    <m/>
    <s v="Bancontact"/>
    <m/>
    <m/>
    <n v="82.4"/>
    <m/>
    <x v="1"/>
    <m/>
    <x v="2"/>
    <n v="82.4"/>
    <x v="13"/>
    <n v="82.4"/>
    <x v="0"/>
    <m/>
  </r>
  <r>
    <x v="83"/>
    <s v="2a"/>
    <x v="17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s v="2a"/>
    <x v="17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s v="2a"/>
    <x v="17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s v="2b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s v="2b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s v="2b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s v="2b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s v="2b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s v="2b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n v="3"/>
    <x v="139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3"/>
    <n v="3"/>
    <x v="139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3"/>
    <n v="3"/>
    <x v="139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3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n v="5"/>
    <x v="79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3"/>
    <n v="5"/>
    <x v="79"/>
    <s v="Sam, dim et JF - JOUR - Visite 1 bénéficiaire"/>
    <s v="Visite"/>
    <n v="55.5"/>
    <m/>
    <m/>
    <m/>
    <m/>
    <s v="Cash"/>
    <m/>
    <m/>
    <n v="55.5"/>
    <m/>
    <x v="1"/>
    <m/>
    <x v="2"/>
    <n v="55.5"/>
    <x v="13"/>
    <n v="55.5"/>
    <x v="0"/>
    <m/>
  </r>
  <r>
    <x v="83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n v="5"/>
    <x v="7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n v="7"/>
    <x v="165"/>
    <s v="Sam, dim et JF - JOUR - Consultation"/>
    <s v="Consultation"/>
    <n v="37.5"/>
    <m/>
    <m/>
    <m/>
    <m/>
    <s v="Bancontact"/>
    <m/>
    <m/>
    <n v="33.5"/>
    <m/>
    <x v="1"/>
    <m/>
    <x v="2"/>
    <n v="33.5"/>
    <x v="13"/>
    <n v="33.5"/>
    <x v="0"/>
    <m/>
  </r>
  <r>
    <x v="83"/>
    <n v="7"/>
    <x v="165"/>
    <s v="Sam, dim et JF - JOUR - Consultation"/>
    <s v="Consultation"/>
    <n v="37.5"/>
    <m/>
    <m/>
    <m/>
    <m/>
    <s v="Bancontact"/>
    <m/>
    <m/>
    <n v="33.5"/>
    <m/>
    <x v="1"/>
    <m/>
    <x v="2"/>
    <n v="33.5"/>
    <x v="13"/>
    <n v="33.5"/>
    <x v="0"/>
    <m/>
  </r>
  <r>
    <x v="83"/>
    <n v="7"/>
    <x v="165"/>
    <s v="Sam, dim et JF - JOUR - Consultation"/>
    <s v="Consultation"/>
    <n v="37.5"/>
    <m/>
    <m/>
    <m/>
    <m/>
    <s v="Bancontact"/>
    <m/>
    <m/>
    <n v="33.5"/>
    <m/>
    <x v="1"/>
    <m/>
    <x v="2"/>
    <n v="33.5"/>
    <x v="13"/>
    <n v="33.5"/>
    <x v="0"/>
    <m/>
  </r>
  <r>
    <x v="83"/>
    <n v="7"/>
    <x v="165"/>
    <s v="Sam, dim et JF - JOUR - Consultation"/>
    <s v="Consultation"/>
    <n v="37.5"/>
    <m/>
    <m/>
    <m/>
    <m/>
    <s v="Bancontact"/>
    <m/>
    <m/>
    <n v="33.5"/>
    <m/>
    <x v="1"/>
    <m/>
    <x v="2"/>
    <n v="33.5"/>
    <x v="13"/>
    <n v="33.5"/>
    <x v="0"/>
    <m/>
  </r>
  <r>
    <x v="83"/>
    <n v="7"/>
    <x v="165"/>
    <s v="Sam, dim et JF - JOUR - Consultation"/>
    <s v="Consultation"/>
    <n v="37.5"/>
    <m/>
    <m/>
    <m/>
    <m/>
    <s v="Bancontact"/>
    <m/>
    <m/>
    <n v="33.5"/>
    <m/>
    <x v="1"/>
    <m/>
    <x v="2"/>
    <n v="33.5"/>
    <x v="13"/>
    <n v="33.5"/>
    <x v="0"/>
    <m/>
  </r>
  <r>
    <x v="83"/>
    <n v="7"/>
    <x v="165"/>
    <s v="Sam, dim et JF - JOUR - Consultation"/>
    <s v="Consultation"/>
    <n v="37.5"/>
    <m/>
    <m/>
    <m/>
    <m/>
    <s v="Bancontact"/>
    <m/>
    <m/>
    <n v="33.5"/>
    <m/>
    <x v="1"/>
    <m/>
    <x v="2"/>
    <n v="33.5"/>
    <x v="13"/>
    <n v="33.5"/>
    <x v="0"/>
    <m/>
  </r>
  <r>
    <x v="83"/>
    <n v="7"/>
    <x v="165"/>
    <s v="Sam, dim et JF - JOUR - Consultation"/>
    <s v="Consultation"/>
    <n v="37.5"/>
    <m/>
    <m/>
    <m/>
    <m/>
    <s v="Bancontact"/>
    <m/>
    <m/>
    <n v="33.5"/>
    <m/>
    <x v="1"/>
    <m/>
    <x v="2"/>
    <n v="33.5"/>
    <x v="13"/>
    <n v="33.5"/>
    <x v="0"/>
    <m/>
  </r>
  <r>
    <x v="83"/>
    <n v="7"/>
    <x v="165"/>
    <s v="Sam, dim et JF - JOUR - Consultation"/>
    <s v="Consultation"/>
    <n v="37.5"/>
    <m/>
    <m/>
    <m/>
    <m/>
    <s v="Bancontact"/>
    <m/>
    <m/>
    <n v="33.5"/>
    <m/>
    <x v="1"/>
    <m/>
    <x v="2"/>
    <n v="33.5"/>
    <x v="13"/>
    <n v="33.5"/>
    <x v="0"/>
    <m/>
  </r>
  <r>
    <x v="83"/>
    <n v="7"/>
    <x v="165"/>
    <s v="Sam, dim et JF - JOUR - Consultation"/>
    <s v="Consultation"/>
    <n v="37.5"/>
    <m/>
    <m/>
    <m/>
    <m/>
    <s v="Bancontact"/>
    <m/>
    <m/>
    <n v="33.5"/>
    <m/>
    <x v="1"/>
    <m/>
    <x v="2"/>
    <n v="33.5"/>
    <x v="13"/>
    <n v="33.5"/>
    <x v="0"/>
    <m/>
  </r>
  <r>
    <x v="83"/>
    <n v="7"/>
    <x v="165"/>
    <s v="Sam, dim et JF - JOUR - Consultation"/>
    <s v="Consultation"/>
    <n v="37.5"/>
    <m/>
    <m/>
    <m/>
    <m/>
    <s v="Bancontact"/>
    <m/>
    <m/>
    <n v="33.5"/>
    <m/>
    <x v="1"/>
    <m/>
    <x v="2"/>
    <n v="33.5"/>
    <x v="13"/>
    <n v="33.5"/>
    <x v="0"/>
    <m/>
  </r>
  <r>
    <x v="83"/>
    <n v="7"/>
    <x v="165"/>
    <s v="Sam, dim et JF - JOUR - Consultation"/>
    <s v="Consultation"/>
    <n v="37.5"/>
    <m/>
    <m/>
    <m/>
    <m/>
    <s v="Bancontact"/>
    <m/>
    <m/>
    <n v="33.5"/>
    <m/>
    <x v="1"/>
    <m/>
    <x v="2"/>
    <n v="33.5"/>
    <x v="13"/>
    <n v="33.5"/>
    <x v="0"/>
    <m/>
  </r>
  <r>
    <x v="83"/>
    <s v="nuit 1"/>
    <x v="200"/>
    <s v="Sam, dim et JF - JOUR - Visite 1 bénéficiaire"/>
    <s v="Visite"/>
    <n v="55.5"/>
    <m/>
    <m/>
    <m/>
    <m/>
    <s v="Cash"/>
    <m/>
    <m/>
    <n v="55"/>
    <m/>
    <x v="1"/>
    <m/>
    <x v="2"/>
    <n v="55"/>
    <x v="13"/>
    <n v="55"/>
    <x v="0"/>
    <m/>
  </r>
  <r>
    <x v="83"/>
    <s v="nuit 1"/>
    <x v="200"/>
    <s v="Sam, dim et JF - NUIT - Visite 1 bénéficiaire"/>
    <s v="Visite"/>
    <n v="85"/>
    <m/>
    <m/>
    <m/>
    <m/>
    <s v="Bancontact"/>
    <m/>
    <m/>
    <n v="85"/>
    <m/>
    <x v="1"/>
    <m/>
    <x v="2"/>
    <n v="85"/>
    <x v="13"/>
    <n v="85"/>
    <x v="0"/>
    <m/>
  </r>
  <r>
    <x v="83"/>
    <s v="nuit 2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s v="nuit 2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3"/>
    <s v="nuit 2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4"/>
    <s v="nuit 3"/>
    <x v="1"/>
    <s v="Sam, dim et JF - JOUR - Visite 1 bénéficiaire"/>
    <s v="Visite"/>
    <n v="55.5"/>
    <s v="Kettelhack Waltraud"/>
    <s v="Malmedyer Strasse 52/A 4780 St Vith"/>
    <m/>
    <m/>
    <s v="Différé"/>
    <s v="MR"/>
    <s v="Oui"/>
    <n v="55.5"/>
    <m/>
    <x v="1"/>
    <m/>
    <x v="2"/>
    <n v="55.5"/>
    <x v="11"/>
    <n v="55.5"/>
    <x v="0"/>
    <m/>
  </r>
  <r>
    <x v="84"/>
    <s v="nuit 1"/>
    <x v="103"/>
    <s v="Vend et veille JF - JOUR - Consultation"/>
    <s v="Consultation"/>
    <n v="29"/>
    <m/>
    <m/>
    <m/>
    <m/>
    <s v="Bancontact"/>
    <m/>
    <m/>
    <n v="29"/>
    <m/>
    <x v="1"/>
    <m/>
    <x v="2"/>
    <n v="29"/>
    <x v="13"/>
    <n v="29"/>
    <x v="0"/>
    <m/>
  </r>
  <r>
    <x v="84"/>
    <s v="nuit 1"/>
    <x v="103"/>
    <s v="Vend et veille JF - JOUR - Consultation"/>
    <s v="Consultation"/>
    <n v="29"/>
    <m/>
    <m/>
    <m/>
    <m/>
    <s v="Bancontact"/>
    <m/>
    <m/>
    <n v="29"/>
    <m/>
    <x v="1"/>
    <m/>
    <x v="2"/>
    <n v="29"/>
    <x v="13"/>
    <n v="29"/>
    <x v="0"/>
    <m/>
  </r>
  <r>
    <x v="84"/>
    <s v="nuit 1"/>
    <x v="103"/>
    <s v="Vend et veille JF - JOUR - Consultation"/>
    <s v="Consultation"/>
    <n v="29"/>
    <m/>
    <m/>
    <m/>
    <m/>
    <s v="Bancontact"/>
    <m/>
    <m/>
    <n v="29"/>
    <m/>
    <x v="1"/>
    <m/>
    <x v="2"/>
    <n v="29"/>
    <x v="13"/>
    <n v="29"/>
    <x v="0"/>
    <m/>
  </r>
  <r>
    <x v="84"/>
    <s v="nuit 1"/>
    <x v="103"/>
    <s v="Vend et veille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4"/>
    <s v="nuit 1"/>
    <x v="103"/>
    <s v="Vend et veille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4"/>
    <s v="nuit 1"/>
    <x v="103"/>
    <s v="Vend et veille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4"/>
    <s v="nuit 1"/>
    <x v="103"/>
    <s v="Vend et veille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4"/>
    <s v="nuit 1"/>
    <x v="103"/>
    <s v="Vend et veille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4"/>
    <s v="nuit 1"/>
    <x v="103"/>
    <s v="Vend et veille JF - NUIT - Consultation"/>
    <s v="Consultation"/>
    <n v="50"/>
    <m/>
    <m/>
    <m/>
    <m/>
    <s v="Bancontact"/>
    <m/>
    <m/>
    <n v="72.599999999999994"/>
    <m/>
    <x v="1"/>
    <m/>
    <x v="2"/>
    <n v="72.599999999999994"/>
    <x v="13"/>
    <n v="72.599999999999994"/>
    <x v="0"/>
    <m/>
  </r>
  <r>
    <x v="84"/>
    <s v="nuit 2"/>
    <x v="20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4"/>
    <s v="nuit 2"/>
    <x v="209"/>
    <s v="Vend et veille JF - NUIT - Visite 1 bénéficiare"/>
    <s v="Visite"/>
    <n v="85"/>
    <m/>
    <m/>
    <m/>
    <m/>
    <s v="Bancontact"/>
    <m/>
    <m/>
    <n v="85"/>
    <m/>
    <x v="1"/>
    <m/>
    <x v="2"/>
    <n v="85"/>
    <x v="13"/>
    <n v="85"/>
    <x v="0"/>
    <m/>
  </r>
  <r>
    <x v="84"/>
    <s v="nuit 2"/>
    <x v="209"/>
    <s v="Vend et veille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4"/>
    <s v="nuit 3"/>
    <x v="1"/>
    <s v="Vend et veille JF - JOUR - Consultation"/>
    <s v="Consultation"/>
    <n v="29"/>
    <m/>
    <m/>
    <m/>
    <m/>
    <s v="Cash"/>
    <m/>
    <m/>
    <n v="29"/>
    <m/>
    <x v="1"/>
    <m/>
    <x v="2"/>
    <n v="29"/>
    <x v="13"/>
    <n v="29"/>
    <x v="0"/>
    <m/>
  </r>
  <r>
    <x v="84"/>
    <s v="nuit 3"/>
    <x v="1"/>
    <s v="Vend et veille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4"/>
    <s v="nuit 3"/>
    <x v="1"/>
    <s v="Vend et veille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5"/>
    <n v="4"/>
    <x v="53"/>
    <s v="Sam, dim et JF - JOUR - Consultation"/>
    <s v="Consultation"/>
    <n v="37.5"/>
    <s v="Akbel Neslihan"/>
    <m/>
    <s v="(319) Solidaris - Mutualité socialiste et syndicale de la Province de Liège _x000a_"/>
    <s v="Chaussée de Mons 228 1480 TUBIZE "/>
    <s v="Différé"/>
    <s v="⅓ payant BC"/>
    <s v="Oui"/>
    <n v="37.5"/>
    <n v="1.5"/>
    <x v="10"/>
    <n v="35.85"/>
    <x v="3"/>
    <m/>
    <x v="0"/>
    <n v="37.35"/>
    <x v="0"/>
    <m/>
  </r>
  <r>
    <x v="85"/>
    <s v="nuit 1"/>
    <x v="106"/>
    <s v="Sam, dim et JF - NUIT - Consultation"/>
    <s v="Consultation"/>
    <n v="50"/>
    <s v="Baerten Céline"/>
    <m/>
    <s v="(137) Mutualité Chrétienne de Verviers - Eupen "/>
    <s v="Rue Laoureux 25-29  - 4800 Verviers"/>
    <s v="Différé"/>
    <s v="⅓ payant C"/>
    <s v="Oui"/>
    <n v="50"/>
    <n v="1.5"/>
    <x v="10"/>
    <n v="48.19"/>
    <x v="6"/>
    <m/>
    <x v="0"/>
    <n v="49.69"/>
    <x v="0"/>
    <m/>
  </r>
  <r>
    <x v="85"/>
    <s v="nuit 3"/>
    <x v="57"/>
    <s v="Sam, dim et JF - NUIT - Consultation"/>
    <s v="Consultation"/>
    <n v="50"/>
    <s v="Barts Tamara"/>
    <s v="M.Méd. Pro Gesund"/>
    <m/>
    <m/>
    <s v="Différé"/>
    <s v="Autres"/>
    <s v="Oui"/>
    <n v="50"/>
    <n v="6"/>
    <x v="10"/>
    <m/>
    <x v="2"/>
    <n v="44"/>
    <x v="2"/>
    <n v="50"/>
    <x v="0"/>
    <m/>
  </r>
  <r>
    <x v="85"/>
    <n v="3"/>
    <x v="4"/>
    <s v="Sam, dim et JF - JOUR - Visite 1 bénéficiaire"/>
    <s v="Visite"/>
    <n v="55.5"/>
    <s v="Bovy Marie"/>
    <s v="Home  Franchimontois Theux"/>
    <m/>
    <m/>
    <s v="Différé"/>
    <s v="MR"/>
    <s v="Oui"/>
    <n v="55.5"/>
    <m/>
    <x v="1"/>
    <m/>
    <x v="2"/>
    <n v="55.5"/>
    <x v="11"/>
    <n v="55.5"/>
    <x v="0"/>
    <m/>
  </r>
  <r>
    <x v="85"/>
    <n v="6"/>
    <x v="9"/>
    <s v="Sam, dim et JF - JOUR - Consultation"/>
    <s v="Consultation"/>
    <n v="37.5"/>
    <s v="Decker Gisela"/>
    <m/>
    <s v="(137) Mutualité Chrétienne de Verviers - Eupen "/>
    <s v="Rue Laoureux 25-29  - 4800 Verviers"/>
    <s v="Différé"/>
    <s v="⅓ payant C"/>
    <s v="Oui"/>
    <n v="37.5"/>
    <n v="1.5"/>
    <x v="10"/>
    <n v="35.85"/>
    <x v="6"/>
    <m/>
    <x v="0"/>
    <n v="37.35"/>
    <x v="0"/>
    <m/>
  </r>
  <r>
    <x v="85"/>
    <n v="4"/>
    <x v="53"/>
    <s v="Sam, dim et JF - JOUR - Consultation"/>
    <s v="Consultation"/>
    <n v="37.5"/>
    <s v="Devigne Stéphanie"/>
    <m/>
    <s v="(319) Solidaris - Mutualité socialiste et syndicale de la Province de Liège _x000a_"/>
    <s v="Chaussée de Mons 228 1480 TUBIZE "/>
    <s v="Différé"/>
    <s v="⅓ payant C"/>
    <s v="Oui"/>
    <n v="37.5"/>
    <n v="1.5"/>
    <x v="10"/>
    <n v="35.85"/>
    <x v="3"/>
    <m/>
    <x v="0"/>
    <n v="37.35"/>
    <x v="0"/>
    <m/>
  </r>
  <r>
    <x v="85"/>
    <n v="3"/>
    <x v="4"/>
    <s v="Sam, dim et JF - JOUR - Consultation"/>
    <s v="Consultation"/>
    <n v="37.5"/>
    <s v="Doom Sébastien"/>
    <m/>
    <s v="(228) Mutualia - Mutualité neutre _x000a_"/>
    <s v="Place Verte 41 4800 VERVIERS"/>
    <s v="Différé"/>
    <s v="⅓ payant C"/>
    <s v="Oui"/>
    <n v="37.5"/>
    <n v="1.5"/>
    <x v="10"/>
    <m/>
    <x v="2"/>
    <m/>
    <x v="0"/>
    <n v="1.5"/>
    <x v="3"/>
    <m/>
  </r>
  <r>
    <x v="85"/>
    <s v="nuit 1"/>
    <x v="106"/>
    <s v="Sam, dim et JF - NUIT - Visite 1 bénéficiaire"/>
    <s v="Visite"/>
    <n v="85"/>
    <s v="Fafchamps Louis"/>
    <m/>
    <s v="(137) Mutualité Chrétienne de Verviers - Eupen "/>
    <s v="Rue Laoureux 25-29  - 4800 Verviers"/>
    <s v="Différé"/>
    <s v="⅓ payant NP"/>
    <s v="Oui"/>
    <n v="85"/>
    <m/>
    <x v="1"/>
    <n v="85.24"/>
    <x v="6"/>
    <m/>
    <x v="0"/>
    <n v="85.24"/>
    <x v="0"/>
    <m/>
  </r>
  <r>
    <x v="85"/>
    <n v="4"/>
    <x v="53"/>
    <s v="Sam, dim et JF - JOUR - Consultation"/>
    <s v="Consultation"/>
    <n v="37.5"/>
    <s v="Fischer Angelika"/>
    <m/>
    <s v="(228) Mutualia - Mutualité neutre _x000a_"/>
    <s v="Place Verte 41 4800 VERVIERS"/>
    <s v="Différé"/>
    <s v="⅓ payant C"/>
    <s v="Oui"/>
    <n v="37.5"/>
    <n v="1.5"/>
    <x v="10"/>
    <n v="35.85"/>
    <x v="3"/>
    <m/>
    <x v="0"/>
    <n v="37.35"/>
    <x v="0"/>
    <m/>
  </r>
  <r>
    <x v="85"/>
    <n v="5"/>
    <x v="37"/>
    <s v="Sam, dim et JF - JOUR - Visite 1 bénéficiaire"/>
    <s v="Visite"/>
    <n v="55.5"/>
    <s v="Forthomme Adrienne"/>
    <m/>
    <s v="(319) Solidaris - Mutualité socialiste et syndicale de la Province de Liège _x000a_"/>
    <s v="Chaussée de Mons 228 1480 TUBIZE "/>
    <s v="Différé"/>
    <s v="⅓ payant NP"/>
    <s v="Oui"/>
    <n v="55.5"/>
    <m/>
    <x v="1"/>
    <n v="50.8"/>
    <x v="3"/>
    <m/>
    <x v="0"/>
    <n v="50.8"/>
    <x v="0"/>
    <m/>
  </r>
  <r>
    <x v="85"/>
    <s v="1a"/>
    <x v="194"/>
    <s v="Sam, dim et JF - JOUR - Visite 1 bénéficiaire"/>
    <s v="Visite"/>
    <n v="55.5"/>
    <s v="Gauthier Claire"/>
    <m/>
    <s v="(132) Mutualité chrétienne de la Province de Luxembourg "/>
    <s v="Rue de la Moselle 7-9 6700 ARLON "/>
    <s v="Différé"/>
    <s v="⅓ payant NP"/>
    <s v="Oui"/>
    <n v="55.5"/>
    <m/>
    <x v="1"/>
    <n v="37.479999999999997"/>
    <x v="3"/>
    <m/>
    <x v="0"/>
    <n v="37.479999999999997"/>
    <x v="0"/>
    <m/>
  </r>
  <r>
    <x v="85"/>
    <s v="2a"/>
    <x v="123"/>
    <s v="Sam, dim et JF - JOUR - Consultation"/>
    <s v="Consultation"/>
    <n v="37.5"/>
    <s v="Janssen Christophe"/>
    <s v="M.Méd Thier Mère Dieu"/>
    <m/>
    <m/>
    <s v="Différé"/>
    <s v="Autres"/>
    <s v="Oui"/>
    <n v="37.5"/>
    <m/>
    <x v="1"/>
    <m/>
    <x v="2"/>
    <n v="33.35"/>
    <x v="11"/>
    <n v="33.35"/>
    <x v="0"/>
    <m/>
  </r>
  <r>
    <x v="85"/>
    <s v="nuit 1"/>
    <x v="106"/>
    <s v="Sam, dim et JF - NUIT - Consultation"/>
    <s v="Consultation"/>
    <n v="50"/>
    <s v="Kayaalp Hurriyet"/>
    <m/>
    <s v="(319) Solidaris - Mutualité socialiste et syndicale de la Province de Liège _x000a_"/>
    <s v="Chaussée de Mons 228 1480 TUBIZE "/>
    <s v="Différé"/>
    <s v="⅓ payant C"/>
    <s v="Oui"/>
    <n v="50"/>
    <n v="1.5"/>
    <x v="10"/>
    <n v="48.19"/>
    <x v="3"/>
    <m/>
    <x v="0"/>
    <n v="49.69"/>
    <x v="0"/>
    <m/>
  </r>
  <r>
    <x v="85"/>
    <n v="7"/>
    <x v="57"/>
    <s v="Sam, dim et JF - JOUR - Visite 1 bénéficiaire"/>
    <s v="Visite"/>
    <n v="55.5"/>
    <s v="Kettelhack Waltraud"/>
    <s v="Malmedyer Strasse 52/A 4780 Saint - Vith"/>
    <m/>
    <m/>
    <s v="Différé"/>
    <s v="MR"/>
    <s v="Oui"/>
    <n v="55.5"/>
    <m/>
    <x v="1"/>
    <m/>
    <x v="2"/>
    <n v="55.5"/>
    <x v="11"/>
    <n v="55.5"/>
    <x v="0"/>
    <m/>
  </r>
  <r>
    <x v="85"/>
    <n v="4"/>
    <x v="53"/>
    <s v="Sam, dim et JF - JOUR - Visite 2 bénéficiaires"/>
    <s v="Visite"/>
    <n v="48"/>
    <s v="Krings Marie Thérèse"/>
    <s v="Le Grand Fa Malmédy"/>
    <m/>
    <m/>
    <s v="Différé"/>
    <s v="MR"/>
    <s v="Oui"/>
    <n v="48"/>
    <m/>
    <x v="1"/>
    <m/>
    <x v="2"/>
    <n v="48"/>
    <x v="11"/>
    <n v="48"/>
    <x v="0"/>
    <m/>
  </r>
  <r>
    <x v="85"/>
    <s v="1a"/>
    <x v="194"/>
    <s v="Sam, dim et JF - JOUR - Visite 1 bénéficiaire"/>
    <s v="Visite"/>
    <n v="55.5"/>
    <s v="Lamy Arlette"/>
    <s v="CPAS Limbourg"/>
    <m/>
    <m/>
    <s v="Différé"/>
    <s v="CPAS"/>
    <s v="Oui"/>
    <n v="55.5"/>
    <m/>
    <x v="1"/>
    <m/>
    <x v="2"/>
    <n v="55.5"/>
    <x v="11"/>
    <n v="55.5"/>
    <x v="0"/>
    <m/>
  </r>
  <r>
    <x v="85"/>
    <s v="nuit 1"/>
    <x v="106"/>
    <s v="Sam, dim et JF - NUIT - Consultation"/>
    <s v="Consultation"/>
    <n v="50"/>
    <s v="Levaux Alicia"/>
    <m/>
    <s v="(319) Solidaris - Mutualité socialiste et syndicale de la Province de Liège _x000a_"/>
    <s v="Chaussée de Mons 228 1480 TUBIZE "/>
    <s v="Différé"/>
    <s v="⅓ payant C"/>
    <s v="Oui"/>
    <n v="50"/>
    <n v="1.5"/>
    <x v="10"/>
    <n v="48.19"/>
    <x v="3"/>
    <m/>
    <x v="0"/>
    <n v="49.69"/>
    <x v="0"/>
    <m/>
  </r>
  <r>
    <x v="85"/>
    <n v="3"/>
    <x v="4"/>
    <s v="Sam, dim et JF - JOUR - Visite 1 bénéficiaire"/>
    <s v="Visite"/>
    <n v="55.5"/>
    <s v="Lonchay Albert"/>
    <m/>
    <s v="(130) Mutualité chrétienne de Liège _x000a_"/>
    <s v="Place du XX Août 38 - 4000 LIEGE"/>
    <s v="Différé"/>
    <s v="⅓ payant NP"/>
    <s v="Oui"/>
    <n v="134.47999999999999"/>
    <m/>
    <x v="1"/>
    <n v="97.14"/>
    <x v="6"/>
    <m/>
    <x v="0"/>
    <n v="97.14"/>
    <x v="0"/>
    <m/>
  </r>
  <r>
    <x v="85"/>
    <n v="4"/>
    <x v="53"/>
    <s v="Sam, dim et JF - JOUR - Visite 2 bénéficiaires"/>
    <s v="Visite"/>
    <n v="48"/>
    <s v="Maiter Marie Thérèse"/>
    <s v="Le Grand Fa Malmédy"/>
    <m/>
    <m/>
    <s v="Différé"/>
    <s v="MR"/>
    <s v="Oui"/>
    <n v="48"/>
    <m/>
    <x v="1"/>
    <m/>
    <x v="2"/>
    <n v="48"/>
    <x v="11"/>
    <n v="48"/>
    <x v="0"/>
    <m/>
  </r>
  <r>
    <x v="85"/>
    <n v="7"/>
    <x v="57"/>
    <s v="Sam, dim et JF - JOUR - Visite 1 bénéficiaire"/>
    <s v="Visite"/>
    <n v="55.5"/>
    <s v="Niessen Adelheid"/>
    <s v="Silvia Frank Bütchenbach"/>
    <m/>
    <m/>
    <s v="Différé"/>
    <s v="MR"/>
    <s v="Non"/>
    <n v="55.5"/>
    <m/>
    <x v="1"/>
    <m/>
    <x v="2"/>
    <m/>
    <x v="0"/>
    <n v="0"/>
    <x v="1"/>
    <m/>
  </r>
  <r>
    <x v="85"/>
    <n v="5"/>
    <x v="37"/>
    <s v="Sam, dim et JF - JOUR - Visite 1 bénéficiaire"/>
    <s v="Visite"/>
    <n v="55.5"/>
    <s v="Pairoux Lucienne"/>
    <m/>
    <s v="(132) Mutualité chrétienne de la Province de Luxembourg "/>
    <s v="Rue de la Moselle 7-9 6700 ARLON "/>
    <s v="Différé"/>
    <s v="⅓ payant NP"/>
    <s v="Oui"/>
    <n v="55.5"/>
    <m/>
    <x v="1"/>
    <n v="50.8"/>
    <x v="6"/>
    <m/>
    <x v="0"/>
    <n v="50.8"/>
    <x v="0"/>
    <m/>
  </r>
  <r>
    <x v="85"/>
    <n v="3"/>
    <x v="4"/>
    <s v="Sam, dim et JF - JOUR - Visite 1 bénéficiaire"/>
    <s v="Visite"/>
    <n v="55.5"/>
    <s v="Pottier Renée"/>
    <s v="Les Bleuets Spa"/>
    <m/>
    <m/>
    <s v="Différé"/>
    <s v="MR"/>
    <s v="Oui"/>
    <n v="55.5"/>
    <m/>
    <x v="1"/>
    <m/>
    <x v="2"/>
    <n v="55.5"/>
    <x v="0"/>
    <n v="0"/>
    <x v="2"/>
    <s v="Virement 07/11/2017"/>
  </r>
  <r>
    <x v="85"/>
    <n v="4"/>
    <x v="53"/>
    <s v="Sam, dim et JF - JOUR - Consultation"/>
    <s v="Consultation"/>
    <n v="37.5"/>
    <s v="Rasquin Nicole"/>
    <m/>
    <s v="(319) Solidaris - Mutualité socialiste et syndicale de la Province de Liège _x000a_"/>
    <s v="Chaussée de Mons 228 1480 TUBIZE "/>
    <s v="Différé"/>
    <s v="⅓ payant C"/>
    <s v="Oui"/>
    <n v="37.5"/>
    <n v="1.5"/>
    <x v="10"/>
    <n v="35.85"/>
    <x v="3"/>
    <m/>
    <x v="0"/>
    <n v="37.35"/>
    <x v="0"/>
    <m/>
  </r>
  <r>
    <x v="85"/>
    <n v="6"/>
    <x v="9"/>
    <s v="Sam, dim et JF - JOUR - Visite 1 bénéficiaire"/>
    <s v="Visite"/>
    <n v="55.5"/>
    <s v="Schiller Hans Ulrich"/>
    <m/>
    <s v="(515) Freie Krankenkasse _x000a_"/>
    <s v="Rue Saint-Hubert 49 - 1150 BRUXELLES"/>
    <s v="Différé"/>
    <s v="⅓ payant NP"/>
    <s v="Oui"/>
    <n v="55.5"/>
    <m/>
    <x v="1"/>
    <n v="36.479999999999997"/>
    <x v="6"/>
    <m/>
    <x v="0"/>
    <n v="36.479999999999997"/>
    <x v="0"/>
    <m/>
  </r>
  <r>
    <x v="85"/>
    <n v="3"/>
    <x v="4"/>
    <s v="Sam, dim et JF - JOUR - Consultation"/>
    <s v="Consultation"/>
    <n v="37.5"/>
    <s v="Vounckx Mayron"/>
    <m/>
    <s v="(228) Mutualia - Mutualité neutre _x000a_"/>
    <s v="Place Verte 41 4800 VERVIERS"/>
    <s v="Différé"/>
    <s v="⅓ payant BC"/>
    <s v="Oui"/>
    <n v="37.5"/>
    <n v="1.5"/>
    <x v="10"/>
    <n v="35.85"/>
    <x v="3"/>
    <m/>
    <x v="0"/>
    <n v="37.35"/>
    <x v="0"/>
    <m/>
  </r>
  <r>
    <x v="85"/>
    <s v="1b"/>
    <x v="64"/>
    <s v="Sam, dim et JF - JOUR - Visite 1 bénéficiaire"/>
    <s v="Visite"/>
    <n v="55.5"/>
    <s v="Wipperfurth Angeline"/>
    <s v="Régina Moresnet"/>
    <m/>
    <m/>
    <s v="Différé"/>
    <s v="MR"/>
    <s v="Oui"/>
    <n v="55.5"/>
    <m/>
    <x v="1"/>
    <m/>
    <x v="2"/>
    <n v="55.5"/>
    <x v="12"/>
    <n v="55.5"/>
    <x v="0"/>
    <m/>
  </r>
  <r>
    <x v="85"/>
    <s v="1a"/>
    <x v="194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5"/>
    <s v="1a"/>
    <x v="19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1a"/>
    <x v="19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1a"/>
    <x v="19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1a"/>
    <x v="19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1a"/>
    <x v="19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1a"/>
    <x v="19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1a"/>
    <x v="19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1a"/>
    <x v="19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1a"/>
    <x v="19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1a"/>
    <x v="19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1b"/>
    <x v="64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5"/>
    <s v="1b"/>
    <x v="6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1b"/>
    <x v="6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1b"/>
    <x v="6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1b"/>
    <x v="6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1b"/>
    <x v="6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1b"/>
    <x v="6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1b"/>
    <x v="64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85"/>
    <s v="2a"/>
    <x v="123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5"/>
    <s v="2a"/>
    <x v="123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5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2b"/>
    <x v="161"/>
    <s v="Sam, dim et JF - JOUR - Visite 1 bénéficiaire"/>
    <s v="Visite"/>
    <n v="55.5"/>
    <m/>
    <m/>
    <m/>
    <m/>
    <s v="Bancontact"/>
    <m/>
    <m/>
    <n v="55"/>
    <m/>
    <x v="1"/>
    <m/>
    <x v="2"/>
    <n v="55"/>
    <x v="13"/>
    <n v="55"/>
    <x v="0"/>
    <m/>
  </r>
  <r>
    <x v="85"/>
    <s v="2b"/>
    <x v="16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2b"/>
    <x v="16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2b"/>
    <x v="16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2b"/>
    <x v="16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2b"/>
    <x v="16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2b"/>
    <x v="16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2b"/>
    <x v="16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3"/>
    <x v="4"/>
    <s v="Sam, dim et JF - JOUR - Visite 1 bénéficiaire"/>
    <s v="Visite"/>
    <n v="55.5"/>
    <m/>
    <m/>
    <m/>
    <m/>
    <s v="Cash"/>
    <m/>
    <m/>
    <n v="55"/>
    <m/>
    <x v="1"/>
    <m/>
    <x v="2"/>
    <n v="55"/>
    <x v="13"/>
    <n v="55"/>
    <x v="0"/>
    <m/>
  </r>
  <r>
    <x v="85"/>
    <n v="3"/>
    <x v="4"/>
    <s v="Sam, dim et JF - JOUR - Consultation"/>
    <s v="Consultation"/>
    <n v="37.5"/>
    <m/>
    <m/>
    <m/>
    <m/>
    <s v="Cash"/>
    <m/>
    <m/>
    <n v="37"/>
    <m/>
    <x v="1"/>
    <m/>
    <x v="2"/>
    <n v="37"/>
    <x v="13"/>
    <n v="37"/>
    <x v="0"/>
    <m/>
  </r>
  <r>
    <x v="85"/>
    <n v="3"/>
    <x v="4"/>
    <s v="Sam, dim et JF - JOUR - Consultation"/>
    <s v="Consultation"/>
    <n v="37.5"/>
    <m/>
    <m/>
    <m/>
    <m/>
    <s v="Bancontact"/>
    <m/>
    <m/>
    <n v="37"/>
    <m/>
    <x v="1"/>
    <m/>
    <x v="2"/>
    <n v="37"/>
    <x v="13"/>
    <n v="37"/>
    <x v="0"/>
    <m/>
  </r>
  <r>
    <x v="85"/>
    <n v="3"/>
    <x v="4"/>
    <s v="Sam, dim et JF - JOUR - Consultation"/>
    <s v="Consultation"/>
    <n v="37.5"/>
    <m/>
    <m/>
    <m/>
    <m/>
    <s v="Bancontact"/>
    <m/>
    <m/>
    <n v="37"/>
    <m/>
    <x v="1"/>
    <m/>
    <x v="2"/>
    <n v="37"/>
    <x v="13"/>
    <n v="37"/>
    <x v="0"/>
    <m/>
  </r>
  <r>
    <x v="85"/>
    <n v="3"/>
    <x v="4"/>
    <s v="Sam, dim et JF - JOUR - Consultation"/>
    <s v="Consultation"/>
    <n v="37.5"/>
    <m/>
    <m/>
    <m/>
    <m/>
    <s v="Bancontact"/>
    <m/>
    <m/>
    <n v="37"/>
    <m/>
    <x v="1"/>
    <m/>
    <x v="2"/>
    <n v="37"/>
    <x v="13"/>
    <n v="37"/>
    <x v="0"/>
    <m/>
  </r>
  <r>
    <x v="85"/>
    <n v="3"/>
    <x v="4"/>
    <s v="Sam, dim et JF - JOUR - Consultation"/>
    <s v="Consultation"/>
    <n v="37.5"/>
    <m/>
    <m/>
    <m/>
    <m/>
    <s v="Bancontact"/>
    <m/>
    <m/>
    <n v="37"/>
    <m/>
    <x v="1"/>
    <m/>
    <x v="2"/>
    <n v="37"/>
    <x v="13"/>
    <n v="37"/>
    <x v="0"/>
    <m/>
  </r>
  <r>
    <x v="85"/>
    <n v="3"/>
    <x v="4"/>
    <s v="Sam, dim et JF - JOUR - Consultation"/>
    <s v="Consultation"/>
    <n v="37.5"/>
    <m/>
    <m/>
    <m/>
    <m/>
    <s v="Bancontact"/>
    <m/>
    <m/>
    <n v="37"/>
    <m/>
    <x v="1"/>
    <m/>
    <x v="2"/>
    <n v="37"/>
    <x v="13"/>
    <n v="37"/>
    <x v="0"/>
    <m/>
  </r>
  <r>
    <x v="85"/>
    <n v="3"/>
    <x v="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3"/>
    <x v="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3"/>
    <x v="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3"/>
    <x v="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3"/>
    <x v="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4"/>
    <x v="53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5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6"/>
    <x v="9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5"/>
    <n v="6"/>
    <x v="9"/>
    <s v="Sam, dim et JF - NUIT - Consultation"/>
    <s v="Consultation"/>
    <n v="50"/>
    <m/>
    <m/>
    <m/>
    <m/>
    <s v="Cash"/>
    <m/>
    <m/>
    <n v="50"/>
    <m/>
    <x v="1"/>
    <m/>
    <x v="2"/>
    <n v="50"/>
    <x v="13"/>
    <n v="50"/>
    <x v="0"/>
    <m/>
  </r>
  <r>
    <x v="85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6"/>
    <x v="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6"/>
    <x v="9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85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n v="7"/>
    <x v="5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5"/>
    <s v="nuit 1"/>
    <x v="106"/>
    <s v="Sam, dim et JF - NUIT - Consultation"/>
    <s v="Consultation"/>
    <n v="50"/>
    <m/>
    <m/>
    <m/>
    <m/>
    <s v="Cash"/>
    <m/>
    <m/>
    <n v="50"/>
    <m/>
    <x v="1"/>
    <m/>
    <x v="2"/>
    <n v="50"/>
    <x v="13"/>
    <n v="50"/>
    <x v="0"/>
    <m/>
  </r>
  <r>
    <x v="85"/>
    <s v="nuit 1"/>
    <x v="106"/>
    <s v="Sam, dim et JF - NUIT - Consultation"/>
    <s v="Consultation"/>
    <n v="50"/>
    <m/>
    <m/>
    <m/>
    <m/>
    <s v="Cash"/>
    <m/>
    <m/>
    <n v="50"/>
    <m/>
    <x v="1"/>
    <m/>
    <x v="2"/>
    <n v="50"/>
    <x v="13"/>
    <n v="50"/>
    <x v="0"/>
    <m/>
  </r>
  <r>
    <x v="85"/>
    <s v="nuit 1"/>
    <x v="106"/>
    <s v="Sam, dim et JF - JOUR - Consultation"/>
    <s v="Consultation"/>
    <n v="37.5"/>
    <m/>
    <m/>
    <m/>
    <m/>
    <s v="Bancontact"/>
    <m/>
    <m/>
    <n v="29"/>
    <m/>
    <x v="1"/>
    <m/>
    <x v="2"/>
    <n v="29"/>
    <x v="13"/>
    <n v="29"/>
    <x v="0"/>
    <m/>
  </r>
  <r>
    <x v="85"/>
    <s v="nuit 1"/>
    <x v="106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5"/>
    <s v="nuit 1"/>
    <x v="106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5"/>
    <s v="nuit 1"/>
    <x v="106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5"/>
    <s v="nuit 1"/>
    <x v="106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5"/>
    <s v="nuit 1"/>
    <x v="106"/>
    <s v="Sam, dim et JF - NUIT - Consultation"/>
    <s v="Consultation"/>
    <n v="50"/>
    <m/>
    <m/>
    <m/>
    <m/>
    <s v="Bancontact"/>
    <m/>
    <m/>
    <n v="49"/>
    <m/>
    <x v="1"/>
    <m/>
    <x v="2"/>
    <n v="49"/>
    <x v="13"/>
    <n v="49"/>
    <x v="0"/>
    <m/>
  </r>
  <r>
    <x v="85"/>
    <s v="nuit 1"/>
    <x v="106"/>
    <s v="Sam, dim et JF - NUIT - Visite 1 bénéficiaire"/>
    <s v="Visite"/>
    <n v="85"/>
    <m/>
    <m/>
    <m/>
    <m/>
    <s v="Bancontact"/>
    <m/>
    <m/>
    <n v="85"/>
    <m/>
    <x v="1"/>
    <m/>
    <x v="2"/>
    <n v="85"/>
    <x v="13"/>
    <n v="85"/>
    <x v="0"/>
    <m/>
  </r>
  <r>
    <x v="85"/>
    <s v="nuit 3"/>
    <x v="57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5"/>
    <s v="nuit 3"/>
    <x v="57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6"/>
    <s v="nuit 3"/>
    <x v="28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86"/>
    <s v="1b"/>
    <x v="83"/>
    <s v="Sam, dim et JF - JOUR - Visite 1 bénéficiaire"/>
    <s v="Visite"/>
    <n v="55.5"/>
    <s v="Albertal Jeannine"/>
    <m/>
    <s v="(319) Solidaris - Mutualité socialiste et syndicale de la Province de Liège _x000a_"/>
    <s v="Chaussée de Mons 228 1480 TUBIZE "/>
    <s v="Différé"/>
    <s v="⅓ payant NP"/>
    <s v="Oui"/>
    <n v="55.5"/>
    <m/>
    <x v="1"/>
    <n v="55.6"/>
    <x v="3"/>
    <m/>
    <x v="0"/>
    <n v="55.6"/>
    <x v="0"/>
    <m/>
  </r>
  <r>
    <x v="86"/>
    <s v="1b"/>
    <x v="83"/>
    <s v="Sam, dim et JF - JOUR - Consultation"/>
    <s v="Consultation"/>
    <n v="37.5"/>
    <s v="Bonni Monika"/>
    <m/>
    <s v="(515) Freie Krankenkasse _x000a_"/>
    <s v="Rue Saint-Hubert 49 - 1150 BRUXELLES"/>
    <s v="Différé"/>
    <s v="⅓ payant C"/>
    <s v="Oui"/>
    <n v="37.5"/>
    <n v="1.5"/>
    <x v="10"/>
    <n v="35.85"/>
    <x v="6"/>
    <m/>
    <x v="0"/>
    <n v="37.35"/>
    <x v="0"/>
    <m/>
  </r>
  <r>
    <x v="86"/>
    <s v="2b"/>
    <x v="173"/>
    <s v="Sam, dim et JF - JOUR - Consultation"/>
    <s v="Consultation"/>
    <n v="37.5"/>
    <s v="Bouchat Ilana"/>
    <s v="M.Méd. Thier Mère Dieu"/>
    <m/>
    <m/>
    <s v="Différé"/>
    <s v="Autres"/>
    <s v="Oui"/>
    <n v="37.5"/>
    <n v="1"/>
    <x v="10"/>
    <m/>
    <x v="2"/>
    <n v="36.35"/>
    <x v="11"/>
    <n v="37.35"/>
    <x v="0"/>
    <m/>
  </r>
  <r>
    <x v="86"/>
    <n v="3"/>
    <x v="59"/>
    <s v="Sam, dim et JF - JOUR - Visite 1 bénéficiaire"/>
    <s v="Visite"/>
    <n v="55.5"/>
    <s v="Bouffa Annick"/>
    <s v="St Joseph  Verviers"/>
    <m/>
    <m/>
    <s v="Différé"/>
    <s v="MR"/>
    <s v="Oui"/>
    <n v="135.15"/>
    <m/>
    <x v="1"/>
    <m/>
    <x v="2"/>
    <m/>
    <x v="0"/>
    <n v="0"/>
    <x v="2"/>
    <s v="Pas inscrit là bas"/>
  </r>
  <r>
    <x v="86"/>
    <n v="4"/>
    <x v="146"/>
    <s v="Sam, dim et JF - JOUR - Visite 1 bénéficiaire"/>
    <s v="Visite"/>
    <n v="55.5"/>
    <s v="Briche Pascal"/>
    <s v="Le Tchession Xhoffraix"/>
    <m/>
    <m/>
    <s v="Différé"/>
    <s v="MR"/>
    <s v="Oui"/>
    <n v="55.5"/>
    <m/>
    <x v="1"/>
    <m/>
    <x v="2"/>
    <n v="55.5"/>
    <x v="11"/>
    <n v="55.5"/>
    <x v="0"/>
    <m/>
  </r>
  <r>
    <x v="86"/>
    <n v="7"/>
    <x v="28"/>
    <s v="Sam, dim et JF - JOUR - Consultation"/>
    <s v="Consultation"/>
    <n v="37.5"/>
    <s v="Coumont Simon"/>
    <m/>
    <s v="(137) Mutualité Chrétienne de Verviers - Eupen "/>
    <s v="Rue Laoureux 25-29  - 4800 Verviers"/>
    <s v="Différé"/>
    <s v="⅓ payant C"/>
    <s v="Oui"/>
    <n v="37.5"/>
    <n v="1.5"/>
    <x v="10"/>
    <n v="35.85"/>
    <x v="6"/>
    <m/>
    <x v="0"/>
    <n v="37.35"/>
    <x v="0"/>
    <m/>
  </r>
  <r>
    <x v="86"/>
    <n v="3"/>
    <x v="59"/>
    <s v="Sam, dim et JF - JOUR - Consultation"/>
    <s v="Consultation"/>
    <n v="37.5"/>
    <s v="Dereu Eden "/>
    <m/>
    <s v="(137) Mutualité Chrétienne de Verviers - Eupen "/>
    <s v="Rue Laoureux 25-29  - 4800 Verviers"/>
    <s v="Différé"/>
    <s v="⅓ payant C"/>
    <s v="Oui"/>
    <n v="37.6"/>
    <n v="1"/>
    <x v="10"/>
    <n v="35.85"/>
    <x v="6"/>
    <m/>
    <x v="0"/>
    <n v="36.85"/>
    <x v="0"/>
    <m/>
  </r>
  <r>
    <x v="86"/>
    <n v="5"/>
    <x v="70"/>
    <s v="Sam, dim et JF - JOUR - Consultation"/>
    <s v="Consultation"/>
    <n v="37.5"/>
    <s v="Fafchamps Renée"/>
    <m/>
    <s v="(319) Solidaris - Mutualité socialiste et syndicale de la Province de Liège _x000a_"/>
    <s v="Chaussée de Mons 228 1480 TUBIZE "/>
    <s v="Différé"/>
    <s v="⅓ payant C"/>
    <s v="Oui"/>
    <n v="37.5"/>
    <n v="1.5"/>
    <x v="10"/>
    <n v="23.5"/>
    <x v="3"/>
    <m/>
    <x v="0"/>
    <n v="25"/>
    <x v="0"/>
    <m/>
  </r>
  <r>
    <x v="86"/>
    <n v="3"/>
    <x v="59"/>
    <s v="Sam, dim et JF - JOUR - Visite 1 bénéficiaire"/>
    <s v="Visite"/>
    <n v="55.5"/>
    <s v="Haydon Léontine"/>
    <s v="Château Sous Bois Spa"/>
    <m/>
    <m/>
    <s v="Différé"/>
    <s v="MR"/>
    <s v="Oui"/>
    <n v="55.6"/>
    <m/>
    <x v="1"/>
    <m/>
    <x v="2"/>
    <n v="55.6"/>
    <x v="11"/>
    <n v="55.6"/>
    <x v="0"/>
    <m/>
  </r>
  <r>
    <x v="86"/>
    <n v="4"/>
    <x v="146"/>
    <s v="Sam, dim et JF - JOUR - Consultation"/>
    <s v="Consultation"/>
    <n v="37.5"/>
    <s v="Klein Ursula"/>
    <m/>
    <s v="(506) Omnimut mutualité libre de Wallonie _x000a_"/>
    <s v="Rue Natalis 47 B 4020 LIEGE "/>
    <s v="Différé"/>
    <s v="⅓ payant C"/>
    <s v="Oui"/>
    <n v="37.5"/>
    <n v="6"/>
    <x v="10"/>
    <n v="31.35"/>
    <x v="6"/>
    <m/>
    <x v="0"/>
    <n v="37.35"/>
    <x v="0"/>
    <m/>
  </r>
  <r>
    <x v="86"/>
    <n v="7"/>
    <x v="28"/>
    <s v="Sam, dim et JF - JOUR - Consultation"/>
    <s v="Consultation"/>
    <n v="37.5"/>
    <s v="Kohn Elias"/>
    <s v="M.Méd. Pro Gesund"/>
    <m/>
    <m/>
    <s v="Différé"/>
    <s v="Autres"/>
    <s v="Oui"/>
    <n v="37.5"/>
    <n v="6"/>
    <x v="10"/>
    <m/>
    <x v="2"/>
    <n v="31.5"/>
    <x v="2"/>
    <n v="37.5"/>
    <x v="0"/>
    <m/>
  </r>
  <r>
    <x v="86"/>
    <n v="4"/>
    <x v="146"/>
    <s v="Sam, dim et JF - JOUR - Consultation"/>
    <s v="Consultation"/>
    <n v="37.5"/>
    <s v="Lemaire Gery"/>
    <m/>
    <s v="(137) Mutualité Chrétienne de Verviers - Eupen "/>
    <s v="Rue Laoureux 25-29  - 4800 Verviers"/>
    <s v="Différé"/>
    <s v="⅓ payant C"/>
    <s v="Oui"/>
    <n v="37.5"/>
    <n v="1.5"/>
    <x v="10"/>
    <n v="35.85"/>
    <x v="6"/>
    <m/>
    <x v="0"/>
    <n v="37.35"/>
    <x v="0"/>
    <m/>
  </r>
  <r>
    <x v="86"/>
    <n v="3"/>
    <x v="59"/>
    <s v="Sam, dim et JF - JOUR - Visite 1 bénéficiaire"/>
    <s v="Visite"/>
    <n v="55.5"/>
    <s v="Lorquet Joseph"/>
    <s v="Heures Claires Spa"/>
    <m/>
    <m/>
    <s v="Différé"/>
    <s v="MR"/>
    <s v="Oui"/>
    <n v="55.6"/>
    <m/>
    <x v="1"/>
    <m/>
    <x v="2"/>
    <n v="55.6"/>
    <x v="11"/>
    <n v="55.6"/>
    <x v="0"/>
    <m/>
  </r>
  <r>
    <x v="86"/>
    <s v="2a"/>
    <x v="151"/>
    <s v="Sam, dim et JF - JOUR - Consultation"/>
    <s v="Consultation"/>
    <n v="37.5"/>
    <s v="Mbaya Tshenda Kimany"/>
    <s v="M.Méd. Brassero"/>
    <m/>
    <m/>
    <s v="Différé"/>
    <s v="Autres"/>
    <s v="Oui"/>
    <n v="37.5"/>
    <n v="1.5"/>
    <x v="10"/>
    <m/>
    <x v="2"/>
    <n v="35.22"/>
    <x v="2"/>
    <n v="36.72"/>
    <x v="0"/>
    <m/>
  </r>
  <r>
    <x v="86"/>
    <s v="2b"/>
    <x v="173"/>
    <s v="Sam, dim et JF - JOUR - Visite 1 bénéficiaire"/>
    <s v="Visite"/>
    <n v="55.5"/>
    <s v="Michel Françoise"/>
    <s v="St Joseph Verviers"/>
    <m/>
    <m/>
    <s v="Différé"/>
    <s v="MR"/>
    <s v="Oui"/>
    <n v="55.5"/>
    <m/>
    <x v="1"/>
    <m/>
    <x v="2"/>
    <n v="55.5"/>
    <x v="2"/>
    <n v="55.5"/>
    <x v="0"/>
    <m/>
  </r>
  <r>
    <x v="86"/>
    <s v="2b"/>
    <x v="173"/>
    <s v="Sam, dim et JF - JOUR - Consultation"/>
    <s v="Consultation"/>
    <n v="37.5"/>
    <s v="Mullabazi Andi"/>
    <m/>
    <s v="(137) Mutualité Chrétienne de Verviers - Eupen "/>
    <s v="Rue Laoureux 25-29  - 4800 Verviers"/>
    <s v="Différé"/>
    <s v="⅓ payant BC"/>
    <s v="Oui"/>
    <n v="37.5"/>
    <n v="1.5"/>
    <x v="10"/>
    <n v="35.85"/>
    <x v="6"/>
    <m/>
    <x v="0"/>
    <n v="37.35"/>
    <x v="0"/>
    <m/>
  </r>
  <r>
    <x v="86"/>
    <n v="7"/>
    <x v="28"/>
    <s v="Sam, dim et JF - JOUR - Visite 1 bénéficiaire"/>
    <s v="Visite"/>
    <n v="55.5"/>
    <s v="Reuland Anne"/>
    <m/>
    <s v="(515) Freie Krankenkasse _x000a_"/>
    <s v="Rue Saint-Hubert 49 - 1150 BRUXELLES"/>
    <s v="Différé"/>
    <s v="⅓ payant C"/>
    <s v="Oui"/>
    <n v="55.5"/>
    <n v="2.5"/>
    <x v="10"/>
    <n v="55.6"/>
    <x v="6"/>
    <m/>
    <x v="0"/>
    <n v="58.1"/>
    <x v="0"/>
    <m/>
  </r>
  <r>
    <x v="86"/>
    <n v="6"/>
    <x v="210"/>
    <s v="Sam, dim et JF - JOUR - Visite 1 bénéficiaire"/>
    <s v="Visite"/>
    <n v="55.5"/>
    <s v="Riemanns Sophia"/>
    <s v="Haus Katherina Raeren"/>
    <m/>
    <m/>
    <s v="Différé"/>
    <s v="MR"/>
    <s v="Oui"/>
    <n v="55.5"/>
    <m/>
    <x v="1"/>
    <m/>
    <x v="2"/>
    <n v="55.5"/>
    <x v="9"/>
    <n v="55.5"/>
    <x v="0"/>
    <m/>
  </r>
  <r>
    <x v="86"/>
    <n v="5"/>
    <x v="70"/>
    <s v="Sam, dim et JF - JOUR - Consultation"/>
    <s v="Consultation"/>
    <n v="37.5"/>
    <s v="Stroobants Christopher"/>
    <m/>
    <s v="(137) Mutualité Chrétienne de Verviers - Eupen "/>
    <s v="Rue Laoureux 25-29  - 4800 Verviers"/>
    <s v="Différé"/>
    <s v="⅓ payant C"/>
    <s v="Oui"/>
    <n v="37.5"/>
    <n v="1.5"/>
    <x v="10"/>
    <n v="35.85"/>
    <x v="6"/>
    <m/>
    <x v="0"/>
    <n v="37.35"/>
    <x v="0"/>
    <m/>
  </r>
  <r>
    <x v="86"/>
    <s v="2b"/>
    <x v="173"/>
    <s v="Sam, dim et JF - JOUR - Visite 1 bénéficiaire"/>
    <s v="Visite"/>
    <n v="55.5"/>
    <s v="Pesser Jeanne"/>
    <s v="Les Hêtres Verviers"/>
    <m/>
    <m/>
    <s v="Différé"/>
    <s v="MR"/>
    <s v="Oui"/>
    <n v="55.5"/>
    <m/>
    <x v="1"/>
    <m/>
    <x v="2"/>
    <n v="55.5"/>
    <x v="9"/>
    <n v="55.5"/>
    <x v="0"/>
    <m/>
  </r>
  <r>
    <x v="86"/>
    <n v="6"/>
    <x v="210"/>
    <s v="Sam, dim et JF - JOUR - Visite 1 bénéficiaire"/>
    <s v="Visite"/>
    <n v="55.5"/>
    <s v="Zilgens Anna Maria"/>
    <s v="Haus Katherina Raeren"/>
    <m/>
    <m/>
    <s v="Différé"/>
    <s v="MR"/>
    <s v="Oui"/>
    <n v="55.5"/>
    <m/>
    <x v="1"/>
    <m/>
    <x v="2"/>
    <n v="55.5"/>
    <x v="11"/>
    <n v="55.5"/>
    <x v="0"/>
    <m/>
  </r>
  <r>
    <x v="86"/>
    <s v="nuit 1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nuit 1"/>
    <x v="40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6"/>
    <s v="nuit 1"/>
    <x v="40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6"/>
    <s v="nuit 1"/>
    <x v="40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6"/>
    <s v="nuit 1"/>
    <x v="40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6"/>
    <s v="1a"/>
    <x v="77"/>
    <s v="Sam, dim et JF - JOUR - Visite 1 bénéficiaire"/>
    <s v="Visite"/>
    <n v="55.5"/>
    <m/>
    <m/>
    <m/>
    <m/>
    <s v="Cash"/>
    <m/>
    <m/>
    <n v="55"/>
    <m/>
    <x v="1"/>
    <m/>
    <x v="2"/>
    <n v="55"/>
    <x v="13"/>
    <n v="55"/>
    <x v="0"/>
    <m/>
  </r>
  <r>
    <x v="86"/>
    <s v="1a"/>
    <x v="77"/>
    <s v="Sam, dim et JF - JOUR - Visite 1 bénéficiaire"/>
    <s v="Visite"/>
    <n v="55.5"/>
    <m/>
    <m/>
    <m/>
    <m/>
    <s v="Cash"/>
    <m/>
    <m/>
    <n v="55"/>
    <m/>
    <x v="1"/>
    <m/>
    <x v="2"/>
    <n v="55"/>
    <x v="13"/>
    <n v="55"/>
    <x v="0"/>
    <m/>
  </r>
  <r>
    <x v="86"/>
    <s v="1a"/>
    <x v="77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6"/>
    <s v="1a"/>
    <x v="77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6"/>
    <s v="1a"/>
    <x v="7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1b"/>
    <x v="8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2a"/>
    <x v="15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6"/>
    <s v="2a"/>
    <x v="15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2a"/>
    <x v="15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2a"/>
    <x v="15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2a"/>
    <x v="15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2a"/>
    <x v="15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2a"/>
    <x v="15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2a"/>
    <x v="15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2b"/>
    <x v="173"/>
    <s v="Sam, dim et JF - JOUR - Visite 1 bénéficiaire"/>
    <s v="Visite"/>
    <n v="55.5"/>
    <m/>
    <m/>
    <m/>
    <m/>
    <s v="Cash"/>
    <m/>
    <m/>
    <n v="15.5"/>
    <m/>
    <x v="1"/>
    <m/>
    <x v="2"/>
    <n v="15.5"/>
    <x v="13"/>
    <n v="15.5"/>
    <x v="0"/>
    <m/>
  </r>
  <r>
    <x v="86"/>
    <s v="2b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2b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2b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2b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s v="2b"/>
    <x v="17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3"/>
    <x v="59"/>
    <s v="Sam, dim et JF - JOUR - Consultation"/>
    <s v="Consultation"/>
    <n v="37.5"/>
    <m/>
    <m/>
    <m/>
    <m/>
    <s v="Bancontact"/>
    <m/>
    <m/>
    <n v="37.6"/>
    <m/>
    <x v="1"/>
    <m/>
    <x v="2"/>
    <n v="37.6"/>
    <x v="13"/>
    <n v="37.6"/>
    <x v="0"/>
    <m/>
  </r>
  <r>
    <x v="86"/>
    <n v="3"/>
    <x v="59"/>
    <s v="Sam, dim et JF - JOUR - Consultation"/>
    <s v="Consultation"/>
    <n v="37.5"/>
    <m/>
    <m/>
    <m/>
    <m/>
    <s v="Cash"/>
    <m/>
    <m/>
    <n v="50"/>
    <m/>
    <x v="1"/>
    <m/>
    <x v="2"/>
    <n v="50"/>
    <x v="13"/>
    <n v="50"/>
    <x v="0"/>
    <m/>
  </r>
  <r>
    <x v="86"/>
    <n v="3"/>
    <x v="59"/>
    <s v="Sam, dim et JF - JOUR - Consultation"/>
    <s v="Consultation"/>
    <n v="37.5"/>
    <m/>
    <m/>
    <m/>
    <m/>
    <s v="Bancontact"/>
    <m/>
    <m/>
    <n v="33"/>
    <m/>
    <x v="1"/>
    <m/>
    <x v="2"/>
    <n v="33"/>
    <x v="13"/>
    <n v="33"/>
    <x v="0"/>
    <m/>
  </r>
  <r>
    <x v="86"/>
    <n v="4"/>
    <x v="146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6"/>
    <n v="4"/>
    <x v="146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6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4"/>
    <x v="14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4"/>
    <x v="146"/>
    <s v="Sam, dim et JF - JOUR - Consultation"/>
    <s v="Consultation"/>
    <n v="37.5"/>
    <m/>
    <m/>
    <m/>
    <m/>
    <s v="Bancontact"/>
    <m/>
    <m/>
    <n v="37.56"/>
    <m/>
    <x v="1"/>
    <m/>
    <x v="2"/>
    <n v="37.56"/>
    <x v="13"/>
    <n v="37.56"/>
    <x v="0"/>
    <m/>
  </r>
  <r>
    <x v="86"/>
    <n v="5"/>
    <x v="70"/>
    <s v="Sam, dim et JF - JOUR - Consultation"/>
    <s v="Consultation"/>
    <n v="37.5"/>
    <m/>
    <m/>
    <m/>
    <m/>
    <s v="Bancontact"/>
    <m/>
    <m/>
    <n v="37"/>
    <m/>
    <x v="1"/>
    <m/>
    <x v="2"/>
    <n v="37"/>
    <x v="13"/>
    <n v="37"/>
    <x v="0"/>
    <m/>
  </r>
  <r>
    <x v="86"/>
    <n v="5"/>
    <x v="70"/>
    <s v="Sam, dim et JF - JOUR - Consultation"/>
    <s v="Consultation"/>
    <n v="37.5"/>
    <m/>
    <m/>
    <m/>
    <m/>
    <s v="Bancontact"/>
    <m/>
    <m/>
    <n v="37"/>
    <m/>
    <x v="1"/>
    <m/>
    <x v="2"/>
    <n v="37"/>
    <x v="13"/>
    <n v="37"/>
    <x v="0"/>
    <m/>
  </r>
  <r>
    <x v="86"/>
    <n v="5"/>
    <x v="70"/>
    <s v="Sam, dim et JF - JOUR - Consultation"/>
    <s v="Consultation"/>
    <n v="37.5"/>
    <m/>
    <m/>
    <m/>
    <m/>
    <s v="Bancontact"/>
    <m/>
    <m/>
    <n v="37"/>
    <m/>
    <x v="1"/>
    <m/>
    <x v="2"/>
    <n v="37"/>
    <x v="13"/>
    <n v="37"/>
    <x v="0"/>
    <m/>
  </r>
  <r>
    <x v="86"/>
    <n v="5"/>
    <x v="70"/>
    <s v="Sam, dim et JF - JOUR - Consultation"/>
    <s v="Consultation"/>
    <n v="37.5"/>
    <m/>
    <m/>
    <m/>
    <m/>
    <s v="Bancontact"/>
    <m/>
    <m/>
    <n v="37"/>
    <m/>
    <x v="1"/>
    <m/>
    <x v="2"/>
    <n v="37"/>
    <x v="13"/>
    <n v="37"/>
    <x v="0"/>
    <m/>
  </r>
  <r>
    <x v="86"/>
    <n v="5"/>
    <x v="70"/>
    <s v="Sam, dim et JF - JOUR - Consultation"/>
    <s v="Consultation"/>
    <n v="37.5"/>
    <m/>
    <m/>
    <m/>
    <m/>
    <s v="Bancontact"/>
    <m/>
    <m/>
    <n v="37"/>
    <m/>
    <x v="1"/>
    <m/>
    <x v="2"/>
    <n v="37"/>
    <x v="13"/>
    <n v="37"/>
    <x v="0"/>
    <m/>
  </r>
  <r>
    <x v="86"/>
    <n v="5"/>
    <x v="70"/>
    <s v="Sam, dim et JF - JOUR - Consultation"/>
    <s v="Consultation"/>
    <n v="37.5"/>
    <m/>
    <m/>
    <m/>
    <m/>
    <s v="Bancontact"/>
    <m/>
    <m/>
    <n v="37"/>
    <m/>
    <x v="1"/>
    <m/>
    <x v="2"/>
    <n v="37"/>
    <x v="13"/>
    <n v="37"/>
    <x v="0"/>
    <m/>
  </r>
  <r>
    <x v="86"/>
    <n v="5"/>
    <x v="70"/>
    <s v="Sam, dim et JF - JOUR - Consultation"/>
    <s v="Consultation"/>
    <n v="37.5"/>
    <m/>
    <m/>
    <m/>
    <m/>
    <s v="Bancontact"/>
    <m/>
    <m/>
    <n v="37"/>
    <m/>
    <x v="1"/>
    <m/>
    <x v="2"/>
    <n v="37"/>
    <x v="13"/>
    <n v="37"/>
    <x v="0"/>
    <m/>
  </r>
  <r>
    <x v="86"/>
    <n v="5"/>
    <x v="70"/>
    <s v="Sam, dim et JF - JOUR - Consultation"/>
    <s v="Consultation"/>
    <n v="37.5"/>
    <m/>
    <m/>
    <m/>
    <m/>
    <s v="Bancontact"/>
    <m/>
    <m/>
    <n v="37"/>
    <m/>
    <x v="1"/>
    <m/>
    <x v="2"/>
    <n v="37"/>
    <x v="13"/>
    <n v="37"/>
    <x v="0"/>
    <m/>
  </r>
  <r>
    <x v="86"/>
    <n v="6"/>
    <x v="21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6"/>
    <x v="21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6"/>
    <x v="21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6"/>
    <x v="21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6"/>
    <x v="21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6"/>
    <x v="21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6"/>
    <x v="210"/>
    <s v="Sam, dim et JF - JOUR - Visite 1 bénéficiaire"/>
    <s v="Visite"/>
    <n v="55.5"/>
    <m/>
    <m/>
    <m/>
    <m/>
    <s v="Bancontact"/>
    <m/>
    <m/>
    <n v="55.55"/>
    <m/>
    <x v="1"/>
    <m/>
    <x v="2"/>
    <n v="55.55"/>
    <x v="13"/>
    <n v="55.55"/>
    <x v="0"/>
    <m/>
  </r>
  <r>
    <x v="86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6"/>
    <n v="7"/>
    <x v="28"/>
    <s v="Sam, dim et JF - JOUR - Consultation"/>
    <s v="Consultation"/>
    <n v="37.5"/>
    <m/>
    <m/>
    <m/>
    <m/>
    <s v="Bancontact"/>
    <m/>
    <m/>
    <n v="37.049999999999997"/>
    <m/>
    <x v="1"/>
    <m/>
    <x v="2"/>
    <n v="37.049999999999997"/>
    <x v="13"/>
    <n v="37.049999999999997"/>
    <x v="0"/>
    <m/>
  </r>
  <r>
    <x v="86"/>
    <s v="nuit 2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7"/>
    <s v="nuit 2"/>
    <x v="47"/>
    <s v="Vend et veille JF - NUIT - Visite 1 bénéficiare"/>
    <s v="Visite"/>
    <n v="85"/>
    <s v="Daniel Jonas"/>
    <s v="Les Arcades Malmédy"/>
    <m/>
    <m/>
    <s v="Différé"/>
    <s v="MR"/>
    <s v="Oui"/>
    <n v="107.66"/>
    <m/>
    <x v="1"/>
    <m/>
    <x v="2"/>
    <m/>
    <x v="0"/>
    <n v="0"/>
    <x v="2"/>
    <m/>
  </r>
  <r>
    <x v="87"/>
    <s v="nuit 1"/>
    <x v="6"/>
    <s v="Vend et veille JF - JOUR - Consultation"/>
    <s v="Consultation"/>
    <n v="29"/>
    <s v="Herzet Ayman"/>
    <m/>
    <s v="(319) Solidaris - Mutualité socialiste et syndicale de la Province de Liège _x000a_"/>
    <s v="Chaussée de Mons 228 1480 TUBIZE "/>
    <s v="Différé"/>
    <s v="⅓ payant C"/>
    <s v="Oui"/>
    <n v="29"/>
    <n v="2"/>
    <x v="10"/>
    <n v="27.59"/>
    <x v="3"/>
    <m/>
    <x v="0"/>
    <n v="29.59"/>
    <x v="0"/>
    <m/>
  </r>
  <r>
    <x v="87"/>
    <s v="nuit 1"/>
    <x v="6"/>
    <s v="Vend et veille JF - JOUR - Consultation"/>
    <s v="Consultation"/>
    <n v="29"/>
    <m/>
    <m/>
    <m/>
    <m/>
    <s v="Bancontact"/>
    <m/>
    <m/>
    <n v="29"/>
    <m/>
    <x v="1"/>
    <m/>
    <x v="2"/>
    <n v="29"/>
    <x v="13"/>
    <n v="29"/>
    <x v="0"/>
    <m/>
  </r>
  <r>
    <x v="87"/>
    <s v="nuit 1"/>
    <x v="6"/>
    <s v="Vend et veille JF - JOUR - Consultation"/>
    <s v="Consultation"/>
    <n v="29"/>
    <m/>
    <m/>
    <m/>
    <m/>
    <s v="Bancontact"/>
    <m/>
    <m/>
    <n v="29"/>
    <m/>
    <x v="1"/>
    <m/>
    <x v="2"/>
    <n v="29"/>
    <x v="13"/>
    <n v="29"/>
    <x v="0"/>
    <m/>
  </r>
  <r>
    <x v="87"/>
    <s v="nuit 1"/>
    <x v="6"/>
    <s v="Vend et veille JF - JOUR - Consultation"/>
    <s v="Consultation"/>
    <n v="29"/>
    <m/>
    <m/>
    <m/>
    <m/>
    <s v="Bancontact"/>
    <m/>
    <m/>
    <n v="29"/>
    <m/>
    <x v="1"/>
    <m/>
    <x v="2"/>
    <n v="29"/>
    <x v="13"/>
    <n v="29"/>
    <x v="0"/>
    <m/>
  </r>
  <r>
    <x v="87"/>
    <s v="nuit 1"/>
    <x v="6"/>
    <s v="Vend et veille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7"/>
    <s v="nuit 2"/>
    <x v="47"/>
    <s v="Vend et veille JF - JOUR - Consultation"/>
    <s v="Consultation"/>
    <n v="29"/>
    <m/>
    <m/>
    <m/>
    <m/>
    <s v="Bancontact"/>
    <m/>
    <m/>
    <n v="29"/>
    <m/>
    <x v="1"/>
    <m/>
    <x v="2"/>
    <n v="29"/>
    <x v="13"/>
    <n v="29"/>
    <x v="0"/>
    <m/>
  </r>
  <r>
    <x v="87"/>
    <s v="nuit 2"/>
    <x v="47"/>
    <s v="Vend et veille JF - JOUR - Consultation"/>
    <s v="Consultation"/>
    <n v="29"/>
    <m/>
    <m/>
    <m/>
    <m/>
    <s v="Bancontact"/>
    <m/>
    <m/>
    <n v="29"/>
    <m/>
    <x v="1"/>
    <m/>
    <x v="2"/>
    <n v="29"/>
    <x v="13"/>
    <n v="29"/>
    <x v="0"/>
    <m/>
  </r>
  <r>
    <x v="87"/>
    <s v="nuit 2"/>
    <x v="47"/>
    <s v="Vend et veille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7"/>
    <s v="nuit 2"/>
    <x v="47"/>
    <s v="Sam, dim et JF - NUIT - Visite 1 bénéficiaire"/>
    <s v="Visite"/>
    <n v="85"/>
    <m/>
    <m/>
    <m/>
    <m/>
    <s v="Bancontact"/>
    <m/>
    <m/>
    <n v="85"/>
    <m/>
    <x v="1"/>
    <m/>
    <x v="2"/>
    <n v="85"/>
    <x v="13"/>
    <n v="85"/>
    <x v="0"/>
    <m/>
  </r>
  <r>
    <x v="87"/>
    <s v="nuit 3"/>
    <x v="11"/>
    <s v="Vend et veille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8"/>
    <s v="2b"/>
    <x v="132"/>
    <s v="Sam, dim et JF - JOUR - Visite 1 bénéficiaire"/>
    <s v="Visite"/>
    <n v="55.5"/>
    <s v="Baudin Jean"/>
    <s v="Seigneurie D' Heusy"/>
    <m/>
    <m/>
    <s v="Différé"/>
    <s v="MR"/>
    <s v="Oui"/>
    <n v="55.5"/>
    <m/>
    <x v="1"/>
    <m/>
    <x v="2"/>
    <n v="55.5"/>
    <x v="11"/>
    <n v="55.5"/>
    <x v="0"/>
    <m/>
  </r>
  <r>
    <x v="88"/>
    <s v="nuit 2"/>
    <x v="42"/>
    <s v="Sam, dim et JF - NUIT - Visite 1 bénéficiaire"/>
    <s v="Visite"/>
    <n v="85"/>
    <s v="Blaise Maria"/>
    <m/>
    <s v="(228) Mutualia - Mutualité neutre _x000a_"/>
    <s v="Place Verte 41 4800 VERVIERS"/>
    <s v="Différé"/>
    <s v="⅓ payant BC"/>
    <s v="Oui"/>
    <n v="85"/>
    <n v="7"/>
    <x v="10"/>
    <n v="78.5"/>
    <x v="3"/>
    <m/>
    <x v="0"/>
    <n v="85.5"/>
    <x v="0"/>
    <m/>
  </r>
  <r>
    <x v="88"/>
    <s v="1a"/>
    <x v="34"/>
    <s v="Sam, dim et JF - JOUR - Visite 2 bénéficiaires"/>
    <s v="Visite"/>
    <n v="48"/>
    <s v="Cerumi Rosa"/>
    <s v="Beloeil Henri - Chapelle"/>
    <m/>
    <m/>
    <s v="Différé"/>
    <s v="MR"/>
    <s v="Oui"/>
    <n v="48.2"/>
    <m/>
    <x v="1"/>
    <m/>
    <x v="2"/>
    <n v="48.2"/>
    <x v="9"/>
    <n v="48.2"/>
    <x v="0"/>
    <m/>
  </r>
  <r>
    <x v="88"/>
    <s v="1a"/>
    <x v="34"/>
    <s v="Sam, dim et JF - JOUR - Visite 2 bénéficiaires"/>
    <s v="Visite"/>
    <n v="48"/>
    <s v="Scheiff Maria"/>
    <s v="Beloeil Henri - Chapelle"/>
    <m/>
    <m/>
    <s v="Différé"/>
    <s v="MR"/>
    <s v="Oui"/>
    <n v="48.2"/>
    <m/>
    <x v="1"/>
    <m/>
    <x v="2"/>
    <n v="48.2"/>
    <x v="9"/>
    <n v="48.2"/>
    <x v="0"/>
    <m/>
  </r>
  <r>
    <x v="88"/>
    <s v="2b"/>
    <x v="132"/>
    <s v="Sam, dim et JF - JOUR - Visite 1 bénéficiaire"/>
    <s v="Visite"/>
    <n v="55.5"/>
    <s v="Bugini Anne"/>
    <s v="La Lainière Verviers"/>
    <m/>
    <m/>
    <s v="Différé"/>
    <s v="MR"/>
    <s v="Oui"/>
    <n v="55.5"/>
    <m/>
    <x v="1"/>
    <m/>
    <x v="2"/>
    <n v="55.6"/>
    <x v="11"/>
    <n v="55.6"/>
    <x v="0"/>
    <m/>
  </r>
  <r>
    <x v="88"/>
    <s v="nuit 2"/>
    <x v="42"/>
    <s v="Sam, dim et JF - JOUR - Consultation"/>
    <s v="Consultation"/>
    <n v="37.5"/>
    <s v="Close Michaël"/>
    <m/>
    <s v="(137) Mutualité Chrétienne de Verviers - Eupen "/>
    <s v="Rue Laoureux 25-29  - 4800 Verviers"/>
    <s v="Différé"/>
    <s v="⅓ payant C"/>
    <s v="Oui"/>
    <n v="37.5"/>
    <n v="1.5"/>
    <x v="10"/>
    <n v="35.85"/>
    <x v="3"/>
    <m/>
    <x v="0"/>
    <n v="37.35"/>
    <x v="0"/>
    <m/>
  </r>
  <r>
    <x v="88"/>
    <n v="6"/>
    <x v="66"/>
    <s v="Sam, dim et JF - JOUR - Consultation"/>
    <s v="Consultation"/>
    <n v="37.5"/>
    <s v="Darman Ibrahim"/>
    <s v="GPS Med"/>
    <s v="(137) Mutualité Chrétienne de Verviers - Eupen "/>
    <s v="Rue Laoureux 25-29  - 4800 Verviers"/>
    <s v="Différé"/>
    <s v="⅓ payant C"/>
    <s v="Oui"/>
    <n v="37.5"/>
    <n v="1.5"/>
    <x v="10"/>
    <m/>
    <x v="2"/>
    <n v="36"/>
    <x v="12"/>
    <n v="37.5"/>
    <x v="0"/>
    <m/>
  </r>
  <r>
    <x v="88"/>
    <n v="6"/>
    <x v="66"/>
    <s v="Sam, dim et JF - JOUR - Consultation"/>
    <s v="Consultation"/>
    <n v="37.5"/>
    <s v="Darman Sidra"/>
    <s v="GPS Med"/>
    <s v="(137) Mutualité Chrétienne de Verviers - Eupen "/>
    <s v="Rue Laoureux 25-29  - 4800 Verviers"/>
    <s v="Différé"/>
    <s v="⅓ payant C"/>
    <s v="Oui"/>
    <n v="37.5"/>
    <n v="1.5"/>
    <x v="10"/>
    <m/>
    <x v="2"/>
    <n v="36"/>
    <x v="12"/>
    <n v="37.5"/>
    <x v="0"/>
    <m/>
  </r>
  <r>
    <x v="88"/>
    <n v="3"/>
    <x v="120"/>
    <s v="Sam, dim et JF - JOUR - Consultation"/>
    <s v="Consultation"/>
    <n v="37.5"/>
    <s v="Demoulin Bayron"/>
    <m/>
    <s v="(228) Mutualia - Mutualité neutre _x000a_"/>
    <s v="Place Verte 41 4800 VERVIERS"/>
    <s v="Différé"/>
    <s v="⅓ payant BC"/>
    <s v="Oui"/>
    <n v="37.5"/>
    <n v="1.5"/>
    <x v="10"/>
    <n v="35.85"/>
    <x v="3"/>
    <m/>
    <x v="0"/>
    <n v="37.35"/>
    <x v="0"/>
    <m/>
  </r>
  <r>
    <x v="88"/>
    <s v="1a"/>
    <x v="34"/>
    <s v="Sam, dim et JF - JOUR - Consultation"/>
    <s v="Consultation"/>
    <n v="37.5"/>
    <s v="Derhore Ines"/>
    <m/>
    <s v="(228) Mutualia - Mutualité neutre _x000a_"/>
    <s v="Place Verte 41 4800 VERVIERS"/>
    <s v="Différé"/>
    <s v="⅓ payant C"/>
    <s v="Oui"/>
    <n v="37.5"/>
    <n v="1.5"/>
    <x v="10"/>
    <n v="35.85"/>
    <x v="3"/>
    <m/>
    <x v="0"/>
    <n v="37.35"/>
    <x v="0"/>
    <m/>
  </r>
  <r>
    <x v="88"/>
    <n v="7"/>
    <x v="80"/>
    <s v="Sam, dim et JF - JOUR - Consultation"/>
    <s v="Consultation"/>
    <n v="37.5"/>
    <s v="Fery Rebecca"/>
    <m/>
    <s v="(228) Mutualia - Mutualité neutre _x000a_"/>
    <s v="Place Verte 41 4800 VERVIERS"/>
    <s v="Différé"/>
    <s v="⅓ payant C"/>
    <s v="Oui"/>
    <n v="37.5"/>
    <n v="1.5"/>
    <x v="10"/>
    <n v="35.85"/>
    <x v="3"/>
    <m/>
    <x v="0"/>
    <n v="37.35"/>
    <x v="0"/>
    <m/>
  </r>
  <r>
    <x v="88"/>
    <s v="nuit 1"/>
    <x v="174"/>
    <s v="Sam, dim et JF - NUIT - Visite 2 bénéficiaires"/>
    <s v="Visite"/>
    <n v="78"/>
    <s v="Dahmen André"/>
    <s v="La Barcarolle Stembert"/>
    <m/>
    <m/>
    <s v="Différé"/>
    <s v="MR"/>
    <s v="Oui"/>
    <n v="78"/>
    <m/>
    <x v="1"/>
    <m/>
    <x v="2"/>
    <n v="77.83"/>
    <x v="9"/>
    <n v="77.83"/>
    <x v="0"/>
    <m/>
  </r>
  <r>
    <x v="88"/>
    <s v="nuit 2"/>
    <x v="42"/>
    <s v="Sam, dim et JF - JOUR - Consultation"/>
    <s v="Consultation"/>
    <n v="37.5"/>
    <s v="Gerard Ginette"/>
    <m/>
    <s v="(137) Mutualité Chrétienne de Verviers - Eupen "/>
    <s v="Rue Laoureux 25-29  - 4800 Verviers"/>
    <s v="Différé"/>
    <s v="⅓ payant C"/>
    <s v="Oui"/>
    <n v="37.5"/>
    <n v="6"/>
    <x v="10"/>
    <n v="31.35"/>
    <x v="3"/>
    <m/>
    <x v="0"/>
    <n v="37.35"/>
    <x v="0"/>
    <m/>
  </r>
  <r>
    <x v="88"/>
    <s v="nuit 1"/>
    <x v="174"/>
    <s v="Vend et veille JF - NUIT - Visite 2 bénéficiaires"/>
    <s v="Visite"/>
    <n v="78"/>
    <s v="Lejeune Urbain"/>
    <s v="La Barcarolle Stembert"/>
    <m/>
    <m/>
    <s v="Différé"/>
    <s v="MR"/>
    <s v="Oui"/>
    <n v="78"/>
    <m/>
    <x v="1"/>
    <m/>
    <x v="2"/>
    <n v="77.83"/>
    <x v="9"/>
    <n v="77.83"/>
    <x v="0"/>
    <m/>
  </r>
  <r>
    <x v="88"/>
    <n v="3"/>
    <x v="120"/>
    <s v="Sam, dim et JF - JOUR - Visite 1 bénéficiaire"/>
    <s v="Visite"/>
    <n v="55.5"/>
    <s v="Goosens Davis"/>
    <m/>
    <s v="(319) Solidaris - Mutualité socialiste et syndicale de la Province de Liège _x000a_"/>
    <s v="Chaussée de Mons 228 1480 TUBIZE "/>
    <s v="Différé"/>
    <s v="⅓ payant NP"/>
    <s v="Oui"/>
    <n v="55.5"/>
    <m/>
    <x v="1"/>
    <n v="50.8"/>
    <x v="3"/>
    <m/>
    <x v="0"/>
    <n v="50.8"/>
    <x v="0"/>
    <m/>
  </r>
  <r>
    <x v="88"/>
    <s v="2b"/>
    <x v="132"/>
    <s v="Sam, dim et JF - JOUR - Visite 1 bénéficiaire"/>
    <s v="Visite"/>
    <n v="55.5"/>
    <s v="Grens Andrée"/>
    <s v="Au Fil De Hoegne Pepinster"/>
    <m/>
    <m/>
    <s v="Différé"/>
    <s v="MR"/>
    <s v="Oui"/>
    <n v="55.5"/>
    <m/>
    <x v="1"/>
    <m/>
    <x v="2"/>
    <m/>
    <x v="0"/>
    <n v="0"/>
    <x v="2"/>
    <s v="Pas inscrit là bas"/>
  </r>
  <r>
    <x v="88"/>
    <s v="2a"/>
    <x v="7"/>
    <s v="Sam, dim et JF - JOUR - Visite 1 bénéficiaire"/>
    <s v="Visite"/>
    <n v="55.5"/>
    <s v="Dahmen André"/>
    <s v="La Barcarolle Stembert"/>
    <m/>
    <m/>
    <s v="Différé"/>
    <s v="MR"/>
    <s v="Oui"/>
    <n v="55.5"/>
    <m/>
    <x v="1"/>
    <m/>
    <x v="2"/>
    <n v="55.6"/>
    <x v="9"/>
    <n v="55.6"/>
    <x v="0"/>
    <m/>
  </r>
  <r>
    <x v="88"/>
    <s v="2a"/>
    <x v="7"/>
    <s v="Sam, dim et JF - JOUR - Visite 1 bénéficiaire"/>
    <s v="Visite"/>
    <n v="55.5"/>
    <s v="Xhonneux Paul"/>
    <m/>
    <s v="(228) Mutualia - Mutualité neutre _x000a_"/>
    <s v="Place Verte 41 4800 VERVIERS"/>
    <s v="Différé"/>
    <s v="⅓ payant C"/>
    <s v="Oui"/>
    <n v="55.5"/>
    <n v="3.5"/>
    <x v="10"/>
    <n v="50.8"/>
    <x v="8"/>
    <m/>
    <x v="0"/>
    <n v="54.3"/>
    <x v="0"/>
    <m/>
  </r>
  <r>
    <x v="88"/>
    <n v="7"/>
    <x v="80"/>
    <s v="Sam, dim et JF - JOUR - Consultation"/>
    <s v="Consultation"/>
    <n v="37.5"/>
    <s v="Lauter Sandra"/>
    <s v="M.MéD. Pro Gesund"/>
    <m/>
    <m/>
    <s v="Différé"/>
    <s v="Autres"/>
    <s v="Oui"/>
    <n v="37.5"/>
    <n v="6"/>
    <x v="10"/>
    <m/>
    <x v="2"/>
    <n v="31.5"/>
    <x v="11"/>
    <n v="37.5"/>
    <x v="0"/>
    <m/>
  </r>
  <r>
    <x v="88"/>
    <n v="7"/>
    <x v="80"/>
    <s v="Sam, dim et JF - JOUR - Visite 1 bénéficiaire"/>
    <s v="Visite"/>
    <n v="55.5"/>
    <s v="Lehnen Christian"/>
    <s v="Klosterstrasse 9 B 4780 St Vith"/>
    <m/>
    <m/>
    <s v="Différé"/>
    <s v="MR"/>
    <s v="Oui"/>
    <n v="55.5"/>
    <m/>
    <x v="1"/>
    <m/>
    <x v="2"/>
    <n v="55.5"/>
    <x v="2"/>
    <n v="55.5"/>
    <x v="0"/>
    <m/>
  </r>
  <r>
    <x v="88"/>
    <n v="3"/>
    <x v="120"/>
    <s v="Sam, dim et JF - JOUR - Visite 1 bénéficiaire"/>
    <s v="Visite"/>
    <n v="55.5"/>
    <s v="Roulin Jacqueline"/>
    <s v="Cheveux D'Argent Sart-Niveze"/>
    <m/>
    <m/>
    <s v="Différé"/>
    <s v="MR"/>
    <s v="Oui"/>
    <n v="55.5"/>
    <m/>
    <x v="1"/>
    <m/>
    <x v="2"/>
    <n v="55.5"/>
    <x v="9"/>
    <n v="55.5"/>
    <x v="0"/>
    <m/>
  </r>
  <r>
    <x v="88"/>
    <s v="1b"/>
    <x v="0"/>
    <s v="Sam, dim et JF - JOUR - Consultation"/>
    <s v="Consultation"/>
    <n v="37.5"/>
    <s v="Lorquet Bernadette"/>
    <m/>
    <s v="(319) Solidaris - Mutualité socialiste et syndicale de la Province de Liège _x000a_"/>
    <s v="Chaussée de Mons 228 1480 TUBIZE "/>
    <s v="Différé"/>
    <s v="⅓ payant C"/>
    <s v="Oui"/>
    <n v="37.5"/>
    <n v="1"/>
    <x v="10"/>
    <n v="35.85"/>
    <x v="3"/>
    <m/>
    <x v="0"/>
    <n v="36.85"/>
    <x v="0"/>
    <m/>
  </r>
  <r>
    <x v="88"/>
    <n v="3"/>
    <x v="120"/>
    <s v="Sam, dim et JF - JOUR - Consultation"/>
    <s v="Consultation"/>
    <n v="37.5"/>
    <s v="Noel Antoine"/>
    <m/>
    <s v="(319) Solidaris - Mutualité socialiste et syndicale de la Province de Liège _x000a_"/>
    <s v="Chaussée de Mons 228 1480 TUBIZE "/>
    <s v="Différé"/>
    <s v="⅓ payant BC"/>
    <s v="Oui"/>
    <n v="37.5"/>
    <n v="1.5"/>
    <x v="10"/>
    <n v="31.35"/>
    <x v="3"/>
    <m/>
    <x v="0"/>
    <n v="32.85"/>
    <x v="0"/>
    <m/>
  </r>
  <r>
    <x v="88"/>
    <s v="nuit 3"/>
    <x v="80"/>
    <s v="Sam, dim et JF - JOUR - Consultation"/>
    <s v="Consultation"/>
    <n v="37.5"/>
    <s v="Palm Elfriede"/>
    <s v="M.Méd. Pro Gesund"/>
    <m/>
    <m/>
    <s v="Différé"/>
    <s v="Autres"/>
    <s v="Oui"/>
    <n v="37.5"/>
    <n v="6"/>
    <x v="10"/>
    <m/>
    <x v="2"/>
    <n v="31.5"/>
    <x v="11"/>
    <n v="37.5"/>
    <x v="0"/>
    <m/>
  </r>
  <r>
    <x v="88"/>
    <n v="7"/>
    <x v="80"/>
    <s v="Sam, dim et JF - JOUR - Consultation"/>
    <s v="Consultation"/>
    <n v="37.5"/>
    <s v="Roehl Nikola"/>
    <s v="M.MéD. Pro Gesund"/>
    <m/>
    <m/>
    <s v="Différé"/>
    <s v="Autres"/>
    <s v="Oui"/>
    <n v="37.5"/>
    <n v="6"/>
    <x v="10"/>
    <m/>
    <x v="2"/>
    <n v="31.5"/>
    <x v="11"/>
    <n v="37.5"/>
    <x v="0"/>
    <m/>
  </r>
  <r>
    <x v="88"/>
    <n v="7"/>
    <x v="80"/>
    <s v="Sam, dim et JF - JOUR - Visite 1 bénéficiaire"/>
    <s v="Visite"/>
    <n v="55.5"/>
    <s v="Schwall Quirin"/>
    <s v="Bracht 14 4790 Reuland"/>
    <m/>
    <m/>
    <s v="Différé"/>
    <s v="MR"/>
    <s v="Oui"/>
    <n v="55.5"/>
    <m/>
    <x v="1"/>
    <m/>
    <x v="2"/>
    <n v="55.5"/>
    <x v="11"/>
    <n v="55.5"/>
    <x v="0"/>
    <m/>
  </r>
  <r>
    <x v="88"/>
    <n v="5"/>
    <x v="82"/>
    <s v="Sam, dim et JF - JOUR - Visite 1 bénéficiaire"/>
    <s v="Visite"/>
    <n v="55.5"/>
    <s v="Seghezzi Agatha"/>
    <s v=" Maître Crespin Charles"/>
    <m/>
    <m/>
    <s v="Différé"/>
    <s v="Admin. De biens"/>
    <s v="Oui"/>
    <n v="55.5"/>
    <m/>
    <x v="1"/>
    <m/>
    <x v="2"/>
    <n v="55.5"/>
    <x v="11"/>
    <n v="55.5"/>
    <x v="0"/>
    <m/>
  </r>
  <r>
    <x v="88"/>
    <s v="2b"/>
    <x v="132"/>
    <s v="Sam, dim et JF - JOUR - Consultation"/>
    <s v="Consultation"/>
    <n v="37.5"/>
    <s v="Sissahbi M Barcka"/>
    <s v="M. Méd. Thier Mère Dieu"/>
    <m/>
    <m/>
    <s v="Différé"/>
    <s v="Autres"/>
    <s v="Oui"/>
    <n v="37.5"/>
    <m/>
    <x v="1"/>
    <m/>
    <x v="2"/>
    <n v="36.35"/>
    <x v="11"/>
    <n v="36.35"/>
    <x v="0"/>
    <m/>
  </r>
  <r>
    <x v="88"/>
    <s v="2b"/>
    <x v="132"/>
    <s v="Sam, dim et JF - JOUR - Visite 1 bénéficiaire"/>
    <s v="Visite"/>
    <n v="55.5"/>
    <s v="Soysuren Médine"/>
    <s v="Providence Verviers"/>
    <m/>
    <m/>
    <s v="Différé"/>
    <s v="MR"/>
    <s v="Oui"/>
    <n v="135.03"/>
    <m/>
    <x v="1"/>
    <m/>
    <x v="2"/>
    <n v="135.03"/>
    <x v="12"/>
    <n v="135.03"/>
    <x v="0"/>
    <m/>
  </r>
  <r>
    <x v="88"/>
    <n v="3"/>
    <x v="120"/>
    <s v="Sam, dim et JF - JOUR - Visite 1 bénéficiaire"/>
    <s v="Visite"/>
    <n v="55.5"/>
    <s v="Vliers Monique"/>
    <s v="Heures Claires Spa"/>
    <m/>
    <m/>
    <s v="Différé"/>
    <s v="MR"/>
    <s v="Oui"/>
    <n v="55.5"/>
    <m/>
    <x v="1"/>
    <m/>
    <x v="2"/>
    <n v="55.5"/>
    <x v="11"/>
    <n v="55.5"/>
    <x v="0"/>
    <m/>
  </r>
  <r>
    <x v="88"/>
    <n v="4"/>
    <x v="88"/>
    <s v="Sam, dim et JF - JOUR - Consultation"/>
    <s v="Consultation"/>
    <n v="37.5"/>
    <s v="Thans Fabrice"/>
    <m/>
    <s v="(137) Mutualité Chrétienne de Verviers - Eupen "/>
    <s v="Rue Laoureux 25-29  - 4800 Verviers"/>
    <s v="Différé"/>
    <s v="⅓ payant C"/>
    <s v="Oui"/>
    <n v="37.5"/>
    <n v="2"/>
    <x v="10"/>
    <n v="35.85"/>
    <x v="3"/>
    <m/>
    <x v="0"/>
    <n v="37.85"/>
    <x v="0"/>
    <m/>
  </r>
  <r>
    <x v="88"/>
    <n v="4"/>
    <x v="88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1a"/>
    <x v="34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8"/>
    <s v="1a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1a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1a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1a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1a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1a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1a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1b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1b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1b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1b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1b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1b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2b"/>
    <x v="132"/>
    <s v="Sam, dim et JF - JOUR - Visite 1 bénéficiaire"/>
    <s v="Visite"/>
    <n v="55.5"/>
    <m/>
    <m/>
    <m/>
    <m/>
    <s v="Cash"/>
    <m/>
    <m/>
    <n v="55.5"/>
    <m/>
    <x v="1"/>
    <m/>
    <x v="2"/>
    <n v="55.5"/>
    <x v="13"/>
    <n v="55.5"/>
    <x v="0"/>
    <m/>
  </r>
  <r>
    <x v="88"/>
    <s v="2b"/>
    <x v="132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8"/>
    <s v="2b"/>
    <x v="132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8"/>
    <s v="2b"/>
    <x v="13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3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3"/>
    <x v="120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4"/>
    <x v="88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88"/>
    <n v="4"/>
    <x v="88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88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5"/>
    <x v="82"/>
    <s v="Sam, dim et JF - JOUR - Consultation"/>
    <s v="Consultation"/>
    <n v="37.5"/>
    <m/>
    <m/>
    <m/>
    <m/>
    <s v="Bancontact"/>
    <m/>
    <m/>
    <n v="81.5"/>
    <m/>
    <x v="1"/>
    <m/>
    <x v="2"/>
    <n v="81.5"/>
    <x v="13"/>
    <n v="81.5"/>
    <x v="0"/>
    <m/>
  </r>
  <r>
    <x v="88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6"/>
    <x v="66"/>
    <s v="Sam, dim et JF - JOUR - Visite 1 bénéficiaire"/>
    <s v="Visite"/>
    <n v="55.5"/>
    <m/>
    <m/>
    <m/>
    <m/>
    <s v="Bancontact"/>
    <m/>
    <m/>
    <n v="55"/>
    <m/>
    <x v="1"/>
    <m/>
    <x v="2"/>
    <n v="55"/>
    <x v="13"/>
    <n v="55"/>
    <x v="0"/>
    <m/>
  </r>
  <r>
    <x v="88"/>
    <n v="7"/>
    <x v="80"/>
    <s v="Sam, dim et JF - JOUR - Visite 1 bénéficiaire"/>
    <s v="Visite"/>
    <n v="55.5"/>
    <m/>
    <m/>
    <m/>
    <m/>
    <s v="Cash"/>
    <m/>
    <m/>
    <n v="55.5"/>
    <m/>
    <x v="1"/>
    <m/>
    <x v="2"/>
    <n v="55.5"/>
    <x v="13"/>
    <n v="55.5"/>
    <x v="0"/>
    <m/>
  </r>
  <r>
    <x v="88"/>
    <n v="7"/>
    <x v="80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8"/>
    <s v="nuit 1"/>
    <x v="174"/>
    <s v="Sam, dim et JF - NUIT - Visite 1 bénéficiaire"/>
    <s v="Visite"/>
    <n v="85"/>
    <m/>
    <m/>
    <m/>
    <m/>
    <s v="Cash"/>
    <m/>
    <m/>
    <n v="85"/>
    <m/>
    <x v="1"/>
    <m/>
    <x v="2"/>
    <n v="85"/>
    <x v="13"/>
    <n v="85"/>
    <x v="0"/>
    <m/>
  </r>
  <r>
    <x v="88"/>
    <s v="nuit 1"/>
    <x v="174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8"/>
    <s v="nuit 1"/>
    <x v="174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8"/>
    <s v="nuit 1"/>
    <x v="174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8"/>
    <s v="nuit 1"/>
    <x v="174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8"/>
    <s v="nuit 1"/>
    <x v="174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8"/>
    <s v="nuit 1"/>
    <x v="174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8"/>
    <s v="nuit 1"/>
    <x v="174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8"/>
    <s v="nuit 2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7"/>
    <x v="68"/>
    <s v="Sam, dim et JF - JOUR - Consultation"/>
    <s v="Consultation"/>
    <n v="37.5"/>
    <s v="Backes Mathilde"/>
    <m/>
    <s v="(137) Mutualité Chrétienne de Verviers - Eupen "/>
    <s v="Rue Laoureux 25-29  - 4800 Verviers"/>
    <s v="Différé"/>
    <s v="⅓ payant C"/>
    <s v="Oui"/>
    <n v="37.5"/>
    <n v="1.5"/>
    <x v="10"/>
    <n v="36.35"/>
    <x v="3"/>
    <m/>
    <x v="0"/>
    <n v="37.85"/>
    <x v="0"/>
    <m/>
  </r>
  <r>
    <x v="89"/>
    <n v="3"/>
    <x v="25"/>
    <s v="Sam, dim et JF - JOUR - Consultation"/>
    <s v="Consultation"/>
    <n v="37.5"/>
    <s v="Colson Erkens Maximilien"/>
    <m/>
    <s v="(228) Mutualia - Mutualité neutre _x000a_"/>
    <s v="Place Verte 41 4800 VERVIERS"/>
    <s v="Différé"/>
    <s v="⅓ payant C"/>
    <s v="Oui"/>
    <n v="37.5"/>
    <n v="1.5"/>
    <x v="10"/>
    <n v="35.85"/>
    <x v="3"/>
    <m/>
    <x v="0"/>
    <n v="37.35"/>
    <x v="0"/>
    <m/>
  </r>
  <r>
    <x v="89"/>
    <s v="2b"/>
    <x v="93"/>
    <s v="Sam, dim et JF - JOUR - Consultation"/>
    <s v="Consultation"/>
    <n v="37.5"/>
    <s v="Deckers Georges"/>
    <m/>
    <s v="(319) Solidaris - Mutualité socialiste et syndicale de la Province de Liège _x000a_"/>
    <s v="Chaussée de Mons 228 1480 TUBIZE "/>
    <s v="Différé"/>
    <s v="⅓ payant BC"/>
    <s v="Oui"/>
    <n v="33.5"/>
    <n v="1.5"/>
    <x v="10"/>
    <n v="31.94"/>
    <x v="3"/>
    <m/>
    <x v="0"/>
    <n v="33.44"/>
    <x v="0"/>
    <m/>
  </r>
  <r>
    <x v="89"/>
    <n v="6"/>
    <x v="211"/>
    <s v="Sam, dim et JF - JOUR - Consultation"/>
    <s v="Consultation"/>
    <n v="37.5"/>
    <s v="Ramakers Helga"/>
    <s v="M.Méd. GPS MED Eupen"/>
    <m/>
    <m/>
    <s v="Différé"/>
    <s v="Autres"/>
    <s v="Oui"/>
    <n v="37.5"/>
    <m/>
    <x v="1"/>
    <m/>
    <x v="2"/>
    <n v="37.5"/>
    <x v="2"/>
    <n v="37.5"/>
    <x v="0"/>
    <m/>
  </r>
  <r>
    <x v="89"/>
    <s v="1a"/>
    <x v="81"/>
    <s v="Sam, dim et JF - JOUR - Consultation"/>
    <s v="Consultation"/>
    <n v="37.5"/>
    <s v="Derhore Ines"/>
    <m/>
    <s v="(228) Mutualia - Mutualité neutre _x000a_"/>
    <s v="Place Verte 41 4800 VERVIERS"/>
    <s v="Différé"/>
    <s v="⅓ payant C"/>
    <s v="Oui"/>
    <n v="37.5"/>
    <n v="1.5"/>
    <x v="10"/>
    <n v="35.85"/>
    <x v="3"/>
    <m/>
    <x v="0"/>
    <n v="37.35"/>
    <x v="0"/>
    <m/>
  </r>
  <r>
    <x v="89"/>
    <s v="2b"/>
    <x v="93"/>
    <s v="Sam, dim et JF - JOUR - Consultation"/>
    <s v="Consultation"/>
    <n v="37.5"/>
    <s v="El-Hajjaji Fatima"/>
    <m/>
    <s v="(137) Mutualité Chrétienne de Verviers - Eupen "/>
    <s v="Rue Laoureux 25-29  - 4800 Verviers"/>
    <s v="Différé"/>
    <s v="⅓ payant BC"/>
    <s v="Oui"/>
    <n v="33.5"/>
    <n v="1.5"/>
    <x v="10"/>
    <n v="31.94"/>
    <x v="3"/>
    <m/>
    <x v="0"/>
    <n v="33.44"/>
    <x v="0"/>
    <m/>
  </r>
  <r>
    <x v="89"/>
    <n v="6"/>
    <x v="21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9"/>
    <n v="4"/>
    <x v="212"/>
    <s v="Sam, dim et JF - JOUR - Visite 1 bénéficiaire"/>
    <s v="Visite"/>
    <n v="55.5"/>
    <s v="Havelange Georgette"/>
    <m/>
    <s v="(137) Mutualité Chrétienne de Verviers - Eupen "/>
    <s v="Rue Laoureux 25-29  - 4800 Verviers"/>
    <s v="Différé"/>
    <s v="⅓ payant C"/>
    <s v="Oui"/>
    <n v="55.5"/>
    <n v="5"/>
    <x v="10"/>
    <n v="50.8"/>
    <x v="3"/>
    <m/>
    <x v="0"/>
    <n v="55.8"/>
    <x v="0"/>
    <m/>
  </r>
  <r>
    <x v="89"/>
    <s v="2b"/>
    <x v="93"/>
    <s v="Sam, dim et JF - JOUR - Consultation"/>
    <s v="Consultation"/>
    <n v="37.5"/>
    <s v="Hendrick Cécillia"/>
    <m/>
    <s v="(319) Solidaris - Mutualité socialiste et syndicale de la Province de Liège _x000a_"/>
    <s v="Chaussée de Mons 228 1480 TUBIZE "/>
    <s v="Différé"/>
    <s v="⅓ payant BC"/>
    <s v="Oui"/>
    <n v="33.5"/>
    <n v="1.5"/>
    <x v="10"/>
    <n v="31.94"/>
    <x v="3"/>
    <m/>
    <x v="0"/>
    <n v="33.44"/>
    <x v="0"/>
    <m/>
  </r>
  <r>
    <x v="89"/>
    <n v="5"/>
    <x v="128"/>
    <s v="Sam, dim et JF - JOUR - Visite 1 bénéficiaire"/>
    <s v="Visite"/>
    <n v="55.5"/>
    <s v="Huberty Alcidie"/>
    <s v="La Bouvière Vielsam"/>
    <m/>
    <m/>
    <s v="Différé"/>
    <s v="MR"/>
    <s v="Oui"/>
    <n v="55.5"/>
    <m/>
    <x v="1"/>
    <m/>
    <x v="2"/>
    <n v="55.5"/>
    <x v="12"/>
    <n v="55.5"/>
    <x v="0"/>
    <m/>
  </r>
  <r>
    <x v="89"/>
    <n v="3"/>
    <x v="25"/>
    <s v="Sam, dim et JF - JOUR - Visite 1 bénéficiaire"/>
    <s v="Visite"/>
    <n v="55.5"/>
    <s v="Roulin Jacqueline"/>
    <s v="Cheveux D'Argent Sart-Niveze"/>
    <m/>
    <m/>
    <s v="Différé"/>
    <s v="MR"/>
    <s v="Oui"/>
    <n v="55.5"/>
    <m/>
    <x v="1"/>
    <m/>
    <x v="2"/>
    <n v="55.5"/>
    <x v="9"/>
    <n v="55.5"/>
    <x v="0"/>
    <m/>
  </r>
  <r>
    <x v="89"/>
    <n v="5"/>
    <x v="128"/>
    <s v="Sam, dim et JF - JOUR - Consultation"/>
    <s v="Consultation"/>
    <n v="37.5"/>
    <s v="Longuehaleine Steve"/>
    <m/>
    <s v="(132) Mutualité chrétienne de la Province de Luxembourg "/>
    <s v="Rue de la Moselle 7-9 6700 ARLON "/>
    <s v="Différé"/>
    <s v="⅓ payant BC"/>
    <s v="Oui"/>
    <n v="37.5"/>
    <n v="4"/>
    <x v="10"/>
    <n v="31.35"/>
    <x v="3"/>
    <m/>
    <x v="0"/>
    <n v="35.35"/>
    <x v="0"/>
    <m/>
  </r>
  <r>
    <x v="89"/>
    <s v="2a"/>
    <x v="109"/>
    <s v="Sam, dim et JF - JOUR - Consultation"/>
    <s v="Consultation"/>
    <n v="37.5"/>
    <s v="Marino Cristina"/>
    <m/>
    <s v="(319) Solidaris - Mutualité socialiste et syndicale de la Province de Liège _x000a_"/>
    <s v="Chaussée de Mons 228 1480 TUBIZE "/>
    <s v="Différé"/>
    <s v="⅓ payant C"/>
    <s v="Oui"/>
    <n v="37.5"/>
    <n v="1.5"/>
    <x v="10"/>
    <n v="35.85"/>
    <x v="3"/>
    <m/>
    <x v="0"/>
    <n v="37.35"/>
    <x v="0"/>
    <m/>
  </r>
  <r>
    <x v="89"/>
    <n v="6"/>
    <x v="21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b"/>
    <x v="169"/>
    <s v="Sam, dim et JF - JOUR - Visite 1 bénéficiaire"/>
    <s v="Visite"/>
    <n v="55.5"/>
    <s v="Rompen Maria"/>
    <s v="Régina Moresnet"/>
    <m/>
    <m/>
    <s v="Différé"/>
    <s v="MR"/>
    <s v="Oui"/>
    <n v="55.5"/>
    <m/>
    <x v="1"/>
    <m/>
    <x v="2"/>
    <n v="55.5"/>
    <x v="11"/>
    <n v="55.5"/>
    <x v="0"/>
    <m/>
  </r>
  <r>
    <x v="89"/>
    <s v="2b"/>
    <x v="93"/>
    <s v="Sam, dim et JF - JOUR - Consultation"/>
    <s v="Consultation"/>
    <n v="37.5"/>
    <s v="Roth René"/>
    <s v="M.Méd. Thier Mère Dieu Heusy"/>
    <m/>
    <m/>
    <s v="Différé"/>
    <s v="Autres"/>
    <s v="Oui"/>
    <n v="33.5"/>
    <n v="1.5"/>
    <x v="10"/>
    <m/>
    <x v="2"/>
    <n v="32"/>
    <x v="11"/>
    <n v="33.5"/>
    <x v="0"/>
    <m/>
  </r>
  <r>
    <x v="89"/>
    <n v="7"/>
    <x v="68"/>
    <s v="Sam, dim et JF - JOUR - Visite 1 bénéficiaire"/>
    <s v="Visite"/>
    <n v="55.5"/>
    <s v="Spoden Herbert"/>
    <m/>
    <s v="(137) Mutualité Chrétienne de Verviers - Eupen "/>
    <s v="Rue Laoureux 25-29  - 4800 Verviers"/>
    <s v="Différé"/>
    <s v="⅓ payant C"/>
    <s v="Oui"/>
    <n v="55.5"/>
    <n v="1.5"/>
    <x v="10"/>
    <n v="50.8"/>
    <x v="3"/>
    <m/>
    <x v="0"/>
    <n v="52.3"/>
    <x v="0"/>
    <m/>
  </r>
  <r>
    <x v="89"/>
    <s v="1a"/>
    <x v="81"/>
    <s v="Sam, dim et JF - JOUR - Visite 1 bénéficiaire"/>
    <s v="Visite"/>
    <n v="55.5"/>
    <s v="Mathijs Stephania"/>
    <s v="Léonardo Da Vinci Welkenraedt"/>
    <m/>
    <m/>
    <s v="Différé"/>
    <s v="MR"/>
    <s v="Oui"/>
    <n v="55.5"/>
    <m/>
    <x v="1"/>
    <m/>
    <x v="2"/>
    <n v="55.5"/>
    <x v="9"/>
    <n v="55.5"/>
    <x v="0"/>
    <m/>
  </r>
  <r>
    <x v="89"/>
    <s v="1b"/>
    <x v="169"/>
    <s v="Sam, dim et JF - JOUR - Visite 1 bénéficiaire"/>
    <s v="Visite"/>
    <n v="55.5"/>
    <s v="Vandebosch Elisa"/>
    <s v="Bel Fays Limbourg"/>
    <m/>
    <m/>
    <s v="Différé"/>
    <s v="MR"/>
    <s v="Oui"/>
    <n v="55.5"/>
    <m/>
    <x v="1"/>
    <m/>
    <x v="2"/>
    <n v="55.5"/>
    <x v="2"/>
    <n v="55.5"/>
    <x v="0"/>
    <m/>
  </r>
  <r>
    <x v="89"/>
    <s v="nuit 2"/>
    <x v="148"/>
    <s v="Sam, dim et JF - JOUR - Consultation"/>
    <s v="Consultation"/>
    <n v="37.5"/>
    <s v="Verdin Jean"/>
    <m/>
    <s v="(137) Mutualité Chrétienne de Verviers - Eupen "/>
    <s v="Rue Laoureux 25-29  - 4800 Verviers"/>
    <s v="Différé"/>
    <s v="⅓ payant C"/>
    <s v="Oui"/>
    <n v="37.5"/>
    <n v="1.5"/>
    <x v="10"/>
    <n v="35.85"/>
    <x v="3"/>
    <m/>
    <x v="0"/>
    <n v="37.35"/>
    <x v="0"/>
    <m/>
  </r>
  <r>
    <x v="89"/>
    <n v="6"/>
    <x v="21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nuit 1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nuit 1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nuit 1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nuit 1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nuit 1"/>
    <x v="84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89"/>
    <s v="nuit 3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a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a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a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a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a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a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a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a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a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a"/>
    <x v="8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b"/>
    <x v="169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89"/>
    <s v="1b"/>
    <x v="169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89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1b"/>
    <x v="16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2a"/>
    <x v="109"/>
    <s v="Sam, dim et JF - JOUR - Visite 1 bénéficiaire"/>
    <s v="Visite"/>
    <n v="55.5"/>
    <m/>
    <m/>
    <m/>
    <m/>
    <s v="Cash"/>
    <m/>
    <m/>
    <n v="55.5"/>
    <m/>
    <x v="1"/>
    <m/>
    <x v="2"/>
    <n v="55.5"/>
    <x v="13"/>
    <n v="55.5"/>
    <x v="0"/>
    <m/>
  </r>
  <r>
    <x v="89"/>
    <s v="2a"/>
    <x v="109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9"/>
    <s v="2a"/>
    <x v="10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2a"/>
    <x v="10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2a"/>
    <x v="10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2a"/>
    <x v="10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2a"/>
    <x v="10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2a"/>
    <x v="10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2b"/>
    <x v="93"/>
    <s v="Sam, dim et JF - JOUR - Consultation"/>
    <s v="Consultation"/>
    <n v="37.5"/>
    <m/>
    <m/>
    <m/>
    <m/>
    <s v="Cash"/>
    <m/>
    <m/>
    <n v="33.5"/>
    <m/>
    <x v="1"/>
    <m/>
    <x v="2"/>
    <n v="33.5"/>
    <x v="13"/>
    <n v="33.5"/>
    <x v="0"/>
    <m/>
  </r>
  <r>
    <x v="89"/>
    <s v="2b"/>
    <x v="93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89"/>
    <s v="2b"/>
    <x v="93"/>
    <s v="Sam, dim et JF - JOUR - Consultation"/>
    <s v="Consultation"/>
    <n v="37.5"/>
    <m/>
    <m/>
    <m/>
    <m/>
    <s v="Bancontact"/>
    <m/>
    <m/>
    <n v="33.5"/>
    <m/>
    <x v="1"/>
    <m/>
    <x v="2"/>
    <n v="33.5"/>
    <x v="13"/>
    <n v="33.5"/>
    <x v="0"/>
    <m/>
  </r>
  <r>
    <x v="89"/>
    <s v="2b"/>
    <x v="93"/>
    <s v="Sam, dim et JF - JOUR - Consultation"/>
    <s v="Consultation"/>
    <n v="37.5"/>
    <m/>
    <m/>
    <m/>
    <m/>
    <s v="Bancontact"/>
    <m/>
    <m/>
    <n v="33.5"/>
    <m/>
    <x v="1"/>
    <m/>
    <x v="2"/>
    <n v="33.5"/>
    <x v="13"/>
    <n v="33.5"/>
    <x v="0"/>
    <m/>
  </r>
  <r>
    <x v="89"/>
    <s v="2b"/>
    <x v="93"/>
    <s v="Sam, dim et JF - JOUR - Consultation"/>
    <s v="Consultation"/>
    <n v="37.5"/>
    <m/>
    <m/>
    <m/>
    <m/>
    <s v="Bancontact"/>
    <m/>
    <m/>
    <n v="33.5"/>
    <m/>
    <x v="1"/>
    <m/>
    <x v="2"/>
    <n v="33.5"/>
    <x v="13"/>
    <n v="33.5"/>
    <x v="0"/>
    <m/>
  </r>
  <r>
    <x v="89"/>
    <n v="3"/>
    <x v="25"/>
    <s v="Sam, dim et JF - JOUR - Consultation"/>
    <s v="Consultation"/>
    <n v="37.5"/>
    <m/>
    <m/>
    <m/>
    <m/>
    <s v="Cash"/>
    <m/>
    <m/>
    <n v="38.5"/>
    <m/>
    <x v="1"/>
    <m/>
    <x v="2"/>
    <n v="38.5"/>
    <x v="13"/>
    <n v="38.5"/>
    <x v="0"/>
    <m/>
  </r>
  <r>
    <x v="89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4"/>
    <x v="212"/>
    <s v="Sam, dim et JF - JOUR - Visite 1 bénéficiaire"/>
    <s v="Visite"/>
    <n v="55.5"/>
    <m/>
    <m/>
    <m/>
    <m/>
    <s v="Cash"/>
    <m/>
    <m/>
    <n v="55.5"/>
    <m/>
    <x v="1"/>
    <m/>
    <x v="2"/>
    <n v="55.5"/>
    <x v="13"/>
    <n v="55.5"/>
    <x v="0"/>
    <m/>
  </r>
  <r>
    <x v="89"/>
    <n v="4"/>
    <x v="212"/>
    <s v="Sam, dim et JF - JOUR - Visite 1 bénéficiaire"/>
    <s v="Visite"/>
    <n v="55.5"/>
    <m/>
    <m/>
    <m/>
    <m/>
    <s v="Cash"/>
    <m/>
    <m/>
    <n v="55.5"/>
    <m/>
    <x v="1"/>
    <m/>
    <x v="2"/>
    <n v="55.5"/>
    <x v="13"/>
    <n v="55.5"/>
    <x v="0"/>
    <m/>
  </r>
  <r>
    <x v="89"/>
    <n v="4"/>
    <x v="212"/>
    <s v="Sam, dim et JF - JOUR - Visite 1 bénéficiaire"/>
    <s v="Visite"/>
    <n v="55.5"/>
    <m/>
    <m/>
    <m/>
    <m/>
    <s v="Cash"/>
    <m/>
    <m/>
    <n v="55.5"/>
    <m/>
    <x v="1"/>
    <m/>
    <x v="2"/>
    <n v="55.5"/>
    <x v="13"/>
    <n v="55.5"/>
    <x v="0"/>
    <m/>
  </r>
  <r>
    <x v="89"/>
    <n v="4"/>
    <x v="212"/>
    <s v="Sam, dim et JF - JOUR - Visite 1 bénéficiaire"/>
    <s v="Visite"/>
    <n v="55.5"/>
    <m/>
    <m/>
    <m/>
    <m/>
    <s v="Cash"/>
    <m/>
    <m/>
    <n v="55.5"/>
    <m/>
    <x v="1"/>
    <m/>
    <x v="2"/>
    <n v="55.5"/>
    <x v="13"/>
    <n v="55.5"/>
    <x v="0"/>
    <m/>
  </r>
  <r>
    <x v="89"/>
    <n v="4"/>
    <x v="212"/>
    <s v="Sam, dim et JF - JOUR - Consultation"/>
    <s v="Consultation"/>
    <n v="37.5"/>
    <m/>
    <m/>
    <m/>
    <m/>
    <s v="Cash"/>
    <m/>
    <m/>
    <n v="34.979999999999997"/>
    <m/>
    <x v="1"/>
    <m/>
    <x v="2"/>
    <n v="34.979999999999997"/>
    <x v="13"/>
    <n v="34.979999999999997"/>
    <x v="0"/>
    <m/>
  </r>
  <r>
    <x v="89"/>
    <n v="4"/>
    <x v="21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4"/>
    <x v="21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4"/>
    <x v="21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4"/>
    <x v="21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6"/>
    <x v="21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6"/>
    <x v="21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6"/>
    <x v="21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n v="7"/>
    <x v="6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89"/>
    <s v="nuit 2"/>
    <x v="148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89"/>
    <s v="nuit 3"/>
    <x v="51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0"/>
    <s v="nuit 3"/>
    <x v="22"/>
    <s v="Sam, dim et JF - NUIT - Visite 1 bénéficiaire"/>
    <s v="Visite"/>
    <n v="85"/>
    <s v="Brodel Joseph"/>
    <s v="M.Méd. Pro Gesund ?"/>
    <m/>
    <m/>
    <s v="Différé"/>
    <s v="Autres"/>
    <s v="Oui"/>
    <n v="85"/>
    <n v="7"/>
    <x v="10"/>
    <m/>
    <x v="2"/>
    <n v="78"/>
    <x v="11"/>
    <n v="85"/>
    <x v="0"/>
    <m/>
  </r>
  <r>
    <x v="90"/>
    <s v="nuit 2"/>
    <x v="55"/>
    <s v="Vend et veille JF - NUIT - Visite 1 bénéficiare"/>
    <s v="Visite"/>
    <n v="85"/>
    <s v="Legros Elfriede"/>
    <s v="Grand Fa Malmédy"/>
    <m/>
    <m/>
    <s v="Différé"/>
    <s v="MR"/>
    <s v="Oui"/>
    <n v="85"/>
    <m/>
    <x v="1"/>
    <m/>
    <x v="2"/>
    <n v="85"/>
    <x v="12"/>
    <n v="85"/>
    <x v="0"/>
    <m/>
  </r>
  <r>
    <x v="90"/>
    <s v="nuit 2"/>
    <x v="55"/>
    <s v="Vend et veille JF - NUIT - Visite 1 bénéficiare"/>
    <s v="Visite"/>
    <n v="85"/>
    <s v="Leloup Valérie"/>
    <m/>
    <m/>
    <m/>
    <s v="Différé"/>
    <s v="Virement"/>
    <s v="Non"/>
    <n v="85"/>
    <m/>
    <x v="1"/>
    <m/>
    <x v="2"/>
    <n v="85"/>
    <x v="2"/>
    <n v="85"/>
    <x v="0"/>
    <m/>
  </r>
  <r>
    <x v="90"/>
    <s v="nuit 1"/>
    <x v="129"/>
    <s v="Sam, dim et JF - JOUR - Visite 1 bénéficiaire"/>
    <s v="Visite"/>
    <n v="55.5"/>
    <m/>
    <m/>
    <m/>
    <m/>
    <s v="Bancontact"/>
    <m/>
    <m/>
    <n v="49.5"/>
    <m/>
    <x v="1"/>
    <m/>
    <x v="2"/>
    <n v="49.5"/>
    <x v="13"/>
    <n v="49.5"/>
    <x v="0"/>
    <m/>
  </r>
  <r>
    <x v="90"/>
    <s v="nuit 1"/>
    <x v="129"/>
    <s v="Vend et veille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0"/>
    <s v="nuit 1"/>
    <x v="129"/>
    <s v="Vend et veille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0"/>
    <s v="nuit 2"/>
    <x v="55"/>
    <s v="Vend et veille JF - JOUR - Consultation"/>
    <s v="Consultation"/>
    <n v="29"/>
    <m/>
    <m/>
    <m/>
    <m/>
    <s v="Cash"/>
    <m/>
    <m/>
    <n v="30"/>
    <m/>
    <x v="1"/>
    <m/>
    <x v="2"/>
    <n v="30"/>
    <x v="13"/>
    <n v="30"/>
    <x v="0"/>
    <m/>
  </r>
  <r>
    <x v="90"/>
    <s v="nuit 2"/>
    <x v="55"/>
    <s v="Vend et veille JF - JOUR - Consultation"/>
    <s v="Consultation"/>
    <n v="29"/>
    <m/>
    <m/>
    <m/>
    <m/>
    <s v="Bancontact"/>
    <m/>
    <m/>
    <n v="29"/>
    <m/>
    <x v="1"/>
    <m/>
    <x v="2"/>
    <n v="29"/>
    <x v="13"/>
    <n v="29"/>
    <x v="0"/>
    <m/>
  </r>
  <r>
    <x v="90"/>
    <s v="nuit 3"/>
    <x v="22"/>
    <s v="Vend et veille JF - JOUR - Consultation"/>
    <s v="Consultation"/>
    <n v="29"/>
    <m/>
    <m/>
    <m/>
    <m/>
    <s v="Bancontact"/>
    <m/>
    <m/>
    <n v="29"/>
    <m/>
    <x v="1"/>
    <m/>
    <x v="2"/>
    <n v="29"/>
    <x v="13"/>
    <n v="29"/>
    <x v="0"/>
    <m/>
  </r>
  <r>
    <x v="90"/>
    <s v="nuit 3"/>
    <x v="22"/>
    <s v="Vend et veille JF - JOUR - Consultation"/>
    <s v="Consultation"/>
    <n v="29"/>
    <m/>
    <m/>
    <m/>
    <m/>
    <s v="Cash"/>
    <m/>
    <m/>
    <n v="3"/>
    <m/>
    <x v="1"/>
    <m/>
    <x v="2"/>
    <n v="3"/>
    <x v="13"/>
    <n v="3"/>
    <x v="0"/>
    <m/>
  </r>
  <r>
    <x v="91"/>
    <s v="nuit 3"/>
    <x v="1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91"/>
    <n v="4"/>
    <x v="78"/>
    <s v="Sam, dim et JF - JOUR - Consultation"/>
    <s v="Consultation"/>
    <n v="37.5"/>
    <s v="Bertholet Tiffany"/>
    <m/>
    <s v="(137) Mutualité Chrétienne de Verviers - Eupen "/>
    <s v="Rue Laoureux 25-29  - 4800 Verviers"/>
    <s v="Différé"/>
    <s v="⅓ payant C"/>
    <s v="Oui"/>
    <n v="37.5"/>
    <n v="1.5"/>
    <x v="10"/>
    <n v="35.85"/>
    <x v="3"/>
    <m/>
    <x v="0"/>
    <n v="37.35"/>
    <x v="0"/>
    <m/>
  </r>
  <r>
    <x v="91"/>
    <s v="1b"/>
    <x v="170"/>
    <s v="Sam, dim et JF - JOUR - Consultation"/>
    <s v="Consultation"/>
    <n v="37.5"/>
    <s v="Califice Christelle"/>
    <m/>
    <s v="(130) Mutualité chrétienne de Liège _x000a_"/>
    <s v="Place du XX Août 38 - 4000 LIEGE"/>
    <s v="Différé"/>
    <s v="⅓ payant C"/>
    <s v="Oui"/>
    <n v="37.5"/>
    <n v="5.5"/>
    <x v="10"/>
    <n v="31.35"/>
    <x v="3"/>
    <m/>
    <x v="0"/>
    <n v="36.85"/>
    <x v="0"/>
    <m/>
  </r>
  <r>
    <x v="91"/>
    <n v="7"/>
    <x v="1"/>
    <s v="Sam, dim et JF - JOUR - Consultation"/>
    <s v="Consultation"/>
    <n v="37.5"/>
    <s v="Collard Bernard"/>
    <s v="M.Méd. Pro Gesund"/>
    <m/>
    <m/>
    <s v="Différé"/>
    <s v="Autres"/>
    <s v="Oui"/>
    <n v="37.5"/>
    <n v="6"/>
    <x v="10"/>
    <m/>
    <x v="2"/>
    <n v="31.5"/>
    <x v="11"/>
    <n v="37.5"/>
    <x v="0"/>
    <m/>
  </r>
  <r>
    <x v="91"/>
    <n v="4"/>
    <x v="78"/>
    <s v="Sam, dim et JF - JOUR - Visite 1 bénéficiaire"/>
    <s v="Visite"/>
    <n v="55.5"/>
    <s v="Dahmen Catherine"/>
    <s v="Grand Fa Malmédy"/>
    <m/>
    <m/>
    <s v="Différé"/>
    <s v="MR"/>
    <s v="Oui"/>
    <n v="55.5"/>
    <m/>
    <x v="1"/>
    <m/>
    <x v="2"/>
    <n v="55.5"/>
    <x v="12"/>
    <n v="55.5"/>
    <x v="0"/>
    <m/>
  </r>
  <r>
    <x v="91"/>
    <n v="7"/>
    <x v="1"/>
    <s v="Sam, dim et JF - JOUR - Consultation"/>
    <s v="Consultation"/>
    <n v="37.5"/>
    <s v="Ducomble Valérie"/>
    <s v="M.Méd. Pro Gesund"/>
    <m/>
    <m/>
    <s v="Différé"/>
    <s v="Autres"/>
    <s v="Oui"/>
    <n v="37.5"/>
    <n v="6"/>
    <x v="10"/>
    <m/>
    <x v="2"/>
    <n v="31.5"/>
    <x v="11"/>
    <n v="37.5"/>
    <x v="0"/>
    <m/>
  </r>
  <r>
    <x v="91"/>
    <s v="nuit 1"/>
    <x v="123"/>
    <s v="Sam, dim et JF - JOUR - Visite 1 bénéficiaire"/>
    <s v="Visite"/>
    <n v="55.5"/>
    <s v="Errens Josephine"/>
    <m/>
    <s v="(319) Solidaris - Mutualité socialiste et syndicale de la Province de Liège _x000a_"/>
    <s v="Chaussée de Mons 228 1480 TUBIZE "/>
    <s v="Différé"/>
    <s v="⅓ payant C"/>
    <s v="Oui"/>
    <n v="55.5"/>
    <n v="5"/>
    <x v="10"/>
    <n v="50.8"/>
    <x v="3"/>
    <m/>
    <x v="0"/>
    <n v="55.8"/>
    <x v="0"/>
    <m/>
  </r>
  <r>
    <x v="91"/>
    <s v="2b"/>
    <x v="132"/>
    <s v="Sam, dim et JF - JOUR - Consultation"/>
    <s v="Consultation"/>
    <n v="37.5"/>
    <s v="Ferri Mickaël"/>
    <m/>
    <s v="(319) Solidaris - Mutualité socialiste et syndicale de la Province de Liège _x000a_"/>
    <s v="Chaussée de Mons 228 1480 TUBIZE "/>
    <s v="Différé"/>
    <s v="⅓ payant NP"/>
    <s v="Non"/>
    <n v="37.5"/>
    <m/>
    <x v="1"/>
    <n v="35.85"/>
    <x v="3"/>
    <m/>
    <x v="0"/>
    <n v="35.85"/>
    <x v="0"/>
    <m/>
  </r>
  <r>
    <x v="91"/>
    <s v="2a"/>
    <x v="100"/>
    <s v="Sam, dim et JF - JOUR - Visite 1 bénéficiaire"/>
    <s v="Visite"/>
    <n v="55.5"/>
    <s v="Bruyns Marie - Jeanne"/>
    <s v="La Barcarolle Stembert"/>
    <m/>
    <m/>
    <s v="Différé"/>
    <s v="MR"/>
    <s v="Oui"/>
    <n v="55.5"/>
    <m/>
    <x v="1"/>
    <m/>
    <x v="2"/>
    <n v="55.6"/>
    <x v="9"/>
    <n v="55.6"/>
    <x v="0"/>
    <m/>
  </r>
  <r>
    <x v="91"/>
    <n v="7"/>
    <x v="1"/>
    <s v="Sam, dim et JF - JOUR - Consultation"/>
    <s v="Consultation"/>
    <n v="37.5"/>
    <s v="Grosshauser Rita"/>
    <m/>
    <s v="(228) Mutualia - Mutualité neutre _x000a_"/>
    <s v="Place Verte 41 4800 VERVIERS"/>
    <s v="Différé"/>
    <s v="⅓ payant C"/>
    <s v="Oui"/>
    <n v="37.5"/>
    <n v="1.5"/>
    <x v="10"/>
    <n v="35.85"/>
    <x v="2"/>
    <m/>
    <x v="0"/>
    <n v="1.5"/>
    <x v="3"/>
    <s v="Virement 30/10/2017"/>
  </r>
  <r>
    <x v="91"/>
    <s v="1a"/>
    <x v="172"/>
    <s v="Sam, dim et JF - JOUR - Consultation"/>
    <s v="Consultation"/>
    <n v="37.5"/>
    <s v="Halleux Eric"/>
    <m/>
    <s v="(137) Mutualité Chrétienne de Verviers - Eupen "/>
    <s v="Rue Laoureux 25-29  - 4800 Verviers"/>
    <s v="Différé"/>
    <s v="⅓ payant NP"/>
    <s v="Oui"/>
    <n v="37.5"/>
    <m/>
    <x v="1"/>
    <n v="35.85"/>
    <x v="3"/>
    <m/>
    <x v="0"/>
    <n v="35.85"/>
    <x v="0"/>
    <m/>
  </r>
  <r>
    <x v="91"/>
    <s v="1b"/>
    <x v="170"/>
    <s v="Sam, dim et JF - JOUR - Consultation"/>
    <s v="Consultation"/>
    <n v="37.5"/>
    <s v="Jungheim Samuel"/>
    <m/>
    <s v="(319) Solidaris - Mutualité socialiste et syndicale de la Province de Liège _x000a_"/>
    <s v="Chaussée de Mons 228 1480 TUBIZE "/>
    <s v="Différé"/>
    <s v="⅓ payant C"/>
    <s v="Oui"/>
    <n v="37.5"/>
    <n v="3"/>
    <x v="10"/>
    <n v="35.85"/>
    <x v="3"/>
    <m/>
    <x v="0"/>
    <n v="38.85"/>
    <x v="0"/>
    <m/>
  </r>
  <r>
    <x v="91"/>
    <n v="5"/>
    <x v="128"/>
    <s v="Sam, dim et JF - JOUR - Consultation"/>
    <s v="Consultation"/>
    <n v="37.5"/>
    <s v="Choffray Marie - Anne"/>
    <m/>
    <s v="(319) Solidaris - Mutualité socialiste et syndicale de la Province de Liège _x000a_"/>
    <s v="Chaussée de Mons 228 1480 TUBIZE "/>
    <s v="Différé"/>
    <s v="⅓ payant C"/>
    <s v="Oui"/>
    <n v="37.5"/>
    <n v="1"/>
    <x v="10"/>
    <n v="23.5"/>
    <x v="8"/>
    <m/>
    <x v="0"/>
    <n v="24.5"/>
    <x v="0"/>
    <m/>
  </r>
  <r>
    <x v="91"/>
    <n v="5"/>
    <x v="128"/>
    <s v="Sam, dim et JF - JOUR - Consultation"/>
    <s v="Consultation"/>
    <n v="37.5"/>
    <s v="Giet Sandrina"/>
    <m/>
    <s v="(137) Mutualité Chrétienne de Verviers - Eupen "/>
    <s v="Rue Laoureux 25-29  - 4800 Verviers"/>
    <s v="Différé"/>
    <s v="⅓ payant C"/>
    <s v="Oui"/>
    <n v="37.5"/>
    <n v="1"/>
    <x v="10"/>
    <n v="35.85"/>
    <x v="8"/>
    <m/>
    <x v="0"/>
    <n v="36.85"/>
    <x v="0"/>
    <m/>
  </r>
  <r>
    <x v="91"/>
    <n v="4"/>
    <x v="78"/>
    <s v="Sam, dim et JF - JOUR - Consultation"/>
    <s v="Consultation"/>
    <n v="37.5"/>
    <s v="Kohnen Maria"/>
    <m/>
    <s v="(319) Solidaris - Mutualité socialiste et syndicale de la Province de Liège _x000a_"/>
    <s v="Chaussée de Mons 228 1480 TUBIZE "/>
    <s v="Différé"/>
    <s v="⅓ payant C"/>
    <s v="Oui"/>
    <n v="37.5"/>
    <n v="1.5"/>
    <x v="10"/>
    <n v="35.85"/>
    <x v="3"/>
    <m/>
    <x v="0"/>
    <n v="37.35"/>
    <x v="0"/>
    <m/>
  </r>
  <r>
    <x v="91"/>
    <s v="1b"/>
    <x v="170"/>
    <s v="Sam, dim et JF - JOUR - Visite 1 bénéficiaire"/>
    <s v="Visite"/>
    <n v="55.5"/>
    <s v="Liegeois Lea"/>
    <m/>
    <s v="(137) Mutualité Chrétienne de Verviers - Eupen "/>
    <s v="Rue Laoureux 25-29  - 4800 Verviers"/>
    <s v="Différé"/>
    <s v="⅓ payant C"/>
    <s v="Oui"/>
    <n v="55.5"/>
    <n v="5"/>
    <x v="10"/>
    <n v="50.8"/>
    <x v="3"/>
    <m/>
    <x v="0"/>
    <n v="55.8"/>
    <x v="0"/>
    <m/>
  </r>
  <r>
    <x v="91"/>
    <n v="5"/>
    <x v="128"/>
    <s v="Sam, dim et JF - JOUR - Consultation"/>
    <s v="Consultation"/>
    <n v="37.5"/>
    <s v="Schmitz Francis"/>
    <m/>
    <s v="(509) Partena - Mutualité libre _x000a_"/>
    <s v="Boulevard Louis Mettewie 74-76 1080 BRUXELLES "/>
    <s v="Différé"/>
    <s v="⅓ payant C"/>
    <s v="Oui"/>
    <n v="37.5"/>
    <n v="1"/>
    <x v="10"/>
    <m/>
    <x v="2"/>
    <m/>
    <x v="0"/>
    <n v="1"/>
    <x v="3"/>
    <m/>
  </r>
  <r>
    <x v="91"/>
    <n v="7"/>
    <x v="1"/>
    <s v="Sam, dim et JF - JOUR - Consultation"/>
    <s v="Consultation"/>
    <n v="37.5"/>
    <s v="Theissen Ellen"/>
    <s v="M.Méd. Pro Gesund"/>
    <m/>
    <m/>
    <s v="Différé"/>
    <s v="Autres"/>
    <s v="Oui"/>
    <n v="37.5"/>
    <n v="6"/>
    <x v="10"/>
    <m/>
    <x v="2"/>
    <n v="31.5"/>
    <x v="11"/>
    <n v="37.5"/>
    <x v="0"/>
    <m/>
  </r>
  <r>
    <x v="91"/>
    <n v="6"/>
    <x v="152"/>
    <s v="Sam, dim et JF - JOUR - Visite 1 bénéficiaire"/>
    <s v="Visite"/>
    <n v="55.5"/>
    <s v="Weber Juliana"/>
    <s v="St Marie Raeren"/>
    <m/>
    <m/>
    <s v="Différé"/>
    <s v="MR"/>
    <s v="Oui"/>
    <n v="112.26"/>
    <m/>
    <x v="1"/>
    <m/>
    <x v="2"/>
    <n v="112.26"/>
    <x v="11"/>
    <n v="112.26"/>
    <x v="0"/>
    <m/>
  </r>
  <r>
    <x v="91"/>
    <n v="7"/>
    <x v="1"/>
    <s v="Sam, dim et JF - JOUR - Consultation"/>
    <s v="Consultation"/>
    <n v="37.5"/>
    <s v="Zbir Amina"/>
    <m/>
    <s v="(137) Mutualité Chrétienne de Verviers - Eupen "/>
    <s v="Rue Laoureux 25-29  - 4800 Verviers"/>
    <s v="Différé"/>
    <s v="⅓ payant C"/>
    <s v="Oui"/>
    <n v="37.5"/>
    <n v="1.5"/>
    <x v="10"/>
    <n v="35.85"/>
    <x v="3"/>
    <m/>
    <x v="0"/>
    <n v="37.35"/>
    <x v="0"/>
    <m/>
  </r>
  <r>
    <x v="91"/>
    <n v="3"/>
    <x v="29"/>
    <s v="Sam, dim et JF - JOUR - Visite 1 bénéficiaire"/>
    <s v="Visite"/>
    <n v="55.5"/>
    <s v="Dahman Ayyoub"/>
    <s v="Les Sorbiers Spa"/>
    <m/>
    <m/>
    <s v="Différé"/>
    <s v="MR"/>
    <s v="Oui"/>
    <n v="55"/>
    <m/>
    <x v="1"/>
    <m/>
    <x v="2"/>
    <n v="55"/>
    <x v="11"/>
    <n v="55"/>
    <x v="0"/>
    <m/>
  </r>
  <r>
    <x v="91"/>
    <n v="3"/>
    <x v="29"/>
    <s v="Sam, dim et JF - JOUR - Visite 1 bénéficiaire"/>
    <s v="Visite"/>
    <n v="55.5"/>
    <s v="Guisse Yvan"/>
    <s v="Les Heures Claires Spa/ envoyé Maitre Montluc Huy"/>
    <m/>
    <m/>
    <s v="Différé"/>
    <s v="MR"/>
    <s v="Oui"/>
    <n v="55.5"/>
    <m/>
    <x v="1"/>
    <m/>
    <x v="2"/>
    <n v="55.5"/>
    <x v="12"/>
    <n v="55.5"/>
    <x v="0"/>
    <m/>
  </r>
  <r>
    <x v="91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1a"/>
    <x v="17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1a"/>
    <x v="17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1a"/>
    <x v="17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1a"/>
    <x v="17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1a"/>
    <x v="17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1a"/>
    <x v="17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1a"/>
    <x v="17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1a"/>
    <x v="172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91"/>
    <s v="1b"/>
    <x v="17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1b"/>
    <x v="17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1b"/>
    <x v="17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1b"/>
    <x v="17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1b"/>
    <x v="17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1b"/>
    <x v="170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1"/>
    <s v="1b"/>
    <x v="170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1"/>
    <s v="2a"/>
    <x v="100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1"/>
    <s v="2a"/>
    <x v="100"/>
    <s v="Sam, dim et JF - JOUR - Visite 1 bénéficiaire"/>
    <s v="Visite"/>
    <n v="55.5"/>
    <m/>
    <m/>
    <m/>
    <m/>
    <s v="Cash"/>
    <m/>
    <m/>
    <n v="55"/>
    <m/>
    <x v="1"/>
    <m/>
    <x v="2"/>
    <n v="55"/>
    <x v="13"/>
    <n v="55"/>
    <x v="0"/>
    <m/>
  </r>
  <r>
    <x v="91"/>
    <s v="2a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2a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2a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2a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2a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2a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2a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2a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2a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2a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2a"/>
    <x v="100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91"/>
    <s v="2b"/>
    <x v="132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91"/>
    <s v="2b"/>
    <x v="13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2b"/>
    <x v="13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2b"/>
    <x v="13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2b"/>
    <x v="13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2b"/>
    <x v="13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2b"/>
    <x v="13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2b"/>
    <x v="13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4"/>
    <x v="78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1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5"/>
    <x v="128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5"/>
    <x v="128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91"/>
    <n v="6"/>
    <x v="152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1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nuit 1"/>
    <x v="123"/>
    <s v="Sam, dim et JF - JOUR - Visite 1 bénéficiaire"/>
    <s v="Visite"/>
    <n v="55.5"/>
    <m/>
    <m/>
    <m/>
    <m/>
    <s v="Cash"/>
    <m/>
    <m/>
    <n v="55.5"/>
    <m/>
    <x v="1"/>
    <m/>
    <x v="2"/>
    <n v="55.5"/>
    <x v="13"/>
    <n v="55.5"/>
    <x v="0"/>
    <m/>
  </r>
  <r>
    <x v="91"/>
    <s v="nuit 1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nuit 1"/>
    <x v="123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1"/>
    <s v="nuit 1"/>
    <x v="123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1"/>
    <s v="nuit 2"/>
    <x v="3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1"/>
    <s v="nuit 2"/>
    <x v="33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1"/>
    <s v="nuit 2"/>
    <x v="33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1"/>
    <s v="nuit 2"/>
    <x v="33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2"/>
    <n v="7"/>
    <x v="121"/>
    <s v="Sam, dim et JF - JOUR - Consultation"/>
    <s v="Consultation"/>
    <n v="37.5"/>
    <s v="Bach Liam"/>
    <s v="M.Méd. Pro Gesund"/>
    <m/>
    <m/>
    <s v="Différé"/>
    <s v="Autres"/>
    <s v="Oui"/>
    <n v="37.5"/>
    <n v="6"/>
    <x v="10"/>
    <m/>
    <x v="2"/>
    <n v="31.5"/>
    <x v="11"/>
    <n v="37.5"/>
    <x v="0"/>
    <m/>
  </r>
  <r>
    <x v="92"/>
    <s v="2b"/>
    <x v="176"/>
    <s v="Sam, dim et JF - JOUR - Consultation"/>
    <s v="Consultation"/>
    <n v="37.5"/>
    <s v="Benghoufiri Fellah Adil"/>
    <s v="MM Bulle d'air"/>
    <s v="(228) Mutualia - Mutualité neutre _x000a_"/>
    <s v="Place Verte 41 4800 VERVIERS"/>
    <s v="Différé"/>
    <s v="⅓ payant BC"/>
    <s v="Oui"/>
    <n v="37.5"/>
    <n v="1.5"/>
    <x v="10"/>
    <m/>
    <x v="2"/>
    <m/>
    <x v="0"/>
    <n v="1.5"/>
    <x v="2"/>
    <m/>
  </r>
  <r>
    <x v="92"/>
    <s v="1a"/>
    <x v="71"/>
    <s v="Sam, dim et JF - JOUR - Visite 1 bénéficiaire"/>
    <s v="Visite"/>
    <n v="55.5"/>
    <s v="Chapelle Charles"/>
    <s v="Bel Fays Limbourg"/>
    <m/>
    <m/>
    <s v="Différé"/>
    <s v="MR"/>
    <s v="Oui"/>
    <n v="55.5"/>
    <m/>
    <x v="1"/>
    <m/>
    <x v="2"/>
    <n v="55.5"/>
    <x v="11"/>
    <n v="55.5"/>
    <x v="0"/>
    <m/>
  </r>
  <r>
    <x v="92"/>
    <s v="2a"/>
    <x v="181"/>
    <s v="Sam, dim et JF - JOUR - Consultation"/>
    <s v="Consultation"/>
    <n v="37.5"/>
    <s v="Delbouille Benédicte"/>
    <m/>
    <s v="(228) Mutualia - Mutualité neutre _x000a_"/>
    <s v="Place Verte 41 4800 VERVIERS"/>
    <s v="Différé"/>
    <s v="⅓ payant BC"/>
    <s v="Oui"/>
    <n v="37.5"/>
    <n v="1.5"/>
    <x v="10"/>
    <n v="35.85"/>
    <x v="2"/>
    <m/>
    <x v="0"/>
    <n v="1.5"/>
    <x v="3"/>
    <s v="Virement 30/10/2017"/>
  </r>
  <r>
    <x v="92"/>
    <s v="2b"/>
    <x v="176"/>
    <s v="Sam, dim et JF - JOUR - Consultation"/>
    <s v="Consultation"/>
    <n v="37.5"/>
    <s v="Dortu Virginie"/>
    <m/>
    <s v="(228) Mutualia - Mutualité neutre _x000a_"/>
    <s v="Place Verte 41 4800 VERVIERS"/>
    <s v="Différé"/>
    <s v="⅓ payant BC"/>
    <s v="Oui"/>
    <n v="37.5"/>
    <n v="1.5"/>
    <x v="10"/>
    <n v="36.35"/>
    <x v="2"/>
    <m/>
    <x v="0"/>
    <n v="1.5"/>
    <x v="3"/>
    <s v="Virement 30/10/2017"/>
  </r>
  <r>
    <x v="92"/>
    <s v="1a"/>
    <x v="71"/>
    <s v="Sam, dim et JF - JOUR - Visite 1 bénéficiaire"/>
    <s v="Visite"/>
    <n v="55.5"/>
    <s v="Falla Rodolphe"/>
    <s v="CPAS Limbourg"/>
    <m/>
    <m/>
    <s v="Différé"/>
    <s v="CPAS"/>
    <s v="Oui"/>
    <n v="55.5"/>
    <m/>
    <x v="1"/>
    <m/>
    <x v="2"/>
    <n v="55.5"/>
    <x v="12"/>
    <n v="55.5"/>
    <x v="0"/>
    <m/>
  </r>
  <r>
    <x v="92"/>
    <n v="6"/>
    <x v="124"/>
    <s v="Sam, dim et JF - JOUR - Consultation"/>
    <s v="Consultation"/>
    <n v="37.5"/>
    <s v="Flas Ghislaine"/>
    <m/>
    <s v="(137) Mutualité Chrétienne de Verviers - Eupen "/>
    <s v="Rue Laoureux 25-29  - 4800 Verviers"/>
    <s v="Différé"/>
    <s v="⅓ payant C"/>
    <s v="Oui"/>
    <n v="37.5"/>
    <n v="1.5"/>
    <x v="10"/>
    <n v="35.85"/>
    <x v="3"/>
    <m/>
    <x v="0"/>
    <n v="37.35"/>
    <x v="0"/>
    <m/>
  </r>
  <r>
    <x v="92"/>
    <n v="5"/>
    <x v="91"/>
    <s v="Sam, dim et JF - JOUR - Consultation"/>
    <s v="Consultation"/>
    <n v="37.5"/>
    <s v="Heyden Cynthia"/>
    <m/>
    <s v="(137) Mutualité Chrétienne de Verviers - Eupen "/>
    <s v="Rue Laoureux 25-29  - 4800 Verviers"/>
    <s v="Différé"/>
    <s v="⅓ payant NP"/>
    <s v="Oui"/>
    <n v="37.5"/>
    <m/>
    <x v="1"/>
    <n v="35.85"/>
    <x v="3"/>
    <m/>
    <x v="0"/>
    <n v="35.85"/>
    <x v="0"/>
    <m/>
  </r>
  <r>
    <x v="92"/>
    <n v="3"/>
    <x v="76"/>
    <s v="Sam, dim et JF - JOUR - Consultation"/>
    <s v="Consultation"/>
    <n v="37.5"/>
    <s v="Jobe Louise"/>
    <s v="Les Heures Claires Spa"/>
    <m/>
    <m/>
    <s v="Différé"/>
    <s v="MR"/>
    <s v="Oui"/>
    <n v="37.5"/>
    <m/>
    <x v="1"/>
    <m/>
    <x v="2"/>
    <n v="37.5"/>
    <x v="11"/>
    <n v="37.5"/>
    <x v="0"/>
    <m/>
  </r>
  <r>
    <x v="92"/>
    <n v="6"/>
    <x v="124"/>
    <s v="Sam, dim et JF - JOUR - Consultation"/>
    <s v="Consultation"/>
    <n v="37.5"/>
    <s v="Jovanovic Adriano"/>
    <m/>
    <s v="(137) Mutualité Chrétienne de Verviers - Eupen "/>
    <s v="Rue Laoureux 25-29  - 4800 Verviers"/>
    <s v="Différé"/>
    <s v="⅓ payant C"/>
    <s v="Oui"/>
    <n v="37.5"/>
    <n v="1.5"/>
    <x v="10"/>
    <n v="35.85"/>
    <x v="3"/>
    <m/>
    <x v="0"/>
    <n v="37.35"/>
    <x v="0"/>
    <m/>
  </r>
  <r>
    <x v="92"/>
    <n v="7"/>
    <x v="121"/>
    <s v="Sam, dim et JF - JOUR - Consultation"/>
    <s v="Consultation"/>
    <n v="37.5"/>
    <s v="Kupper Hermann - Jos"/>
    <s v="M.Méd. Pro Gesund"/>
    <m/>
    <m/>
    <s v="Différé"/>
    <s v="Autres"/>
    <s v="Oui"/>
    <n v="37.5"/>
    <n v="6"/>
    <x v="10"/>
    <m/>
    <x v="2"/>
    <n v="31.5"/>
    <x v="11"/>
    <n v="37.5"/>
    <x v="0"/>
    <m/>
  </r>
  <r>
    <x v="92"/>
    <s v="2a"/>
    <x v="181"/>
    <s v="Sam, dim et JF - JOUR - Consultation"/>
    <s v="Consultation"/>
    <n v="37.5"/>
    <s v="Laverdeur Sabrina"/>
    <s v="M.Méd. Thier Mère Dieu Heusy"/>
    <m/>
    <m/>
    <s v="Différé"/>
    <s v="Autres"/>
    <s v="Oui"/>
    <n v="37.5"/>
    <n v="1.5"/>
    <x v="10"/>
    <m/>
    <x v="2"/>
    <n v="33.35"/>
    <x v="11"/>
    <n v="34.85"/>
    <x v="0"/>
    <m/>
  </r>
  <r>
    <x v="92"/>
    <s v="2a"/>
    <x v="181"/>
    <s v="Sam, dim et JF - JOUR - Consultation"/>
    <s v="Consultation"/>
    <n v="37.5"/>
    <s v="Maréchal Martine"/>
    <m/>
    <s v="(319) Solidaris - Mutualité socialiste et syndicale de la Province de Liège _x000a_"/>
    <s v="Chaussée de Mons 228 1480 TUBIZE "/>
    <s v="Différé"/>
    <s v="⅓ payant BC"/>
    <s v="Oui"/>
    <n v="37.5"/>
    <n v="1.5"/>
    <x v="10"/>
    <n v="35.85"/>
    <x v="3"/>
    <m/>
    <x v="0"/>
    <n v="37.35"/>
    <x v="0"/>
    <m/>
  </r>
  <r>
    <x v="92"/>
    <s v="2a"/>
    <x v="181"/>
    <s v="Sam, dim et JF - JOUR - Visite 1 bénéficiaire"/>
    <s v="Visite"/>
    <n v="55.5"/>
    <s v="Melidoni Argyro"/>
    <m/>
    <s v="(506) Omnimut mutualité libre de Wallonie _x000a_"/>
    <s v="Rue Natalis 47 B 4020 LIEGE "/>
    <s v="Différé"/>
    <s v="⅓ payant C"/>
    <s v="Oui"/>
    <n v="55.5"/>
    <n v="5"/>
    <x v="10"/>
    <n v="50.8"/>
    <x v="3"/>
    <m/>
    <x v="0"/>
    <n v="55.8"/>
    <x v="0"/>
    <m/>
  </r>
  <r>
    <x v="92"/>
    <s v="nuit 1"/>
    <x v="177"/>
    <s v="Sam, dim et JF - NUIT - Visite 1 bénéficiaire"/>
    <s v="Visite"/>
    <n v="85"/>
    <s v="Nalpas Marie Thérèse"/>
    <s v="Schmits Pierre Avocat Rue Laoureux Verviers 4800"/>
    <m/>
    <m/>
    <s v="Différé"/>
    <s v="Admin. De biens"/>
    <s v="Oui"/>
    <n v="85"/>
    <m/>
    <x v="1"/>
    <m/>
    <x v="2"/>
    <n v="85"/>
    <x v="11"/>
    <n v="85"/>
    <x v="0"/>
    <m/>
  </r>
  <r>
    <x v="92"/>
    <s v="1b"/>
    <x v="199"/>
    <s v="Sam, dim et JF - JOUR - Consultation"/>
    <s v="Consultation"/>
    <n v="37.5"/>
    <s v="Nartiyev Abdurahman"/>
    <m/>
    <s v="(515) Freie Krankenkasse _x000a_"/>
    <s v="Rue Saint-Hubert 49 - 1150 BRUXELLES"/>
    <s v="Différé"/>
    <s v="⅓ payant C"/>
    <s v="Oui"/>
    <n v="37.5"/>
    <n v="1.5"/>
    <x v="10"/>
    <n v="35.85"/>
    <x v="6"/>
    <m/>
    <x v="0"/>
    <n v="37.35"/>
    <x v="0"/>
    <m/>
  </r>
  <r>
    <x v="92"/>
    <s v="2a"/>
    <x v="181"/>
    <s v="Sam, dim et JF - JOUR - Consultation"/>
    <s v="Consultation"/>
    <n v="37.5"/>
    <s v="Paquay Enzio"/>
    <s v="M.Méd. Thier Mère Dieu Heusy"/>
    <m/>
    <m/>
    <s v="Différé"/>
    <s v="Autres"/>
    <s v="Oui"/>
    <n v="37.5"/>
    <n v="1.5"/>
    <x v="10"/>
    <m/>
    <x v="2"/>
    <n v="33.35"/>
    <x v="11"/>
    <n v="34.85"/>
    <x v="0"/>
    <m/>
  </r>
  <r>
    <x v="92"/>
    <n v="7"/>
    <x v="121"/>
    <s v="Sam, dim et JF - JOUR - Consultation"/>
    <s v="Consultation"/>
    <n v="37.5"/>
    <s v="Reuter Anika"/>
    <s v="M.Méd. Pro Gesund"/>
    <m/>
    <m/>
    <s v="Différé"/>
    <s v="Autres"/>
    <s v="Oui"/>
    <n v="37.5"/>
    <n v="6"/>
    <x v="10"/>
    <m/>
    <x v="2"/>
    <n v="31.5"/>
    <x v="11"/>
    <n v="37.5"/>
    <x v="0"/>
    <m/>
  </r>
  <r>
    <x v="92"/>
    <n v="4"/>
    <x v="96"/>
    <s v="Sam, dim et JF - JOUR - Visite 1 bénéficiaire"/>
    <s v="Visite"/>
    <n v="55.5"/>
    <s v="Rosen Fernand"/>
    <m/>
    <s v="(137) Mutualité Chrétienne de Verviers - Eupen "/>
    <s v="Rue Laoureux 25-29  - 4800 Verviers"/>
    <s v="Différé"/>
    <s v="⅓ payant NP"/>
    <s v="Oui"/>
    <n v="55.5"/>
    <m/>
    <x v="1"/>
    <n v="55.6"/>
    <x v="3"/>
    <m/>
    <x v="0"/>
    <n v="55.6"/>
    <x v="0"/>
    <m/>
  </r>
  <r>
    <x v="92"/>
    <n v="7"/>
    <x v="121"/>
    <s v="Sam, dim et JF - JOUR - Consultation"/>
    <s v="Consultation"/>
    <n v="37.5"/>
    <s v="Schmidt Marvin"/>
    <s v="M.Méd. Pro Gesund"/>
    <m/>
    <m/>
    <s v="Différé"/>
    <s v="Autres"/>
    <s v="Oui"/>
    <n v="37.5"/>
    <n v="6"/>
    <x v="10"/>
    <m/>
    <x v="2"/>
    <n v="31.5"/>
    <x v="11"/>
    <n v="37.5"/>
    <x v="0"/>
    <m/>
  </r>
  <r>
    <x v="92"/>
    <n v="7"/>
    <x v="121"/>
    <s v="Sam, dim et JF - JOUR - Consultation"/>
    <s v="Consultation"/>
    <n v="37.5"/>
    <s v="Simar Guillaume"/>
    <s v="M.Méd. Pro Gesund"/>
    <m/>
    <m/>
    <s v="Différé"/>
    <s v="Autres"/>
    <s v="Oui"/>
    <n v="37.5"/>
    <n v="6"/>
    <x v="10"/>
    <m/>
    <x v="2"/>
    <n v="31.5"/>
    <x v="11"/>
    <n v="37.5"/>
    <x v="0"/>
    <m/>
  </r>
  <r>
    <x v="92"/>
    <s v="nuit 2"/>
    <x v="19"/>
    <s v="Sam, dim et JF - NUIT - Visite 1 bénéficiaire"/>
    <s v="Visite"/>
    <n v="85"/>
    <s v="Therer Théodore Pierre"/>
    <s v="Grand Fa Malmédy"/>
    <m/>
    <m/>
    <s v="Différé"/>
    <s v="MR"/>
    <s v="Oui"/>
    <n v="85"/>
    <m/>
    <x v="1"/>
    <m/>
    <x v="2"/>
    <n v="85"/>
    <x v="12"/>
    <n v="85"/>
    <x v="0"/>
    <m/>
  </r>
  <r>
    <x v="92"/>
    <s v="2a"/>
    <x v="181"/>
    <s v="Sam, dim et JF - JOUR - Consultation"/>
    <s v="Consultation"/>
    <n v="37.5"/>
    <s v="Jamar Nathan"/>
    <s v="MM Thier Mère Dieu"/>
    <s v="(137) Mutualité Chrétienne de Verviers - Eupen "/>
    <s v="Rue Laoureux 25-29  - 4800 Verviers"/>
    <s v="Différé"/>
    <s v="⅓ payant C"/>
    <s v="Oui"/>
    <n v="37.5"/>
    <n v="1.5"/>
    <x v="10"/>
    <m/>
    <x v="2"/>
    <n v="36"/>
    <x v="9"/>
    <n v="37.5"/>
    <x v="0"/>
    <m/>
  </r>
  <r>
    <x v="92"/>
    <s v="nuit 1"/>
    <x v="177"/>
    <s v="Sam, dim et JF - NUIT - Visite 1 bénéficiaire"/>
    <s v="Visite"/>
    <n v="85"/>
    <s v="Vanderheyden Liliane"/>
    <s v="Léon D'Andrimont Dolhain"/>
    <m/>
    <m/>
    <s v="Différé"/>
    <s v="MR"/>
    <s v="Oui"/>
    <n v="85"/>
    <m/>
    <x v="1"/>
    <m/>
    <x v="2"/>
    <n v="85"/>
    <x v="12"/>
    <n v="85"/>
    <x v="0"/>
    <m/>
  </r>
  <r>
    <x v="92"/>
    <n v="6"/>
    <x v="124"/>
    <s v="Sam, dim et JF - JOUR - Visite 1 bénéficiaire"/>
    <s v="Visite"/>
    <n v="55.5"/>
    <s v="Vogel Gerhard"/>
    <s v="Fabiola Eupen"/>
    <m/>
    <m/>
    <s v="Différé"/>
    <s v="MR"/>
    <s v="Oui"/>
    <n v="55.5"/>
    <m/>
    <x v="1"/>
    <m/>
    <x v="2"/>
    <n v="55.5"/>
    <x v="11"/>
    <n v="55.5"/>
    <x v="0"/>
    <m/>
  </r>
  <r>
    <x v="92"/>
    <n v="7"/>
    <x v="121"/>
    <s v="Sam, dim et JF - JOUR - Consultation"/>
    <s v="Consultation"/>
    <n v="37.5"/>
    <s v="Wey Ingrid"/>
    <s v="M.Méd. Pro Gesund"/>
    <m/>
    <m/>
    <s v="Différé"/>
    <s v="Autres"/>
    <s v="Oui"/>
    <n v="37.5"/>
    <n v="6"/>
    <x v="10"/>
    <m/>
    <x v="2"/>
    <n v="31.5"/>
    <x v="11"/>
    <n v="37.5"/>
    <x v="0"/>
    <m/>
  </r>
  <r>
    <x v="92"/>
    <s v="nuit 3"/>
    <x v="11"/>
    <s v="Sam, dim et JF - NUIT - Consultation"/>
    <s v="Consultation"/>
    <n v="50"/>
    <s v="Wiesemes Maria Julia"/>
    <m/>
    <s v="(515) Freie Krankenkasse _x000a_"/>
    <s v="Rue Saint-Hubert 49 - 1150 BRUXELLES"/>
    <s v="Différé"/>
    <s v="⅓ payant C"/>
    <s v="Oui"/>
    <n v="50"/>
    <n v="2"/>
    <x v="10"/>
    <n v="48.19"/>
    <x v="6"/>
    <m/>
    <x v="0"/>
    <n v="50.19"/>
    <x v="0"/>
    <m/>
  </r>
  <r>
    <x v="92"/>
    <s v="2b"/>
    <x v="176"/>
    <s v="Sam, dim et JF - JOUR - Consultation"/>
    <s v="Consultation"/>
    <n v="37.5"/>
    <s v="Willems Sandy"/>
    <m/>
    <s v="(228) Mutualia - Mutualité neutre _x000a_"/>
    <s v="Place Verte 41 4800 VERVIERS"/>
    <s v="Différé"/>
    <s v="⅓ payant C"/>
    <s v="Oui"/>
    <n v="37.5"/>
    <n v="2"/>
    <x v="10"/>
    <n v="35.85"/>
    <x v="2"/>
    <m/>
    <x v="0"/>
    <n v="2"/>
    <x v="3"/>
    <s v="Virement 30/10/2017"/>
  </r>
  <r>
    <x v="92"/>
    <s v="1a"/>
    <x v="7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2"/>
    <s v="1a"/>
    <x v="7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2"/>
    <s v="1a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1a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1a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1a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1a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1a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1a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1a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1a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1a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1a"/>
    <x v="71"/>
    <s v="Sam, dim et JF - JOUR - Visite 1 bénéficiaire"/>
    <s v="Visite"/>
    <n v="55.5"/>
    <m/>
    <m/>
    <m/>
    <m/>
    <s v="Bancontact"/>
    <m/>
    <m/>
    <n v="55"/>
    <m/>
    <x v="1"/>
    <m/>
    <x v="2"/>
    <n v="55"/>
    <x v="13"/>
    <n v="55"/>
    <x v="0"/>
    <m/>
  </r>
  <r>
    <x v="92"/>
    <s v="1a"/>
    <x v="71"/>
    <s v="Sam, dim et JF - JOUR - Visite 1 bénéficiaire"/>
    <s v="Visite"/>
    <n v="55.5"/>
    <m/>
    <m/>
    <m/>
    <m/>
    <s v="Bancontact"/>
    <m/>
    <m/>
    <n v="55"/>
    <m/>
    <x v="1"/>
    <m/>
    <x v="2"/>
    <n v="55"/>
    <x v="13"/>
    <n v="55"/>
    <x v="0"/>
    <m/>
  </r>
  <r>
    <x v="92"/>
    <s v="1b"/>
    <x v="199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92"/>
    <s v="1b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1b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1b"/>
    <x v="199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2"/>
    <s v="1b"/>
    <x v="199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2"/>
    <s v="1b"/>
    <x v="199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2"/>
    <s v="1b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1b"/>
    <x v="199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2a"/>
    <x v="18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2"/>
    <s v="2a"/>
    <x v="18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2"/>
    <s v="2a"/>
    <x v="181"/>
    <s v="Sam, dim et JF - JOUR - Visite 1 bénéficiaire"/>
    <s v="Visite"/>
    <n v="55.5"/>
    <m/>
    <m/>
    <m/>
    <m/>
    <s v="Cash"/>
    <m/>
    <m/>
    <n v="55.5"/>
    <m/>
    <x v="1"/>
    <m/>
    <x v="2"/>
    <n v="55.5"/>
    <x v="13"/>
    <n v="55.5"/>
    <x v="0"/>
    <m/>
  </r>
  <r>
    <x v="92"/>
    <s v="2a"/>
    <x v="181"/>
    <s v="Sam, dim et JF - JOUR - Visite 1 bénéficiaire"/>
    <s v="Visite"/>
    <n v="55.5"/>
    <m/>
    <m/>
    <m/>
    <m/>
    <s v="Cash"/>
    <m/>
    <m/>
    <n v="55"/>
    <m/>
    <x v="1"/>
    <m/>
    <x v="2"/>
    <n v="55"/>
    <x v="13"/>
    <n v="55"/>
    <x v="0"/>
    <m/>
  </r>
  <r>
    <x v="92"/>
    <s v="2a"/>
    <x v="18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2a"/>
    <x v="18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2a"/>
    <x v="18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2a"/>
    <x v="18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2b"/>
    <x v="176"/>
    <s v="Sam, dim et JF - JOUR - Visite 1 bénéficiaire"/>
    <s v="Visite"/>
    <n v="55.5"/>
    <m/>
    <m/>
    <m/>
    <m/>
    <s v="Bancontact"/>
    <m/>
    <m/>
    <n v="55"/>
    <m/>
    <x v="1"/>
    <m/>
    <x v="2"/>
    <n v="55"/>
    <x v="13"/>
    <n v="55"/>
    <x v="0"/>
    <m/>
  </r>
  <r>
    <x v="92"/>
    <s v="2b"/>
    <x v="176"/>
    <s v="Sam, dim et JF - JOUR - Visite 1 bénéficiaire"/>
    <s v="Visite"/>
    <n v="55.5"/>
    <m/>
    <m/>
    <m/>
    <m/>
    <s v="Bancontact"/>
    <m/>
    <m/>
    <n v="55"/>
    <m/>
    <x v="1"/>
    <m/>
    <x v="2"/>
    <n v="55"/>
    <x v="13"/>
    <n v="55"/>
    <x v="0"/>
    <m/>
  </r>
  <r>
    <x v="92"/>
    <s v="2b"/>
    <x v="176"/>
    <s v="Sam, dim et JF - JOUR - Visite 1 bénéficiaire"/>
    <s v="Visite"/>
    <n v="55.5"/>
    <m/>
    <m/>
    <m/>
    <m/>
    <s v="Bancontact"/>
    <m/>
    <m/>
    <n v="55"/>
    <m/>
    <x v="1"/>
    <m/>
    <x v="2"/>
    <n v="55"/>
    <x v="13"/>
    <n v="55"/>
    <x v="0"/>
    <m/>
  </r>
  <r>
    <x v="92"/>
    <s v="2b"/>
    <x v="176"/>
    <s v="Sam, dim et JF - JOUR - Visite 1 bénéficiaire"/>
    <s v="Visite"/>
    <n v="55.5"/>
    <m/>
    <m/>
    <m/>
    <m/>
    <s v="Bancontact"/>
    <m/>
    <m/>
    <n v="55"/>
    <m/>
    <x v="1"/>
    <m/>
    <x v="2"/>
    <n v="55"/>
    <x v="13"/>
    <n v="55"/>
    <x v="0"/>
    <m/>
  </r>
  <r>
    <x v="92"/>
    <s v="2b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2b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2b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2b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2b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2b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2b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2b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2b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2b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3"/>
    <x v="76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92"/>
    <n v="3"/>
    <x v="76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92"/>
    <n v="4"/>
    <x v="96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2"/>
    <n v="4"/>
    <x v="96"/>
    <s v="Sam, dim et JF - JOUR - Consultation"/>
    <s v="Consultation"/>
    <n v="37.5"/>
    <m/>
    <m/>
    <m/>
    <m/>
    <s v="Bancontact"/>
    <m/>
    <m/>
    <n v="37.520000000000003"/>
    <m/>
    <x v="1"/>
    <m/>
    <x v="2"/>
    <n v="37.520000000000003"/>
    <x v="13"/>
    <n v="37.520000000000003"/>
    <x v="0"/>
    <m/>
  </r>
  <r>
    <x v="92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4"/>
    <x v="96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4"/>
    <x v="96"/>
    <s v="Sam, dim et JF - JOUR - Visite 1 bénéficiaire"/>
    <s v="Visite"/>
    <n v="55.5"/>
    <m/>
    <m/>
    <m/>
    <m/>
    <s v="Bancontact"/>
    <m/>
    <m/>
    <n v="55"/>
    <m/>
    <x v="1"/>
    <m/>
    <x v="2"/>
    <n v="55"/>
    <x v="13"/>
    <n v="55"/>
    <x v="0"/>
    <m/>
  </r>
  <r>
    <x v="92"/>
    <n v="4"/>
    <x v="96"/>
    <s v="Sam, dim et JF - JOUR - Visite 1 bénéficiaire"/>
    <s v="Visite"/>
    <n v="55.5"/>
    <m/>
    <m/>
    <m/>
    <m/>
    <s v="Bancontact"/>
    <m/>
    <m/>
    <n v="55"/>
    <m/>
    <x v="1"/>
    <m/>
    <x v="2"/>
    <n v="55"/>
    <x v="13"/>
    <n v="55"/>
    <x v="0"/>
    <m/>
  </r>
  <r>
    <x v="92"/>
    <n v="4"/>
    <x v="96"/>
    <s v="Sam, dim et JF - JOUR - Visite 1 bénéficiaire"/>
    <s v="Visite"/>
    <n v="55.5"/>
    <m/>
    <m/>
    <m/>
    <m/>
    <s v="Bancontact"/>
    <m/>
    <m/>
    <n v="55"/>
    <m/>
    <x v="1"/>
    <m/>
    <x v="2"/>
    <n v="55"/>
    <x v="13"/>
    <n v="55"/>
    <x v="0"/>
    <m/>
  </r>
  <r>
    <x v="92"/>
    <n v="5"/>
    <x v="91"/>
    <s v="Sam, dim et JF - JOUR - Visite 1 bénéficiaire"/>
    <s v="Visite"/>
    <n v="55.5"/>
    <m/>
    <m/>
    <m/>
    <m/>
    <s v="Cash"/>
    <m/>
    <m/>
    <n v="55"/>
    <m/>
    <x v="1"/>
    <m/>
    <x v="2"/>
    <n v="55"/>
    <x v="13"/>
    <n v="55"/>
    <x v="0"/>
    <m/>
  </r>
  <r>
    <x v="92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7"/>
    <x v="12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2"/>
    <n v="7"/>
    <x v="12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2"/>
    <n v="7"/>
    <x v="12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2"/>
    <n v="7"/>
    <x v="12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2"/>
    <n v="7"/>
    <x v="12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2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n v="7"/>
    <x v="12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2"/>
    <s v="nuit 1"/>
    <x v="177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2"/>
    <s v="nuit 1"/>
    <x v="177"/>
    <s v="Sam, dim et JF - NUIT - Visite 1 bénéficiaire"/>
    <s v="Visite"/>
    <n v="85"/>
    <m/>
    <m/>
    <m/>
    <m/>
    <s v="Bancontact"/>
    <m/>
    <m/>
    <n v="85"/>
    <m/>
    <x v="1"/>
    <m/>
    <x v="2"/>
    <n v="85"/>
    <x v="13"/>
    <n v="85"/>
    <x v="0"/>
    <m/>
  </r>
  <r>
    <x v="92"/>
    <s v="nuit 1"/>
    <x v="177"/>
    <s v="Sam, dim et JF - NUIT - Visite 1 bénéficiaire"/>
    <s v="Visite"/>
    <n v="85"/>
    <m/>
    <m/>
    <m/>
    <m/>
    <s v="Bancontact"/>
    <m/>
    <m/>
    <n v="85"/>
    <m/>
    <x v="1"/>
    <m/>
    <x v="2"/>
    <n v="85"/>
    <x v="13"/>
    <n v="85"/>
    <x v="0"/>
    <m/>
  </r>
  <r>
    <x v="92"/>
    <s v="nuit 1"/>
    <x v="177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2"/>
    <s v="nuit 1"/>
    <x v="177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2"/>
    <s v="nuit 2"/>
    <x v="19"/>
    <s v="Sam, dim et JF - NUIT - Consultation"/>
    <s v="Consultation"/>
    <n v="50"/>
    <m/>
    <m/>
    <m/>
    <m/>
    <s v="Cash"/>
    <m/>
    <m/>
    <n v="50"/>
    <m/>
    <x v="1"/>
    <m/>
    <x v="2"/>
    <n v="50"/>
    <x v="13"/>
    <n v="50"/>
    <x v="0"/>
    <m/>
  </r>
  <r>
    <x v="92"/>
    <s v="nuit 2"/>
    <x v="19"/>
    <s v="Sam, dim et JF - NUIT - Consultation"/>
    <s v="Consultation"/>
    <n v="50"/>
    <m/>
    <m/>
    <m/>
    <m/>
    <s v="Cash"/>
    <m/>
    <m/>
    <n v="50"/>
    <m/>
    <x v="1"/>
    <m/>
    <x v="2"/>
    <n v="50"/>
    <x v="13"/>
    <n v="50"/>
    <x v="0"/>
    <m/>
  </r>
  <r>
    <x v="93"/>
    <s v="nuit 3"/>
    <x v="131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93"/>
    <s v="2a"/>
    <x v="31"/>
    <s v="Sam, dim et JF - JOUR - Consultation"/>
    <s v="Consultation"/>
    <n v="37.5"/>
    <s v="Astorino Simon"/>
    <m/>
    <s v="(228) Mutualia - Mutualité neutre _x000a_"/>
    <s v="Place Verte 41 4800 VERVIERS"/>
    <s v="Différé"/>
    <s v="⅓ payant C"/>
    <s v="Oui"/>
    <n v="37.5"/>
    <n v="1.5"/>
    <x v="10"/>
    <n v="35.85"/>
    <x v="2"/>
    <m/>
    <x v="0"/>
    <n v="1.5"/>
    <x v="3"/>
    <s v="Virement 30/10/2017"/>
  </r>
  <r>
    <x v="93"/>
    <s v="nuit 2"/>
    <x v="49"/>
    <s v="Sam, dim et JF - NUIT - Visite 1 bénéficiaire"/>
    <s v="Visite"/>
    <n v="85"/>
    <s v="Auvray Luc"/>
    <m/>
    <s v="(228) Mutualia - Mutualité neutre _x000a_"/>
    <s v="Place Verte 41 4800 VERVIERS"/>
    <s v="Différé"/>
    <s v="⅓ payant C"/>
    <s v="Oui"/>
    <n v="85"/>
    <n v="6"/>
    <x v="10"/>
    <n v="84.24"/>
    <x v="2"/>
    <m/>
    <x v="0"/>
    <n v="6"/>
    <x v="3"/>
    <s v="Virement 30/10/2017"/>
  </r>
  <r>
    <x v="93"/>
    <n v="3"/>
    <x v="45"/>
    <s v="Sam, dim et JF - JOUR - Consultation"/>
    <s v="Consultation"/>
    <n v="37.5"/>
    <s v="Bechet Eva"/>
    <m/>
    <s v="(228) Mutualia - Mutualité neutre _x000a_"/>
    <s v="Place Verte 41 4800 VERVIERS"/>
    <s v="Différé"/>
    <s v="⅓ payant C"/>
    <s v="Oui"/>
    <n v="37.5"/>
    <n v="1.5"/>
    <x v="10"/>
    <n v="35.85"/>
    <x v="2"/>
    <m/>
    <x v="0"/>
    <n v="1.5"/>
    <x v="3"/>
    <s v="Virement 30/10/2017"/>
  </r>
  <r>
    <x v="93"/>
    <n v="3"/>
    <x v="45"/>
    <s v="Sam, dim et JF - JOUR - Visite 1 bénéficiaire"/>
    <s v="Visite"/>
    <n v="55.5"/>
    <s v="Gesh Pierre"/>
    <s v="Les Cheveux D'Argent Sart Niveze"/>
    <m/>
    <m/>
    <s v="Différé"/>
    <s v="MR"/>
    <s v="Oui"/>
    <n v="55.5"/>
    <m/>
    <x v="1"/>
    <m/>
    <x v="2"/>
    <n v="55.5"/>
    <x v="9"/>
    <n v="55.5"/>
    <x v="0"/>
    <m/>
  </r>
  <r>
    <x v="93"/>
    <n v="6"/>
    <x v="58"/>
    <s v="Sam, dim et JF - JOUR - Visite 1 bénéficiaire"/>
    <s v="Visite"/>
    <n v="55.5"/>
    <s v="Ertz Antonia"/>
    <s v="MR Marienheim Raeren"/>
    <m/>
    <m/>
    <s v="Différé"/>
    <s v="MR"/>
    <s v="Oui"/>
    <n v="55.5"/>
    <m/>
    <x v="1"/>
    <m/>
    <x v="2"/>
    <n v="55.5"/>
    <x v="11"/>
    <n v="55.5"/>
    <x v="0"/>
    <m/>
  </r>
  <r>
    <x v="93"/>
    <s v="nuit 1"/>
    <x v="138"/>
    <s v="Sam, dim et JF - JOUR - Consultation"/>
    <s v="Consultation"/>
    <n v="37.5"/>
    <s v="Fares Mohamed"/>
    <m/>
    <s v="(319) Solidaris - Mutualité socialiste et syndicale de la Province de Liège _x000a_"/>
    <s v="Chaussée de Mons 228 1480 TUBIZE "/>
    <s v="Différé"/>
    <s v="⅓ payant C"/>
    <s v="Oui"/>
    <n v="37.5"/>
    <n v="1.5"/>
    <x v="10"/>
    <n v="35.85"/>
    <x v="3"/>
    <m/>
    <x v="0"/>
    <n v="37.35"/>
    <x v="0"/>
    <m/>
  </r>
  <r>
    <x v="93"/>
    <n v="3"/>
    <x v="45"/>
    <s v="Sam, dim et JF - JOUR - Visite 1 bénéficiaire"/>
    <s v="Visite"/>
    <n v="55.5"/>
    <s v="Freymann Jean"/>
    <m/>
    <s v="(137) Mutualité Chrétienne de Verviers - Eupen "/>
    <s v="Rue Laoureux 25-29  - 4800 Verviers"/>
    <s v="Différé"/>
    <s v="⅓ payant C"/>
    <s v="Oui"/>
    <n v="55.5"/>
    <n v="3"/>
    <x v="10"/>
    <n v="55.6"/>
    <x v="3"/>
    <m/>
    <x v="0"/>
    <n v="58.6"/>
    <x v="0"/>
    <m/>
  </r>
  <r>
    <x v="93"/>
    <n v="5"/>
    <x v="144"/>
    <s v="Sam, dim et JF - JOUR - Consultation"/>
    <s v="Consultation"/>
    <n v="37.5"/>
    <s v="Gaspar Didier"/>
    <s v="Avocat Dethier Benjamin R du Serpent,28 6800 Libramont"/>
    <m/>
    <m/>
    <s v="Différé"/>
    <s v="Admin. De biens"/>
    <s v="Oui"/>
    <n v="80.5"/>
    <m/>
    <x v="1"/>
    <m/>
    <x v="2"/>
    <n v="80.5"/>
    <x v="11"/>
    <n v="80.5"/>
    <x v="0"/>
    <m/>
  </r>
  <r>
    <x v="93"/>
    <n v="6"/>
    <x v="58"/>
    <s v="Sam, dim et JF - JOUR - Visite 1 bénéficiaire"/>
    <s v="Visite"/>
    <n v="55.5"/>
    <s v="Henkes c/o Kittel Walter"/>
    <s v="Katharinastüft Astenet"/>
    <m/>
    <m/>
    <s v="Différé"/>
    <s v="MR"/>
    <s v="Oui"/>
    <n v="55.5"/>
    <m/>
    <x v="1"/>
    <m/>
    <x v="2"/>
    <n v="55.5"/>
    <x v="11"/>
    <n v="55.5"/>
    <x v="0"/>
    <m/>
  </r>
  <r>
    <x v="93"/>
    <s v="2a"/>
    <x v="31"/>
    <s v="Sam, dim et JF - JOUR - Consultation"/>
    <s v="Consultation"/>
    <n v="37.5"/>
    <s v="José Marie"/>
    <s v="M.Méd. Thier Mère Dieu Heusy"/>
    <m/>
    <m/>
    <s v="Différé"/>
    <s v="Autres"/>
    <s v="Oui"/>
    <n v="37.5"/>
    <m/>
    <x v="1"/>
    <m/>
    <x v="2"/>
    <n v="33.35"/>
    <x v="11"/>
    <n v="33.35"/>
    <x v="0"/>
    <m/>
  </r>
  <r>
    <x v="93"/>
    <n v="6"/>
    <x v="58"/>
    <s v="Sam, dim et JF - JOUR - Visite 1 bénéficiaire"/>
    <s v="Visite"/>
    <n v="55.5"/>
    <s v="Kreusen Selma"/>
    <m/>
    <s v="(515) Freie Krankenkasse _x000a_"/>
    <s v="Rue Saint-Hubert 49 - 1150 BRUXELLES"/>
    <s v="Différé"/>
    <s v="⅓ payant C"/>
    <s v="Oui"/>
    <n v="55.5"/>
    <n v="3"/>
    <x v="10"/>
    <n v="52.8"/>
    <x v="6"/>
    <m/>
    <x v="0"/>
    <n v="55.8"/>
    <x v="0"/>
    <m/>
  </r>
  <r>
    <x v="93"/>
    <n v="3"/>
    <x v="45"/>
    <s v="Sam, dim et JF - JOUR - Consultation"/>
    <s v="Consultation"/>
    <n v="37.5"/>
    <s v="Legrand Amélie"/>
    <m/>
    <s v="(137) Mutualité Chrétienne de Verviers - Eupen "/>
    <s v="Rue Laoureux 25-29  - 4800 Verviers"/>
    <s v="Différé"/>
    <s v="⅓ payant C"/>
    <s v="Oui"/>
    <n v="37.5"/>
    <n v="1.5"/>
    <x v="10"/>
    <n v="35.85"/>
    <x v="3"/>
    <m/>
    <x v="0"/>
    <n v="37.35"/>
    <x v="0"/>
    <m/>
  </r>
  <r>
    <x v="93"/>
    <n v="7"/>
    <x v="131"/>
    <s v="Sam, dim et JF - JOUR - Consultation"/>
    <s v="Consultation"/>
    <n v="37.5"/>
    <s v="Niessen Günther"/>
    <s v="MM Pro Gesund"/>
    <m/>
    <m/>
    <s v="Différé"/>
    <s v="Autres"/>
    <s v="Oui"/>
    <n v="37.5"/>
    <n v="6"/>
    <x v="10"/>
    <m/>
    <x v="2"/>
    <n v="31.5"/>
    <x v="11"/>
    <n v="37.5"/>
    <x v="0"/>
    <m/>
  </r>
  <r>
    <x v="93"/>
    <n v="5"/>
    <x v="144"/>
    <s v="Sam, dim et JF - JOUR - Visite 1 bénéficiaire"/>
    <s v="Visite"/>
    <n v="55.5"/>
    <s v="Noupré José"/>
    <m/>
    <s v="(132) Mutualité chrétienne de la Province de Luxembourg "/>
    <s v="Rue de la Moselle 7-9 6700 ARLON "/>
    <s v="Différé"/>
    <s v="⅓ payant NP"/>
    <s v="Oui"/>
    <n v="55.5"/>
    <m/>
    <x v="1"/>
    <n v="55.6"/>
    <x v="3"/>
    <m/>
    <x v="0"/>
    <n v="55.6"/>
    <x v="0"/>
    <m/>
  </r>
  <r>
    <x v="93"/>
    <s v="2b"/>
    <x v="60"/>
    <s v="Sam, dim et JF - JOUR - Visite 1 bénéficiaire"/>
    <s v="Visite"/>
    <n v="55.5"/>
    <s v="Hendrick Marcel"/>
    <s v="La Barcarolle Stembert"/>
    <m/>
    <m/>
    <s v="Différé"/>
    <s v="MR"/>
    <s v="Oui"/>
    <n v="55.5"/>
    <m/>
    <x v="1"/>
    <m/>
    <x v="2"/>
    <n v="55.6"/>
    <x v="9"/>
    <n v="55.6"/>
    <x v="0"/>
    <m/>
  </r>
  <r>
    <x v="93"/>
    <n v="6"/>
    <x v="58"/>
    <s v="Sam, dim et JF - JOUR - Visite 1 bénéficiaire"/>
    <s v="Visite"/>
    <n v="55.5"/>
    <s v="Taeter Paul"/>
    <s v="Katharinastüft Astenet"/>
    <m/>
    <m/>
    <s v="Différé"/>
    <s v="MR"/>
    <s v="Oui"/>
    <n v="55.5"/>
    <m/>
    <x v="1"/>
    <m/>
    <x v="2"/>
    <n v="55.5"/>
    <x v="11"/>
    <n v="55.5"/>
    <x v="0"/>
    <m/>
  </r>
  <r>
    <x v="93"/>
    <n v="4"/>
    <x v="145"/>
    <s v="Sam, dim et JF - JOUR - Visite 1 bénéficiaire"/>
    <s v="Visite"/>
    <n v="55.5"/>
    <s v="Therer Theodore Pierre"/>
    <s v="Grand Fa malmédy"/>
    <m/>
    <m/>
    <s v="Différé"/>
    <s v="MR"/>
    <s v="Oui"/>
    <n v="55.5"/>
    <m/>
    <x v="1"/>
    <m/>
    <x v="2"/>
    <n v="55.5"/>
    <x v="12"/>
    <n v="55.5"/>
    <x v="0"/>
    <m/>
  </r>
  <r>
    <x v="93"/>
    <s v="nuit 1"/>
    <x v="138"/>
    <s v="Sam, dim et JF - JOUR - Consultation"/>
    <s v="Consultation"/>
    <n v="37.5"/>
    <s v="Theunissen Aliyah"/>
    <m/>
    <s v="(137) Mutualité Chrétienne de Verviers - Eupen "/>
    <s v="Rue Laoureux 25-29  - 4800 Verviers"/>
    <s v="Différé"/>
    <s v="⅓ payant C"/>
    <s v="Oui"/>
    <n v="37.5"/>
    <n v="1.5"/>
    <x v="10"/>
    <n v="35.85"/>
    <x v="3"/>
    <m/>
    <x v="0"/>
    <n v="37.35"/>
    <x v="0"/>
    <m/>
  </r>
  <r>
    <x v="93"/>
    <s v="nuit 1"/>
    <x v="138"/>
    <s v="Sam, dim et JF - JOUR - Consultation"/>
    <s v="Consultation"/>
    <n v="37.5"/>
    <s v="Willems Sandy"/>
    <m/>
    <s v="(228) Mutualia - Mutualité neutre _x000a_"/>
    <s v="Place Verte 41 4800 VERVIERS"/>
    <s v="Différé"/>
    <s v="⅓ payant C"/>
    <s v="Oui"/>
    <n v="37.5"/>
    <n v="1.5"/>
    <x v="10"/>
    <n v="48.19"/>
    <x v="2"/>
    <m/>
    <x v="0"/>
    <n v="1.5"/>
    <x v="3"/>
    <s v="Virement 30/10/2017"/>
  </r>
  <r>
    <x v="93"/>
    <s v="1b"/>
    <x v="113"/>
    <s v="Sam, dim et JF - JOUR - Visite 1 bénéficiaire"/>
    <s v="Visite"/>
    <n v="55.5"/>
    <s v="Errens Joséphine"/>
    <m/>
    <s v="(319) Solidaris - Mutualité socialiste et syndicale de la Province de Liège _x000a_"/>
    <s v="Chaussée de Mons 228 1480 TUBIZE "/>
    <s v="Différé"/>
    <s v="⅓ payant C"/>
    <s v="Oui"/>
    <n v="55.5"/>
    <n v="5"/>
    <x v="10"/>
    <n v="50.8"/>
    <x v="3"/>
    <m/>
    <x v="0"/>
    <n v="55.8"/>
    <x v="0"/>
    <m/>
  </r>
  <r>
    <x v="93"/>
    <s v="1b"/>
    <x v="113"/>
    <s v="Sam, dim et JF - JOUR - Visite 1 bénéficiaire"/>
    <s v="Visite"/>
    <n v="55.5"/>
    <s v="Moyse Léa"/>
    <m/>
    <s v="(319) Solidaris - Mutualité socialiste et syndicale de la Province de Liège _x000a_"/>
    <s v="Chaussée de Mons 228 1480 TUBIZE "/>
    <s v="Différé"/>
    <s v="⅓ payant C"/>
    <s v="Oui"/>
    <n v="55.5"/>
    <n v="5"/>
    <x v="10"/>
    <n v="37.479999999999997"/>
    <x v="3"/>
    <m/>
    <x v="0"/>
    <n v="42.48"/>
    <x v="0"/>
    <m/>
  </r>
  <r>
    <x v="93"/>
    <s v="1a"/>
    <x v="52"/>
    <s v="Sam, dim et JF - JOUR - Consultation"/>
    <s v="Consultation"/>
    <n v="37.5"/>
    <s v="Chaineux Luca"/>
    <m/>
    <s v="(319) Solidaris - Mutualité socialiste et syndicale de la Province de Liège _x000a_"/>
    <s v="Chaussée de Mons 228 1480 TUBIZE "/>
    <s v="Différé"/>
    <s v="⅓ payant BC"/>
    <s v="Oui"/>
    <n v="37.5"/>
    <n v="1.5"/>
    <x v="10"/>
    <n v="35.85"/>
    <x v="3"/>
    <m/>
    <x v="0"/>
    <n v="37.35"/>
    <x v="0"/>
    <m/>
  </r>
  <r>
    <x v="93"/>
    <s v="1a"/>
    <x v="52"/>
    <s v="Sam, dim et JF - JOUR - Visite 1 bénéficiaire"/>
    <s v="Visite"/>
    <n v="55.5"/>
    <s v="Malmendier Nicolas"/>
    <m/>
    <s v="(319) Solidaris - Mutualité socialiste et syndicale de la Province de Liège _x000a_"/>
    <s v="Chaussée de Mons 228 1480 TUBIZE "/>
    <s v="Différé"/>
    <s v="⅓ payant C"/>
    <s v="Oui"/>
    <n v="96.2"/>
    <n v="5"/>
    <x v="10"/>
    <n v="91.5"/>
    <x v="3"/>
    <m/>
    <x v="0"/>
    <n v="96.5"/>
    <x v="0"/>
    <m/>
  </r>
  <r>
    <x v="93"/>
    <s v="1a"/>
    <x v="52"/>
    <s v="Sam, dim et JF - JOUR - Consultation"/>
    <s v="Consultation"/>
    <n v="37.5"/>
    <m/>
    <m/>
    <m/>
    <m/>
    <s v="Bancontact"/>
    <m/>
    <m/>
    <n v="31.5"/>
    <m/>
    <x v="1"/>
    <m/>
    <x v="2"/>
    <n v="31.5"/>
    <x v="13"/>
    <n v="31.5"/>
    <x v="0"/>
    <m/>
  </r>
  <r>
    <x v="93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1a"/>
    <x v="52"/>
    <s v="Sam, dim et JF - JOUR - Visite 1 bénéficiaire"/>
    <s v="Visite"/>
    <n v="55.5"/>
    <m/>
    <m/>
    <m/>
    <m/>
    <s v="Bancontact"/>
    <m/>
    <m/>
    <n v="55"/>
    <m/>
    <x v="1"/>
    <m/>
    <x v="2"/>
    <n v="55"/>
    <x v="13"/>
    <n v="55"/>
    <x v="0"/>
    <m/>
  </r>
  <r>
    <x v="93"/>
    <s v="1b"/>
    <x v="113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3"/>
    <s v="1b"/>
    <x v="113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3"/>
    <s v="1b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1b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1b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1b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1b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2a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2a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2a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2a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2a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2a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2b"/>
    <x v="60"/>
    <s v="Sam, dim et JF - JOUR - Visite 1 bénéficiaire"/>
    <s v="Visite"/>
    <n v="55.5"/>
    <m/>
    <m/>
    <m/>
    <m/>
    <s v="Cash"/>
    <m/>
    <m/>
    <n v="55.5"/>
    <m/>
    <x v="1"/>
    <m/>
    <x v="2"/>
    <n v="55.5"/>
    <x v="13"/>
    <n v="55.5"/>
    <x v="0"/>
    <m/>
  </r>
  <r>
    <x v="93"/>
    <s v="2b"/>
    <x v="60"/>
    <s v="Sam, dim et JF - JOUR - Visite 1 bénéficiaire"/>
    <s v="Visite"/>
    <n v="55.5"/>
    <m/>
    <m/>
    <m/>
    <m/>
    <s v="Cash"/>
    <m/>
    <m/>
    <n v="55.5"/>
    <m/>
    <x v="1"/>
    <m/>
    <x v="2"/>
    <n v="55.5"/>
    <x v="13"/>
    <n v="55.5"/>
    <x v="0"/>
    <m/>
  </r>
  <r>
    <x v="93"/>
    <s v="2b"/>
    <x v="60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93"/>
    <s v="2b"/>
    <x v="60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93"/>
    <s v="2b"/>
    <x v="60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93"/>
    <s v="2b"/>
    <x v="6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2b"/>
    <x v="6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2b"/>
    <x v="6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2b"/>
    <x v="6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2b"/>
    <x v="60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3"/>
    <x v="45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93"/>
    <n v="4"/>
    <x v="145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4"/>
    <x v="145"/>
    <s v="Sam, dim et JF - JOUR - Visite 1 bénéficiaire"/>
    <s v="Visite"/>
    <n v="55.5"/>
    <m/>
    <m/>
    <m/>
    <m/>
    <s v="Bancontact"/>
    <m/>
    <m/>
    <n v="55.5"/>
    <m/>
    <x v="1"/>
    <m/>
    <x v="2"/>
    <n v="55.5"/>
    <x v="13"/>
    <n v="55.5"/>
    <x v="0"/>
    <m/>
  </r>
  <r>
    <x v="93"/>
    <n v="5"/>
    <x v="144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3"/>
    <n v="5"/>
    <x v="144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3"/>
    <n v="5"/>
    <x v="144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3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5"/>
    <x v="144"/>
    <s v="Sam, dim et JF - JOUR - Consultation"/>
    <s v="Consultation"/>
    <n v="37.5"/>
    <m/>
    <m/>
    <m/>
    <m/>
    <s v="Bancontact"/>
    <m/>
    <m/>
    <n v="37.51"/>
    <m/>
    <x v="1"/>
    <m/>
    <x v="2"/>
    <n v="37.51"/>
    <x v="13"/>
    <n v="37.51"/>
    <x v="0"/>
    <m/>
  </r>
  <r>
    <x v="93"/>
    <n v="5"/>
    <x v="144"/>
    <s v="Sam, dim et JF - JOUR - Consultation"/>
    <s v="Consultation"/>
    <n v="37.5"/>
    <m/>
    <m/>
    <m/>
    <m/>
    <s v="Bancontact"/>
    <m/>
    <m/>
    <n v="31.49"/>
    <m/>
    <x v="1"/>
    <m/>
    <x v="2"/>
    <n v="31.49"/>
    <x v="13"/>
    <n v="31.49"/>
    <x v="0"/>
    <m/>
  </r>
  <r>
    <x v="93"/>
    <n v="5"/>
    <x v="144"/>
    <s v="Sam, dim et JF - JOUR - Visite 1 bénéficiaire"/>
    <s v="Visite"/>
    <n v="55.5"/>
    <m/>
    <m/>
    <m/>
    <m/>
    <s v="Bancontact"/>
    <m/>
    <m/>
    <n v="110"/>
    <m/>
    <x v="1"/>
    <m/>
    <x v="2"/>
    <n v="110"/>
    <x v="13"/>
    <n v="110"/>
    <x v="0"/>
    <m/>
  </r>
  <r>
    <x v="93"/>
    <n v="6"/>
    <x v="5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6"/>
    <x v="5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6"/>
    <x v="58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3"/>
    <n v="6"/>
    <x v="58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3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n v="7"/>
    <x v="13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3"/>
    <n v="7"/>
    <x v="13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3"/>
    <n v="7"/>
    <x v="13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3"/>
    <n v="7"/>
    <x v="13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3"/>
    <n v="7"/>
    <x v="13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3"/>
    <n v="7"/>
    <x v="13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3"/>
    <n v="7"/>
    <x v="131"/>
    <s v="Sam, dim et JF - JOUR - Consultation"/>
    <s v="Consultation"/>
    <n v="37.5"/>
    <m/>
    <m/>
    <m/>
    <m/>
    <s v="Cash"/>
    <m/>
    <m/>
    <n v="37.5"/>
    <m/>
    <x v="1"/>
    <m/>
    <x v="2"/>
    <n v="37.5"/>
    <x v="13"/>
    <n v="37.5"/>
    <x v="0"/>
    <m/>
  </r>
  <r>
    <x v="93"/>
    <n v="7"/>
    <x v="131"/>
    <s v="Sam, dim et JF - JOUR - Consultation"/>
    <s v="Consultation"/>
    <n v="37.5"/>
    <m/>
    <m/>
    <m/>
    <m/>
    <s v="Cash"/>
    <m/>
    <m/>
    <n v="78.2"/>
    <m/>
    <x v="1"/>
    <m/>
    <x v="2"/>
    <n v="78.2"/>
    <x v="13"/>
    <n v="78.2"/>
    <x v="0"/>
    <m/>
  </r>
  <r>
    <x v="93"/>
    <s v="nuit 1"/>
    <x v="138"/>
    <s v="Sam, dim et JF - JOUR - Consultation"/>
    <s v="Consultation"/>
    <n v="37.5"/>
    <m/>
    <m/>
    <m/>
    <m/>
    <s v="Bancontact"/>
    <m/>
    <m/>
    <n v="37.5"/>
    <m/>
    <x v="1"/>
    <m/>
    <x v="2"/>
    <n v="37.5"/>
    <x v="13"/>
    <n v="37.5"/>
    <x v="0"/>
    <m/>
  </r>
  <r>
    <x v="93"/>
    <s v="nuit 1"/>
    <x v="138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3"/>
    <s v="nuit 1"/>
    <x v="138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3"/>
    <s v="nuit 1"/>
    <x v="138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3"/>
    <s v="nuit 1"/>
    <x v="138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3"/>
    <s v="nuit 1"/>
    <x v="138"/>
    <s v="Sam, dim et JF - NUIT - Visite 1 bénéficiaire"/>
    <s v="Visite"/>
    <n v="85"/>
    <m/>
    <m/>
    <m/>
    <m/>
    <s v="Bancontact"/>
    <m/>
    <m/>
    <n v="85"/>
    <m/>
    <x v="1"/>
    <m/>
    <x v="2"/>
    <n v="85"/>
    <x v="13"/>
    <n v="85"/>
    <x v="0"/>
    <m/>
  </r>
  <r>
    <x v="93"/>
    <s v="nuit 1"/>
    <x v="138"/>
    <s v="Sam, dim et JF - NUIT - Consultation"/>
    <s v="Consultation"/>
    <n v="50"/>
    <m/>
    <m/>
    <m/>
    <m/>
    <s v="Cash"/>
    <m/>
    <m/>
    <n v="50.5"/>
    <m/>
    <x v="1"/>
    <m/>
    <x v="2"/>
    <n v="50.5"/>
    <x v="13"/>
    <n v="50.5"/>
    <x v="0"/>
    <m/>
  </r>
  <r>
    <x v="93"/>
    <s v="nuit 1"/>
    <x v="138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3"/>
    <s v="nuit 2"/>
    <x v="49"/>
    <s v="Sam, dim et JF - NUIT - Visite 1 bénéficiaire"/>
    <s v="Visite"/>
    <n v="85"/>
    <m/>
    <m/>
    <m/>
    <m/>
    <s v="Bancontact"/>
    <m/>
    <m/>
    <n v="85"/>
    <m/>
    <x v="1"/>
    <m/>
    <x v="2"/>
    <n v="85"/>
    <x v="13"/>
    <n v="85"/>
    <x v="0"/>
    <m/>
  </r>
  <r>
    <x v="93"/>
    <s v="nuit 2"/>
    <x v="49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3"/>
    <s v="nuit 2"/>
    <x v="49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3"/>
    <s v="nuit 2"/>
    <x v="49"/>
    <s v="Sam, dim et JF - NUIT - Consultation"/>
    <s v="Consultation"/>
    <n v="50"/>
    <m/>
    <m/>
    <m/>
    <m/>
    <s v="Bancontact"/>
    <m/>
    <m/>
    <n v="50"/>
    <m/>
    <x v="1"/>
    <m/>
    <x v="2"/>
    <n v="50"/>
    <x v="13"/>
    <n v="50"/>
    <x v="0"/>
    <m/>
  </r>
  <r>
    <x v="94"/>
    <s v="nuit 2"/>
    <x v="171"/>
    <s v="Vend et veille JF - NUIT - Visite 1 bénéficiare"/>
    <s v="Visite"/>
    <n v="85"/>
    <s v="Cornelis Jean - Claude"/>
    <s v="La Bouvière Vielsam"/>
    <m/>
    <m/>
    <s v="Différé"/>
    <s v="MR"/>
    <s v="Oui"/>
    <n v="130.44"/>
    <m/>
    <x v="1"/>
    <m/>
    <x v="2"/>
    <n v="130.44"/>
    <x v="12"/>
    <n v="130.44"/>
    <x v="0"/>
    <m/>
  </r>
  <r>
    <x v="94"/>
    <s v="nuit 1"/>
    <x v="103"/>
    <s v="Vend et veille JF - NUIT - Consultation"/>
    <s v="Consultation"/>
    <n v="50"/>
    <s v="Hoss Fabian"/>
    <m/>
    <s v="(319) Solidaris - Mutualité socialiste et syndicale de la Province de Liège _x000a_"/>
    <s v="Chaussée de Mons 228 1480 TUBIZE "/>
    <s v="Différé"/>
    <s v="⅓ payant NP"/>
    <s v="Oui"/>
    <n v="50"/>
    <m/>
    <x v="1"/>
    <n v="48.19"/>
    <x v="3"/>
    <m/>
    <x v="0"/>
    <n v="48.19"/>
    <x v="0"/>
    <m/>
  </r>
  <r>
    <x v="94"/>
    <s v="nuit 1"/>
    <x v="103"/>
    <s v="Vend et veille JF - NUIT - Consultation"/>
    <s v="Consultation"/>
    <n v="50"/>
    <s v="Willems Sandy"/>
    <m/>
    <s v="(228) Mutualia - Mutualité neutre _x000a_"/>
    <s v="Place Verte 41 4800 VERVIERS"/>
    <s v="Différé"/>
    <s v="⅓ payant BC"/>
    <s v="Oui"/>
    <n v="50"/>
    <n v="1.51"/>
    <x v="11"/>
    <n v="48.19"/>
    <x v="8"/>
    <m/>
    <x v="0"/>
    <n v="49.699999999999996"/>
    <x v="0"/>
    <m/>
  </r>
  <r>
    <x v="94"/>
    <s v="nuit 1"/>
    <x v="103"/>
    <s v="Vend et veille JF - JOUR - Consultation"/>
    <s v="Consultation"/>
    <n v="29"/>
    <m/>
    <m/>
    <m/>
    <m/>
    <s v="Bancontact"/>
    <m/>
    <m/>
    <n v="29"/>
    <m/>
    <x v="1"/>
    <m/>
    <x v="2"/>
    <n v="29"/>
    <x v="14"/>
    <n v="29"/>
    <x v="0"/>
    <m/>
  </r>
  <r>
    <x v="94"/>
    <s v="nuit 1"/>
    <x v="103"/>
    <s v="Vend et veille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4"/>
    <s v="nuit 1"/>
    <x v="103"/>
    <s v="Vend et veille JF - NUIT - Consultation"/>
    <s v="Consultation"/>
    <n v="50"/>
    <m/>
    <m/>
    <m/>
    <m/>
    <s v="Cash"/>
    <m/>
    <m/>
    <n v="50"/>
    <m/>
    <x v="1"/>
    <m/>
    <x v="2"/>
    <n v="50"/>
    <x v="14"/>
    <n v="50"/>
    <x v="0"/>
    <m/>
  </r>
  <r>
    <x v="94"/>
    <s v="nuit 2"/>
    <x v="171"/>
    <s v="Vend et veille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4"/>
    <s v="nuit 2"/>
    <x v="171"/>
    <s v="Vend et veille JF - JOUR - Consultation"/>
    <s v="Consultation"/>
    <n v="29"/>
    <m/>
    <m/>
    <m/>
    <m/>
    <s v="Bancontact"/>
    <m/>
    <m/>
    <n v="29"/>
    <m/>
    <x v="1"/>
    <m/>
    <x v="2"/>
    <n v="29"/>
    <x v="14"/>
    <n v="29"/>
    <x v="0"/>
    <m/>
  </r>
  <r>
    <x v="94"/>
    <s v="nuit 2"/>
    <x v="171"/>
    <s v="Vend et veille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4"/>
    <s v="nuit 2"/>
    <x v="171"/>
    <s v="Vend et veille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4"/>
    <s v="nuit 3"/>
    <x v="50"/>
    <s v="Vend et veille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5"/>
    <n v="7"/>
    <x v="14"/>
    <s v="Sam, dim et JF - JOUR - Visite 1 bénéficiaire"/>
    <s v="Visite"/>
    <n v="55.5"/>
    <s v="Aspeslagh André"/>
    <s v="M.Méd. Pro Gesund"/>
    <m/>
    <m/>
    <s v="Différé"/>
    <s v="Autres"/>
    <s v="Oui"/>
    <n v="55.5"/>
    <n v="5"/>
    <x v="11"/>
    <m/>
    <x v="2"/>
    <n v="50.5"/>
    <x v="11"/>
    <n v="55.5"/>
    <x v="0"/>
    <m/>
  </r>
  <r>
    <x v="95"/>
    <s v="2b"/>
    <x v="150"/>
    <s v="Sam, dim et JF - JOUR - Consultation"/>
    <s v="Consultation"/>
    <n v="37.5"/>
    <s v="Azzouzi Zakaria"/>
    <m/>
    <s v="(319) Solidaris - Mutualité socialiste et syndicale de la Province de Liège _x000a_"/>
    <s v="Chaussée de Mons 228 1480 TUBIZE "/>
    <s v="Différé"/>
    <s v="⅓ payant C"/>
    <s v="Oui"/>
    <n v="35"/>
    <n v="1"/>
    <x v="11"/>
    <n v="31.35"/>
    <x v="3"/>
    <m/>
    <x v="0"/>
    <n v="32.35"/>
    <x v="0"/>
    <m/>
  </r>
  <r>
    <x v="95"/>
    <n v="4"/>
    <x v="49"/>
    <s v="Sam, dim et JF - JOUR - Consultation"/>
    <s v="Consultation"/>
    <n v="37.5"/>
    <s v="Beauvois Myriam"/>
    <m/>
    <s v="(137) Mutualité Chrétienne de Verviers - Eupen "/>
    <s v="Rue Laoureux 25-29  - 4800 Verviers"/>
    <s v="Différé"/>
    <s v="⅓ payant C"/>
    <s v="Oui"/>
    <n v="37.5"/>
    <n v="5"/>
    <x v="11"/>
    <n v="31.35"/>
    <x v="3"/>
    <m/>
    <x v="0"/>
    <n v="36.35"/>
    <x v="0"/>
    <m/>
  </r>
  <r>
    <x v="95"/>
    <s v="2a"/>
    <x v="122"/>
    <s v="Sam, dim et JF - JOUR - Visite 1 bénéficiaire"/>
    <s v="Visite"/>
    <n v="55.5"/>
    <s v="Leruth Constant"/>
    <s v="La Barcarolle Stembert"/>
    <m/>
    <m/>
    <s v="Différé"/>
    <s v="MR"/>
    <s v="Oui"/>
    <n v="55.5"/>
    <m/>
    <x v="1"/>
    <m/>
    <x v="2"/>
    <n v="55.6"/>
    <x v="9"/>
    <n v="55.6"/>
    <x v="0"/>
    <m/>
  </r>
  <r>
    <x v="95"/>
    <s v="2a"/>
    <x v="122"/>
    <s v="Sam, dim et JF - JOUR - Consultation"/>
    <s v="Consultation"/>
    <n v="37.5"/>
    <s v="Mustaf Ibrow Sahra"/>
    <m/>
    <s v="(228) Mutualia - Mutualité neutre _x000a_"/>
    <s v="Place Verte 41 4800 VERVIERS"/>
    <s v="Différé"/>
    <s v="⅓ payant NP"/>
    <s v="Oui"/>
    <n v="37.5"/>
    <m/>
    <x v="1"/>
    <n v="35.85"/>
    <x v="8"/>
    <m/>
    <x v="0"/>
    <n v="35.85"/>
    <x v="0"/>
    <m/>
  </r>
  <r>
    <x v="95"/>
    <s v="2a"/>
    <x v="122"/>
    <s v="Sam, dim et JF - JOUR - Consultation"/>
    <s v="Consultation"/>
    <n v="37.5"/>
    <s v="Saddiki Najiha"/>
    <m/>
    <s v="(228) Mutualia - Mutualité neutre _x000a_"/>
    <s v="Place Verte 41 4800 VERVIERS"/>
    <s v="Différé"/>
    <s v="⅓ payant C"/>
    <s v="Oui"/>
    <n v="37.5"/>
    <n v="1.5"/>
    <x v="11"/>
    <n v="35.85"/>
    <x v="8"/>
    <m/>
    <x v="0"/>
    <n v="37.35"/>
    <x v="0"/>
    <m/>
  </r>
  <r>
    <x v="95"/>
    <s v="2a"/>
    <x v="122"/>
    <s v="Sam, dim et JF - JOUR - Visite 1 bénéficiaire"/>
    <s v="Visite"/>
    <n v="55.5"/>
    <s v="Chauveheid Chantal"/>
    <m/>
    <s v="(319) Solidaris - Mutualité socialiste et syndicale de la Province de Liège _x000a_"/>
    <s v="Chaussée de Mons 228 1480 TUBIZE "/>
    <s v="Différé"/>
    <s v="⅓ payant BC"/>
    <s v="Oui"/>
    <n v="55.5"/>
    <n v="5"/>
    <x v="11"/>
    <n v="50.8"/>
    <x v="3"/>
    <m/>
    <x v="0"/>
    <n v="55.8"/>
    <x v="0"/>
    <m/>
  </r>
  <r>
    <x v="95"/>
    <n v="3"/>
    <x v="65"/>
    <s v="Sam, dim et JF - JOUR - Visite 1 bénéficiaire"/>
    <s v="Visite"/>
    <n v="55.5"/>
    <s v="Davin Irène"/>
    <s v="Château sous - Bois Spa"/>
    <m/>
    <m/>
    <s v="Différé"/>
    <s v="MR"/>
    <s v="Oui"/>
    <n v="55.5"/>
    <m/>
    <x v="1"/>
    <m/>
    <x v="2"/>
    <n v="55.5"/>
    <x v="12"/>
    <n v="55.5"/>
    <x v="0"/>
    <m/>
  </r>
  <r>
    <x v="95"/>
    <s v="2a"/>
    <x v="122"/>
    <s v="Sam, dim et JF - JOUR - Consultation"/>
    <s v="Consultation"/>
    <n v="37.5"/>
    <s v="Delhez Marie - Josee"/>
    <m/>
    <s v="(137) Mutualité Chrétienne de Verviers - Eupen "/>
    <s v="Rue Laoureux 25-29  - 4800 Verviers"/>
    <s v="Différé"/>
    <s v="⅓ payant C"/>
    <s v="Oui"/>
    <n v="37.5"/>
    <n v="1.5"/>
    <x v="11"/>
    <n v="35.85"/>
    <x v="3"/>
    <m/>
    <x v="0"/>
    <n v="37.35"/>
    <x v="0"/>
    <m/>
  </r>
  <r>
    <x v="95"/>
    <s v="1b"/>
    <x v="67"/>
    <s v="Sam, dim et JF - JOUR - Visite 1 bénéficiaire"/>
    <s v="Visite"/>
    <n v="55.5"/>
    <s v="Etienne Guislain"/>
    <m/>
    <s v="(319) Solidaris - Mutualité socialiste et syndicale de la Province de Liège _x000a_"/>
    <s v="Chaussée de Mons 228 1480 TUBIZE "/>
    <s v="Différé"/>
    <s v="⅓ payant BC"/>
    <s v="Oui"/>
    <n v="96.2"/>
    <n v="5"/>
    <x v="11"/>
    <n v="91.5"/>
    <x v="3"/>
    <m/>
    <x v="0"/>
    <n v="96.5"/>
    <x v="0"/>
    <m/>
  </r>
  <r>
    <x v="95"/>
    <s v="2b"/>
    <x v="150"/>
    <s v="Sam, dim et JF - JOUR - Consultation"/>
    <s v="Consultation"/>
    <n v="37.5"/>
    <s v="Hardenne Krystal"/>
    <s v="M.Méd. Thier  Mère Dieu"/>
    <m/>
    <m/>
    <s v="Différé"/>
    <s v="Autres"/>
    <s v="Oui"/>
    <n v="35"/>
    <m/>
    <x v="1"/>
    <m/>
    <x v="2"/>
    <n v="32.44"/>
    <x v="11"/>
    <n v="32.44"/>
    <x v="0"/>
    <m/>
  </r>
  <r>
    <x v="95"/>
    <n v="5"/>
    <x v="54"/>
    <s v="Sam, dim et JF - JOUR - Consultation"/>
    <s v="Consultation"/>
    <n v="37.5"/>
    <s v="Henrion Nathalie"/>
    <m/>
    <s v="(319) Solidaris - Mutualité socialiste et syndicale de la Province de Liège _x000a_"/>
    <s v="Chaussée de Mons 228 1480 TUBIZE "/>
    <s v="Différé"/>
    <s v="⅓ payant C"/>
    <s v="Oui"/>
    <n v="37.5"/>
    <n v="1.5"/>
    <x v="11"/>
    <n v="31.94"/>
    <x v="3"/>
    <m/>
    <x v="0"/>
    <n v="33.44"/>
    <x v="0"/>
    <m/>
  </r>
  <r>
    <x v="95"/>
    <n v="5"/>
    <x v="54"/>
    <s v="Sam, dim et JF - JOUR - Consultation"/>
    <s v="Consultation"/>
    <n v="37.5"/>
    <s v="Jeanpierre Martine"/>
    <m/>
    <s v="(132) Mutualité chrétienne de la Province de Luxembourg "/>
    <s v="Rue de la Moselle 7-9 6700 ARLON "/>
    <s v="Différé"/>
    <s v="⅓ payant C"/>
    <s v="Oui"/>
    <n v="37.5"/>
    <n v="1.5"/>
    <x v="11"/>
    <n v="35.85"/>
    <x v="3"/>
    <m/>
    <x v="0"/>
    <n v="37.35"/>
    <x v="0"/>
    <m/>
  </r>
  <r>
    <x v="95"/>
    <n v="6"/>
    <x v="73"/>
    <s v="Sam, dim et JF - JOUR - Visite 1 bénéficiaire"/>
    <s v="Visite"/>
    <n v="55.5"/>
    <s v="Kohnen Erika"/>
    <m/>
    <s v="(137) Mutualité Chrétienne de Verviers - Eupen "/>
    <s v="Rue Laoureux 25-29  - 4800 Verviers"/>
    <s v="Différé"/>
    <s v="⅓ payant NP"/>
    <s v="Oui"/>
    <n v="55.5"/>
    <m/>
    <x v="1"/>
    <n v="55.6"/>
    <x v="3"/>
    <m/>
    <x v="0"/>
    <n v="55.6"/>
    <x v="0"/>
    <m/>
  </r>
  <r>
    <x v="95"/>
    <n v="4"/>
    <x v="49"/>
    <s v="Sam, dim et JF - JOUR - Consultation"/>
    <s v="Consultation"/>
    <n v="37.5"/>
    <s v="Audin Stephane"/>
    <s v="CPAS Malmédy Janssens Simone, envoyé à 228"/>
    <s v="(228) Mutualia - Mutualité neutre _x000a_"/>
    <m/>
    <s v="Différé"/>
    <s v="CPAS"/>
    <s v="Oui"/>
    <n v="37.5"/>
    <m/>
    <x v="1"/>
    <n v="35.85"/>
    <x v="8"/>
    <m/>
    <x v="0"/>
    <n v="35.85"/>
    <x v="0"/>
    <m/>
  </r>
  <r>
    <x v="95"/>
    <n v="5"/>
    <x v="54"/>
    <s v="Sam, dim et JF - JOUR - Consultation"/>
    <s v="Consultation"/>
    <n v="37.5"/>
    <s v="Lejeune Andrée"/>
    <m/>
    <s v="(132) Mutualité chrétienne de la Province de Luxembourg "/>
    <s v="Rue de la Moselle 7-9 6700 ARLON "/>
    <s v="Différé"/>
    <s v="⅓ payant BC"/>
    <s v="Oui"/>
    <n v="37.5"/>
    <n v="1.5"/>
    <x v="11"/>
    <n v="35.85"/>
    <x v="3"/>
    <m/>
    <x v="0"/>
    <n v="37.35"/>
    <x v="0"/>
    <m/>
  </r>
  <r>
    <x v="95"/>
    <s v="2a"/>
    <x v="122"/>
    <s v="Sam, dim et JF - JOUR - Visite 1 bénéficiaire"/>
    <s v="Visite"/>
    <n v="55.5"/>
    <s v="Lembree Gisèle"/>
    <m/>
    <s v="(319) Solidaris - Mutualité socialiste et syndicale de la Province de Liège _x000a_"/>
    <s v="Chaussée de Mons 228 1480 TUBIZE "/>
    <s v="Différé"/>
    <s v="⅓ payant NP"/>
    <s v="Oui"/>
    <n v="55.5"/>
    <m/>
    <x v="1"/>
    <n v="37.479999999999997"/>
    <x v="3"/>
    <m/>
    <x v="0"/>
    <n v="37.479999999999997"/>
    <x v="0"/>
    <m/>
  </r>
  <r>
    <x v="95"/>
    <n v="4"/>
    <x v="49"/>
    <s v="Sam, dim et JF - JOUR - Visite 1 bénéficiaire"/>
    <s v="Visite"/>
    <n v="55.5"/>
    <s v="Maquet Anthony"/>
    <m/>
    <s v="(305) Solidaris mutualité Brabant wallon _x000a_"/>
    <s v="Chaussée de Mons 228 1480 TUBIZE "/>
    <s v="Différé"/>
    <s v="⅓ payant C"/>
    <s v="Oui"/>
    <n v="55.5"/>
    <n v="1.5"/>
    <x v="11"/>
    <m/>
    <x v="2"/>
    <m/>
    <x v="0"/>
    <n v="1.5"/>
    <x v="3"/>
    <m/>
  </r>
  <r>
    <x v="95"/>
    <s v="2b"/>
    <x v="150"/>
    <s v="Sam, dim et JF - JOUR - Visite 1 bénéficiaire"/>
    <s v="Visite"/>
    <n v="55.5"/>
    <s v="Mouraux Colette"/>
    <m/>
    <s v="(137) Mutualité Chrétienne de Verviers - Eupen "/>
    <s v="Rue Laoureux 25-29  - 4800 Verviers"/>
    <s v="Différé"/>
    <s v="⅓ payant C"/>
    <s v="Oui"/>
    <n v="100.94"/>
    <n v="2"/>
    <x v="11"/>
    <n v="96.24"/>
    <x v="3"/>
    <m/>
    <x v="0"/>
    <n v="98.24"/>
    <x v="0"/>
    <m/>
  </r>
  <r>
    <x v="95"/>
    <s v="2b"/>
    <x v="150"/>
    <s v="Sam, dim et JF - JOUR - Consultation"/>
    <s v="Consultation"/>
    <n v="37.5"/>
    <s v="Qessouri Abdelmajid"/>
    <m/>
    <s v="(319) Solidaris - Mutualité socialiste et syndicale de la Province de Liège _x000a_"/>
    <s v="Chaussée de Mons 228 1480 TUBIZE "/>
    <s v="Différé"/>
    <s v="⅓ payant C"/>
    <s v="Oui"/>
    <n v="35"/>
    <n v="1"/>
    <x v="11"/>
    <n v="31.94"/>
    <x v="3"/>
    <m/>
    <x v="0"/>
    <n v="32.94"/>
    <x v="0"/>
    <m/>
  </r>
  <r>
    <x v="95"/>
    <n v="5"/>
    <x v="54"/>
    <s v="Sam, dim et JF - JOUR - Consultation"/>
    <s v="Consultation"/>
    <n v="37.5"/>
    <s v="Renard Leynna"/>
    <s v="CPAS Vielsam"/>
    <m/>
    <m/>
    <s v="Différé"/>
    <s v="CPAS"/>
    <s v="Oui"/>
    <n v="37.5"/>
    <m/>
    <x v="1"/>
    <m/>
    <x v="2"/>
    <n v="1.5"/>
    <x v="0"/>
    <n v="0"/>
    <x v="2"/>
    <s v="Virement 22/08/2017 1,50 ???"/>
  </r>
  <r>
    <x v="95"/>
    <s v="2a"/>
    <x v="122"/>
    <s v="Sam, dim et JF - JOUR - Consultation"/>
    <s v="Consultation"/>
    <n v="37.5"/>
    <s v="Servais Nathanaëlle"/>
    <m/>
    <s v="(319) Solidaris - Mutualité socialiste et syndicale de la Province de Liège _x000a_"/>
    <s v="Chaussée de Mons 228 1480 TUBIZE "/>
    <s v="Différé"/>
    <s v="⅓ payant C"/>
    <s v="Oui"/>
    <n v="37.5"/>
    <n v="2"/>
    <x v="11"/>
    <n v="48.19"/>
    <x v="3"/>
    <m/>
    <x v="0"/>
    <n v="50.19"/>
    <x v="0"/>
    <m/>
  </r>
  <r>
    <x v="95"/>
    <s v="2a"/>
    <x v="122"/>
    <s v="Sam, dim et JF - JOUR - Consultation"/>
    <s v="Consultation"/>
    <n v="37.5"/>
    <s v="Theunissen Aliyah"/>
    <m/>
    <s v="(137) Mutualité Chrétienne de Verviers - Eupen "/>
    <s v="Rue Laoureux 25-29  - 4800 Verviers"/>
    <s v="Différé"/>
    <s v="⅓ payant C"/>
    <s v="Oui"/>
    <n v="37.5"/>
    <n v="1.5"/>
    <x v="11"/>
    <n v="35.85"/>
    <x v="3"/>
    <m/>
    <x v="0"/>
    <n v="37.35"/>
    <x v="0"/>
    <m/>
  </r>
  <r>
    <x v="95"/>
    <n v="3"/>
    <x v="65"/>
    <s v="Sam, dim et JF - JOUR - Consultation"/>
    <s v="Consultation"/>
    <n v="37.5"/>
    <s v="Vaessen Olivier"/>
    <m/>
    <s v="(228) Mutualia - Mutualité neutre _x000a_"/>
    <s v="Place Verte 41 4800 VERVIERS"/>
    <s v="Différé"/>
    <s v="⅓ payant NP"/>
    <s v="Oui"/>
    <n v="37.5"/>
    <m/>
    <x v="1"/>
    <n v="35.85"/>
    <x v="8"/>
    <m/>
    <x v="0"/>
    <n v="35.85"/>
    <x v="0"/>
    <m/>
  </r>
  <r>
    <x v="95"/>
    <s v="2b"/>
    <x v="150"/>
    <s v="Sam, dim et JF - JOUR - Consultation"/>
    <s v="Consultation"/>
    <n v="37.5"/>
    <s v="Willems Sandy"/>
    <m/>
    <s v="(228) Mutualia - Mutualité neutre _x000a_"/>
    <s v="Place Verte 41 4800 VERVIERS"/>
    <s v="Différé"/>
    <s v="⅓ payant C"/>
    <s v="Oui"/>
    <n v="35"/>
    <n v="1"/>
    <x v="11"/>
    <m/>
    <x v="2"/>
    <m/>
    <x v="0"/>
    <n v="1"/>
    <x v="5"/>
    <m/>
  </r>
  <r>
    <x v="95"/>
    <s v="1a"/>
    <x v="43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5"/>
    <s v="1a"/>
    <x v="43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5"/>
    <s v="1a"/>
    <x v="43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95"/>
    <s v="1a"/>
    <x v="43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95"/>
    <s v="1a"/>
    <x v="4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1a"/>
    <x v="4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1a"/>
    <x v="4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1a"/>
    <x v="4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1a"/>
    <x v="4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1a"/>
    <x v="4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1a"/>
    <x v="4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1b"/>
    <x v="67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95"/>
    <s v="1b"/>
    <x v="67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95"/>
    <s v="1b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1b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1b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1b"/>
    <x v="67"/>
    <s v="Sam, dim et JF - JOUR - Consultation"/>
    <s v="Consultation"/>
    <n v="37.5"/>
    <m/>
    <m/>
    <m/>
    <m/>
    <s v="Bancontact"/>
    <m/>
    <m/>
    <n v="83"/>
    <m/>
    <x v="1"/>
    <m/>
    <x v="2"/>
    <n v="83"/>
    <x v="14"/>
    <n v="83"/>
    <x v="0"/>
    <m/>
  </r>
  <r>
    <x v="95"/>
    <s v="2a"/>
    <x v="122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5"/>
    <s v="2a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2a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2a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2a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2a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2a"/>
    <x v="1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2a"/>
    <x v="122"/>
    <s v="Sam, dim et JF - JOUR - Visite 1 bénéficiaire"/>
    <s v="Visite"/>
    <n v="55.5"/>
    <m/>
    <m/>
    <m/>
    <m/>
    <s v="Bancontact"/>
    <m/>
    <m/>
    <n v="55"/>
    <m/>
    <x v="1"/>
    <m/>
    <x v="2"/>
    <n v="55"/>
    <x v="14"/>
    <n v="55"/>
    <x v="0"/>
    <m/>
  </r>
  <r>
    <x v="95"/>
    <s v="2b"/>
    <x v="150"/>
    <s v="Sam, dim et JF - JOUR - Consultation"/>
    <s v="Consultation"/>
    <n v="37.5"/>
    <m/>
    <m/>
    <m/>
    <m/>
    <s v="Cash"/>
    <m/>
    <m/>
    <n v="34"/>
    <m/>
    <x v="1"/>
    <m/>
    <x v="2"/>
    <n v="34"/>
    <x v="14"/>
    <n v="34"/>
    <x v="0"/>
    <m/>
  </r>
  <r>
    <x v="95"/>
    <s v="2b"/>
    <x v="150"/>
    <s v="Sam, dim et JF - JOUR - Consultation"/>
    <s v="Consultation"/>
    <n v="37.5"/>
    <m/>
    <m/>
    <m/>
    <m/>
    <s v="Cash"/>
    <m/>
    <m/>
    <n v="35"/>
    <m/>
    <x v="1"/>
    <m/>
    <x v="2"/>
    <n v="35"/>
    <x v="14"/>
    <n v="35"/>
    <x v="0"/>
    <m/>
  </r>
  <r>
    <x v="95"/>
    <s v="2b"/>
    <x v="150"/>
    <s v="Sam, dim et JF - JOUR - Consultation"/>
    <s v="Consultation"/>
    <n v="37.5"/>
    <m/>
    <m/>
    <m/>
    <m/>
    <s v="Bancontact"/>
    <m/>
    <m/>
    <n v="35"/>
    <m/>
    <x v="1"/>
    <m/>
    <x v="2"/>
    <n v="35"/>
    <x v="14"/>
    <n v="35"/>
    <x v="0"/>
    <m/>
  </r>
  <r>
    <x v="95"/>
    <s v="2b"/>
    <x v="150"/>
    <s v="Sam, dim et JF - JOUR - Consultation"/>
    <s v="Consultation"/>
    <n v="37.5"/>
    <m/>
    <m/>
    <m/>
    <m/>
    <s v="Bancontact"/>
    <m/>
    <m/>
    <n v="35"/>
    <m/>
    <x v="1"/>
    <m/>
    <x v="2"/>
    <n v="35"/>
    <x v="14"/>
    <n v="35"/>
    <x v="0"/>
    <m/>
  </r>
  <r>
    <x v="95"/>
    <s v="2b"/>
    <x v="150"/>
    <s v="Sam, dim et JF - JOUR - Consultation"/>
    <s v="Consultation"/>
    <n v="37.5"/>
    <m/>
    <m/>
    <m/>
    <m/>
    <s v="Bancontact"/>
    <m/>
    <m/>
    <n v="35"/>
    <m/>
    <x v="1"/>
    <m/>
    <x v="2"/>
    <n v="35"/>
    <x v="14"/>
    <n v="35"/>
    <x v="0"/>
    <m/>
  </r>
  <r>
    <x v="95"/>
    <n v="3"/>
    <x v="65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95"/>
    <n v="3"/>
    <x v="65"/>
    <s v="Sam, dim et JF - JOUR - Consultation"/>
    <s v="Consultation"/>
    <n v="37.5"/>
    <m/>
    <m/>
    <m/>
    <m/>
    <s v="Bancontact"/>
    <m/>
    <m/>
    <n v="60.5"/>
    <m/>
    <x v="1"/>
    <m/>
    <x v="2"/>
    <n v="60.5"/>
    <x v="14"/>
    <n v="60.5"/>
    <x v="0"/>
    <m/>
  </r>
  <r>
    <x v="95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3"/>
    <x v="65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95"/>
    <n v="4"/>
    <x v="49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5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4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4"/>
    <x v="49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95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6"/>
    <x v="73"/>
    <s v="Sam, dim et JF - JOUR - Consultation"/>
    <s v="Consultation"/>
    <n v="37.5"/>
    <m/>
    <m/>
    <m/>
    <m/>
    <s v="Cash"/>
    <m/>
    <m/>
    <n v="37"/>
    <m/>
    <x v="1"/>
    <m/>
    <x v="2"/>
    <n v="37"/>
    <x v="14"/>
    <n v="37"/>
    <x v="0"/>
    <m/>
  </r>
  <r>
    <x v="95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6"/>
    <x v="73"/>
    <s v="Sam, dim et JF - JOUR - Consultation"/>
    <s v="Consultation"/>
    <n v="37.5"/>
    <m/>
    <m/>
    <m/>
    <m/>
    <s v="Bancontact"/>
    <m/>
    <m/>
    <n v="59"/>
    <m/>
    <x v="1"/>
    <m/>
    <x v="2"/>
    <n v="59"/>
    <x v="14"/>
    <n v="59"/>
    <x v="0"/>
    <m/>
  </r>
  <r>
    <x v="95"/>
    <n v="7"/>
    <x v="14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5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nuit 1"/>
    <x v="160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nuit 1"/>
    <x v="160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nuit 1"/>
    <x v="160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5"/>
    <s v="nuit 1"/>
    <x v="160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5"/>
    <s v="nuit 1"/>
    <x v="160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5"/>
    <s v="nuit 1"/>
    <x v="160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5"/>
    <s v="nuit 1"/>
    <x v="160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5"/>
    <s v="nuit 1"/>
    <x v="160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5"/>
    <s v="nuit 1"/>
    <x v="160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5"/>
    <s v="nuit 1"/>
    <x v="160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5"/>
    <s v="nuit 2"/>
    <x v="89"/>
    <s v="Sam, dim et JF - NUIT - Consultation"/>
    <s v="Consultation"/>
    <n v="50"/>
    <m/>
    <m/>
    <m/>
    <m/>
    <s v="Cash"/>
    <m/>
    <m/>
    <n v="50"/>
    <m/>
    <x v="1"/>
    <m/>
    <x v="2"/>
    <n v="50"/>
    <x v="14"/>
    <n v="50"/>
    <x v="0"/>
    <m/>
  </r>
  <r>
    <x v="95"/>
    <s v="nuit 2"/>
    <x v="89"/>
    <s v="Sam, dim et JF - NUIT - Consultation"/>
    <s v="Consultation"/>
    <n v="50"/>
    <m/>
    <m/>
    <m/>
    <m/>
    <s v="Cash"/>
    <m/>
    <m/>
    <n v="50"/>
    <m/>
    <x v="1"/>
    <m/>
    <x v="2"/>
    <n v="50"/>
    <x v="14"/>
    <n v="50"/>
    <x v="0"/>
    <m/>
  </r>
  <r>
    <x v="95"/>
    <s v="nuit 3"/>
    <x v="90"/>
    <s v="Sam, dim et JF - NUIT - Consultation"/>
    <s v="Consultation"/>
    <n v="50"/>
    <m/>
    <m/>
    <m/>
    <m/>
    <s v="Cash"/>
    <m/>
    <m/>
    <n v="50"/>
    <m/>
    <x v="1"/>
    <m/>
    <x v="2"/>
    <n v="50"/>
    <x v="14"/>
    <n v="50"/>
    <x v="0"/>
    <m/>
  </r>
  <r>
    <x v="95"/>
    <s v="nuit 3"/>
    <x v="90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6"/>
    <s v="nuit 1"/>
    <x v="30"/>
    <s v="Sam, dim et JF - NUIT - Consultation"/>
    <s v="Consultation"/>
    <n v="50"/>
    <s v="Bours Adrien"/>
    <m/>
    <s v="(228) Mutualia - Mutualité neutre _x000a_"/>
    <s v="Place Verte 41 4800 VERVIERS"/>
    <s v="Différé"/>
    <s v="⅓ payant NP"/>
    <s v="Oui"/>
    <n v="50"/>
    <m/>
    <x v="1"/>
    <n v="43.69"/>
    <x v="8"/>
    <m/>
    <x v="0"/>
    <n v="43.69"/>
    <x v="0"/>
    <m/>
  </r>
  <r>
    <x v="96"/>
    <s v="2a"/>
    <x v="93"/>
    <s v="Sam, dim et JF - JOUR - Consultation"/>
    <s v="Consultation"/>
    <n v="37.5"/>
    <s v="Darimont Renaud"/>
    <m/>
    <s v="(228) Mutualia - Mutualité neutre _x000a_"/>
    <s v="Place Verte 41 4800 VERVIERS"/>
    <s v="Différé"/>
    <s v="⅓ payant BC"/>
    <s v="Oui"/>
    <n v="33.5"/>
    <n v="1.5"/>
    <x v="11"/>
    <n v="31.94"/>
    <x v="8"/>
    <m/>
    <x v="0"/>
    <n v="33.44"/>
    <x v="0"/>
    <m/>
  </r>
  <r>
    <x v="96"/>
    <n v="5"/>
    <x v="79"/>
    <s v="Sam, dim et JF - JOUR - Consultation"/>
    <s v="Consultation"/>
    <n v="37.5"/>
    <s v="Brialmont Michel"/>
    <m/>
    <s v="(323) Solidaris - Mutualité socialiste et syndicale de la Province de Liège _x000a_"/>
    <s v="Chaussée de Mons 228 1480 TUBIZE "/>
    <s v="Différé"/>
    <s v="⅓ payant C"/>
    <s v="Oui"/>
    <n v="33"/>
    <n v="1.5"/>
    <x v="11"/>
    <n v="31.94"/>
    <x v="3"/>
    <m/>
    <x v="0"/>
    <n v="33.44"/>
    <x v="0"/>
    <m/>
  </r>
  <r>
    <x v="96"/>
    <s v="2a"/>
    <x v="93"/>
    <s v="Sam, dim et JF - JOUR - Consultation"/>
    <s v="Consultation"/>
    <n v="37.5"/>
    <s v="Constant Maxime"/>
    <s v="M.Méd. Thier Mère Dieu"/>
    <m/>
    <m/>
    <s v="Différé"/>
    <s v="Autres"/>
    <s v="Oui"/>
    <n v="33.5"/>
    <n v="6"/>
    <x v="11"/>
    <m/>
    <x v="2"/>
    <n v="27.5"/>
    <x v="11"/>
    <n v="33.5"/>
    <x v="0"/>
    <m/>
  </r>
  <r>
    <x v="96"/>
    <n v="4"/>
    <x v="104"/>
    <s v="Sam, dim et JF - JOUR - Visite 1 bénéficiaire"/>
    <s v="Visite"/>
    <n v="55.5"/>
    <s v="Daniel Jonas"/>
    <s v="Les  Arcades Malmédy"/>
    <m/>
    <m/>
    <s v="Différé"/>
    <s v="MR"/>
    <s v="Oui"/>
    <n v="55.5"/>
    <m/>
    <x v="1"/>
    <m/>
    <x v="2"/>
    <m/>
    <x v="0"/>
    <n v="0"/>
    <x v="2"/>
    <m/>
  </r>
  <r>
    <x v="96"/>
    <s v="2a"/>
    <x v="93"/>
    <s v="Sam, dim et JF - JOUR - Visite 1 bénéficiaire"/>
    <s v="Visite"/>
    <n v="55.5"/>
    <s v="Gille Danielle"/>
    <m/>
    <s v="(137) Mutualité Chrétienne de Verviers - Eupen "/>
    <s v="Rue Laoureux 25-29  - 4800 Verviers"/>
    <s v="Différé"/>
    <s v="⅓ payant C"/>
    <s v="Oui"/>
    <n v="55.5"/>
    <n v="2.8"/>
    <x v="11"/>
    <n v="50.8"/>
    <x v="3"/>
    <m/>
    <x v="0"/>
    <n v="53.599999999999994"/>
    <x v="0"/>
    <m/>
  </r>
  <r>
    <x v="96"/>
    <s v="2b"/>
    <x v="195"/>
    <s v="Sam, dim et JF - JOUR - Consultation"/>
    <s v="Consultation"/>
    <n v="37.5"/>
    <s v="Solot Jean - Marc"/>
    <s v="M.Méd. Le Brassero"/>
    <m/>
    <m/>
    <s v="Différé"/>
    <s v="Autres"/>
    <s v="Oui"/>
    <n v="37.5"/>
    <n v="1.5"/>
    <x v="11"/>
    <m/>
    <x v="2"/>
    <n v="35.22"/>
    <x v="11"/>
    <n v="36.72"/>
    <x v="0"/>
    <m/>
  </r>
  <r>
    <x v="96"/>
    <s v="nuit 1"/>
    <x v="30"/>
    <s v="Sam, dim et JF - JOUR - Consultation"/>
    <s v="Consultation"/>
    <n v="37.5"/>
    <s v="Verpoorten Marie"/>
    <m/>
    <s v="(319) Solidaris - Mutualité socialiste et syndicale de la Province de Liège _x000a_"/>
    <s v="Chaussée de Mons 228 1480 TUBIZE "/>
    <s v="Différé"/>
    <s v="⅓ payant C"/>
    <s v="Non"/>
    <n v="37.5"/>
    <n v="1.5"/>
    <x v="11"/>
    <m/>
    <x v="2"/>
    <m/>
    <x v="0"/>
    <n v="1.5"/>
    <x v="1"/>
    <m/>
  </r>
  <r>
    <x v="96"/>
    <n v="3"/>
    <x v="87"/>
    <s v="Sam, dim et JF - JOUR - Visite 1 bénéficiaire"/>
    <s v="Visite"/>
    <n v="55.5"/>
    <s v="Deliège Fernande"/>
    <s v="La Charmille Jalhay"/>
    <m/>
    <m/>
    <s v="Différé"/>
    <s v="MR"/>
    <s v="Oui"/>
    <n v="55.5"/>
    <m/>
    <x v="1"/>
    <m/>
    <x v="2"/>
    <n v="55.5"/>
    <x v="9"/>
    <n v="55.5"/>
    <x v="0"/>
    <m/>
  </r>
  <r>
    <x v="96"/>
    <n v="3"/>
    <x v="87"/>
    <s v="Sam, dim et JF - JOUR - Visite 1 bénéficiaire"/>
    <s v="Visite"/>
    <n v="55.5"/>
    <s v="Remy Elise"/>
    <s v="Les Cheveux D'Argent Nivezé"/>
    <m/>
    <m/>
    <s v="Différé"/>
    <s v="MR"/>
    <s v="Oui"/>
    <n v="55.5"/>
    <m/>
    <x v="1"/>
    <m/>
    <x v="2"/>
    <n v="55.5"/>
    <x v="9"/>
    <n v="55.5"/>
    <x v="0"/>
    <m/>
  </r>
  <r>
    <x v="96"/>
    <n v="3"/>
    <x v="87"/>
    <s v="Sam, dim et JF - JOUR - Visite 1 bénéficiaire"/>
    <s v="Visite"/>
    <n v="55.5"/>
    <s v="Hackin Claude"/>
    <s v="Les Heures Claires Spa"/>
    <m/>
    <m/>
    <s v="Différé"/>
    <s v="MR"/>
    <s v="Oui"/>
    <n v="55.5"/>
    <m/>
    <x v="1"/>
    <m/>
    <x v="2"/>
    <n v="55.5"/>
    <x v="12"/>
    <n v="55.5"/>
    <x v="0"/>
    <m/>
  </r>
  <r>
    <x v="96"/>
    <n v="3"/>
    <x v="87"/>
    <s v="Sam, dim et JF - JOUR - Consultation"/>
    <s v="Consultation"/>
    <n v="37.5"/>
    <s v="Rosette Arnaud"/>
    <m/>
    <s v="(319) Solidaris - Mutualité socialiste et syndicale de la Province de Liège _x000a_"/>
    <s v="Chaussée de Mons 228 1480 TUBIZE "/>
    <s v="Différé"/>
    <s v="⅓ payant BC"/>
    <s v="Oui"/>
    <n v="37.5"/>
    <n v="1.5"/>
    <x v="11"/>
    <n v="35.85"/>
    <x v="3"/>
    <m/>
    <x v="0"/>
    <n v="37.35"/>
    <x v="0"/>
    <m/>
  </r>
  <r>
    <x v="96"/>
    <n v="3"/>
    <x v="87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96"/>
    <n v="3"/>
    <x v="87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6"/>
    <n v="3"/>
    <x v="87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6"/>
    <s v="1b"/>
    <x v="52"/>
    <s v="Sam, dim et JF - JOUR - Visite 1 bénéficiaire"/>
    <s v="Visite"/>
    <n v="55.5"/>
    <s v="Fayhay Gisèle"/>
    <s v="Léon D'Andrimont Limbourg"/>
    <m/>
    <m/>
    <s v="Différé"/>
    <s v="MR"/>
    <s v="Oui"/>
    <n v="55.5"/>
    <m/>
    <x v="1"/>
    <m/>
    <x v="2"/>
    <n v="55.5"/>
    <x v="11"/>
    <n v="55.5"/>
    <x v="0"/>
    <m/>
  </r>
  <r>
    <x v="96"/>
    <s v="1b"/>
    <x v="52"/>
    <s v="Sam, dim et JF - JOUR - Visite 3 bénéficiaires"/>
    <s v="Visite"/>
    <n v="46.5"/>
    <s v="Bandel Gertrud"/>
    <s v="Beloeil Henri Chapelle"/>
    <m/>
    <m/>
    <s v="Différé"/>
    <s v="MR"/>
    <s v="Oui"/>
    <n v="46.33"/>
    <m/>
    <x v="1"/>
    <m/>
    <x v="2"/>
    <n v="46.33"/>
    <x v="9"/>
    <n v="46.33"/>
    <x v="0"/>
    <m/>
  </r>
  <r>
    <x v="96"/>
    <s v="1b"/>
    <x v="52"/>
    <s v="Sam, dim et JF - JOUR - Visite 3 bénéficiaires"/>
    <s v="Visite"/>
    <n v="46.5"/>
    <s v="Cordonnier Joséphine"/>
    <s v="Beloeil Henri Chapelle"/>
    <m/>
    <m/>
    <s v="Différé"/>
    <s v="MR"/>
    <s v="Oui"/>
    <n v="46.33"/>
    <m/>
    <x v="1"/>
    <m/>
    <x v="2"/>
    <n v="46.33"/>
    <x v="9"/>
    <n v="46.33"/>
    <x v="0"/>
    <m/>
  </r>
  <r>
    <x v="96"/>
    <s v="1b"/>
    <x v="52"/>
    <s v="Sam, dim et JF - JOUR - Visite 3 bénéficiaires"/>
    <s v="Visite"/>
    <n v="46.5"/>
    <s v="Elsen Antoinnette"/>
    <s v="Beloeil Henri Chapelle"/>
    <m/>
    <m/>
    <s v="Différé"/>
    <s v="MR"/>
    <s v="Oui"/>
    <n v="46.33"/>
    <m/>
    <x v="1"/>
    <m/>
    <x v="2"/>
    <n v="46.33"/>
    <x v="9"/>
    <n v="46.33"/>
    <x v="0"/>
    <m/>
  </r>
  <r>
    <x v="96"/>
    <s v="1b"/>
    <x v="52"/>
    <s v="Sam, dim et JF - JOUR - Visite 1 bénéficiaire"/>
    <s v="Visite"/>
    <n v="55.5"/>
    <s v="Pesser Anna"/>
    <s v="St Elisabeth Herve"/>
    <m/>
    <m/>
    <s v="Différé"/>
    <s v="MR"/>
    <s v="Oui"/>
    <n v="55.5"/>
    <m/>
    <x v="1"/>
    <m/>
    <x v="2"/>
    <m/>
    <x v="0"/>
    <n v="0"/>
    <x v="2"/>
    <s v="Pas inscrit là bas"/>
  </r>
  <r>
    <x v="96"/>
    <s v="1b"/>
    <x v="52"/>
    <s v="Sam, dim et JF - JOUR - Consultation"/>
    <s v="Consultation"/>
    <n v="37.5"/>
    <m/>
    <m/>
    <m/>
    <m/>
    <s v="Bancontact"/>
    <m/>
    <m/>
    <n v="37"/>
    <m/>
    <x v="1"/>
    <m/>
    <x v="2"/>
    <n v="37"/>
    <x v="14"/>
    <n v="37"/>
    <x v="0"/>
    <m/>
  </r>
  <r>
    <x v="96"/>
    <s v="1a"/>
    <x v="5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6"/>
    <s v="1a"/>
    <x v="5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6"/>
    <s v="1a"/>
    <x v="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s v="1b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s v="1b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s v="1b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s v="1b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s v="1b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s v="2a"/>
    <x v="93"/>
    <s v="Sam, dim et JF - JOUR - Consultation"/>
    <s v="Consultation"/>
    <n v="37.5"/>
    <m/>
    <m/>
    <m/>
    <m/>
    <s v="Bancontact"/>
    <m/>
    <m/>
    <n v="33.5"/>
    <m/>
    <x v="1"/>
    <m/>
    <x v="2"/>
    <n v="33.5"/>
    <x v="14"/>
    <n v="33.5"/>
    <x v="0"/>
    <m/>
  </r>
  <r>
    <x v="96"/>
    <s v="2a"/>
    <x v="93"/>
    <s v="Sam, dim et JF - JOUR - Consultation"/>
    <s v="Consultation"/>
    <n v="37.5"/>
    <m/>
    <m/>
    <m/>
    <m/>
    <s v="Bancontact"/>
    <m/>
    <m/>
    <n v="33.5"/>
    <m/>
    <x v="1"/>
    <m/>
    <x v="2"/>
    <n v="33.5"/>
    <x v="14"/>
    <n v="33.5"/>
    <x v="0"/>
    <m/>
  </r>
  <r>
    <x v="96"/>
    <s v="2a"/>
    <x v="93"/>
    <s v="Sam, dim et JF - JOUR - Consultation"/>
    <s v="Consultation"/>
    <n v="37.5"/>
    <m/>
    <m/>
    <m/>
    <m/>
    <s v="Bancontact"/>
    <m/>
    <m/>
    <n v="33.5"/>
    <m/>
    <x v="1"/>
    <m/>
    <x v="2"/>
    <n v="33.5"/>
    <x v="14"/>
    <n v="33.5"/>
    <x v="0"/>
    <m/>
  </r>
  <r>
    <x v="96"/>
    <s v="2a"/>
    <x v="93"/>
    <s v="Sam, dim et JF - JOUR - Consultation"/>
    <s v="Consultation"/>
    <n v="37.5"/>
    <m/>
    <m/>
    <m/>
    <m/>
    <s v="Bancontact"/>
    <m/>
    <m/>
    <n v="33.5"/>
    <m/>
    <x v="1"/>
    <m/>
    <x v="2"/>
    <n v="33.5"/>
    <x v="14"/>
    <n v="33.5"/>
    <x v="0"/>
    <m/>
  </r>
  <r>
    <x v="96"/>
    <s v="2a"/>
    <x v="93"/>
    <s v="Sam, dim et JF - JOUR - Consultation"/>
    <s v="Consultation"/>
    <n v="37.5"/>
    <m/>
    <m/>
    <m/>
    <m/>
    <s v="Bancontact"/>
    <m/>
    <m/>
    <n v="33.5"/>
    <m/>
    <x v="1"/>
    <m/>
    <x v="2"/>
    <n v="33.5"/>
    <x v="14"/>
    <n v="33.5"/>
    <x v="0"/>
    <m/>
  </r>
  <r>
    <x v="96"/>
    <s v="2a"/>
    <x v="93"/>
    <s v="Sam, dim et JF - JOUR - Visite 1 bénéficiaire"/>
    <s v="Visite"/>
    <n v="55.5"/>
    <m/>
    <m/>
    <m/>
    <m/>
    <s v="Bancontact"/>
    <m/>
    <m/>
    <n v="55"/>
    <m/>
    <x v="1"/>
    <m/>
    <x v="2"/>
    <n v="55"/>
    <x v="14"/>
    <n v="55"/>
    <x v="0"/>
    <m/>
  </r>
  <r>
    <x v="96"/>
    <s v="2b"/>
    <x v="195"/>
    <s v="Sam, dim et JF - JOUR - Visite 1 bénéficiaire"/>
    <s v="Visite"/>
    <n v="55.5"/>
    <m/>
    <m/>
    <m/>
    <m/>
    <s v="Cash"/>
    <m/>
    <m/>
    <n v="55"/>
    <m/>
    <x v="1"/>
    <m/>
    <x v="2"/>
    <n v="55"/>
    <x v="14"/>
    <n v="55"/>
    <x v="0"/>
    <m/>
  </r>
  <r>
    <x v="96"/>
    <s v="2b"/>
    <x v="195"/>
    <s v="Sam, dim et JF - JOUR - Consultation"/>
    <s v="Consultation"/>
    <n v="37.5"/>
    <m/>
    <m/>
    <m/>
    <m/>
    <s v="Bancontact"/>
    <m/>
    <m/>
    <n v="31"/>
    <m/>
    <x v="1"/>
    <m/>
    <x v="2"/>
    <n v="31"/>
    <x v="14"/>
    <n v="31"/>
    <x v="0"/>
    <m/>
  </r>
  <r>
    <x v="96"/>
    <s v="2b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s v="2b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s v="2b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3"/>
    <x v="87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9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5"/>
    <x v="79"/>
    <s v="Sam, dim et JF - JOUR - Consultation"/>
    <s v="Consultation"/>
    <n v="37.5"/>
    <m/>
    <m/>
    <m/>
    <m/>
    <s v="Cash"/>
    <m/>
    <m/>
    <n v="33"/>
    <m/>
    <x v="1"/>
    <m/>
    <x v="2"/>
    <n v="33"/>
    <x v="14"/>
    <n v="33"/>
    <x v="0"/>
    <m/>
  </r>
  <r>
    <x v="96"/>
    <n v="5"/>
    <x v="79"/>
    <s v="Sam, dim et JF - JOUR - Consultation"/>
    <s v="Consultation"/>
    <n v="37.5"/>
    <m/>
    <m/>
    <m/>
    <m/>
    <s v="Bancontact"/>
    <m/>
    <m/>
    <n v="33"/>
    <m/>
    <x v="1"/>
    <m/>
    <x v="2"/>
    <n v="33"/>
    <x v="14"/>
    <n v="33"/>
    <x v="0"/>
    <m/>
  </r>
  <r>
    <x v="96"/>
    <n v="5"/>
    <x v="79"/>
    <s v="Sam, dim et JF - JOUR - Consultation"/>
    <s v="Consultation"/>
    <n v="37.5"/>
    <m/>
    <m/>
    <m/>
    <m/>
    <s v="Bancontact"/>
    <m/>
    <m/>
    <n v="33"/>
    <m/>
    <x v="1"/>
    <m/>
    <x v="2"/>
    <n v="33"/>
    <x v="14"/>
    <n v="33"/>
    <x v="0"/>
    <m/>
  </r>
  <r>
    <x v="96"/>
    <n v="5"/>
    <x v="79"/>
    <s v="Sam, dim et JF - JOUR - Consultation"/>
    <s v="Consultation"/>
    <n v="37.5"/>
    <m/>
    <m/>
    <m/>
    <m/>
    <s v="Bancontact"/>
    <m/>
    <m/>
    <n v="33"/>
    <m/>
    <x v="1"/>
    <m/>
    <x v="2"/>
    <n v="33"/>
    <x v="14"/>
    <n v="33"/>
    <x v="0"/>
    <m/>
  </r>
  <r>
    <x v="96"/>
    <n v="5"/>
    <x v="79"/>
    <s v="Sam, dim et JF - JOUR - Consultation"/>
    <s v="Consultation"/>
    <n v="37.5"/>
    <m/>
    <m/>
    <m/>
    <m/>
    <s v="Bancontact"/>
    <m/>
    <m/>
    <n v="33"/>
    <m/>
    <x v="1"/>
    <m/>
    <x v="2"/>
    <n v="33"/>
    <x v="14"/>
    <n v="33"/>
    <x v="0"/>
    <m/>
  </r>
  <r>
    <x v="96"/>
    <n v="5"/>
    <x v="79"/>
    <s v="Sam, dim et JF - JOUR - Consultation"/>
    <s v="Consultation"/>
    <n v="37.5"/>
    <m/>
    <m/>
    <m/>
    <m/>
    <s v="Bancontact"/>
    <m/>
    <m/>
    <n v="33"/>
    <m/>
    <x v="1"/>
    <m/>
    <x v="2"/>
    <n v="33"/>
    <x v="14"/>
    <n v="33"/>
    <x v="0"/>
    <m/>
  </r>
  <r>
    <x v="96"/>
    <n v="5"/>
    <x v="79"/>
    <s v="Sam, dim et JF - JOUR - Consultation"/>
    <s v="Consultation"/>
    <n v="37.5"/>
    <m/>
    <m/>
    <m/>
    <m/>
    <s v="Bancontact"/>
    <m/>
    <m/>
    <n v="33"/>
    <m/>
    <x v="1"/>
    <m/>
    <x v="2"/>
    <n v="33"/>
    <x v="14"/>
    <n v="33"/>
    <x v="0"/>
    <m/>
  </r>
  <r>
    <x v="96"/>
    <n v="5"/>
    <x v="79"/>
    <s v="Sam, dim et JF - JOUR - Visite 1 bénéficiaire"/>
    <s v="Visite"/>
    <n v="55.5"/>
    <m/>
    <m/>
    <m/>
    <m/>
    <s v="Bancontact"/>
    <m/>
    <m/>
    <n v="75"/>
    <m/>
    <x v="1"/>
    <m/>
    <x v="2"/>
    <n v="75"/>
    <x v="14"/>
    <n v="75"/>
    <x v="0"/>
    <m/>
  </r>
  <r>
    <x v="96"/>
    <n v="6"/>
    <x v="168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6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7"/>
    <x v="36"/>
    <s v="Sam, dim et JF - JOUR - Consultation"/>
    <s v="Consultation"/>
    <n v="37.5"/>
    <m/>
    <m/>
    <m/>
    <m/>
    <s v="Cash"/>
    <m/>
    <m/>
    <n v="40"/>
    <m/>
    <x v="1"/>
    <m/>
    <x v="2"/>
    <n v="40"/>
    <x v="14"/>
    <n v="40"/>
    <x v="0"/>
    <m/>
  </r>
  <r>
    <x v="96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s v="nuit 1"/>
    <x v="30"/>
    <s v="Sam, dim et JF - NUIT - Visite 1 bénéficiaire"/>
    <s v="Visite"/>
    <n v="85"/>
    <m/>
    <m/>
    <m/>
    <m/>
    <s v="Cash"/>
    <m/>
    <m/>
    <n v="85"/>
    <m/>
    <x v="1"/>
    <m/>
    <x v="2"/>
    <n v="85"/>
    <x v="14"/>
    <n v="85"/>
    <x v="0"/>
    <m/>
  </r>
  <r>
    <x v="96"/>
    <s v="nuit 1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s v="nuit 1"/>
    <x v="30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6"/>
    <s v="nuit 1"/>
    <x v="30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6"/>
    <s v="nuit 1"/>
    <x v="30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6"/>
    <s v="nuit 1"/>
    <x v="30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6"/>
    <s v="nuit 1"/>
    <x v="30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6"/>
    <s v="nuit 2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s v="nuit 2"/>
    <x v="32"/>
    <s v="Sam, dim et JF - NUIT - Visite 1 bénéficiaire"/>
    <s v="Visite"/>
    <n v="85"/>
    <m/>
    <m/>
    <m/>
    <m/>
    <s v="Bancontact"/>
    <m/>
    <m/>
    <n v="85"/>
    <m/>
    <x v="1"/>
    <m/>
    <x v="2"/>
    <n v="85"/>
    <x v="14"/>
    <n v="85"/>
    <x v="0"/>
    <m/>
  </r>
  <r>
    <x v="96"/>
    <s v="nuit 3"/>
    <x v="36"/>
    <s v="Sam, dim et JF - NUIT - Consultation"/>
    <s v="Consultation"/>
    <n v="50"/>
    <m/>
    <m/>
    <m/>
    <m/>
    <s v="Cash"/>
    <m/>
    <m/>
    <n v="37.5"/>
    <m/>
    <x v="1"/>
    <m/>
    <x v="2"/>
    <n v="37.5"/>
    <x v="14"/>
    <n v="37.5"/>
    <x v="0"/>
    <m/>
  </r>
  <r>
    <x v="96"/>
    <n v="7"/>
    <x v="19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7"/>
    <x v="19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7"/>
    <x v="19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7"/>
    <x v="19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6"/>
    <n v="7"/>
    <x v="193"/>
    <s v="Sam, dim et JF - JOUR - Consultation"/>
    <s v="Consultation"/>
    <n v="37.5"/>
    <m/>
    <m/>
    <m/>
    <m/>
    <s v="Bancontact"/>
    <m/>
    <m/>
    <n v="71"/>
    <m/>
    <x v="1"/>
    <m/>
    <x v="2"/>
    <n v="71"/>
    <x v="14"/>
    <n v="71"/>
    <x v="0"/>
    <m/>
  </r>
  <r>
    <x v="97"/>
    <s v="nuit 2"/>
    <x v="144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97"/>
    <s v="nuit 1"/>
    <x v="115"/>
    <s v="Vend et veille JF - NUIT - Consultation"/>
    <s v="Consultation"/>
    <n v="50"/>
    <s v="Solot Jean - Marc"/>
    <s v="M.Méd. Brasero Verviers"/>
    <m/>
    <m/>
    <s v="Différé"/>
    <s v="Autres"/>
    <s v="Oui"/>
    <n v="46"/>
    <m/>
    <x v="1"/>
    <m/>
    <x v="2"/>
    <n v="44.78"/>
    <x v="12"/>
    <n v="44.78"/>
    <x v="0"/>
    <m/>
  </r>
  <r>
    <x v="97"/>
    <s v="nuit 1"/>
    <x v="115"/>
    <s v="Vend et veille JF - JOUR - Consultation"/>
    <s v="Consultation"/>
    <n v="29"/>
    <m/>
    <m/>
    <m/>
    <m/>
    <s v="Bancontact"/>
    <m/>
    <m/>
    <n v="25"/>
    <m/>
    <x v="1"/>
    <m/>
    <x v="2"/>
    <n v="25"/>
    <x v="14"/>
    <n v="25"/>
    <x v="0"/>
    <m/>
  </r>
  <r>
    <x v="97"/>
    <s v="nuit 1"/>
    <x v="115"/>
    <s v="Vend et veille JF - NUIT - Consultation"/>
    <s v="Consultation"/>
    <n v="50"/>
    <m/>
    <m/>
    <m/>
    <m/>
    <s v="Bancontact"/>
    <m/>
    <m/>
    <n v="46"/>
    <m/>
    <x v="1"/>
    <m/>
    <x v="2"/>
    <n v="46"/>
    <x v="14"/>
    <n v="46"/>
    <x v="0"/>
    <m/>
  </r>
  <r>
    <x v="97"/>
    <s v="nuit 3"/>
    <x v="44"/>
    <s v="Vend et veille JF - JOUR - Consultation"/>
    <s v="Consultation"/>
    <n v="29"/>
    <m/>
    <m/>
    <m/>
    <m/>
    <s v="Cash"/>
    <m/>
    <m/>
    <n v="30"/>
    <m/>
    <x v="1"/>
    <m/>
    <x v="2"/>
    <n v="30"/>
    <x v="14"/>
    <n v="30"/>
    <x v="0"/>
    <m/>
  </r>
  <r>
    <x v="97"/>
    <s v="nuit 3"/>
    <x v="44"/>
    <s v="Vend et veille JF - JOUR - Consultation"/>
    <s v="Consultation"/>
    <n v="29"/>
    <m/>
    <m/>
    <m/>
    <m/>
    <s v="Bancontact"/>
    <m/>
    <m/>
    <n v="29"/>
    <m/>
    <x v="1"/>
    <m/>
    <x v="2"/>
    <n v="29"/>
    <x v="14"/>
    <n v="29"/>
    <x v="0"/>
    <m/>
  </r>
  <r>
    <x v="98"/>
    <n v="6"/>
    <x v="152"/>
    <s v="Sam, dim et JF - JOUR - Visite 1 bénéficiaire"/>
    <s v="Visite"/>
    <n v="55.5"/>
    <s v="Bodarwe Louis Joseph"/>
    <s v="Saint Joseph Eupen"/>
    <m/>
    <m/>
    <s v="Différé"/>
    <s v="MR"/>
    <s v="Oui"/>
    <n v="55.5"/>
    <m/>
    <x v="1"/>
    <m/>
    <x v="2"/>
    <n v="55.5"/>
    <x v="12"/>
    <n v="55.5"/>
    <x v="0"/>
    <m/>
  </r>
  <r>
    <x v="98"/>
    <n v="6"/>
    <x v="152"/>
    <s v="Sam, dim et JF - JOUR - Consultation"/>
    <s v="Consultation"/>
    <n v="37.5"/>
    <s v="Briquet Sabine"/>
    <m/>
    <s v="(228) Mutualia - Mutualité neutre _x000a_"/>
    <s v="Place Verte 41 4800 VERVIERS"/>
    <s v="Différé"/>
    <s v="⅓ payant C"/>
    <s v="Oui"/>
    <n v="37.5"/>
    <n v="1.5"/>
    <x v="11"/>
    <m/>
    <x v="2"/>
    <m/>
    <x v="0"/>
    <n v="1.5"/>
    <x v="3"/>
    <m/>
  </r>
  <r>
    <x v="98"/>
    <n v="3"/>
    <x v="213"/>
    <s v="Sam, dim et JF - JOUR - Visite 1 bénéficiaire"/>
    <s v="Visite"/>
    <n v="55.5"/>
    <s v="David Georgette"/>
    <m/>
    <s v="(228) Mutualia - Mutualité neutre _x000a_"/>
    <s v="Place Verte 41 4800 VERVIERS"/>
    <s v="Différé"/>
    <s v="⅓ payant C"/>
    <s v="Oui"/>
    <n v="55.5"/>
    <n v="5"/>
    <x v="11"/>
    <m/>
    <x v="2"/>
    <m/>
    <x v="0"/>
    <n v="5"/>
    <x v="3"/>
    <m/>
  </r>
  <r>
    <x v="98"/>
    <n v="4"/>
    <x v="2"/>
    <s v="Sam, dim et JF - JOUR - Visite 1 bénéficiaire"/>
    <s v="Visite"/>
    <n v="55.5"/>
    <s v="Emonds Violette"/>
    <m/>
    <s v="(319) Solidaris - Mutualité socialiste et syndicale de la Province de Liège _x000a_"/>
    <s v="Chaussée de Mons 228 1480 TUBIZE "/>
    <s v="Différé"/>
    <s v="⅓ payant C"/>
    <s v="Oui"/>
    <n v="55.5"/>
    <n v="5"/>
    <x v="11"/>
    <n v="50.8"/>
    <x v="3"/>
    <m/>
    <x v="0"/>
    <n v="55.8"/>
    <x v="0"/>
    <m/>
  </r>
  <r>
    <x v="98"/>
    <s v="2b"/>
    <x v="178"/>
    <s v="Sam, dim et JF - JOUR - Visite 1 bénéficiaire"/>
    <s v="Visite"/>
    <n v="55.5"/>
    <s v="Fernandez Fomboma Marcelino"/>
    <s v="La Barcarolle Stembert"/>
    <m/>
    <m/>
    <s v="Différé"/>
    <s v="MR"/>
    <s v="Oui"/>
    <n v="55.5"/>
    <m/>
    <x v="1"/>
    <m/>
    <x v="2"/>
    <n v="55.5"/>
    <x v="12"/>
    <n v="55.5"/>
    <x v="0"/>
    <m/>
  </r>
  <r>
    <x v="98"/>
    <s v="2b"/>
    <x v="178"/>
    <s v="Sam, dim et JF - JOUR - Visite 1 bénéficiaire"/>
    <s v="Visite"/>
    <n v="55.5"/>
    <s v="Gouverneur Léon "/>
    <s v="Les Hêtres Verviers"/>
    <m/>
    <m/>
    <s v="Différé"/>
    <s v="MR"/>
    <s v="Oui"/>
    <n v="55.5"/>
    <m/>
    <x v="1"/>
    <m/>
    <x v="2"/>
    <n v="55.5"/>
    <x v="12"/>
    <n v="55.5"/>
    <x v="0"/>
    <m/>
  </r>
  <r>
    <x v="98"/>
    <s v="nuit 1"/>
    <x v="67"/>
    <s v="Sam, dim et JF - NUIT - Consultation"/>
    <s v="Consultation"/>
    <n v="50"/>
    <s v="Hardy Martine"/>
    <m/>
    <s v="(137) Mutualité Chrétienne de Verviers - Eupen "/>
    <s v="Rue Laoureux 25-29  - 4800 Verviers"/>
    <s v="Différé"/>
    <s v="⅓ payant BC"/>
    <s v="Oui"/>
    <n v="95.44"/>
    <n v="12"/>
    <x v="11"/>
    <n v="77.78"/>
    <x v="3"/>
    <m/>
    <x v="0"/>
    <n v="89.78"/>
    <x v="0"/>
    <m/>
  </r>
  <r>
    <x v="98"/>
    <n v="6"/>
    <x v="152"/>
    <s v="Sam, dim et JF - JOUR - Visite 1 bénéficiaire"/>
    <s v="Visite"/>
    <n v="55.5"/>
    <s v="Hehlemann Freddy"/>
    <s v="Fabiola Eupen"/>
    <m/>
    <m/>
    <s v="Différé"/>
    <s v="MR"/>
    <s v="Oui"/>
    <n v="55.5"/>
    <m/>
    <x v="1"/>
    <m/>
    <x v="2"/>
    <n v="55.5"/>
    <x v="11"/>
    <n v="55.5"/>
    <x v="0"/>
    <m/>
  </r>
  <r>
    <x v="98"/>
    <s v="2a"/>
    <x v="142"/>
    <s v="Sam, dim et JF - JOUR - Consultation"/>
    <s v="Consultation"/>
    <n v="37.5"/>
    <s v="Hendrick Maéva"/>
    <m/>
    <s v="(228) Mutualia - Mutualité neutre _x000a_"/>
    <s v="Place Verte 41 4800 VERVIERS"/>
    <s v="Différé"/>
    <s v="⅓ payant NP"/>
    <s v="Oui"/>
    <n v="37.5"/>
    <m/>
    <x v="1"/>
    <m/>
    <x v="2"/>
    <m/>
    <x v="0"/>
    <n v="0"/>
    <x v="3"/>
    <m/>
  </r>
  <r>
    <x v="98"/>
    <n v="7"/>
    <x v="131"/>
    <s v="Sam, dim et JF - JOUR - Consultation"/>
    <s v="Consultation"/>
    <n v="37.5"/>
    <s v="Hilgers Sophie"/>
    <s v="M.Méd. Pro Gesund"/>
    <m/>
    <m/>
    <s v="Différé"/>
    <s v="Autres"/>
    <s v="Oui"/>
    <n v="37.5"/>
    <n v="6"/>
    <x v="11"/>
    <m/>
    <x v="2"/>
    <n v="31.5"/>
    <x v="11"/>
    <n v="37.5"/>
    <x v="0"/>
    <m/>
  </r>
  <r>
    <x v="98"/>
    <s v="2a"/>
    <x v="142"/>
    <s v="Sam, dim et JF - JOUR - Consultation"/>
    <s v="Consultation"/>
    <n v="37.5"/>
    <s v="Jamar Nathan"/>
    <s v="M.Méd. Thier Mère Dieu"/>
    <m/>
    <m/>
    <s v="Différé"/>
    <s v="Autres"/>
    <s v="Oui"/>
    <n v="37.5"/>
    <m/>
    <x v="1"/>
    <m/>
    <x v="2"/>
    <n v="36.35"/>
    <x v="12"/>
    <n v="36.35"/>
    <x v="0"/>
    <m/>
  </r>
  <r>
    <x v="98"/>
    <s v="2b"/>
    <x v="178"/>
    <s v="Sam, dim et JF - JOUR - Consultation"/>
    <s v="Consultation"/>
    <n v="37.5"/>
    <s v="Jongen Julie"/>
    <s v="M.Méd. La Bulle D'Air  Dison"/>
    <m/>
    <m/>
    <s v="Différé"/>
    <s v="Autres"/>
    <s v="Oui"/>
    <n v="33"/>
    <m/>
    <x v="1"/>
    <m/>
    <x v="2"/>
    <n v="33"/>
    <x v="12"/>
    <n v="33"/>
    <x v="0"/>
    <m/>
  </r>
  <r>
    <x v="98"/>
    <s v="2a"/>
    <x v="142"/>
    <s v="Sam, dim et JF - JOUR - Consultation"/>
    <s v="Consultation"/>
    <n v="37.5"/>
    <s v="Kalouch Driss"/>
    <s v="M.Méd. Thier Mère Dieu"/>
    <m/>
    <m/>
    <s v="Différé"/>
    <s v="Autres"/>
    <s v="Oui"/>
    <n v="37.5"/>
    <m/>
    <x v="1"/>
    <m/>
    <x v="2"/>
    <n v="36.35"/>
    <x v="12"/>
    <n v="36.35"/>
    <x v="0"/>
    <m/>
  </r>
  <r>
    <x v="98"/>
    <s v="nuit 3"/>
    <x v="131"/>
    <s v="Sam, dim et JF - NUIT - Consultation"/>
    <s v="Consultation"/>
    <n v="50"/>
    <s v="Maréchal Pol"/>
    <s v="M.Méd. Pro Gesund"/>
    <m/>
    <m/>
    <s v="Différé"/>
    <s v="Autres"/>
    <s v="Oui"/>
    <n v="50"/>
    <n v="6"/>
    <x v="11"/>
    <m/>
    <x v="2"/>
    <n v="44"/>
    <x v="11"/>
    <n v="50"/>
    <x v="0"/>
    <m/>
  </r>
  <r>
    <x v="98"/>
    <s v="1b"/>
    <x v="64"/>
    <s v="Sam, dim et JF - JOUR - Visite 1 bénéficiaire"/>
    <s v="Visite"/>
    <n v="55.5"/>
    <s v="Sclabi Natalina"/>
    <s v="Beloeil Henri - Chapelle"/>
    <m/>
    <m/>
    <s v="Différé"/>
    <s v="MR"/>
    <s v="Oui"/>
    <n v="55.5"/>
    <m/>
    <x v="1"/>
    <m/>
    <x v="2"/>
    <n v="55.5"/>
    <x v="9"/>
    <n v="55.5"/>
    <x v="0"/>
    <m/>
  </r>
  <r>
    <x v="98"/>
    <s v="2a"/>
    <x v="142"/>
    <s v="Sam, dim et JF - JOUR - Consultation"/>
    <s v="Consultation"/>
    <n v="37.5"/>
    <s v="Solot Jean - Marc"/>
    <s v="M.Méd. Brasero Verviers"/>
    <m/>
    <m/>
    <s v="Différé"/>
    <s v="Autres"/>
    <s v="Oui"/>
    <n v="37.5"/>
    <m/>
    <x v="1"/>
    <m/>
    <x v="2"/>
    <n v="36.35"/>
    <x v="12"/>
    <n v="36.35"/>
    <x v="0"/>
    <m/>
  </r>
  <r>
    <x v="98"/>
    <n v="7"/>
    <x v="131"/>
    <s v="Sam, dim et JF - JOUR - Consultation"/>
    <s v="Consultation"/>
    <n v="37.5"/>
    <s v="Theis Sonia"/>
    <s v="M.Méd. Pro Gesund"/>
    <m/>
    <m/>
    <s v="Différé"/>
    <s v="Autres"/>
    <s v="Oui"/>
    <n v="37.5"/>
    <n v="6"/>
    <x v="11"/>
    <m/>
    <x v="2"/>
    <n v="31.5"/>
    <x v="11"/>
    <n v="37.5"/>
    <x v="0"/>
    <m/>
  </r>
  <r>
    <x v="98"/>
    <s v="1a"/>
    <x v="71"/>
    <s v="Sam, dim et JF - JOUR - Visite 1 bénéficiaire"/>
    <s v="Visite"/>
    <n v="55.5"/>
    <s v="Wynands Séraphine"/>
    <s v="Léonardo Da Vinci Welkenraedt"/>
    <m/>
    <m/>
    <s v="Différé"/>
    <s v="MR"/>
    <s v="Oui"/>
    <n v="55.5"/>
    <m/>
    <x v="1"/>
    <m/>
    <x v="2"/>
    <n v="55.5"/>
    <x v="12"/>
    <n v="55.5"/>
    <x v="0"/>
    <m/>
  </r>
  <r>
    <x v="98"/>
    <s v="nuit 2"/>
    <x v="29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8"/>
    <s v="1a"/>
    <x v="71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8"/>
    <s v="1a"/>
    <x v="71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8"/>
    <s v="1a"/>
    <x v="71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8"/>
    <s v="1a"/>
    <x v="71"/>
    <s v="Sam, dim et JF - JOUR - Visite 1 bénéficiaire"/>
    <s v="Visite"/>
    <n v="55.5"/>
    <m/>
    <m/>
    <m/>
    <m/>
    <s v="Cash"/>
    <m/>
    <m/>
    <n v="55"/>
    <m/>
    <x v="1"/>
    <m/>
    <x v="2"/>
    <n v="55"/>
    <x v="14"/>
    <n v="55"/>
    <x v="0"/>
    <m/>
  </r>
  <r>
    <x v="98"/>
    <s v="1a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1a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1a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1a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1a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1a"/>
    <x v="7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1b"/>
    <x v="64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8"/>
    <s v="1b"/>
    <x v="64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98"/>
    <s v="1b"/>
    <x v="6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1b"/>
    <x v="6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1b"/>
    <x v="6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1b"/>
    <x v="6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2a"/>
    <x v="142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8"/>
    <s v="2a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2a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2a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2a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2a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2a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2a"/>
    <x v="14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2b"/>
    <x v="178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98"/>
    <s v="2b"/>
    <x v="178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98"/>
    <s v="2b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14"/>
    <n v="33"/>
    <x v="0"/>
    <m/>
  </r>
  <r>
    <x v="98"/>
    <s v="2b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14"/>
    <n v="33"/>
    <x v="0"/>
    <m/>
  </r>
  <r>
    <x v="98"/>
    <s v="2b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14"/>
    <n v="33"/>
    <x v="0"/>
    <m/>
  </r>
  <r>
    <x v="98"/>
    <s v="2b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14"/>
    <n v="33"/>
    <x v="0"/>
    <m/>
  </r>
  <r>
    <x v="98"/>
    <n v="3"/>
    <x v="213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8"/>
    <n v="3"/>
    <x v="213"/>
    <s v="Sam, dim et JF - JOUR - Visite 1 bénéficiaire"/>
    <s v="Visite"/>
    <n v="55.5"/>
    <m/>
    <m/>
    <m/>
    <m/>
    <s v="Cash"/>
    <m/>
    <m/>
    <n v="55"/>
    <m/>
    <x v="1"/>
    <m/>
    <x v="2"/>
    <n v="55"/>
    <x v="14"/>
    <n v="55"/>
    <x v="0"/>
    <m/>
  </r>
  <r>
    <x v="98"/>
    <n v="3"/>
    <x v="21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3"/>
    <x v="21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3"/>
    <x v="21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3"/>
    <x v="21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3"/>
    <x v="21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3"/>
    <x v="21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4"/>
    <x v="2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8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4"/>
    <x v="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4"/>
    <x v="2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98"/>
    <n v="5"/>
    <x v="70"/>
    <s v="Sam, dim et JF - JOUR - Consultation"/>
    <s v="Consultation"/>
    <n v="37.5"/>
    <m/>
    <m/>
    <m/>
    <m/>
    <s v="Bancontact"/>
    <m/>
    <m/>
    <n v="37"/>
    <m/>
    <x v="1"/>
    <m/>
    <x v="2"/>
    <n v="37"/>
    <x v="14"/>
    <n v="37"/>
    <x v="0"/>
    <m/>
  </r>
  <r>
    <x v="98"/>
    <n v="5"/>
    <x v="70"/>
    <s v="Sam, dim et JF - JOUR - Consultation"/>
    <s v="Consultation"/>
    <n v="37.5"/>
    <m/>
    <m/>
    <m/>
    <m/>
    <s v="Bancontact"/>
    <m/>
    <m/>
    <n v="37"/>
    <m/>
    <x v="1"/>
    <m/>
    <x v="2"/>
    <n v="37"/>
    <x v="14"/>
    <n v="37"/>
    <x v="0"/>
    <m/>
  </r>
  <r>
    <x v="98"/>
    <n v="5"/>
    <x v="70"/>
    <s v="Sam, dim et JF - JOUR - Consultation"/>
    <s v="Consultation"/>
    <n v="37.5"/>
    <m/>
    <m/>
    <m/>
    <m/>
    <s v="Bancontact"/>
    <m/>
    <m/>
    <n v="37"/>
    <m/>
    <x v="1"/>
    <m/>
    <x v="2"/>
    <n v="37"/>
    <x v="14"/>
    <n v="37"/>
    <x v="0"/>
    <m/>
  </r>
  <r>
    <x v="98"/>
    <n v="5"/>
    <x v="70"/>
    <s v="Sam, dim et JF - JOUR - Consultation"/>
    <s v="Consultation"/>
    <n v="37.5"/>
    <m/>
    <m/>
    <m/>
    <m/>
    <s v="Bancontact"/>
    <m/>
    <m/>
    <n v="37"/>
    <m/>
    <x v="1"/>
    <m/>
    <x v="2"/>
    <n v="37"/>
    <x v="14"/>
    <n v="37"/>
    <x v="0"/>
    <m/>
  </r>
  <r>
    <x v="98"/>
    <n v="5"/>
    <x v="70"/>
    <s v="Sam, dim et JF - JOUR - Consultation"/>
    <s v="Consultation"/>
    <n v="37.5"/>
    <m/>
    <m/>
    <m/>
    <m/>
    <s v="Bancontact"/>
    <m/>
    <m/>
    <n v="37"/>
    <m/>
    <x v="1"/>
    <m/>
    <x v="2"/>
    <n v="37"/>
    <x v="14"/>
    <n v="37"/>
    <x v="0"/>
    <m/>
  </r>
  <r>
    <x v="98"/>
    <n v="6"/>
    <x v="152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8"/>
    <n v="6"/>
    <x v="152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8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7"/>
    <x v="131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8"/>
    <n v="7"/>
    <x v="131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8"/>
    <n v="7"/>
    <x v="131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8"/>
    <n v="7"/>
    <x v="131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8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n v="7"/>
    <x v="13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nuit 1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nuit 1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8"/>
    <s v="nuit 1"/>
    <x v="67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8"/>
    <s v="nuit 1"/>
    <x v="67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8"/>
    <s v="nuit 1"/>
    <x v="67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8"/>
    <s v="nuit 1"/>
    <x v="67"/>
    <s v="Sam, dim et JF - NUIT - Visite 1 bénéficiaire"/>
    <s v="Visite"/>
    <n v="85"/>
    <m/>
    <m/>
    <m/>
    <m/>
    <s v="Bancontact"/>
    <m/>
    <m/>
    <n v="85"/>
    <m/>
    <x v="1"/>
    <m/>
    <x v="2"/>
    <n v="85"/>
    <x v="14"/>
    <n v="85"/>
    <x v="0"/>
    <m/>
  </r>
  <r>
    <x v="98"/>
    <s v="nuit 3"/>
    <x v="131"/>
    <s v="Sam, dim et JF - NUIT - Consultation"/>
    <s v="Consultation"/>
    <n v="50"/>
    <m/>
    <m/>
    <m/>
    <m/>
    <s v="Cash"/>
    <m/>
    <m/>
    <n v="50"/>
    <m/>
    <x v="1"/>
    <m/>
    <x v="2"/>
    <n v="50"/>
    <x v="14"/>
    <n v="50"/>
    <x v="0"/>
    <m/>
  </r>
  <r>
    <x v="98"/>
    <s v="nuit 3"/>
    <x v="131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99"/>
    <s v="nuit 3"/>
    <x v="44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99"/>
    <n v="7"/>
    <x v="11"/>
    <s v="Sam, dim et JF - JOUR - Consultation"/>
    <s v="Consultation"/>
    <n v="37.5"/>
    <s v="Petit Romane"/>
    <s v="MM CS intégrée des Carrières (Rue Vieille Voie de Liège 1, 4140 SPRIMONT) envoyé ?"/>
    <s v="(130) Mutualité Chrétienne_x000a_"/>
    <s v="Chaussée de Mons 228 1480 TUBIZE "/>
    <s v="Différé"/>
    <s v="Autres"/>
    <s v="Oui"/>
    <n v="37.5"/>
    <n v="1.5"/>
    <x v="11"/>
    <m/>
    <x v="2"/>
    <n v="35.85"/>
    <x v="9"/>
    <n v="37.35"/>
    <x v="0"/>
    <m/>
  </r>
  <r>
    <x v="99"/>
    <n v="6"/>
    <x v="86"/>
    <s v="Sam, dim et JF - JOUR - Visite 1 bénéficiaire"/>
    <s v="Visite"/>
    <n v="55.5"/>
    <s v="Assent Virginie"/>
    <s v="Hermann Nobert Periolbachstrasse 10 4730 Raeren"/>
    <m/>
    <m/>
    <s v="Différé"/>
    <s v="MR"/>
    <s v="Oui"/>
    <n v="55.5"/>
    <m/>
    <x v="1"/>
    <m/>
    <x v="2"/>
    <n v="55.5"/>
    <x v="12"/>
    <n v="55.5"/>
    <x v="0"/>
    <m/>
  </r>
  <r>
    <x v="99"/>
    <n v="3"/>
    <x v="55"/>
    <s v="Sam, dim et JF - JOUR - Visite 1 bénéficiaire"/>
    <s v="Visite"/>
    <n v="55.5"/>
    <s v="Charlier Paul"/>
    <s v="Heures Claires Spa"/>
    <m/>
    <m/>
    <s v="Différé"/>
    <s v="MR"/>
    <s v="Oui"/>
    <n v="55.5"/>
    <m/>
    <x v="1"/>
    <m/>
    <x v="2"/>
    <n v="55.5"/>
    <x v="12"/>
    <n v="55.5"/>
    <x v="0"/>
    <m/>
  </r>
  <r>
    <x v="99"/>
    <s v="2b"/>
    <x v="164"/>
    <s v="Sam, dim et JF - JOUR - Consultation"/>
    <s v="Consultation"/>
    <n v="37.5"/>
    <s v="Garcia Y Villegas Michael"/>
    <m/>
    <s v="(137) Mutualité Chrétienne de Verviers - Eupen "/>
    <s v="Rue Laoureux 25-29  - 4800 Verviers"/>
    <s v="Différé"/>
    <s v="⅓ payant NP"/>
    <s v="Oui"/>
    <n v="37.5"/>
    <m/>
    <x v="1"/>
    <n v="35.85"/>
    <x v="3"/>
    <m/>
    <x v="0"/>
    <n v="35.85"/>
    <x v="0"/>
    <m/>
  </r>
  <r>
    <x v="99"/>
    <n v="7"/>
    <x v="11"/>
    <s v="Sam, dim et JF - JOUR - Consultation"/>
    <s v="Consultation"/>
    <n v="37.5"/>
    <s v="Genten Annick"/>
    <s v="M.Méd. Pro Gesund"/>
    <m/>
    <m/>
    <s v="Différé"/>
    <s v="Autres"/>
    <s v="Oui"/>
    <n v="37.5"/>
    <n v="6"/>
    <x v="11"/>
    <m/>
    <x v="2"/>
    <n v="31.5"/>
    <x v="11"/>
    <n v="37.5"/>
    <x v="0"/>
    <m/>
  </r>
  <r>
    <x v="99"/>
    <n v="3"/>
    <x v="55"/>
    <s v="Sam, dim et JF - JOUR - Consultation"/>
    <s v="Consultation"/>
    <n v="37.5"/>
    <s v="Lange Françoise"/>
    <m/>
    <s v="(319) Solidaris - Mutualité socialiste et syndicale de la Province de Liège _x000a_"/>
    <s v="Chaussée de Mons 228 1480 TUBIZE "/>
    <s v="Différé"/>
    <s v="⅓ payant BC"/>
    <s v="Oui"/>
    <n v="37.5"/>
    <n v="1.5"/>
    <x v="11"/>
    <n v="35.85"/>
    <x v="3"/>
    <m/>
    <x v="0"/>
    <n v="37.35"/>
    <x v="0"/>
    <m/>
  </r>
  <r>
    <x v="99"/>
    <n v="3"/>
    <x v="55"/>
    <s v="Sam, dim et JF - JOUR - Visite 1 bénéficiaire"/>
    <s v="Visite"/>
    <n v="55.5"/>
    <s v="Barla Denise"/>
    <s v="Saint Joséphine Theux"/>
    <m/>
    <m/>
    <s v="Différé"/>
    <s v="MR"/>
    <s v="Oui"/>
    <n v="55.5"/>
    <m/>
    <x v="1"/>
    <m/>
    <x v="2"/>
    <n v="55.5"/>
    <x v="9"/>
    <n v="55.5"/>
    <x v="0"/>
    <m/>
  </r>
  <r>
    <x v="99"/>
    <n v="3"/>
    <x v="55"/>
    <s v="Sam, dim et JF - JOUR - Visite 1 bénéficiaire"/>
    <s v="Visite"/>
    <n v="55.5"/>
    <s v="Vandebeek Isabella"/>
    <s v="Heures Claires Spa"/>
    <m/>
    <m/>
    <s v="Différé"/>
    <s v="MR"/>
    <s v="Oui"/>
    <n v="55.5"/>
    <m/>
    <x v="1"/>
    <m/>
    <x v="2"/>
    <n v="55.5"/>
    <x v="9"/>
    <n v="55.5"/>
    <x v="0"/>
    <m/>
  </r>
  <r>
    <x v="99"/>
    <s v="2b"/>
    <x v="164"/>
    <s v="Sam, dim et JF - JOUR - Visite 1 bénéficiaire"/>
    <s v="Visite"/>
    <n v="55.5"/>
    <s v="Sail Jacqueline"/>
    <s v="La Providence Verviers"/>
    <m/>
    <m/>
    <s v="Différé"/>
    <s v="MR"/>
    <s v="Non"/>
    <n v="55.5"/>
    <m/>
    <x v="1"/>
    <m/>
    <x v="2"/>
    <n v="55.6"/>
    <x v="12"/>
    <n v="55.6"/>
    <x v="0"/>
    <m/>
  </r>
  <r>
    <x v="99"/>
    <n v="7"/>
    <x v="11"/>
    <s v="Sam, dim et JF - JOUR - Visite 1 bénéficiaire"/>
    <s v="Visite"/>
    <n v="55.5"/>
    <s v="Schlabertz Rosa"/>
    <s v="Schlierbach 22 4783 Lommersweiler"/>
    <m/>
    <m/>
    <s v="Différé"/>
    <s v="MR"/>
    <s v="Oui"/>
    <n v="55.5"/>
    <m/>
    <x v="1"/>
    <m/>
    <x v="2"/>
    <n v="55.5"/>
    <x v="12"/>
    <n v="55.5"/>
    <x v="0"/>
    <m/>
  </r>
  <r>
    <x v="99"/>
    <s v="1a"/>
    <x v="85"/>
    <s v="Sam, dim et JF - JOUR - Visite 1 bénéficiaire"/>
    <s v="Visite"/>
    <n v="55.5"/>
    <s v="Thoma Hubertine"/>
    <s v="Léonardo Da Vinci Welkenraedt"/>
    <m/>
    <m/>
    <s v="Différé"/>
    <s v="MR"/>
    <s v="Oui"/>
    <n v="55.5"/>
    <m/>
    <x v="1"/>
    <m/>
    <x v="2"/>
    <n v="55.5"/>
    <x v="12"/>
    <n v="55.5"/>
    <x v="0"/>
    <m/>
  </r>
  <r>
    <x v="99"/>
    <n v="7"/>
    <x v="11"/>
    <s v="Sam, dim et JF - JOUR - Consultation"/>
    <s v="Consultation"/>
    <n v="37.5"/>
    <s v="Von Montigny Anne"/>
    <m/>
    <s v="(137) Mutualité Chrétienne de Verviers - Eupen "/>
    <s v="Rue Laoureux 25-29  - 4800 Verviers"/>
    <s v="Différé"/>
    <s v="⅓ payant C"/>
    <s v="Oui"/>
    <n v="37.5"/>
    <n v="1.5"/>
    <x v="11"/>
    <n v="35.85"/>
    <x v="3"/>
    <m/>
    <x v="0"/>
    <n v="37.35"/>
    <x v="0"/>
    <m/>
  </r>
  <r>
    <x v="99"/>
    <s v="nuit 2"/>
    <x v="47"/>
    <s v="Sam, dim et JF - JOUR - Visite 1 bénéficiaire"/>
    <s v="Visite"/>
    <n v="55.5"/>
    <s v="Lhonneux Jeanne Louise"/>
    <s v="Les Cheveux D'Argent Sart - Niveze "/>
    <m/>
    <m/>
    <s v="Différé"/>
    <s v="MR"/>
    <s v="Oui"/>
    <n v="55.5"/>
    <m/>
    <x v="1"/>
    <m/>
    <x v="2"/>
    <n v="55.5"/>
    <x v="9"/>
    <n v="55.5"/>
    <x v="0"/>
    <m/>
  </r>
  <r>
    <x v="99"/>
    <s v="1a"/>
    <x v="85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9"/>
    <s v="1a"/>
    <x v="85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99"/>
    <s v="1a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s v="1a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s v="1a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s v="1a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s v="1a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s v="1a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s v="1a"/>
    <x v="85"/>
    <s v="Sam, dim et JF - JOUR - Visite 1 bénéficiaire"/>
    <s v="Visite"/>
    <n v="55.5"/>
    <m/>
    <m/>
    <m/>
    <m/>
    <s v="Bancontact"/>
    <m/>
    <m/>
    <n v="55.56"/>
    <m/>
    <x v="1"/>
    <m/>
    <x v="2"/>
    <n v="55.56"/>
    <x v="14"/>
    <n v="55.56"/>
    <x v="0"/>
    <m/>
  </r>
  <r>
    <x v="99"/>
    <s v="1b"/>
    <x v="214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9"/>
    <s v="1b"/>
    <x v="21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s v="1b"/>
    <x v="21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s v="1b"/>
    <x v="21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s v="1b"/>
    <x v="214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99"/>
    <s v="2a"/>
    <x v="21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s v="2a"/>
    <x v="21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s v="2a"/>
    <x v="21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s v="2a"/>
    <x v="21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s v="2a"/>
    <x v="21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s v="2a"/>
    <x v="21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s v="2a"/>
    <x v="215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99"/>
    <s v="2b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s v="2b"/>
    <x v="16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3"/>
    <x v="55"/>
    <s v="Sam, dim et JF - JOUR - Visite 1 bénéficiaire"/>
    <s v="Visite"/>
    <n v="55.5"/>
    <m/>
    <m/>
    <m/>
    <m/>
    <s v="Cash"/>
    <m/>
    <m/>
    <n v="55"/>
    <m/>
    <x v="1"/>
    <m/>
    <x v="2"/>
    <n v="55"/>
    <x v="14"/>
    <n v="55"/>
    <x v="0"/>
    <m/>
  </r>
  <r>
    <x v="99"/>
    <n v="3"/>
    <x v="55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9"/>
    <n v="3"/>
    <x v="55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99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3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4"/>
    <x v="62"/>
    <s v="Sam, dim et JF - JOUR - Visite 1 bénéficiaire"/>
    <s v="Visite"/>
    <n v="55.5"/>
    <m/>
    <m/>
    <m/>
    <m/>
    <s v="Cash"/>
    <m/>
    <m/>
    <n v="55"/>
    <m/>
    <x v="1"/>
    <m/>
    <x v="2"/>
    <n v="55"/>
    <x v="14"/>
    <n v="55"/>
    <x v="0"/>
    <m/>
  </r>
  <r>
    <x v="99"/>
    <n v="4"/>
    <x v="62"/>
    <s v="Sam, dim et JF - JOUR - Visite 1 bénéficiaire"/>
    <s v="Visite"/>
    <n v="55.5"/>
    <m/>
    <m/>
    <m/>
    <m/>
    <s v="Cash"/>
    <m/>
    <m/>
    <n v="60"/>
    <m/>
    <x v="1"/>
    <m/>
    <x v="2"/>
    <n v="60"/>
    <x v="14"/>
    <n v="60"/>
    <x v="0"/>
    <m/>
  </r>
  <r>
    <x v="99"/>
    <n v="5"/>
    <x v="147"/>
    <s v="Sam, dim et JF - JOUR - Visite 1 bénéficiaire"/>
    <s v="Visite"/>
    <n v="55.5"/>
    <m/>
    <m/>
    <m/>
    <m/>
    <s v="Cash"/>
    <m/>
    <m/>
    <n v="55"/>
    <m/>
    <x v="1"/>
    <m/>
    <x v="2"/>
    <n v="55"/>
    <x v="14"/>
    <n v="55"/>
    <x v="0"/>
    <m/>
  </r>
  <r>
    <x v="99"/>
    <n v="5"/>
    <x v="147"/>
    <s v="Sam, dim et JF - JOUR - Visite 1 bénéficiaire"/>
    <s v="Visite"/>
    <n v="55.5"/>
    <m/>
    <m/>
    <m/>
    <m/>
    <s v="Bancontact"/>
    <m/>
    <m/>
    <n v="55"/>
    <m/>
    <x v="1"/>
    <m/>
    <x v="2"/>
    <n v="55"/>
    <x v="14"/>
    <n v="55"/>
    <x v="0"/>
    <m/>
  </r>
  <r>
    <x v="99"/>
    <n v="5"/>
    <x v="14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5"/>
    <x v="14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5"/>
    <x v="14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5"/>
    <x v="14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6"/>
    <x v="8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7"/>
    <x v="11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99"/>
    <n v="7"/>
    <x v="11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99"/>
    <n v="7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7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7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7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7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7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7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7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7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7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7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n v="7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99"/>
    <s v="nuit 1"/>
    <x v="140"/>
    <s v="Sam, dim et JF - NUIT - Visite 1 bénéficiaire"/>
    <s v="Visite"/>
    <n v="85"/>
    <m/>
    <m/>
    <m/>
    <m/>
    <s v="Cash"/>
    <m/>
    <m/>
    <n v="85"/>
    <m/>
    <x v="1"/>
    <m/>
    <x v="2"/>
    <n v="85"/>
    <x v="14"/>
    <n v="85"/>
    <x v="0"/>
    <m/>
  </r>
  <r>
    <x v="99"/>
    <s v="nuit 1"/>
    <x v="140"/>
    <s v="Sam, dim et JF - JOUR - Visite 1 bénéficiaire"/>
    <s v="Visite"/>
    <n v="55.5"/>
    <m/>
    <m/>
    <m/>
    <m/>
    <s v="Bancontact"/>
    <m/>
    <m/>
    <n v="55"/>
    <m/>
    <x v="1"/>
    <m/>
    <x v="2"/>
    <n v="55"/>
    <x v="14"/>
    <n v="55"/>
    <x v="0"/>
    <m/>
  </r>
  <r>
    <x v="99"/>
    <s v="nuit 1"/>
    <x v="140"/>
    <s v="Sam, dim et JF - NUIT - Consultation"/>
    <s v="Consultation"/>
    <n v="50"/>
    <m/>
    <m/>
    <m/>
    <m/>
    <s v="Bancontact"/>
    <m/>
    <m/>
    <n v="48"/>
    <m/>
    <x v="1"/>
    <m/>
    <x v="2"/>
    <n v="48"/>
    <x v="14"/>
    <n v="48"/>
    <x v="0"/>
    <m/>
  </r>
  <r>
    <x v="99"/>
    <s v="nuit 1"/>
    <x v="140"/>
    <s v="Sam, dim et JF - NUIT - Consultation"/>
    <s v="Consultation"/>
    <n v="50"/>
    <m/>
    <m/>
    <m/>
    <m/>
    <s v="Bancontact"/>
    <m/>
    <m/>
    <n v="48"/>
    <m/>
    <x v="1"/>
    <m/>
    <x v="2"/>
    <n v="48"/>
    <x v="14"/>
    <n v="48"/>
    <x v="0"/>
    <m/>
  </r>
  <r>
    <x v="99"/>
    <s v="nuit 1"/>
    <x v="140"/>
    <s v="Sam, dim et JF - NUIT - Consultation"/>
    <s v="Consultation"/>
    <n v="50"/>
    <m/>
    <m/>
    <m/>
    <m/>
    <s v="Bancontact"/>
    <m/>
    <m/>
    <n v="48"/>
    <m/>
    <x v="1"/>
    <m/>
    <x v="2"/>
    <n v="48"/>
    <x v="14"/>
    <n v="48"/>
    <x v="0"/>
    <m/>
  </r>
  <r>
    <x v="99"/>
    <s v="nuit 2"/>
    <x v="47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100"/>
    <s v="nuit 1"/>
    <x v="66"/>
    <s v="Vend et veille JF - JOUR - Consultation"/>
    <s v="Consultation"/>
    <n v="29"/>
    <s v="Khadissova Roussoudan"/>
    <s v="M.Méd. Thier Mère Dieu"/>
    <m/>
    <m/>
    <s v="Différé"/>
    <s v="Autres"/>
    <s v="Oui"/>
    <n v="25"/>
    <m/>
    <x v="1"/>
    <m/>
    <x v="2"/>
    <n v="24"/>
    <x v="12"/>
    <n v="24"/>
    <x v="0"/>
    <m/>
  </r>
  <r>
    <x v="100"/>
    <s v="nuit 2"/>
    <x v="3"/>
    <s v="Vend et veille JF - NUIT - Visite 1 bénéficiare"/>
    <s v="Visite"/>
    <n v="85"/>
    <s v="Grégoire Louise"/>
    <s v="Le Belvédère Theux"/>
    <m/>
    <m/>
    <s v="Différé"/>
    <s v="MR"/>
    <s v="Oui"/>
    <n v="85.24"/>
    <m/>
    <x v="1"/>
    <m/>
    <x v="2"/>
    <n v="85.24"/>
    <x v="9"/>
    <n v="85.24"/>
    <x v="0"/>
    <m/>
  </r>
  <r>
    <x v="100"/>
    <s v="nuit 1"/>
    <x v="66"/>
    <s v="Vend et veille JF - JOUR - Consultation"/>
    <s v="Consultation"/>
    <n v="29"/>
    <s v="Chavee Gaetan"/>
    <m/>
    <s v="(319) Solidaris - Mutualité socialiste et syndicale de la Province de Liège _x000a_"/>
    <s v="Chaussée de Mons 228 1480 TUBIZE "/>
    <s v="Différé"/>
    <s v="⅓ payant C"/>
    <s v="Oui"/>
    <n v="25"/>
    <n v="1.5"/>
    <x v="11"/>
    <n v="23.5"/>
    <x v="8"/>
    <m/>
    <x v="0"/>
    <n v="25"/>
    <x v="0"/>
    <m/>
  </r>
  <r>
    <x v="100"/>
    <s v="nuit 1"/>
    <x v="66"/>
    <s v="Vend et veille JF - NUIT - Consultation"/>
    <s v="Consultation"/>
    <n v="50"/>
    <s v="Trabelsi Sondos"/>
    <m/>
    <s v="(319) Solidaris - Mutualité socialiste et syndicale de la Province de Liège _x000a_"/>
    <s v="Chaussée de Mons 228 1480 TUBIZE "/>
    <s v="Différé"/>
    <s v="⅓ payant C"/>
    <s v="Oui"/>
    <n v="50"/>
    <n v="1.5"/>
    <x v="11"/>
    <n v="48.19"/>
    <x v="8"/>
    <m/>
    <x v="0"/>
    <n v="49.69"/>
    <x v="0"/>
    <m/>
  </r>
  <r>
    <x v="100"/>
    <s v="nuit 1"/>
    <x v="66"/>
    <s v="Vend et veille JF - JOUR - Consultation"/>
    <s v="Consultation"/>
    <n v="29"/>
    <m/>
    <m/>
    <m/>
    <m/>
    <s v="Cash"/>
    <m/>
    <m/>
    <n v="25"/>
    <m/>
    <x v="1"/>
    <m/>
    <x v="2"/>
    <n v="25"/>
    <x v="14"/>
    <n v="25"/>
    <x v="0"/>
    <m/>
  </r>
  <r>
    <x v="100"/>
    <s v="nuit 1"/>
    <x v="66"/>
    <s v="Vend et veille JF - JOUR - Consultation"/>
    <s v="Consultation"/>
    <n v="29"/>
    <m/>
    <m/>
    <m/>
    <m/>
    <s v="Bancontact"/>
    <m/>
    <m/>
    <n v="25"/>
    <m/>
    <x v="1"/>
    <m/>
    <x v="2"/>
    <n v="25"/>
    <x v="14"/>
    <n v="25"/>
    <x v="0"/>
    <m/>
  </r>
  <r>
    <x v="100"/>
    <s v="nuit 1"/>
    <x v="66"/>
    <s v="Vend et veille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100"/>
    <s v="nuit 2"/>
    <x v="3"/>
    <s v="Vend et veille JF - NUIT - Consultation"/>
    <s v="Consultation"/>
    <n v="50"/>
    <m/>
    <m/>
    <m/>
    <m/>
    <s v="Bancontact"/>
    <m/>
    <m/>
    <n v="45.78"/>
    <m/>
    <x v="1"/>
    <m/>
    <x v="2"/>
    <n v="45.78"/>
    <x v="14"/>
    <n v="45.78"/>
    <x v="0"/>
    <m/>
  </r>
  <r>
    <x v="100"/>
    <s v="nuit 2"/>
    <x v="3"/>
    <s v="Vend et veille JF - NUIT - Visite 1 bénéficiare"/>
    <s v="Visite"/>
    <n v="85"/>
    <m/>
    <m/>
    <m/>
    <m/>
    <s v="Bancontact"/>
    <m/>
    <m/>
    <n v="130.68"/>
    <m/>
    <x v="1"/>
    <m/>
    <x v="2"/>
    <n v="130.68"/>
    <x v="14"/>
    <n v="130.68"/>
    <x v="0"/>
    <m/>
  </r>
  <r>
    <x v="100"/>
    <s v="nuit 2"/>
    <x v="3"/>
    <s v="Vend et veille JF - NUIT - Visite 1 bénéficiare"/>
    <s v="Visite"/>
    <n v="85"/>
    <m/>
    <m/>
    <m/>
    <m/>
    <s v="Bancontact"/>
    <m/>
    <m/>
    <n v="85.24"/>
    <m/>
    <x v="1"/>
    <m/>
    <x v="2"/>
    <n v="85.24"/>
    <x v="14"/>
    <n v="85.24"/>
    <x v="0"/>
    <m/>
  </r>
  <r>
    <x v="100"/>
    <s v="nuit 3"/>
    <x v="22"/>
    <s v="Vend et veille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101"/>
    <s v="2a"/>
    <x v="200"/>
    <s v="Sam, dim et JF - JOUR - Visite 1 bénéficiaire"/>
    <s v="Visite"/>
    <n v="55.5"/>
    <s v="Bugini Anne"/>
    <m/>
    <s v="(940,941,942) Caisse des Soins de santé de HR Rail Centre Médical Régional Namur _x000a_"/>
    <s v="Rue de France, 85 - 1060 BRUXELLES"/>
    <s v="Différé"/>
    <s v="⅓ payant NP"/>
    <s v="Oui"/>
    <n v="55.5"/>
    <m/>
    <x v="1"/>
    <n v="50.8"/>
    <x v="3"/>
    <m/>
    <x v="0"/>
    <n v="50.8"/>
    <x v="0"/>
    <m/>
  </r>
  <r>
    <x v="101"/>
    <n v="4"/>
    <x v="205"/>
    <s v="Sam, dim et JF - JOUR - Visite 1 bénéficiaire"/>
    <s v="Visite"/>
    <n v="55.5"/>
    <s v="Breeus Cornelia"/>
    <s v="Les Arcades Malmédy"/>
    <m/>
    <m/>
    <s v="Différé"/>
    <s v="MR"/>
    <s v="Oui"/>
    <n v="55.5"/>
    <m/>
    <x v="1"/>
    <m/>
    <x v="2"/>
    <n v="55.5"/>
    <x v="0"/>
    <n v="55.5"/>
    <x v="0"/>
    <m/>
  </r>
  <r>
    <x v="101"/>
    <n v="4"/>
    <x v="205"/>
    <s v="Sam, dim et JF - JOUR - Consultation"/>
    <s v="Consultation"/>
    <n v="37.5"/>
    <s v="Brixhe Florence"/>
    <m/>
    <s v="(319) Solidaris - Mutualité socialiste et syndicale de la Province de Liège _x000a_"/>
    <s v="Chaussée de Mons 228 1480 TUBIZE "/>
    <s v="Différé"/>
    <s v="⅓ payant C"/>
    <s v="Oui"/>
    <n v="37.5"/>
    <n v="1"/>
    <x v="11"/>
    <n v="33.35"/>
    <x v="8"/>
    <m/>
    <x v="0"/>
    <n v="34.35"/>
    <x v="0"/>
    <m/>
  </r>
  <r>
    <x v="101"/>
    <s v="nuit 1"/>
    <x v="216"/>
    <s v="Sam, dim et JF - NUIT - Visite 1 bénéficiaire"/>
    <s v="Visite"/>
    <n v="85"/>
    <s v="Dubois Karine"/>
    <m/>
    <s v="(228) Mutualia - Mutualité neutre _x000a_"/>
    <s v="Place Verte 41 4800 VERVIERS"/>
    <s v="Différé"/>
    <s v="⅓ payant C"/>
    <s v="Oui"/>
    <n v="85"/>
    <n v="3"/>
    <x v="11"/>
    <m/>
    <x v="2"/>
    <m/>
    <x v="0"/>
    <n v="3"/>
    <x v="3"/>
    <m/>
  </r>
  <r>
    <x v="101"/>
    <s v="nuit 3"/>
    <x v="28"/>
    <s v="Sam, dim et JF - NUIT - Consultation"/>
    <s v="Consultation"/>
    <n v="50"/>
    <s v="Echten Erna"/>
    <m/>
    <s v="(515) Freie Krankenkasse _x000a_"/>
    <s v="Rue Saint-Hubert 49 - 1150 BRUXELLES"/>
    <s v="Différé"/>
    <s v="⅓ payant C"/>
    <s v="Oui"/>
    <n v="50"/>
    <n v="1.5"/>
    <x v="11"/>
    <n v="48.69"/>
    <x v="3"/>
    <m/>
    <x v="0"/>
    <n v="50.19"/>
    <x v="0"/>
    <m/>
  </r>
  <r>
    <x v="101"/>
    <n v="4"/>
    <x v="205"/>
    <s v="Sam, dim et JF - JOUR - Consultation"/>
    <s v="Consultation"/>
    <n v="37.5"/>
    <s v="Fagnoul Nicole Francine"/>
    <m/>
    <s v="(620) Section de Malmedy _x000a_"/>
    <s v="Rue Wibald 5 4960 MALMEDY"/>
    <s v="Différé"/>
    <s v="⅓ payant C"/>
    <s v="Oui"/>
    <n v="37.5"/>
    <n v="1.5"/>
    <x v="11"/>
    <n v="35.85"/>
    <x v="3"/>
    <m/>
    <x v="0"/>
    <n v="37.35"/>
    <x v="0"/>
    <m/>
  </r>
  <r>
    <x v="101"/>
    <n v="7"/>
    <x v="28"/>
    <s v="Sam, dim et JF - JOUR - Visite 1 bénéficiaire"/>
    <s v="Visite"/>
    <n v="55.5"/>
    <s v="Gans Maria"/>
    <m/>
    <s v="(137) Mutualité Chrétienne de Verviers - Eupen "/>
    <s v="Rue Laoureux 25-29  - 4800 Verviers"/>
    <s v="Différé"/>
    <s v="⅓ payant C"/>
    <s v="Oui"/>
    <n v="55.5"/>
    <n v="5"/>
    <x v="11"/>
    <n v="50.8"/>
    <x v="3"/>
    <m/>
    <x v="0"/>
    <n v="55.8"/>
    <x v="0"/>
    <m/>
  </r>
  <r>
    <x v="101"/>
    <s v="2a"/>
    <x v="200"/>
    <s v="Sam, dim et JF - JOUR - Consultation"/>
    <s v="Consultation"/>
    <n v="37.5"/>
    <s v="Genet Alicia Co/Halleux"/>
    <m/>
    <s v="(137) Mutualité Chrétienne de Verviers - Eupen "/>
    <s v="Rue Laoureux 25-29  - 4800 Verviers"/>
    <s v="Différé"/>
    <s v="⅓ payant NP"/>
    <s v="Oui"/>
    <n v="37.5"/>
    <m/>
    <x v="1"/>
    <n v="35.85"/>
    <x v="3"/>
    <m/>
    <x v="0"/>
    <n v="35.85"/>
    <x v="0"/>
    <m/>
  </r>
  <r>
    <x v="101"/>
    <n v="3"/>
    <x v="139"/>
    <s v="Sam, dim et JF - JOUR - Visite 1 bénéficiaire"/>
    <s v="Visite"/>
    <n v="55.5"/>
    <s v="Jamar Lucien"/>
    <s v="Les Heures Claires Spa"/>
    <m/>
    <m/>
    <s v="Différé"/>
    <s v="MR"/>
    <s v="Oui"/>
    <n v="55.5"/>
    <m/>
    <x v="1"/>
    <m/>
    <x v="2"/>
    <n v="55.5"/>
    <x v="12"/>
    <n v="55.5"/>
    <x v="0"/>
    <m/>
  </r>
  <r>
    <x v="101"/>
    <s v="1a"/>
    <x v="48"/>
    <s v="Sam, dim et JF - JOUR - Visite 1 bénéficiaire"/>
    <s v="Visite"/>
    <n v="55.5"/>
    <s v="Frings Gisèle"/>
    <m/>
    <s v="(319) Solidaris - Mutualité socialiste et syndicale de la Province de Liège _x000a_"/>
    <s v="Chaussée de Mons 228 1480 TUBIZE "/>
    <s v="Différé"/>
    <s v="⅓ payant NP"/>
    <s v="Oui"/>
    <n v="55"/>
    <m/>
    <x v="1"/>
    <n v="50.8"/>
    <x v="8"/>
    <m/>
    <x v="0"/>
    <n v="50.8"/>
    <x v="0"/>
    <m/>
  </r>
  <r>
    <x v="101"/>
    <s v="2b"/>
    <x v="63"/>
    <s v="Sam, dim et JF - JOUR - Visite 1 bénéficiaire"/>
    <s v="Visite"/>
    <n v="55.5"/>
    <s v="Kevers Louise"/>
    <s v="St Joseph Verviers"/>
    <m/>
    <m/>
    <s v="Différé"/>
    <s v="MR"/>
    <s v="Non"/>
    <n v="55.5"/>
    <m/>
    <x v="1"/>
    <m/>
    <x v="2"/>
    <m/>
    <x v="0"/>
    <n v="0"/>
    <x v="1"/>
    <m/>
  </r>
  <r>
    <x v="101"/>
    <n v="7"/>
    <x v="28"/>
    <s v="Sam, dim et JF - JOUR - Consultation"/>
    <s v="Consultation"/>
    <n v="37.5"/>
    <s v="Kothe Barbara"/>
    <s v="M.Méd. Pro Gesund"/>
    <m/>
    <m/>
    <s v="Différé"/>
    <s v="Autres"/>
    <s v="Oui"/>
    <n v="37.5"/>
    <n v="6"/>
    <x v="11"/>
    <m/>
    <x v="2"/>
    <n v="31.5"/>
    <x v="12"/>
    <n v="37.5"/>
    <x v="0"/>
    <m/>
  </r>
  <r>
    <x v="101"/>
    <s v="nuit 3"/>
    <x v="28"/>
    <s v="Sam, dim et JF - NUIT - Consultation"/>
    <s v="Consultation"/>
    <n v="50"/>
    <s v="Maes Hermann Johann"/>
    <s v="M.Méd. Pro Gesund"/>
    <m/>
    <m/>
    <s v="Différé"/>
    <s v="Autres"/>
    <s v="Oui"/>
    <n v="50"/>
    <n v="6"/>
    <x v="11"/>
    <m/>
    <x v="2"/>
    <m/>
    <x v="0"/>
    <n v="6"/>
    <x v="2"/>
    <m/>
  </r>
  <r>
    <x v="101"/>
    <s v="nuit 3"/>
    <x v="28"/>
    <s v="Sam, dim et JF - NUIT - Visite 1 bénéficiaire"/>
    <s v="Visite"/>
    <n v="85"/>
    <s v="Marnef Jeannine"/>
    <s v="M.Méd. Pro Gesund"/>
    <m/>
    <m/>
    <s v="Différé"/>
    <s v="Autres"/>
    <s v="Oui"/>
    <n v="85"/>
    <n v="29"/>
    <x v="11"/>
    <m/>
    <x v="2"/>
    <n v="56"/>
    <x v="12"/>
    <n v="85"/>
    <x v="0"/>
    <m/>
  </r>
  <r>
    <x v="101"/>
    <n v="7"/>
    <x v="28"/>
    <s v="Sam, dim et JF - JOUR - Consultation"/>
    <s v="Consultation"/>
    <n v="37.5"/>
    <s v="Mertes Ricarda"/>
    <s v="M.Méd. Pro Gesund"/>
    <m/>
    <m/>
    <s v="Différé"/>
    <s v="Autres"/>
    <s v="Oui"/>
    <n v="37.5"/>
    <n v="6"/>
    <x v="11"/>
    <m/>
    <x v="2"/>
    <n v="31.5"/>
    <x v="12"/>
    <n v="37.5"/>
    <x v="0"/>
    <m/>
  </r>
  <r>
    <x v="101"/>
    <n v="7"/>
    <x v="28"/>
    <s v="Sam, dim et JF - JOUR - Consultation"/>
    <s v="Consultation"/>
    <n v="37.5"/>
    <s v="Palm Margot"/>
    <s v="M.Méd. Pro Gesund"/>
    <m/>
    <m/>
    <s v="Différé"/>
    <s v="Autres"/>
    <s v="Oui"/>
    <n v="37.5"/>
    <n v="6"/>
    <x v="11"/>
    <m/>
    <x v="2"/>
    <n v="31.5"/>
    <x v="12"/>
    <n v="37.5"/>
    <x v="0"/>
    <m/>
  </r>
  <r>
    <x v="101"/>
    <s v="nuit 1"/>
    <x v="216"/>
    <s v="Sam, dim et JF - NUIT - Visite 1 bénéficiaire"/>
    <s v="Visite"/>
    <n v="85"/>
    <s v="Provato Grégory"/>
    <m/>
    <s v="(228) Mutualia - Mutualité neutre _x000a_"/>
    <s v="Place Verte 41 4800 VERVIERS"/>
    <s v="Différé"/>
    <s v="⅓ payant C"/>
    <s v="Oui"/>
    <n v="85"/>
    <n v="3"/>
    <x v="11"/>
    <m/>
    <x v="2"/>
    <m/>
    <x v="0"/>
    <n v="3"/>
    <x v="3"/>
    <m/>
  </r>
  <r>
    <x v="101"/>
    <n v="4"/>
    <x v="205"/>
    <s v="Sam, dim et JF - JOUR - Consultation"/>
    <s v="Consultation"/>
    <n v="37.5"/>
    <s v="Radelet Benjamin"/>
    <m/>
    <s v="(137) Mutualité Chrétienne de Verviers - Eupen "/>
    <s v="Rue Laoureux 25-29  - 4800 Verviers"/>
    <s v="Différé"/>
    <s v="⅓ payant C"/>
    <s v="Oui"/>
    <n v="37.5"/>
    <n v="1.5"/>
    <x v="11"/>
    <n v="35.85"/>
    <x v="3"/>
    <m/>
    <x v="0"/>
    <n v="37.35"/>
    <x v="0"/>
    <m/>
  </r>
  <r>
    <x v="101"/>
    <n v="7"/>
    <x v="28"/>
    <s v="Sam, dim et JF - JOUR - Consultation"/>
    <s v="Consultation"/>
    <n v="37.5"/>
    <s v="Rohs Schroder Kyra"/>
    <s v="M. Méd. Pro Gesund"/>
    <m/>
    <m/>
    <s v="Différé"/>
    <s v="Autres"/>
    <s v="Oui"/>
    <n v="37.5"/>
    <n v="6"/>
    <x v="11"/>
    <m/>
    <x v="2"/>
    <m/>
    <x v="0"/>
    <n v="6"/>
    <x v="2"/>
    <m/>
  </r>
  <r>
    <x v="102"/>
    <s v="1b"/>
    <x v="34"/>
    <s v="Sam, dim et JF - JOUR - Visite 1 bénéficiaire"/>
    <s v="Visite"/>
    <n v="55.5"/>
    <s v="Ernens Marie - Thérèse"/>
    <s v="Beloiel Henri - Chapelle"/>
    <m/>
    <m/>
    <s v="Différé"/>
    <s v="MR"/>
    <s v="Oui"/>
    <n v="55.5"/>
    <m/>
    <x v="1"/>
    <m/>
    <x v="2"/>
    <n v="55.5"/>
    <x v="0"/>
    <n v="0"/>
    <x v="2"/>
    <s v="Virement 25/10/2017"/>
  </r>
  <r>
    <x v="101"/>
    <s v="2a"/>
    <x v="200"/>
    <s v="Sam, dim et JF - JOUR - Visite 1 bénéficiaire"/>
    <s v="Visite"/>
    <n v="55.5"/>
    <s v="Tiquet Georges"/>
    <s v="Seigneurie D'Heusy "/>
    <m/>
    <m/>
    <s v="Différé"/>
    <s v="MR"/>
    <s v="Oui"/>
    <n v="55.5"/>
    <m/>
    <x v="1"/>
    <m/>
    <x v="2"/>
    <n v="55.5"/>
    <x v="12"/>
    <n v="55.5"/>
    <x v="0"/>
    <m/>
  </r>
  <r>
    <x v="101"/>
    <n v="7"/>
    <x v="28"/>
    <s v="Sam, dim et JF - JOUR - Visite 1 bénéficiaire"/>
    <s v="Visite"/>
    <n v="55.5"/>
    <s v="Trantes Matthias"/>
    <s v="MRS Bütgenbach"/>
    <m/>
    <m/>
    <s v="Différé"/>
    <s v="MR"/>
    <s v="Oui"/>
    <n v="55.5"/>
    <m/>
    <x v="1"/>
    <m/>
    <x v="2"/>
    <n v="55.5"/>
    <x v="12"/>
    <n v="55.5"/>
    <x v="0"/>
    <m/>
  </r>
  <r>
    <x v="101"/>
    <s v="2a"/>
    <x v="200"/>
    <s v="Sam, dim et JF - JOUR - Consultation"/>
    <s v="Consultation"/>
    <n v="37.5"/>
    <s v="Van Buggenhout Cindy"/>
    <s v="M.Méd. Thier Mère Dieu Heusy"/>
    <m/>
    <m/>
    <s v="Différé"/>
    <s v="Autres"/>
    <s v="Oui"/>
    <n v="37.5"/>
    <m/>
    <x v="1"/>
    <m/>
    <x v="2"/>
    <n v="36.35"/>
    <x v="12"/>
    <n v="36.35"/>
    <x v="0"/>
    <m/>
  </r>
  <r>
    <x v="101"/>
    <n v="7"/>
    <x v="28"/>
    <s v="Sam, dim et JF - JOUR - Consultation"/>
    <s v="Consultation"/>
    <n v="37.5"/>
    <s v="Vilz Joshua"/>
    <s v="M. Méd. Pro Gesund"/>
    <m/>
    <m/>
    <s v="Différé"/>
    <s v="Autres"/>
    <s v="Oui"/>
    <n v="37.5"/>
    <n v="6"/>
    <x v="11"/>
    <m/>
    <x v="2"/>
    <n v="31.5"/>
    <x v="12"/>
    <n v="37.5"/>
    <x v="0"/>
    <m/>
  </r>
  <r>
    <x v="101"/>
    <s v="2b"/>
    <x v="63"/>
    <s v="Sam, dim et JF - JOUR - Visite 1 bénéficiaire"/>
    <s v="Visite"/>
    <n v="55.5"/>
    <s v="Vosse Jeannine"/>
    <s v="La Lainière Verviers"/>
    <m/>
    <m/>
    <s v="Différé"/>
    <s v="MR"/>
    <s v="Non"/>
    <n v="55.5"/>
    <m/>
    <x v="1"/>
    <m/>
    <x v="2"/>
    <m/>
    <x v="0"/>
    <n v="0"/>
    <x v="1"/>
    <m/>
  </r>
  <r>
    <x v="101"/>
    <s v="1b"/>
    <x v="56"/>
    <s v="Sam, dim et JF - JOUR - Consultation"/>
    <s v="Consultation"/>
    <n v="37.5"/>
    <s v="Nix Patricia"/>
    <m/>
    <s v="(319) Solidaris - Mutualité socialiste et syndicale de la Province de Liège _x000a_"/>
    <s v="Chaussée de Mons 228 1480 TUBIZE "/>
    <s v="Différé"/>
    <s v="⅓ payant C"/>
    <s v="Oui"/>
    <n v="37.5"/>
    <n v="1.5"/>
    <x v="11"/>
    <n v="35.85"/>
    <x v="8"/>
    <m/>
    <x v="0"/>
    <n v="37.35"/>
    <x v="0"/>
    <m/>
  </r>
  <r>
    <x v="101"/>
    <s v="1b"/>
    <x v="56"/>
    <s v="Sam, dim et JF - JOUR - Visite 1 bénéficiaire"/>
    <s v="Visite"/>
    <n v="55.5"/>
    <s v="Solot Ghislaine"/>
    <m/>
    <s v="(137) Mutualité Chrétienne de Verviers - Eupen "/>
    <s v="Rue Laoureux 25-29  - 4800 Verviers"/>
    <s v="Différé"/>
    <s v="⅓ payant C"/>
    <s v="Oui"/>
    <n v="55.5"/>
    <n v="6"/>
    <x v="11"/>
    <n v="50.8"/>
    <x v="3"/>
    <m/>
    <x v="0"/>
    <n v="56.8"/>
    <x v="0"/>
    <m/>
  </r>
  <r>
    <x v="101"/>
    <s v="1b"/>
    <x v="56"/>
    <s v="Sam, dim et JF - JOUR - Visite 1 bénéficiaire"/>
    <s v="Visite"/>
    <n v="55.5"/>
    <s v="Van Lequack Marie"/>
    <s v="Régina Plombières  Moresnet"/>
    <m/>
    <m/>
    <s v="Différé"/>
    <s v="MR"/>
    <s v="Oui"/>
    <n v="55.5"/>
    <m/>
    <x v="1"/>
    <m/>
    <x v="2"/>
    <n v="55.5"/>
    <x v="12"/>
    <n v="55.5"/>
    <x v="0"/>
    <m/>
  </r>
  <r>
    <x v="101"/>
    <s v="1b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1a"/>
    <x v="217"/>
    <s v="Sam, dim et JF - JOUR - Consultation"/>
    <s v="Consultation"/>
    <n v="37.5"/>
    <s v="Lejeune Mégane"/>
    <m/>
    <s v="(228) Mutualia - Mutualité neutre _x000a_"/>
    <s v="Place Verte 41 4800 VERVIERS"/>
    <s v="Différé"/>
    <s v="⅓ payant BC"/>
    <s v="Oui"/>
    <n v="37.5"/>
    <n v="6"/>
    <x v="11"/>
    <m/>
    <x v="2"/>
    <m/>
    <x v="0"/>
    <n v="6"/>
    <x v="3"/>
    <m/>
  </r>
  <r>
    <x v="101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s v="nuit 2"/>
    <x v="88"/>
    <s v="Sam, dim et JF - JOUR - Visite 1 bénéficiaire"/>
    <s v="Visite"/>
    <n v="55.5"/>
    <m/>
    <m/>
    <m/>
    <m/>
    <s v="Bancontact"/>
    <m/>
    <m/>
    <n v="50"/>
    <m/>
    <x v="1"/>
    <m/>
    <x v="2"/>
    <n v="50"/>
    <x v="14"/>
    <n v="50"/>
    <x v="0"/>
    <m/>
  </r>
  <r>
    <x v="101"/>
    <s v="1a"/>
    <x v="48"/>
    <s v="Sam, dim et JF - JOUR - Consultation"/>
    <s v="Consultation"/>
    <n v="37.5"/>
    <m/>
    <m/>
    <m/>
    <m/>
    <s v="Cash"/>
    <m/>
    <m/>
    <n v="35"/>
    <m/>
    <x v="1"/>
    <m/>
    <x v="2"/>
    <n v="35"/>
    <x v="14"/>
    <n v="35"/>
    <x v="0"/>
    <m/>
  </r>
  <r>
    <x v="101"/>
    <s v="1a"/>
    <x v="48"/>
    <s v="Sam, dim et JF - JOUR - Visite 1 bénéficiaire"/>
    <s v="Visite"/>
    <n v="55.5"/>
    <m/>
    <m/>
    <m/>
    <m/>
    <s v="Cash"/>
    <m/>
    <m/>
    <n v="55"/>
    <m/>
    <x v="1"/>
    <m/>
    <x v="2"/>
    <n v="55"/>
    <x v="14"/>
    <n v="55"/>
    <x v="0"/>
    <m/>
  </r>
  <r>
    <x v="101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4"/>
    <n v="35"/>
    <x v="0"/>
    <m/>
  </r>
  <r>
    <x v="101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4"/>
    <n v="35"/>
    <x v="0"/>
    <m/>
  </r>
  <r>
    <x v="101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4"/>
    <n v="35"/>
    <x v="0"/>
    <m/>
  </r>
  <r>
    <x v="101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4"/>
    <n v="35"/>
    <x v="0"/>
    <m/>
  </r>
  <r>
    <x v="101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4"/>
    <n v="35"/>
    <x v="0"/>
    <m/>
  </r>
  <r>
    <x v="101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4"/>
    <n v="35"/>
    <x v="0"/>
    <m/>
  </r>
  <r>
    <x v="101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4"/>
    <n v="35"/>
    <x v="0"/>
    <m/>
  </r>
  <r>
    <x v="101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4"/>
    <n v="35"/>
    <x v="0"/>
    <m/>
  </r>
  <r>
    <x v="101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4"/>
    <n v="35"/>
    <x v="0"/>
    <m/>
  </r>
  <r>
    <x v="101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4"/>
    <n v="35"/>
    <x v="0"/>
    <m/>
  </r>
  <r>
    <x v="101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4"/>
    <n v="35"/>
    <x v="0"/>
    <m/>
  </r>
  <r>
    <x v="101"/>
    <s v="1b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s v="1b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s v="1b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s v="2a"/>
    <x v="200"/>
    <s v="Sam, dim et JF - JOUR - Consultation"/>
    <s v="Consultation"/>
    <n v="37.5"/>
    <m/>
    <m/>
    <m/>
    <m/>
    <s v="Cash"/>
    <m/>
    <m/>
    <n v="37.520000000000003"/>
    <m/>
    <x v="1"/>
    <m/>
    <x v="2"/>
    <n v="37.520000000000003"/>
    <x v="14"/>
    <n v="37.520000000000003"/>
    <x v="0"/>
    <m/>
  </r>
  <r>
    <x v="101"/>
    <s v="2a"/>
    <x v="200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101"/>
    <s v="2a"/>
    <x v="200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101"/>
    <s v="2a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s v="2a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s v="2a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s v="2a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s v="2a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s v="2a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s v="2a"/>
    <x v="200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101"/>
    <s v="2b"/>
    <x v="63"/>
    <s v="Sam, dim et JF - JOUR - Visite 1 bénéficiaire"/>
    <s v="Visite"/>
    <n v="55.5"/>
    <m/>
    <m/>
    <m/>
    <m/>
    <s v="Bancontact"/>
    <m/>
    <m/>
    <n v="55"/>
    <m/>
    <x v="1"/>
    <m/>
    <x v="2"/>
    <n v="55"/>
    <x v="14"/>
    <n v="55"/>
    <x v="0"/>
    <m/>
  </r>
  <r>
    <x v="101"/>
    <s v="2b"/>
    <x v="63"/>
    <s v="Sam, dim et JF - JOUR - Visite 1 bénéficiaire"/>
    <s v="Visite"/>
    <n v="55.5"/>
    <m/>
    <m/>
    <m/>
    <m/>
    <s v="Bancontact"/>
    <m/>
    <m/>
    <n v="55"/>
    <m/>
    <x v="1"/>
    <m/>
    <x v="2"/>
    <n v="55"/>
    <x v="14"/>
    <n v="55"/>
    <x v="0"/>
    <m/>
  </r>
  <r>
    <x v="101"/>
    <s v="2b"/>
    <x v="6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s v="2b"/>
    <x v="6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s v="2b"/>
    <x v="6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4"/>
    <x v="205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101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7"/>
    <x v="28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01"/>
    <n v="7"/>
    <x v="28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101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1"/>
    <s v="nuit 1"/>
    <x v="216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101"/>
    <s v="nuit 1"/>
    <x v="216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101"/>
    <s v="nuit 3"/>
    <x v="28"/>
    <s v="Sam, dim et JF - JOUR - Consultation"/>
    <s v="Consultation"/>
    <n v="37.5"/>
    <m/>
    <m/>
    <m/>
    <m/>
    <s v="Cash"/>
    <m/>
    <m/>
    <n v="38"/>
    <m/>
    <x v="1"/>
    <m/>
    <x v="2"/>
    <n v="38"/>
    <x v="14"/>
    <n v="38"/>
    <x v="0"/>
    <m/>
  </r>
  <r>
    <x v="101"/>
    <s v="nuit 3"/>
    <x v="28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01"/>
    <s v="nuit 3"/>
    <x v="28"/>
    <s v="Sam, dim et JF - NUIT - Consultation"/>
    <s v="Consultation"/>
    <n v="50"/>
    <m/>
    <m/>
    <m/>
    <m/>
    <s v="Cash"/>
    <m/>
    <m/>
    <n v="50"/>
    <m/>
    <x v="1"/>
    <m/>
    <x v="2"/>
    <n v="50"/>
    <x v="14"/>
    <n v="50"/>
    <x v="0"/>
    <m/>
  </r>
  <r>
    <x v="104"/>
    <s v="2a"/>
    <x v="116"/>
    <s v="Sam, dim et JF - JOUR - Consultation"/>
    <s v="Consultation"/>
    <n v="37.5"/>
    <s v="Mamuanga Ntumba Milca"/>
    <m/>
    <s v="(228) Mutualia - Mutualité neutre _x000a_"/>
    <s v="Place Verte 41 4800 VERVIERS"/>
    <s v="Différé"/>
    <s v="⅓ payant BC"/>
    <s v="Oui"/>
    <n v="37.5"/>
    <n v="1.5"/>
    <x v="11"/>
    <m/>
    <x v="2"/>
    <m/>
    <x v="0"/>
    <n v="1.5"/>
    <x v="3"/>
    <m/>
  </r>
  <r>
    <x v="103"/>
    <s v="1a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1a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1a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35"/>
    <n v="3"/>
    <x v="94"/>
    <s v="Sam, dim et JF - JOUR - Visite 1 bénéficiaire"/>
    <s v="Visite"/>
    <n v="55.5"/>
    <s v="Cahay Albert C/Santer"/>
    <s v="Les Heures Claires"/>
    <m/>
    <m/>
    <s v="Différé"/>
    <s v="MR"/>
    <s v="Oui"/>
    <n v="55.5"/>
    <m/>
    <x v="1"/>
    <m/>
    <x v="2"/>
    <n v="55.5"/>
    <x v="5"/>
    <n v="55.5"/>
    <x v="0"/>
    <m/>
  </r>
  <r>
    <x v="105"/>
    <s v="1b"/>
    <x v="135"/>
    <s v="Sam, dim et JF - JOUR - Consultation"/>
    <s v="Consultation"/>
    <n v="37.5"/>
    <s v="Flas arguerite"/>
    <m/>
    <s v="(319) Solidaris - Mutualité socialiste et syndicale de la Province de Liège _x000a_"/>
    <s v="Chaussée de Mons 228 1480 TUBIZE "/>
    <s v="Différé"/>
    <s v="⅓ payant C"/>
    <s v="Oui"/>
    <n v="37.5"/>
    <n v="1.5"/>
    <x v="12"/>
    <n v="35.85"/>
    <x v="2"/>
    <m/>
    <x v="0"/>
    <n v="1.5"/>
    <x v="3"/>
    <s v="Virement 11/10/2017"/>
  </r>
  <r>
    <x v="103"/>
    <n v="4"/>
    <x v="106"/>
    <s v="Sam, dim et JF - JOUR - Visite 1 bénéficiaire"/>
    <s v="Visite"/>
    <n v="55.5"/>
    <s v="Collienne Lucie"/>
    <m/>
    <s v="(137) Mutualité Chrétienne de Verviers - Eupen "/>
    <s v="Rue Laoureux 25-29  - 4800 Verviers"/>
    <s v="Différé"/>
    <s v="⅓ payant NP"/>
    <s v="Oui"/>
    <n v="55.5"/>
    <m/>
    <x v="1"/>
    <n v="55.6"/>
    <x v="3"/>
    <m/>
    <x v="0"/>
    <n v="55.6"/>
    <x v="0"/>
    <m/>
  </r>
  <r>
    <x v="103"/>
    <n v="3"/>
    <x v="45"/>
    <s v="Sam, dim et JF - JOUR - Visite 1 bénéficiaire"/>
    <s v="Visite"/>
    <n v="55.5"/>
    <s v="Docquier Suzanne"/>
    <s v="Heures Claires"/>
    <m/>
    <m/>
    <s v="Différé"/>
    <s v="MR"/>
    <s v="Oui"/>
    <n v="55.5"/>
    <m/>
    <x v="1"/>
    <m/>
    <x v="2"/>
    <n v="55.5"/>
    <x v="12"/>
    <n v="55.5"/>
    <x v="0"/>
    <m/>
  </r>
  <r>
    <x v="103"/>
    <s v="1a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1b"/>
    <x v="126"/>
    <s v="Sam, dim et JF - JOUR - Visite 1 bénéficiaire"/>
    <s v="Visite"/>
    <n v="55.5"/>
    <s v="Gith Maria"/>
    <s v="Régina Moresnet"/>
    <m/>
    <m/>
    <s v="Différé"/>
    <s v="MR"/>
    <s v="Oui"/>
    <n v="55.5"/>
    <m/>
    <x v="1"/>
    <m/>
    <x v="2"/>
    <n v="55.5"/>
    <x v="12"/>
    <n v="55.5"/>
    <x v="0"/>
    <m/>
  </r>
  <r>
    <x v="105"/>
    <s v="nuit 1"/>
    <x v="191"/>
    <s v="Sam, dim et JF - JOUR - Consultation"/>
    <s v="Consultation"/>
    <n v="37.5"/>
    <s v="Harraou Harrau Saida"/>
    <m/>
    <s v="(319) Solidaris - Mutualité socialiste et syndicale de la Province de Liège _x000a_"/>
    <s v="Chaussée de Mons 228 1480 TUBIZE "/>
    <s v="Différé"/>
    <s v="⅓ payant C"/>
    <s v="Oui"/>
    <n v="37.5"/>
    <n v="1.5"/>
    <x v="12"/>
    <n v="35.85"/>
    <x v="2"/>
    <m/>
    <x v="0"/>
    <n v="1.5"/>
    <x v="3"/>
    <s v="Virement 11/10/2017"/>
  </r>
  <r>
    <x v="103"/>
    <s v="2a"/>
    <x v="215"/>
    <s v="Sam, dim et JF - JOUR - Visite 1 bénéficiaire"/>
    <s v="Visite"/>
    <n v="55.5"/>
    <s v="Grosjean Denise"/>
    <m/>
    <s v="(137) Mutualité Chrétienne de Verviers - Eupen "/>
    <s v="Rue Laoureux 25-29  - 4800 Verviers"/>
    <s v="Différé"/>
    <s v="⅓ payant BC"/>
    <s v="Oui"/>
    <n v="55.5"/>
    <n v="5"/>
    <x v="11"/>
    <n v="37.479999999999997"/>
    <x v="3"/>
    <m/>
    <x v="0"/>
    <n v="42.48"/>
    <x v="0"/>
    <m/>
  </r>
  <r>
    <x v="103"/>
    <n v="6"/>
    <x v="99"/>
    <s v="Sam, dim et JF - JOUR - Visite 1 bénéficiaire"/>
    <s v="Visite"/>
    <n v="55.5"/>
    <s v="Lapainer Ehrentraud Christine"/>
    <s v="Golden Morgen Walhorn"/>
    <m/>
    <m/>
    <s v="Différé"/>
    <s v="MR"/>
    <s v="Oui"/>
    <n v="55.5"/>
    <m/>
    <x v="1"/>
    <m/>
    <x v="2"/>
    <m/>
    <x v="0"/>
    <n v="0"/>
    <x v="2"/>
    <s v="Rappel envoyé à Marc Schmits lapainer Käskorb 62 neu moresnet"/>
  </r>
  <r>
    <x v="103"/>
    <n v="3"/>
    <x v="45"/>
    <s v="Sam, dim et JF - JOUR - Consultation"/>
    <s v="Consultation"/>
    <n v="37.5"/>
    <s v="Houbion Victor"/>
    <m/>
    <s v="(137) Mutualité Chrétienne de Verviers - Eupen "/>
    <s v="Rue Laoureux 25-29  - 4800 Verviers"/>
    <s v="Différé"/>
    <s v="⅓ payant BC"/>
    <s v="Oui"/>
    <n v="37.5"/>
    <n v="1"/>
    <x v="11"/>
    <n v="36.35"/>
    <x v="3"/>
    <m/>
    <x v="0"/>
    <n v="37.35"/>
    <x v="0"/>
    <m/>
  </r>
  <r>
    <x v="103"/>
    <n v="4"/>
    <x v="106"/>
    <s v="Sam, dim et JF - JOUR - Visite 1 bénéficiaire"/>
    <s v="Visite"/>
    <n v="55.5"/>
    <s v="Kohnen Germaine"/>
    <s v="Grand Fa"/>
    <m/>
    <m/>
    <s v="Différé"/>
    <s v="MR"/>
    <s v="Oui"/>
    <n v="55.5"/>
    <m/>
    <x v="1"/>
    <m/>
    <x v="2"/>
    <n v="55.5"/>
    <x v="12"/>
    <n v="55.5"/>
    <x v="0"/>
    <m/>
  </r>
  <r>
    <x v="103"/>
    <s v="2b"/>
    <x v="167"/>
    <s v="Sam, dim et JF - JOUR - Visite 1 bénéficiaire"/>
    <s v="Visite"/>
    <n v="55.5"/>
    <s v="Lambrette Marie"/>
    <s v="Les hêtres"/>
    <m/>
    <m/>
    <s v="Différé"/>
    <s v="MR"/>
    <s v="Oui"/>
    <n v="55.5"/>
    <m/>
    <x v="1"/>
    <m/>
    <x v="2"/>
    <n v="55.5"/>
    <x v="12"/>
    <n v="55.5"/>
    <x v="0"/>
    <m/>
  </r>
  <r>
    <x v="105"/>
    <s v="2b"/>
    <x v="103"/>
    <s v="Sam, dim et JF - JOUR - Visite 1 bénéficiaire"/>
    <s v="Visite"/>
    <n v="55.5"/>
    <s v="Hourlay Ghislaine"/>
    <s v="La Barcarolle Stembert"/>
    <m/>
    <m/>
    <s v="Différé"/>
    <s v="MR"/>
    <s v="Oui"/>
    <n v="55.5"/>
    <m/>
    <x v="1"/>
    <m/>
    <x v="2"/>
    <m/>
    <x v="0"/>
    <n v="0"/>
    <x v="2"/>
    <s v="envoyé duplicata"/>
  </r>
  <r>
    <x v="103"/>
    <n v="7"/>
    <x v="165"/>
    <s v="Sam, dim et JF - JOUR - Consultation"/>
    <s v="Consultation"/>
    <n v="37.5"/>
    <s v="Lentzen Cornelius"/>
    <m/>
    <s v="(137) Mutualité Chrétienne de Verviers - Eupen "/>
    <s v="Rue Laoureux 25-29  - 4800 Verviers"/>
    <s v="Différé"/>
    <s v="⅓ payant NP"/>
    <s v="Oui"/>
    <n v="37.5"/>
    <m/>
    <x v="1"/>
    <n v="33.5"/>
    <x v="6"/>
    <m/>
    <x v="0"/>
    <n v="33.5"/>
    <x v="0"/>
    <m/>
  </r>
  <r>
    <x v="105"/>
    <n v="6"/>
    <x v="10"/>
    <s v="Sam, dim et JF - JOUR - Consultation"/>
    <s v="Consultation"/>
    <n v="37.5"/>
    <s v="Toussaint Ernestine"/>
    <m/>
    <s v="(319) Solidaris - Mutualité socialiste et syndicale de la Province de Liège _x000a_"/>
    <s v="Chaussée de Mons 228 1480 TUBIZE "/>
    <s v="Différé"/>
    <s v="⅓ payant C"/>
    <s v="Oui"/>
    <n v="37.5"/>
    <n v="1.5"/>
    <x v="12"/>
    <n v="35.85"/>
    <x v="2"/>
    <m/>
    <x v="0"/>
    <n v="1.5"/>
    <x v="3"/>
    <s v="Virement 11/10/2017"/>
  </r>
  <r>
    <x v="106"/>
    <s v="nuit 2"/>
    <x v="94"/>
    <s v="Vend et veille JF - NUIT - Consultation"/>
    <s v="Consultation"/>
    <n v="50"/>
    <s v="Lousberg Kacy"/>
    <m/>
    <s v="(323) Mutualité socialiste du Luxembourg _x000a_"/>
    <s v="Chaussée de Mons 228 1480 TUBIZE "/>
    <s v="Différé"/>
    <s v="⅓ payant BC"/>
    <s v="Oui"/>
    <n v="50"/>
    <n v="1"/>
    <x v="12"/>
    <m/>
    <x v="2"/>
    <m/>
    <x v="0"/>
    <n v="1"/>
    <x v="3"/>
    <m/>
  </r>
  <r>
    <x v="103"/>
    <n v="7"/>
    <x v="165"/>
    <s v="Sam, dim et JF - JOUR - Visite 1 bénéficiaire"/>
    <s v="Visite"/>
    <n v="55.5"/>
    <s v="Pestman Beno"/>
    <s v="M.Méd. Pro Gesund"/>
    <m/>
    <m/>
    <s v="Différé"/>
    <s v="Autres"/>
    <s v="Oui"/>
    <n v="55.5"/>
    <n v="5"/>
    <x v="11"/>
    <m/>
    <x v="2"/>
    <n v="50.5"/>
    <x v="12"/>
    <n v="55.5"/>
    <x v="0"/>
    <m/>
  </r>
  <r>
    <x v="103"/>
    <s v="nuit 2"/>
    <x v="145"/>
    <s v="Sam, dim et JF - NUIT - Visite 1 bénéficiaire"/>
    <s v="Visite"/>
    <n v="85"/>
    <s v="Peters Jean"/>
    <s v="Les jardins d'Elisabeth"/>
    <m/>
    <m/>
    <s v="Différé"/>
    <s v="MR"/>
    <s v="Oui"/>
    <n v="85"/>
    <m/>
    <x v="1"/>
    <m/>
    <x v="2"/>
    <n v="85"/>
    <x v="12"/>
    <n v="85"/>
    <x v="0"/>
    <m/>
  </r>
  <r>
    <x v="103"/>
    <s v="2b"/>
    <x v="167"/>
    <s v="Sam, dim et JF - JOUR - Visite 1 bénéficiaire"/>
    <s v="Visite"/>
    <n v="55.5"/>
    <s v="Laurentio Giuseppe"/>
    <m/>
    <s v="(319) Solidaris - Mutualité socialiste et syndicale de la Province de Liège _x000a_"/>
    <s v="Chaussée de Mons 228 1480 TUBIZE "/>
    <s v="Différé"/>
    <s v="⅓ payant NP"/>
    <s v="Oui"/>
    <n v="55.5"/>
    <m/>
    <x v="1"/>
    <n v="50.8"/>
    <x v="8"/>
    <m/>
    <x v="0"/>
    <n v="50.8"/>
    <x v="0"/>
    <m/>
  </r>
  <r>
    <x v="103"/>
    <s v="2b"/>
    <x v="167"/>
    <s v="Sam, dim et JF - JOUR - Visite 1 bénéficiaire"/>
    <s v="Visite"/>
    <n v="55.5"/>
    <s v="Thielemans Rosine"/>
    <m/>
    <s v="(319) Solidaris - Mutualité socialiste et syndicale de la Province de Liège _x000a_"/>
    <s v="Chaussée de Mons 228 1480 TUBIZE "/>
    <s v="Différé"/>
    <s v="⅓ payant NP"/>
    <s v="Oui"/>
    <n v="55.5"/>
    <m/>
    <x v="1"/>
    <n v="50.8"/>
    <x v="8"/>
    <m/>
    <x v="0"/>
    <n v="50.8"/>
    <x v="0"/>
    <m/>
  </r>
  <r>
    <x v="103"/>
    <s v="nuit 2"/>
    <x v="145"/>
    <s v="Sam, dim et JF - NUIT - Visite 1 bénéficiaire"/>
    <s v="Visite"/>
    <n v="85"/>
    <s v="Serlippens Emmanuelle"/>
    <m/>
    <s v="(132) Mutualité chrétienne de la Province de Luxembourg "/>
    <s v="Rue de la Moselle 7-9 6700 ARLON "/>
    <s v="Différé"/>
    <s v="⅓ payant BC"/>
    <s v="Oui"/>
    <n v="85"/>
    <n v="7"/>
    <x v="11"/>
    <n v="78.5"/>
    <x v="3"/>
    <m/>
    <x v="0"/>
    <n v="85.5"/>
    <x v="0"/>
    <m/>
  </r>
  <r>
    <x v="103"/>
    <n v="5"/>
    <x v="54"/>
    <s v="Sam, dim et JF - JOUR - Consultation"/>
    <s v="Consultation"/>
    <n v="37.5"/>
    <s v="Stroobandts Maellya"/>
    <m/>
    <s v="(137) Mutualité Chrétienne de Verviers - Eupen "/>
    <s v="Rue Laoureux 25-29  - 4800 Verviers"/>
    <s v="Différé"/>
    <s v="⅓ payant C"/>
    <s v="Oui"/>
    <n v="37.5"/>
    <n v="1.5"/>
    <x v="11"/>
    <n v="35.85"/>
    <x v="3"/>
    <m/>
    <x v="0"/>
    <n v="37.35"/>
    <x v="0"/>
    <m/>
  </r>
  <r>
    <x v="103"/>
    <s v="1b"/>
    <x v="126"/>
    <s v="Sam, dim et JF - JOUR - Visite 1 bénéficiaire"/>
    <s v="Visite"/>
    <n v="55.5"/>
    <s v="Toussaint Eva"/>
    <s v="Clos des Bouleaux Xhendelesse"/>
    <m/>
    <m/>
    <s v="Différé"/>
    <s v="MR"/>
    <s v="Oui"/>
    <n v="55.5"/>
    <m/>
    <x v="1"/>
    <m/>
    <x v="2"/>
    <n v="55.5"/>
    <x v="9"/>
    <n v="55.5"/>
    <x v="0"/>
    <m/>
  </r>
  <r>
    <x v="103"/>
    <s v="nuit 1"/>
    <x v="143"/>
    <s v="Sam, dim et JF - JOUR - Consultation"/>
    <s v="Consultation"/>
    <n v="37.5"/>
    <s v="Lejeune Axel"/>
    <m/>
    <s v="(137) Mutualité Chrétienne de Verviers - Eupen "/>
    <s v="Rue Laoureux 25-29  - 4800 Verviers"/>
    <s v="Différé"/>
    <s v="⅓ payant C"/>
    <s v="Oui"/>
    <n v="37.5"/>
    <n v="1.5"/>
    <x v="11"/>
    <n v="35.85"/>
    <x v="3"/>
    <m/>
    <x v="0"/>
    <n v="37.35"/>
    <x v="0"/>
    <m/>
  </r>
  <r>
    <x v="103"/>
    <s v="nuit 1"/>
    <x v="143"/>
    <s v="Sam, dim et JF - JOUR - Visite 1 bénéficiaire"/>
    <s v="Visite"/>
    <n v="55.5"/>
    <s v="Rox Hubertine"/>
    <m/>
    <s v="(515) Freie Krankenkasse _x000a_"/>
    <s v="Rue Saint-Hubert 49 - 1150 BRUXELLES"/>
    <s v="Différé"/>
    <s v="⅓ payant C"/>
    <s v="Oui"/>
    <n v="55.5"/>
    <n v="5"/>
    <x v="11"/>
    <n v="50.8"/>
    <x v="3"/>
    <m/>
    <x v="0"/>
    <n v="55.8"/>
    <x v="0"/>
    <m/>
  </r>
  <r>
    <x v="103"/>
    <s v="1b"/>
    <x v="126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103"/>
    <s v="1b"/>
    <x v="126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03"/>
    <s v="1b"/>
    <x v="126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03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1b"/>
    <x v="126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103"/>
    <s v="2a"/>
    <x v="215"/>
    <s v="Sam, dim et JF - JOUR - Consultation"/>
    <s v="Consultation"/>
    <n v="37.5"/>
    <m/>
    <m/>
    <m/>
    <m/>
    <s v="Cash"/>
    <m/>
    <m/>
    <n v="38.5"/>
    <m/>
    <x v="1"/>
    <m/>
    <x v="2"/>
    <n v="38.5"/>
    <x v="14"/>
    <n v="38.5"/>
    <x v="0"/>
    <m/>
  </r>
  <r>
    <x v="103"/>
    <s v="2a"/>
    <x v="21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2a"/>
    <x v="21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2a"/>
    <x v="21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2b"/>
    <x v="16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2b"/>
    <x v="16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2b"/>
    <x v="16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2b"/>
    <x v="16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2b"/>
    <x v="16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2b"/>
    <x v="167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103"/>
    <s v="2b"/>
    <x v="167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103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4"/>
    <x v="106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03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5"/>
    <x v="54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10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n v="6"/>
    <x v="99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103"/>
    <n v="6"/>
    <x v="99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03"/>
    <n v="7"/>
    <x v="165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103"/>
    <s v="nuit 1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3"/>
    <s v="nuit 2"/>
    <x v="145"/>
    <s v="Sam, dim et JF - NUIT - Visite 1 bénéficiaire"/>
    <s v="Visite"/>
    <n v="85"/>
    <m/>
    <m/>
    <m/>
    <m/>
    <s v="Bancontact"/>
    <m/>
    <m/>
    <n v="85"/>
    <m/>
    <x v="1"/>
    <m/>
    <x v="2"/>
    <n v="85"/>
    <x v="14"/>
    <n v="85"/>
    <x v="0"/>
    <m/>
  </r>
  <r>
    <x v="103"/>
    <s v="nuit 2"/>
    <x v="145"/>
    <s v="Sam, dim et JF - NUIT - Visite 1 bénéficiaire"/>
    <s v="Visite"/>
    <n v="85"/>
    <m/>
    <m/>
    <m/>
    <m/>
    <s v="Bancontact"/>
    <m/>
    <m/>
    <n v="85"/>
    <m/>
    <x v="1"/>
    <m/>
    <x v="2"/>
    <n v="85"/>
    <x v="14"/>
    <n v="85"/>
    <x v="0"/>
    <m/>
  </r>
  <r>
    <x v="103"/>
    <s v="nuit 2"/>
    <x v="145"/>
    <s v="Sam, dim et JF - NUIT - Visite 1 bénéficiaire"/>
    <s v="Visite"/>
    <n v="85"/>
    <m/>
    <m/>
    <m/>
    <m/>
    <s v="Bancontact"/>
    <m/>
    <m/>
    <n v="85"/>
    <m/>
    <x v="1"/>
    <m/>
    <x v="2"/>
    <n v="85"/>
    <x v="14"/>
    <n v="85"/>
    <x v="0"/>
    <m/>
  </r>
  <r>
    <x v="103"/>
    <s v="nuit 2"/>
    <x v="145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103"/>
    <s v="nuit 2"/>
    <x v="145"/>
    <s v="Sam, dim et JF - NUIT - Visite 1 bénéficiaire"/>
    <s v="Visite"/>
    <n v="85"/>
    <m/>
    <m/>
    <m/>
    <m/>
    <s v="Cash"/>
    <m/>
    <m/>
    <n v="85"/>
    <m/>
    <x v="1"/>
    <m/>
    <x v="2"/>
    <n v="85"/>
    <x v="14"/>
    <n v="85"/>
    <x v="0"/>
    <m/>
  </r>
  <r>
    <x v="103"/>
    <s v="nuit 3"/>
    <x v="22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107"/>
    <s v="nuit 3"/>
    <x v="68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107"/>
    <s v="nuit 1"/>
    <x v="175"/>
    <s v="Vend et veille JF - NUIT - Visite 1 bénéficiare"/>
    <s v="Visite"/>
    <n v="85"/>
    <s v="Rahir Georges"/>
    <s v="Barcarolle"/>
    <m/>
    <m/>
    <s v="Différé"/>
    <s v="MR"/>
    <s v="Oui"/>
    <n v="85"/>
    <m/>
    <x v="1"/>
    <m/>
    <x v="2"/>
    <n v="84.24"/>
    <x v="9"/>
    <n v="84.24"/>
    <x v="0"/>
    <m/>
  </r>
  <r>
    <x v="107"/>
    <s v="nuit 1"/>
    <x v="175"/>
    <s v="Vend et veille JF - NUIT - Visite 1 bénéficiare"/>
    <s v="Visite"/>
    <n v="85"/>
    <s v="Simonis Lucy"/>
    <s v="Barcarolle"/>
    <m/>
    <m/>
    <s v="Différé"/>
    <s v="MR"/>
    <s v="Oui"/>
    <n v="85"/>
    <m/>
    <x v="1"/>
    <m/>
    <x v="2"/>
    <n v="85.24"/>
    <x v="9"/>
    <n v="85.24"/>
    <x v="0"/>
    <m/>
  </r>
  <r>
    <x v="107"/>
    <s v="nuit 1"/>
    <x v="175"/>
    <s v="Vend et veille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107"/>
    <s v="nuit 1"/>
    <x v="175"/>
    <s v="Vend et veille JF - NUIT - Visite 1 bénéficiare"/>
    <s v="Visite"/>
    <n v="85"/>
    <m/>
    <m/>
    <m/>
    <m/>
    <s v="Cash"/>
    <m/>
    <m/>
    <n v="85"/>
    <m/>
    <x v="1"/>
    <m/>
    <x v="2"/>
    <n v="85"/>
    <x v="14"/>
    <n v="85"/>
    <x v="0"/>
    <m/>
  </r>
  <r>
    <x v="107"/>
    <s v="nuit 2"/>
    <x v="59"/>
    <s v="Vend et veille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104"/>
    <n v="6"/>
    <x v="21"/>
    <s v="Sam, dim et JF - JOUR - Consultation"/>
    <s v="Consultation"/>
    <n v="37.5"/>
    <s v="Ben Lahbib Ilyas"/>
    <s v="GPS Med"/>
    <m/>
    <m/>
    <s v="Différé"/>
    <s v="Autres"/>
    <s v="Oui"/>
    <n v="37.5"/>
    <n v="1.5"/>
    <x v="11"/>
    <m/>
    <x v="2"/>
    <n v="36"/>
    <x v="12"/>
    <n v="37.5"/>
    <x v="0"/>
    <m/>
  </r>
  <r>
    <x v="104"/>
    <n v="6"/>
    <x v="21"/>
    <s v="Sam, dim et JF - JOUR - Consultation"/>
    <s v="Consultation"/>
    <n v="37.5"/>
    <s v="Besirevic Jasmin"/>
    <s v="GPS Med"/>
    <m/>
    <m/>
    <s v="Différé"/>
    <s v="Autres"/>
    <s v="Oui"/>
    <n v="37.5"/>
    <n v="1.5"/>
    <x v="11"/>
    <m/>
    <x v="2"/>
    <n v="36"/>
    <x v="12"/>
    <n v="37.5"/>
    <x v="0"/>
    <m/>
  </r>
  <r>
    <x v="102"/>
    <n v="5"/>
    <x v="26"/>
    <s v="Sam, dim et JF - JOUR - Visite 1 bénéficiaire"/>
    <s v="Visite"/>
    <n v="55.5"/>
    <s v="Deprez Louis"/>
    <s v="La Bouvière Vielsam"/>
    <m/>
    <m/>
    <s v="Différé"/>
    <s v="MR"/>
    <s v="Oui"/>
    <n v="55.5"/>
    <m/>
    <x v="1"/>
    <m/>
    <x v="2"/>
    <n v="55.5"/>
    <x v="0"/>
    <n v="0"/>
    <x v="2"/>
    <s v="Virement 01/11/2017"/>
  </r>
  <r>
    <x v="104"/>
    <s v="1a"/>
    <x v="208"/>
    <s v="Sam, dim et JF - JOUR - Consultation"/>
    <s v="Consultation"/>
    <n v="37.5"/>
    <s v="Julemont Rene"/>
    <m/>
    <s v="(319) Solidaris - Mutualité socialiste et syndicale de la Province de Liège _x000a_"/>
    <s v="Chaussée de Mons 228 1480 TUBIZE "/>
    <s v="Différé"/>
    <s v="⅓ payant BC"/>
    <s v="Oui"/>
    <n v="37.5"/>
    <n v="1.5"/>
    <x v="11"/>
    <n v="35.85"/>
    <x v="8"/>
    <m/>
    <x v="0"/>
    <n v="37.35"/>
    <x v="0"/>
    <m/>
  </r>
  <r>
    <x v="104"/>
    <n v="3"/>
    <x v="32"/>
    <s v="Sam, dim et JF - JOUR - Visite 1 bénéficiaire"/>
    <s v="Visite"/>
    <n v="55.5"/>
    <s v="Schmitz Jeanne"/>
    <s v="La Charmille"/>
    <m/>
    <m/>
    <s v="Différé"/>
    <s v="MR"/>
    <s v="Oui"/>
    <n v="55.5"/>
    <m/>
    <x v="1"/>
    <m/>
    <x v="2"/>
    <n v="55.5"/>
    <x v="9"/>
    <n v="55.5"/>
    <x v="0"/>
    <m/>
  </r>
  <r>
    <x v="104"/>
    <n v="7"/>
    <x v="22"/>
    <s v="Sam, dim et JF - JOUR - Visite 1 bénéficiaire"/>
    <s v="Visite"/>
    <n v="55.5"/>
    <s v="Lehnen Anna"/>
    <s v="M.Méd. Pro Gesund"/>
    <m/>
    <m/>
    <s v="Différé"/>
    <s v="Autres"/>
    <s v="Oui"/>
    <n v="55.5"/>
    <n v="1.5"/>
    <x v="11"/>
    <m/>
    <x v="2"/>
    <n v="54"/>
    <x v="12"/>
    <n v="55.5"/>
    <x v="0"/>
    <m/>
  </r>
  <r>
    <x v="104"/>
    <s v="nuit 2"/>
    <x v="25"/>
    <s v="Sam, dim et JF - NUIT - Consultation"/>
    <s v="Consultation"/>
    <n v="50"/>
    <s v="Mean Vero Lyroy"/>
    <m/>
    <s v="(323) Mutualité socialiste du Luxembourg _x000a_"/>
    <s v="Chaussée de Mons 228 1480 TUBIZE "/>
    <s v="Différé"/>
    <s v="⅓ payant NP"/>
    <s v="Oui"/>
    <n v="50"/>
    <m/>
    <x v="1"/>
    <n v="48.19"/>
    <x v="8"/>
    <m/>
    <x v="0"/>
    <n v="48.19"/>
    <x v="0"/>
    <m/>
  </r>
  <r>
    <x v="101"/>
    <n v="5"/>
    <x v="39"/>
    <s v="Sam, dim et JF - JOUR - Visite 1 bénéficiaire"/>
    <s v="Visite"/>
    <n v="55.5"/>
    <s v="Rémy Marcelle"/>
    <m/>
    <s v="(506) Omnimut mutualité libre de Wallonie _x000a_"/>
    <s v="Rue Natalis 47 B 4020 LIEGE "/>
    <s v="Différé"/>
    <s v="⅓ payant C"/>
    <s v="Oui"/>
    <n v="55.5"/>
    <n v="3"/>
    <x v="11"/>
    <m/>
    <x v="2"/>
    <m/>
    <x v="0"/>
    <n v="3"/>
    <x v="3"/>
    <m/>
  </r>
  <r>
    <x v="104"/>
    <s v="nuit 1"/>
    <x v="125"/>
    <s v="Sam, dim et JF - NUIT - Visite 1 bénéficiaire"/>
    <s v="Visite"/>
    <n v="85"/>
    <s v="Boulton Monique"/>
    <s v="St Joseph verviers"/>
    <m/>
    <m/>
    <s v="Différé"/>
    <s v="MR"/>
    <s v="Oui"/>
    <n v="173"/>
    <m/>
    <x v="1"/>
    <m/>
    <x v="2"/>
    <n v="173"/>
    <x v="9"/>
    <n v="173"/>
    <x v="0"/>
    <m/>
  </r>
  <r>
    <x v="104"/>
    <s v="nuit 1"/>
    <x v="125"/>
    <s v="Sam, dim et JF - NUIT - Visite 1 bénéficiaire"/>
    <s v="Visite"/>
    <n v="85"/>
    <s v="Gara Janina co/Szcepan C"/>
    <s v="Clos des bouleaux"/>
    <m/>
    <m/>
    <s v="Différé"/>
    <s v="MR"/>
    <s v="Oui"/>
    <n v="85"/>
    <m/>
    <x v="1"/>
    <m/>
    <x v="2"/>
    <n v="85"/>
    <x v="9"/>
    <n v="85"/>
    <x v="0"/>
    <m/>
  </r>
  <r>
    <x v="104"/>
    <s v="2b"/>
    <x v="185"/>
    <s v="Sam, dim et JF - JOUR - Visite 2 bénéficiaires"/>
    <s v="Visite"/>
    <n v="48"/>
    <s v="Christian Daniel"/>
    <s v="Barcarolle"/>
    <m/>
    <m/>
    <s v="Différé"/>
    <s v="MR"/>
    <s v="Oui"/>
    <n v="48"/>
    <m/>
    <x v="1"/>
    <m/>
    <x v="2"/>
    <n v="48.18"/>
    <x v="9"/>
    <n v="48.18"/>
    <x v="0"/>
    <m/>
  </r>
  <r>
    <x v="104"/>
    <s v="2b"/>
    <x v="185"/>
    <s v="Sam, dim et JF - JOUR - Visite 2 bénéficiaires"/>
    <s v="Visite"/>
    <n v="48"/>
    <s v="Firquet Ghislain"/>
    <s v="Barcarolle"/>
    <m/>
    <m/>
    <s v="Différé"/>
    <s v="MR"/>
    <s v="Oui"/>
    <n v="48"/>
    <m/>
    <x v="1"/>
    <m/>
    <x v="2"/>
    <n v="48.18"/>
    <x v="9"/>
    <n v="48.18"/>
    <x v="0"/>
    <m/>
  </r>
  <r>
    <x v="104"/>
    <n v="7"/>
    <x v="22"/>
    <s v="Sam, dim et JF - JOUR - Visite 1 bénéficiaire"/>
    <s v="Visite"/>
    <n v="55.5"/>
    <s v="Schroeder Margaretha"/>
    <s v="M.Méd. Pro Gesund"/>
    <m/>
    <m/>
    <s v="Différé"/>
    <s v="Autres"/>
    <s v="Oui"/>
    <n v="55.5"/>
    <n v="5"/>
    <x v="11"/>
    <m/>
    <x v="2"/>
    <n v="50.5"/>
    <x v="12"/>
    <n v="55.5"/>
    <x v="0"/>
    <m/>
  </r>
  <r>
    <x v="104"/>
    <s v="1a"/>
    <x v="20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1a"/>
    <x v="20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1a"/>
    <x v="20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1a"/>
    <x v="20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1a"/>
    <x v="20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1a"/>
    <x v="20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1a"/>
    <x v="208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104"/>
    <s v="2a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2a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2a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2a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2a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2a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2a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2a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2a"/>
    <x v="116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104"/>
    <s v="2a"/>
    <x v="116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104"/>
    <s v="2b"/>
    <x v="18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2b"/>
    <x v="18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2b"/>
    <x v="18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2b"/>
    <x v="18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2b"/>
    <x v="185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104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n v="3"/>
    <x v="3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n v="4"/>
    <x v="107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04"/>
    <n v="4"/>
    <x v="107"/>
    <s v="Sam, dim et JF - JOUR - Visite 1 bénéficiaire"/>
    <s v="Visite"/>
    <n v="55.5"/>
    <m/>
    <m/>
    <m/>
    <m/>
    <s v="Cash"/>
    <m/>
    <m/>
    <n v="56"/>
    <m/>
    <x v="1"/>
    <m/>
    <x v="2"/>
    <n v="56"/>
    <x v="14"/>
    <n v="56"/>
    <x v="0"/>
    <m/>
  </r>
  <r>
    <x v="104"/>
    <n v="4"/>
    <x v="107"/>
    <s v="Sam, dim et JF - JOUR - Consultation"/>
    <s v="Consultation"/>
    <n v="37.5"/>
    <m/>
    <m/>
    <m/>
    <m/>
    <s v="Cash"/>
    <m/>
    <m/>
    <n v="38"/>
    <m/>
    <x v="1"/>
    <m/>
    <x v="2"/>
    <n v="38"/>
    <x v="14"/>
    <n v="38"/>
    <x v="0"/>
    <m/>
  </r>
  <r>
    <x v="104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n v="5"/>
    <x v="82"/>
    <s v="Sam, dim et JF - JOUR - Consultation"/>
    <s v="Consultation"/>
    <n v="37.5"/>
    <m/>
    <m/>
    <m/>
    <m/>
    <s v="Bancontact"/>
    <m/>
    <m/>
    <n v="81.5"/>
    <m/>
    <x v="1"/>
    <m/>
    <x v="2"/>
    <n v="81.5"/>
    <x v="14"/>
    <n v="81.5"/>
    <x v="0"/>
    <m/>
  </r>
  <r>
    <x v="104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n v="6"/>
    <x v="21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04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04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04"/>
    <s v="nuit 1"/>
    <x v="125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104"/>
    <s v="nuit 1"/>
    <x v="125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104"/>
    <s v="nuit 1"/>
    <x v="125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104"/>
    <s v="nuit 2"/>
    <x v="25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104"/>
    <s v="nuit 3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4"/>
    <s v="nuit 3"/>
    <x v="22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108"/>
    <s v="nuit 3"/>
    <x v="90"/>
    <s v="Vend et veille JF - NUIT - Visite 1 bénéficiare"/>
    <s v="Visite"/>
    <n v="85"/>
    <s v="Lecocq C/O Maraite Richard"/>
    <s v="Aachener Strasse 76 4780 St Vith "/>
    <m/>
    <m/>
    <s v="Différé"/>
    <s v="MR"/>
    <s v="Oui"/>
    <n v="85"/>
    <m/>
    <x v="1"/>
    <m/>
    <x v="2"/>
    <n v="85"/>
    <x v="12"/>
    <n v="85"/>
    <x v="0"/>
    <m/>
  </r>
  <r>
    <x v="108"/>
    <s v="nuit 2"/>
    <x v="39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108"/>
    <s v="nuit 1"/>
    <x v="102"/>
    <s v="Vend et veille JF - JOUR - Consultation"/>
    <s v="Consultation"/>
    <n v="29"/>
    <m/>
    <m/>
    <m/>
    <m/>
    <s v="Cash"/>
    <m/>
    <m/>
    <n v="29"/>
    <m/>
    <x v="1"/>
    <m/>
    <x v="2"/>
    <n v="29"/>
    <x v="14"/>
    <n v="29"/>
    <x v="0"/>
    <m/>
  </r>
  <r>
    <x v="109"/>
    <n v="4"/>
    <x v="53"/>
    <s v="Sam, dim et JF - JOUR - Visite 1 bénéficiaire"/>
    <s v="Visite"/>
    <n v="55.5"/>
    <s v="Etienne Jeannine"/>
    <s v="Grand Fa Malmédy"/>
    <m/>
    <m/>
    <s v="Différé"/>
    <s v="MR"/>
    <s v="Oui"/>
    <n v="55.5"/>
    <m/>
    <x v="1"/>
    <m/>
    <x v="2"/>
    <n v="55.5"/>
    <x v="9"/>
    <n v="55.5"/>
    <x v="0"/>
    <m/>
  </r>
  <r>
    <x v="109"/>
    <n v="5"/>
    <x v="61"/>
    <s v="Sam, dim et JF - JOUR - Visite 1 bénéficiaire"/>
    <s v="Visite"/>
    <n v="55.5"/>
    <s v="Russo Adolphe"/>
    <s v="Maître Montluc "/>
    <m/>
    <m/>
    <s v="Différé"/>
    <s v="Admin. De biens"/>
    <s v="Oui"/>
    <n v="55.5"/>
    <m/>
    <x v="1"/>
    <m/>
    <x v="2"/>
    <n v="55.5"/>
    <x v="9"/>
    <n v="55.5"/>
    <x v="0"/>
    <m/>
  </r>
  <r>
    <x v="109"/>
    <s v="1a"/>
    <x v="17"/>
    <s v="Sam, dim et JF - JOUR - Visite 1 bénéficiaire"/>
    <s v="Visite"/>
    <n v="55.5"/>
    <s v="Knops Jean"/>
    <s v="St Joseph Moresnet"/>
    <m/>
    <m/>
    <s v="Différé"/>
    <s v="MR"/>
    <s v="Oui"/>
    <n v="55.5"/>
    <m/>
    <x v="1"/>
    <m/>
    <x v="2"/>
    <n v="55.5"/>
    <x v="9"/>
    <n v="55.5"/>
    <x v="0"/>
    <m/>
  </r>
  <r>
    <x v="109"/>
    <s v="nuit 1"/>
    <x v="215"/>
    <s v="Sam, dim et JF - NUIT - Consultation"/>
    <s v="Consultation"/>
    <n v="50"/>
    <s v="Chamllal Fatima"/>
    <m/>
    <s v="(506) Omnimut mutualité libre de Wallonie _x000a_"/>
    <s v="Rue Natalis 47 B 4020 LIEGE "/>
    <s v="Différé"/>
    <s v="⅓ payant BC"/>
    <s v="Oui"/>
    <n v="50"/>
    <n v="1.5"/>
    <x v="11"/>
    <m/>
    <x v="2"/>
    <m/>
    <x v="0"/>
    <n v="1.5"/>
    <x v="3"/>
    <m/>
  </r>
  <r>
    <x v="109"/>
    <s v="1a"/>
    <x v="17"/>
    <s v="Sam, dim et JF - JOUR - Visite 1 bénéficiaire"/>
    <s v="Visite"/>
    <n v="55.5"/>
    <s v="Charlier Jacques"/>
    <s v="St Elisabeth Herve"/>
    <m/>
    <m/>
    <s v="Différé"/>
    <s v="MR"/>
    <s v="Oui"/>
    <n v="55.5"/>
    <m/>
    <x v="1"/>
    <m/>
    <x v="2"/>
    <n v="55.5"/>
    <x v="12"/>
    <n v="55.5"/>
    <x v="0"/>
    <m/>
  </r>
  <r>
    <x v="102"/>
    <s v="2b"/>
    <x v="166"/>
    <s v="Sam, dim et JF - JOUR - Consultation"/>
    <s v="Consultation"/>
    <n v="37.5"/>
    <s v="Aydin Aycan"/>
    <m/>
    <s v="(506) Omnimut mutualité libre de Wallonie _x000a_"/>
    <s v="Rue Natalis 47 B 4020 LIEGE "/>
    <s v="Différé"/>
    <s v="⅓ payant C"/>
    <s v="Oui"/>
    <n v="37.5"/>
    <n v="1.5"/>
    <x v="12"/>
    <n v="35.85"/>
    <x v="2"/>
    <m/>
    <x v="0"/>
    <n v="1.5"/>
    <x v="3"/>
    <s v="Virement 22/09/2017"/>
  </r>
  <r>
    <x v="109"/>
    <s v="1a"/>
    <x v="17"/>
    <s v="Sam, dim et JF - JOUR - Consultation"/>
    <s v="Consultation"/>
    <n v="37.5"/>
    <s v="Cordaro Lise"/>
    <m/>
    <s v="(137) Mutualité Chrétienne de Verviers - Eupen "/>
    <s v="Rue Laoureux 25-29  - 4800 Verviers"/>
    <s v="Différé"/>
    <s v="⅓ payant C"/>
    <s v="Oui"/>
    <n v="37.5"/>
    <n v="1.5"/>
    <x v="11"/>
    <n v="35.85"/>
    <x v="3"/>
    <m/>
    <x v="0"/>
    <n v="37.35"/>
    <x v="0"/>
    <m/>
  </r>
  <r>
    <x v="109"/>
    <n v="5"/>
    <x v="61"/>
    <s v="Sam, dim et JF - JOUR - Visite 1 bénéficiaire"/>
    <s v="Visite"/>
    <n v="55.5"/>
    <s v="Darsinotti Maria"/>
    <m/>
    <s v="(132) Mutualité chrétienne de la Province de Luxembourg "/>
    <s v="Rue de la Moselle 7-9 6700 ARLON "/>
    <s v="Différé"/>
    <s v="⅓ payant NP"/>
    <s v="Oui"/>
    <n v="55.5"/>
    <m/>
    <x v="1"/>
    <n v="50.8"/>
    <x v="3"/>
    <m/>
    <x v="0"/>
    <n v="50.8"/>
    <x v="0"/>
    <m/>
  </r>
  <r>
    <x v="109"/>
    <s v="1a"/>
    <x v="17"/>
    <s v="Sam, dim et JF - JOUR - Visite 1 bénéficiaire"/>
    <s v="Visite"/>
    <n v="55.5"/>
    <s v="Deckers Hubert"/>
    <m/>
    <s v="(130) Mutualité chrétienne de Liège _x000a_"/>
    <s v="Place du XX Août 38 - 4000 LIEGE"/>
    <s v="Différé"/>
    <s v="⅓ payant C"/>
    <s v="Oui"/>
    <n v="55.5"/>
    <n v="5"/>
    <x v="11"/>
    <n v="50.8"/>
    <x v="3"/>
    <m/>
    <x v="0"/>
    <n v="55.8"/>
    <x v="0"/>
    <m/>
  </r>
  <r>
    <x v="109"/>
    <s v="2b"/>
    <x v="31"/>
    <s v="Sam, dim et JF - JOUR - Consultation"/>
    <s v="Consultation"/>
    <n v="37.5"/>
    <s v="Ambra Gerlando"/>
    <m/>
    <s v="(228) Mutualia - Mutualité neutre _x000a_"/>
    <s v="Place Verte 41 4800 VERVIERS"/>
    <s v="Différé"/>
    <s v="⅓ payant C"/>
    <s v="Oui"/>
    <n v="37.5"/>
    <n v="1.5"/>
    <x v="11"/>
    <n v="35.85"/>
    <x v="8"/>
    <m/>
    <x v="0"/>
    <n v="37.35"/>
    <x v="0"/>
    <m/>
  </r>
  <r>
    <x v="109"/>
    <s v="2b"/>
    <x v="31"/>
    <s v="Sam, dim et JF - JOUR - Consultation"/>
    <s v="Consultation"/>
    <n v="37.5"/>
    <s v="Brevery Thierry"/>
    <m/>
    <s v="(228) Mutualia - Mutualité neutre _x000a_"/>
    <s v="Place Verte 41 4800 VERVIERS"/>
    <s v="Différé"/>
    <s v="⅓ payant C"/>
    <s v="Oui"/>
    <n v="37.5"/>
    <n v="1.5"/>
    <x v="11"/>
    <n v="35.85"/>
    <x v="8"/>
    <m/>
    <x v="0"/>
    <n v="37.35"/>
    <x v="0"/>
    <m/>
  </r>
  <r>
    <x v="109"/>
    <s v="2b"/>
    <x v="31"/>
    <s v="Sam, dim et JF - JOUR - Consultation"/>
    <s v="Consultation"/>
    <n v="37.5"/>
    <s v="Lange Julie"/>
    <m/>
    <s v="(228) Mutualia - Mutualité neutre _x000a_"/>
    <s v="Place Verte 41 4800 VERVIERS"/>
    <s v="Différé"/>
    <s v="⅓ payant C"/>
    <s v="Oui"/>
    <n v="37.5"/>
    <n v="1.5"/>
    <x v="11"/>
    <n v="35.85"/>
    <x v="8"/>
    <m/>
    <x v="0"/>
    <n v="37.35"/>
    <x v="0"/>
    <m/>
  </r>
  <r>
    <x v="109"/>
    <n v="7"/>
    <x v="22"/>
    <s v="Sam, dim et JF - JOUR - Consultation"/>
    <s v="Consultation"/>
    <n v="37.5"/>
    <s v="Heckters Saskia"/>
    <m/>
    <s v="(515) Freie Krankenkasse _x000a_"/>
    <s v="Rue Saint-Hubert 49 - 1150 BRUXELLES"/>
    <s v="Différé"/>
    <s v="⅓ payant C"/>
    <s v="Oui"/>
    <n v="37.5"/>
    <n v="1.5"/>
    <x v="11"/>
    <n v="35.85"/>
    <x v="8"/>
    <m/>
    <x v="0"/>
    <n v="37.35"/>
    <x v="0"/>
    <m/>
  </r>
  <r>
    <x v="109"/>
    <n v="3"/>
    <x v="45"/>
    <s v="Sam, dim et JF - JOUR - Visite 1 bénéficiaire"/>
    <s v="Visite"/>
    <n v="55.5"/>
    <s v="Dumoulin Gilberthe"/>
    <s v="Heures Claires Spa"/>
    <m/>
    <m/>
    <s v="Différé"/>
    <s v="MR"/>
    <s v="Oui"/>
    <n v="55.5"/>
    <m/>
    <x v="1"/>
    <m/>
    <x v="2"/>
    <n v="55.5"/>
    <x v="12"/>
    <n v="55.5"/>
    <x v="0"/>
    <m/>
  </r>
  <r>
    <x v="109"/>
    <n v="7"/>
    <x v="22"/>
    <s v="Sam, dim et JF - JOUR - Consultation"/>
    <s v="Consultation"/>
    <n v="37.5"/>
    <s v="Velz Anne - Sophie"/>
    <m/>
    <s v="(515) Freie Krankenkasse _x000a_"/>
    <s v="Rue Saint-Hubert 49 - 1150 BRUXELLES"/>
    <s v="Différé"/>
    <s v="⅓ payant C"/>
    <s v="Oui"/>
    <n v="37.5"/>
    <n v="1.5"/>
    <x v="11"/>
    <n v="35.85"/>
    <x v="8"/>
    <m/>
    <x v="0"/>
    <n v="37.35"/>
    <x v="0"/>
    <m/>
  </r>
  <r>
    <x v="109"/>
    <s v="nuit 3"/>
    <x v="22"/>
    <s v="Sam, dim et JF - NUIT - Visite 1 bénéficiaire"/>
    <s v="Visite"/>
    <n v="85"/>
    <s v="Gangolf Ida"/>
    <s v="MRS Bütgenbach"/>
    <m/>
    <m/>
    <s v="Différé"/>
    <s v="MR"/>
    <s v="Oui"/>
    <n v="85"/>
    <m/>
    <x v="1"/>
    <m/>
    <x v="2"/>
    <n v="85"/>
    <x v="12"/>
    <n v="85"/>
    <x v="0"/>
    <m/>
  </r>
  <r>
    <x v="109"/>
    <s v="nuit 3"/>
    <x v="22"/>
    <s v="Sam, dim et JF - NUIT - Visite 1 bénéficiaire"/>
    <s v="Visite"/>
    <n v="85"/>
    <s v="Genten Maria"/>
    <s v="MRS Bütgenbach"/>
    <m/>
    <m/>
    <s v="Différé"/>
    <s v="MR"/>
    <s v="Oui"/>
    <n v="85"/>
    <m/>
    <x v="1"/>
    <m/>
    <x v="2"/>
    <n v="85"/>
    <x v="12"/>
    <n v="85"/>
    <x v="0"/>
    <m/>
  </r>
  <r>
    <x v="109"/>
    <s v="nuit 1"/>
    <x v="215"/>
    <s v="Sam, dim et JF - JOUR - Consultation"/>
    <s v="Consultation"/>
    <n v="37.5"/>
    <s v="Giet Salomé"/>
    <m/>
    <s v="(137) Mutualité Chrétienne de Verviers - Eupen "/>
    <s v="Rue Laoureux 25-29  - 4800 Verviers"/>
    <s v="Différé"/>
    <s v="⅓ payant BC"/>
    <s v="Oui"/>
    <n v="37.5"/>
    <n v="6"/>
    <x v="11"/>
    <n v="19"/>
    <x v="3"/>
    <m/>
    <x v="0"/>
    <n v="25"/>
    <x v="0"/>
    <m/>
  </r>
  <r>
    <x v="102"/>
    <s v="2b"/>
    <x v="166"/>
    <s v="Sam, dim et JF - JOUR - Visite 1 bénéficiaire"/>
    <s v="Visite"/>
    <n v="55.5"/>
    <s v="Schmitz René"/>
    <s v="La Lainière  Verviers"/>
    <m/>
    <m/>
    <s v="Différé"/>
    <s v="MR"/>
    <s v="Oui"/>
    <n v="55.5"/>
    <m/>
    <x v="1"/>
    <m/>
    <x v="2"/>
    <m/>
    <x v="0"/>
    <n v="0"/>
    <x v="2"/>
    <s v="envoyé duplicata"/>
  </r>
  <r>
    <x v="105"/>
    <s v="2a"/>
    <x v="156"/>
    <s v="Sam, dim et JF - JOUR - Visite 1 bénéficiaire"/>
    <s v="Visite"/>
    <n v="55.5"/>
    <s v="Ten Wolde Marie"/>
    <s v="La Lainière Verviers"/>
    <m/>
    <m/>
    <s v="Différé"/>
    <s v="MR"/>
    <s v="Oui"/>
    <n v="55.5"/>
    <m/>
    <x v="1"/>
    <m/>
    <x v="2"/>
    <m/>
    <x v="0"/>
    <n v="0"/>
    <x v="2"/>
    <s v="envoyé duplicata"/>
  </r>
  <r>
    <x v="102"/>
    <n v="3"/>
    <x v="133"/>
    <s v="Sam, dim et JF - JOUR - Visite 1 bénéficiaire"/>
    <s v="Visite"/>
    <n v="55.5"/>
    <s v="Minguet Jeanne"/>
    <s v="Le Belvédère Theux"/>
    <m/>
    <m/>
    <s v="Différé"/>
    <s v="MR"/>
    <s v="Oui"/>
    <n v="55.5"/>
    <m/>
    <x v="1"/>
    <m/>
    <x v="2"/>
    <m/>
    <x v="0"/>
    <n v="0"/>
    <x v="2"/>
    <m/>
  </r>
  <r>
    <x v="109"/>
    <n v="5"/>
    <x v="61"/>
    <s v="Sam, dim et JF - JOUR - Consultation"/>
    <s v="Consultation"/>
    <n v="37.5"/>
    <s v="Marien Dylan"/>
    <m/>
    <s v="(132) Mutualité chrétienne de la Province de Luxembourg "/>
    <s v="Rue de la Moselle 7-9 6700 ARLON "/>
    <s v="Différé"/>
    <s v="⅓ payant BC"/>
    <s v="Oui"/>
    <n v="37.5"/>
    <n v="1.5"/>
    <x v="11"/>
    <n v="36.35"/>
    <x v="3"/>
    <m/>
    <x v="0"/>
    <n v="37.85"/>
    <x v="0"/>
    <m/>
  </r>
  <r>
    <x v="109"/>
    <n v="5"/>
    <x v="61"/>
    <s v="Sam, dim et JF - JOUR - Consultation"/>
    <s v="Consultation"/>
    <n v="37.5"/>
    <s v="Muhizi Mugabo Ngao"/>
    <s v="M. Méd. Du Vieux Molenbeek"/>
    <m/>
    <m/>
    <s v="Différé"/>
    <s v="Autres"/>
    <s v="Oui"/>
    <n v="37.5"/>
    <n v="6"/>
    <x v="11"/>
    <m/>
    <x v="2"/>
    <n v="31.35"/>
    <x v="12"/>
    <n v="37.35"/>
    <x v="0"/>
    <m/>
  </r>
  <r>
    <x v="109"/>
    <n v="6"/>
    <x v="125"/>
    <s v="Sam, dim et JF - JOUR - Consultation"/>
    <s v="Consultation"/>
    <n v="37.5"/>
    <s v="Khamadova Roza"/>
    <s v="M.Méd. GPS Eupen"/>
    <m/>
    <m/>
    <s v="Différé"/>
    <s v="Autres"/>
    <s v="Oui"/>
    <n v="37.5"/>
    <m/>
    <x v="1"/>
    <m/>
    <x v="2"/>
    <n v="37.5"/>
    <x v="9"/>
    <n v="37.5"/>
    <x v="0"/>
    <m/>
  </r>
  <r>
    <x v="103"/>
    <s v="2b"/>
    <x v="167"/>
    <s v="Sam, dim et JF - JOUR - Consultation"/>
    <s v="Consultation"/>
    <n v="37.5"/>
    <s v="Cohnen Nathalie"/>
    <m/>
    <s v="(509) Partena - Mutualité libre _x000a_"/>
    <s v="Boulevard Louis Mettewie 74-76 1080 BRUXELLES "/>
    <s v="Différé"/>
    <s v="⅓ payant C"/>
    <s v="Oui"/>
    <n v="37.5"/>
    <n v="1.5"/>
    <x v="11"/>
    <n v="35.85"/>
    <x v="2"/>
    <m/>
    <x v="0"/>
    <n v="1.5"/>
    <x v="3"/>
    <s v="Virement 13/09/2017"/>
  </r>
  <r>
    <x v="109"/>
    <n v="4"/>
    <x v="53"/>
    <s v="Sam, dim et JF - JOUR - Consultation"/>
    <s v="Consultation"/>
    <n v="37.5"/>
    <s v="Paul Marie"/>
    <m/>
    <s v="(137) Mutualité Chrétienne de Verviers - Eupen "/>
    <s v="Rue Laoureux 25-29  - 4800 Verviers"/>
    <s v="Différé"/>
    <s v="⅓ payant C"/>
    <s v="Oui"/>
    <n v="37.5"/>
    <n v="1.5"/>
    <x v="11"/>
    <n v="35.85"/>
    <x v="3"/>
    <m/>
    <x v="0"/>
    <n v="37.35"/>
    <x v="0"/>
    <m/>
  </r>
  <r>
    <x v="109"/>
    <s v="2b"/>
    <x v="31"/>
    <s v="Sam, dim et JF - JOUR - Consultation"/>
    <s v="Consultation"/>
    <n v="37.5"/>
    <s v="Taskin Bryan"/>
    <m/>
    <s v="(137) Mutualité Chrétienne de Verviers - Eupen "/>
    <s v="Rue Laoureux 25-29  - 4800 Verviers"/>
    <s v="Différé"/>
    <s v="⅓ payant C"/>
    <s v="Oui"/>
    <n v="37.5"/>
    <n v="1.5"/>
    <x v="11"/>
    <n v="35.85"/>
    <x v="3"/>
    <m/>
    <x v="0"/>
    <n v="37.35"/>
    <x v="0"/>
    <m/>
  </r>
  <r>
    <x v="109"/>
    <n v="6"/>
    <x v="125"/>
    <s v="Sam, dim et JF - JOUR - Visite 1 bénéficiaire"/>
    <s v="Visite"/>
    <n v="55.5"/>
    <s v="Ungerechts Annegret"/>
    <s v="Golden Morgen Walhorn"/>
    <m/>
    <m/>
    <s v="Différé"/>
    <s v="MR"/>
    <s v="Oui"/>
    <n v="55.5"/>
    <m/>
    <x v="1"/>
    <m/>
    <x v="2"/>
    <n v="55.5"/>
    <x v="12"/>
    <n v="55.5"/>
    <x v="0"/>
    <m/>
  </r>
  <r>
    <x v="109"/>
    <s v="nuit 1"/>
    <x v="215"/>
    <s v="Sam, dim et JF - NUIT - Visite 1 bénéficiaire"/>
    <s v="Visite"/>
    <n v="85"/>
    <s v="Biquet Jean - François"/>
    <m/>
    <s v="(228) Mutualia - Mutualité neutre _x000a_"/>
    <s v="Place Verte 41 4800 VERVIERS"/>
    <s v="Différé"/>
    <s v="⅓ payant NP"/>
    <s v="Oui"/>
    <n v="85"/>
    <m/>
    <x v="1"/>
    <n v="55.62"/>
    <x v="8"/>
    <m/>
    <x v="0"/>
    <n v="55.62"/>
    <x v="0"/>
    <m/>
  </r>
  <r>
    <x v="109"/>
    <s v="nuit 1"/>
    <x v="215"/>
    <s v="Sam, dim et JF - NUIT - Consultation"/>
    <s v="Consultation"/>
    <n v="50"/>
    <s v="Demirkazan Gulhan"/>
    <m/>
    <s v="(319) Solidaris - Mutualité socialiste et syndicale de la Province de Liège _x000a_"/>
    <s v="Chaussée de Mons 228 1480 TUBIZE "/>
    <s v="Différé"/>
    <s v="⅓ payant C"/>
    <s v="Oui"/>
    <n v="50"/>
    <n v="6"/>
    <x v="11"/>
    <n v="23.5"/>
    <x v="8"/>
    <m/>
    <x v="0"/>
    <n v="29.5"/>
    <x v="0"/>
    <m/>
  </r>
  <r>
    <x v="109"/>
    <s v="nuit 1"/>
    <x v="215"/>
    <s v="Sam, dim et JF - NUIT - Consultation"/>
    <s v="Consultation"/>
    <n v="50"/>
    <s v="Van Den Abbeel Alexandra V"/>
    <m/>
    <s v="(323) Mutualité socialiste du Luxembourg _x000a_"/>
    <s v="Chaussée de Mons 228 1480 TUBIZE "/>
    <s v="Différé"/>
    <s v="⅓ payant BC"/>
    <s v="Oui"/>
    <n v="50"/>
    <n v="6"/>
    <x v="11"/>
    <n v="19"/>
    <x v="8"/>
    <m/>
    <x v="0"/>
    <n v="25"/>
    <x v="0"/>
    <m/>
  </r>
  <r>
    <x v="109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1a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1a"/>
    <x v="17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109"/>
    <s v="1b"/>
    <x v="92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109"/>
    <s v="1b"/>
    <x v="92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109"/>
    <s v="1b"/>
    <x v="92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109"/>
    <s v="1b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1b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1b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1b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1b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1b"/>
    <x v="9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2a"/>
    <x v="75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09"/>
    <s v="2a"/>
    <x v="75"/>
    <s v="Sam, dim et JF - JOUR - Consultation"/>
    <s v="Consultation"/>
    <n v="37.5"/>
    <m/>
    <m/>
    <m/>
    <m/>
    <s v="Bancontact"/>
    <m/>
    <m/>
    <n v="37.35"/>
    <m/>
    <x v="1"/>
    <m/>
    <x v="2"/>
    <n v="37.35"/>
    <x v="14"/>
    <n v="37.35"/>
    <x v="0"/>
    <m/>
  </r>
  <r>
    <x v="109"/>
    <s v="2a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2a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2a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2a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2a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2a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2a"/>
    <x v="7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2a"/>
    <x v="75"/>
    <s v="Sam, dim et JF - JOUR - Visite 1 bénéficiaire"/>
    <s v="Visite"/>
    <n v="55.5"/>
    <m/>
    <m/>
    <m/>
    <m/>
    <s v="Bancontact"/>
    <m/>
    <m/>
    <n v="55.6"/>
    <m/>
    <x v="1"/>
    <m/>
    <x v="2"/>
    <n v="55.6"/>
    <x v="14"/>
    <n v="55.6"/>
    <x v="0"/>
    <m/>
  </r>
  <r>
    <x v="109"/>
    <s v="2b"/>
    <x v="31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109"/>
    <s v="2b"/>
    <x v="31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109"/>
    <s v="2b"/>
    <x v="31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109"/>
    <s v="2b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2b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2b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2b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2b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2b"/>
    <x v="3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3"/>
    <x v="4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4"/>
    <x v="5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5"/>
    <x v="61"/>
    <s v="Sam, dim et JF - JOUR - Consultation"/>
    <s v="Consultation"/>
    <n v="37.5"/>
    <m/>
    <m/>
    <m/>
    <m/>
    <s v="Bancontact"/>
    <m/>
    <m/>
    <n v="117.05"/>
    <m/>
    <x v="1"/>
    <m/>
    <x v="2"/>
    <n v="117.05"/>
    <x v="14"/>
    <n v="117.05"/>
    <x v="0"/>
    <m/>
  </r>
  <r>
    <x v="109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6"/>
    <x v="12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7"/>
    <x v="22"/>
    <s v="Sam, dim et JF - JOUR - Consultation"/>
    <s v="Consultation"/>
    <n v="37.5"/>
    <m/>
    <m/>
    <m/>
    <m/>
    <s v="Cash"/>
    <m/>
    <m/>
    <n v="37.6"/>
    <m/>
    <x v="1"/>
    <m/>
    <x v="2"/>
    <n v="37.6"/>
    <x v="14"/>
    <n v="37.6"/>
    <x v="0"/>
    <m/>
  </r>
  <r>
    <x v="109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09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09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09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n v="7"/>
    <x v="22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109"/>
    <n v="7"/>
    <x v="22"/>
    <s v="Sam, dim et JF - JOUR - Consultation"/>
    <s v="Consultation"/>
    <n v="37.5"/>
    <m/>
    <m/>
    <m/>
    <m/>
    <s v="Bancontact"/>
    <m/>
    <m/>
    <n v="70.739999999999995"/>
    <m/>
    <x v="1"/>
    <m/>
    <x v="2"/>
    <n v="70.739999999999995"/>
    <x v="14"/>
    <n v="70.739999999999995"/>
    <x v="0"/>
    <m/>
  </r>
  <r>
    <x v="109"/>
    <n v="7"/>
    <x v="22"/>
    <s v="Sam, dim et JF - JOUR - Consultation"/>
    <s v="Consultation"/>
    <n v="37.5"/>
    <m/>
    <m/>
    <m/>
    <m/>
    <s v="Bancontact"/>
    <m/>
    <m/>
    <n v="70.739999999999995"/>
    <m/>
    <x v="1"/>
    <m/>
    <x v="2"/>
    <n v="70.739999999999995"/>
    <x v="14"/>
    <n v="70.739999999999995"/>
    <x v="0"/>
    <m/>
  </r>
  <r>
    <x v="109"/>
    <s v="nuit 1"/>
    <x v="21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nuit 1"/>
    <x v="21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nuit 1"/>
    <x v="215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109"/>
    <s v="nuit 2"/>
    <x v="78"/>
    <s v="Sam, dim et JF - NUIT - Consultation"/>
    <s v="Consultation"/>
    <n v="50"/>
    <m/>
    <m/>
    <m/>
    <m/>
    <s v="Cash"/>
    <m/>
    <m/>
    <n v="50"/>
    <m/>
    <x v="1"/>
    <m/>
    <x v="2"/>
    <n v="50"/>
    <x v="14"/>
    <n v="50"/>
    <x v="0"/>
    <m/>
  </r>
  <r>
    <x v="109"/>
    <s v="nuit 3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09"/>
    <s v="nuit 3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09"/>
    <s v="nuit 3"/>
    <x v="22"/>
    <s v="Sam, dim et JF - NUIT - Visite 1 bénéficiaire"/>
    <s v="Visite"/>
    <n v="85"/>
    <m/>
    <m/>
    <m/>
    <m/>
    <s v="Bancontact"/>
    <m/>
    <m/>
    <n v="85"/>
    <m/>
    <x v="1"/>
    <m/>
    <x v="2"/>
    <n v="85"/>
    <x v="14"/>
    <n v="85"/>
    <x v="0"/>
    <m/>
  </r>
  <r>
    <x v="110"/>
    <n v="7"/>
    <x v="11"/>
    <s v="Sam, dim et JF - JOUR - Consultation"/>
    <s v="Consultation"/>
    <n v="37.5"/>
    <s v="Peremans Sébastien"/>
    <s v="M.Méd. Pro Gesund"/>
    <m/>
    <m/>
    <s v="Différé"/>
    <s v="Autres"/>
    <s v="Oui"/>
    <n v="37.5"/>
    <n v="6"/>
    <x v="11"/>
    <m/>
    <x v="2"/>
    <n v="31.5"/>
    <x v="9"/>
    <n v="37.5"/>
    <x v="0"/>
    <m/>
  </r>
  <r>
    <x v="110"/>
    <s v="1a"/>
    <x v="153"/>
    <s v="Sam, dim et JF - JOUR - Consultation"/>
    <s v="Consultation"/>
    <n v="37.5"/>
    <s v="Ancion Yuna"/>
    <m/>
    <s v="(137) Mutualité Chrétienne de Verviers - Eupen "/>
    <s v="Rue Laoureux 25-29  - 4800 Verviers"/>
    <s v="Différé"/>
    <s v="⅓ payant BC"/>
    <s v="Oui"/>
    <n v="37.5"/>
    <n v="1"/>
    <x v="11"/>
    <n v="36.35"/>
    <x v="3"/>
    <m/>
    <x v="0"/>
    <n v="37.35"/>
    <x v="0"/>
    <m/>
  </r>
  <r>
    <x v="110"/>
    <s v="1a"/>
    <x v="153"/>
    <s v="Sam, dim et JF - JOUR - Visite 1 bénéficiaire"/>
    <s v="Visite"/>
    <n v="55.5"/>
    <s v="Louis Monique"/>
    <m/>
    <s v="(319) Solidaris - Mutualité socialiste et syndicale de la Province de Liège _x000a_"/>
    <s v="Chaussée de Mons 228 1480 TUBIZE "/>
    <s v="Différé"/>
    <s v="⅓ payant BC"/>
    <s v="Oui"/>
    <n v="55.5"/>
    <n v="4.8"/>
    <x v="11"/>
    <n v="50.8"/>
    <x v="8"/>
    <m/>
    <x v="0"/>
    <n v="55.599999999999994"/>
    <x v="0"/>
    <m/>
  </r>
  <r>
    <x v="110"/>
    <s v="1a"/>
    <x v="153"/>
    <s v="Sam, dim et JF - JOUR - Visite 1 bénéficiaire"/>
    <s v="Visite"/>
    <n v="55.5"/>
    <s v="Brouwers Joseph"/>
    <m/>
    <s v="(137) Mutualité Chrétienne de Verviers - Eupen "/>
    <s v="Rue Laoureux 25-29  - 4800 Verviers"/>
    <s v="Différé"/>
    <s v="⅓ payant BC"/>
    <s v="Oui"/>
    <n v="55.5"/>
    <n v="4.8"/>
    <x v="11"/>
    <n v="50.8"/>
    <x v="3"/>
    <m/>
    <x v="0"/>
    <n v="55.599999999999994"/>
    <x v="0"/>
    <m/>
  </r>
  <r>
    <x v="110"/>
    <n v="3"/>
    <x v="94"/>
    <s v="Sam, dim et JF - JOUR - Visite 1 bénéficiaire"/>
    <s v="Visite"/>
    <n v="55.5"/>
    <s v="Chavez Nelly"/>
    <s v="Les Heures Claires Spa"/>
    <m/>
    <m/>
    <s v="Différé"/>
    <s v="MR"/>
    <s v="Oui"/>
    <n v="55.5"/>
    <m/>
    <x v="1"/>
    <m/>
    <x v="2"/>
    <n v="55.5"/>
    <x v="12"/>
    <n v="55.5"/>
    <x v="0"/>
    <m/>
  </r>
  <r>
    <x v="110"/>
    <s v="1b"/>
    <x v="95"/>
    <s v="Sam, dim et JF - JOUR - Visite 1 bénéficiaire"/>
    <s v="Visite"/>
    <n v="55.5"/>
    <s v="Cunibert Mariette"/>
    <s v="St Joseph Menbach"/>
    <m/>
    <m/>
    <s v="Différé"/>
    <s v="MR"/>
    <s v="Oui"/>
    <n v="55.5"/>
    <m/>
    <x v="1"/>
    <m/>
    <x v="2"/>
    <n v="55.5"/>
    <x v="12"/>
    <n v="55.5"/>
    <x v="0"/>
    <m/>
  </r>
  <r>
    <x v="103"/>
    <n v="5"/>
    <x v="54"/>
    <s v="Sam, dim et JF - JOUR - Visite 1 bénéficiaire"/>
    <s v="Visite"/>
    <n v="55.5"/>
    <s v="Massoz Adolphe"/>
    <m/>
    <s v="(509) Partena - Mutualité libre _x000a_"/>
    <s v="Boulevard Louis Mettewie 74-76 1080 BRUXELLES "/>
    <s v="Différé"/>
    <s v="⅓ payant NP"/>
    <s v="Oui"/>
    <n v="55.5"/>
    <m/>
    <x v="1"/>
    <n v="50.8"/>
    <x v="2"/>
    <m/>
    <x v="0"/>
    <n v="0"/>
    <x v="3"/>
    <s v="Virement 13/09/2017"/>
  </r>
  <r>
    <x v="110"/>
    <n v="7"/>
    <x v="11"/>
    <s v="Sam, dim et JF - JOUR - Visite 1 bénéficiaire"/>
    <s v="Visite"/>
    <n v="55.5"/>
    <s v="Gangolf Ida"/>
    <s v="MRS Bütgenbach"/>
    <m/>
    <m/>
    <s v="Différé"/>
    <s v="MR"/>
    <s v="Oui"/>
    <n v="55.5"/>
    <m/>
    <x v="1"/>
    <m/>
    <x v="2"/>
    <n v="55.5"/>
    <x v="12"/>
    <n v="55.5"/>
    <x v="0"/>
    <m/>
  </r>
  <r>
    <x v="110"/>
    <s v="nuit 1"/>
    <x v="215"/>
    <s v="Sam, dim et JF - NUIT - Visite 1 bénéficiaire"/>
    <s v="Visite"/>
    <n v="85"/>
    <s v="Haendle daniel"/>
    <s v="Rue Coromeuse 43 4800 Verviers"/>
    <m/>
    <m/>
    <s v="Différé"/>
    <s v="Autres"/>
    <s v="Oui"/>
    <n v="85"/>
    <m/>
    <x v="1"/>
    <m/>
    <x v="2"/>
    <m/>
    <x v="0"/>
    <n v="0"/>
    <x v="1"/>
    <s v="pas de famille, vignette"/>
  </r>
  <r>
    <x v="110"/>
    <n v="4"/>
    <x v="217"/>
    <s v="Sam, dim et JF - JOUR - Consultation"/>
    <s v="Consultation"/>
    <n v="37.5"/>
    <s v="Jacob Charles - Jean"/>
    <s v="Rue La Vaulx 45 4960 Malmédy"/>
    <m/>
    <m/>
    <s v="Différé"/>
    <s v="Autres"/>
    <s v="Oui"/>
    <n v="37.5"/>
    <m/>
    <x v="1"/>
    <m/>
    <x v="2"/>
    <n v="37.5"/>
    <x v="12"/>
    <n v="37.5"/>
    <x v="0"/>
    <m/>
  </r>
  <r>
    <x v="110"/>
    <n v="4"/>
    <x v="217"/>
    <s v="Sam, dim et JF - JOUR - Consultation"/>
    <s v="Consultation"/>
    <n v="37.5"/>
    <s v="Van Puyenbroeck Stéphanie"/>
    <m/>
    <s v="(319) Solidaris - Mutualité socialiste et syndicale de la Province de Liège _x000a_"/>
    <s v="Chaussée de Mons 228 1480 TUBIZE "/>
    <s v="Différé"/>
    <s v="⅓ payant NP"/>
    <s v="Oui"/>
    <n v="37.5"/>
    <m/>
    <x v="1"/>
    <n v="35.85"/>
    <x v="8"/>
    <m/>
    <x v="0"/>
    <n v="35.85"/>
    <x v="0"/>
    <m/>
  </r>
  <r>
    <x v="110"/>
    <s v="2a"/>
    <x v="7"/>
    <s v="Sam, dim et JF - JOUR - Visite 1 bénéficiaire"/>
    <s v="Visite"/>
    <n v="55.5"/>
    <s v="Delhez Simone"/>
    <s v="La Barcarolle Stembert"/>
    <m/>
    <m/>
    <s v="Différé"/>
    <s v="MR"/>
    <s v="Oui"/>
    <n v="55"/>
    <m/>
    <x v="1"/>
    <m/>
    <x v="2"/>
    <n v="55.6"/>
    <x v="9"/>
    <n v="55.6"/>
    <x v="0"/>
    <m/>
  </r>
  <r>
    <x v="110"/>
    <s v="2a"/>
    <x v="7"/>
    <s v="Sam, dim et JF - JOUR - Visite 1 bénéficiaire"/>
    <s v="Visite"/>
    <n v="55.5"/>
    <s v="Duesberg Robert"/>
    <s v="La Barcarolle Stembert"/>
    <m/>
    <m/>
    <s v="Différé"/>
    <s v="MR"/>
    <s v="Oui"/>
    <n v="55"/>
    <m/>
    <x v="1"/>
    <m/>
    <x v="2"/>
    <n v="55.6"/>
    <x v="9"/>
    <n v="55.6"/>
    <x v="0"/>
    <m/>
  </r>
  <r>
    <x v="110"/>
    <n v="4"/>
    <x v="217"/>
    <s v="Sam, dim et JF - JOUR - Consultation"/>
    <s v="Consultation"/>
    <n v="37.5"/>
    <s v="Winand Renaud"/>
    <s v="Bêche 36 6690 Vielsam"/>
    <m/>
    <m/>
    <s v="Différé"/>
    <s v="Autres"/>
    <s v="Oui"/>
    <n v="37.5"/>
    <m/>
    <x v="1"/>
    <m/>
    <x v="2"/>
    <n v="37.5"/>
    <x v="12"/>
    <n v="37.5"/>
    <x v="0"/>
    <m/>
  </r>
  <r>
    <x v="110"/>
    <n v="5"/>
    <x v="128"/>
    <s v="Sam, dim et JF - JOUR - Consultation"/>
    <s v="Consultation"/>
    <n v="37.5"/>
    <s v="Jeanpierre Martine"/>
    <m/>
    <s v="(132) Mutualité chrétienne de la Province de Luxembourg "/>
    <s v="Rue de la Moselle 7-9 6700 ARLON "/>
    <s v="Différé"/>
    <s v="⅓ payant C"/>
    <s v="Oui"/>
    <n v="37.5"/>
    <n v="1"/>
    <x v="11"/>
    <n v="35.85"/>
    <x v="3"/>
    <m/>
    <x v="0"/>
    <n v="36.85"/>
    <x v="0"/>
    <m/>
  </r>
  <r>
    <x v="110"/>
    <n v="4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5"/>
    <x v="128"/>
    <s v="Sam, dim et JF - JOUR - Consultation"/>
    <s v="Consultation"/>
    <n v="37.5"/>
    <s v="Michiels Michael"/>
    <m/>
    <s v="(323) Mutualité socialiste du Luxembourg _x000a_"/>
    <s v="Chaussée de Mons 228 1480 TUBIZE "/>
    <s v="Différé"/>
    <s v="⅓ payant C"/>
    <s v="Oui"/>
    <n v="37.5"/>
    <n v="1"/>
    <x v="11"/>
    <n v="35.85"/>
    <x v="8"/>
    <m/>
    <x v="0"/>
    <n v="36.85"/>
    <x v="0"/>
    <m/>
  </r>
  <r>
    <x v="109"/>
    <s v="nuit 1"/>
    <x v="215"/>
    <s v="Sam, dim et JF - JOUR - Consultation"/>
    <s v="Consultation"/>
    <n v="37.5"/>
    <s v="Cohen Nathalie"/>
    <m/>
    <s v="(509) Partena - Mutualité libre _x000a_"/>
    <s v="Boulevard Louis Mettewie 74-76 1080 BRUXELLES "/>
    <s v="Différé"/>
    <s v="⅓ payant C"/>
    <s v="Oui"/>
    <n v="37.5"/>
    <n v="1.5"/>
    <x v="11"/>
    <m/>
    <x v="2"/>
    <m/>
    <x v="0"/>
    <n v="1.5"/>
    <x v="3"/>
    <m/>
  </r>
  <r>
    <x v="110"/>
    <n v="4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3"/>
    <x v="94"/>
    <s v="Sam, dim et JF - JOUR - Visite 1 bénéficiaire"/>
    <s v="Visite"/>
    <n v="55.5"/>
    <s v="Hansoulle Mariette"/>
    <s v="Les Bleuets Spa"/>
    <m/>
    <m/>
    <s v="Différé"/>
    <s v="MR"/>
    <s v="Oui"/>
    <n v="55.5"/>
    <m/>
    <x v="1"/>
    <m/>
    <x v="2"/>
    <n v="55.5"/>
    <x v="9"/>
    <n v="55.5"/>
    <x v="0"/>
    <m/>
  </r>
  <r>
    <x v="110"/>
    <n v="3"/>
    <x v="94"/>
    <s v="Sam, dim et JF - JOUR - Visite 1 bénéficiaire"/>
    <s v="Visite"/>
    <n v="55.5"/>
    <s v="Scalais Micheline"/>
    <s v="Les Bleuets Spa"/>
    <m/>
    <m/>
    <s v="Différé"/>
    <s v="MR"/>
    <s v="Oui"/>
    <n v="55.5"/>
    <m/>
    <x v="1"/>
    <m/>
    <x v="2"/>
    <n v="55.5"/>
    <x v="9"/>
    <n v="55.5"/>
    <x v="0"/>
    <m/>
  </r>
  <r>
    <x v="110"/>
    <n v="4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4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4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4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4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1b"/>
    <x v="95"/>
    <s v="Sam, dim et JF - JOUR - Consultation"/>
    <s v="Consultation"/>
    <n v="37.5"/>
    <s v="Pirenne Eugène"/>
    <m/>
    <s v="(130) Mutualité chrétienne de Liège _x000a_"/>
    <s v="Place du XX Août 38 - 4000 LIEGE"/>
    <s v="Différé"/>
    <s v="⅓ payant C"/>
    <s v="Oui"/>
    <n v="37.5"/>
    <n v="1"/>
    <x v="11"/>
    <n v="58.51"/>
    <x v="3"/>
    <m/>
    <x v="0"/>
    <n v="59.51"/>
    <x v="0"/>
    <m/>
  </r>
  <r>
    <x v="110"/>
    <n v="7"/>
    <x v="11"/>
    <s v="Sam, dim et JF - JOUR - Consultation"/>
    <s v="Consultation"/>
    <n v="37.5"/>
    <s v="Post Renate"/>
    <m/>
    <s v="(137) Mutualité Chrétienne de Verviers - Eupen "/>
    <s v="Rue Laoureux 25-29  - 4800 Verviers"/>
    <s v="Différé"/>
    <s v="⅓ payant C"/>
    <s v="Oui"/>
    <n v="37.5"/>
    <n v="1.5"/>
    <x v="11"/>
    <n v="35.85"/>
    <x v="3"/>
    <m/>
    <x v="0"/>
    <n v="37.35"/>
    <x v="0"/>
    <m/>
  </r>
  <r>
    <x v="110"/>
    <n v="5"/>
    <x v="128"/>
    <s v="Sam, dim et JF - JOUR - Consultation"/>
    <s v="Consultation"/>
    <n v="37.5"/>
    <s v="Renard Nina"/>
    <m/>
    <s v="(132) Mutualité chrétienne de la Province de Luxembourg "/>
    <s v="Rue de la Moselle 7-9 6700 ARLON "/>
    <s v="Différé"/>
    <s v="⅓ payant C"/>
    <s v="Oui"/>
    <n v="37.5"/>
    <n v="1"/>
    <x v="11"/>
    <n v="35.85"/>
    <x v="3"/>
    <m/>
    <x v="0"/>
    <n v="36.85"/>
    <x v="0"/>
    <m/>
  </r>
  <r>
    <x v="110"/>
    <n v="3"/>
    <x v="94"/>
    <s v="Sam, dim et JF - JOUR - Visite 1 bénéficiaire"/>
    <s v="Visite"/>
    <n v="55.5"/>
    <s v="Roland Renée"/>
    <s v="Résidence Du Lac Spa"/>
    <m/>
    <m/>
    <s v="Différé"/>
    <s v="MR"/>
    <s v="Oui"/>
    <n v="55.5"/>
    <m/>
    <x v="1"/>
    <m/>
    <x v="2"/>
    <n v="55.5"/>
    <x v="12"/>
    <n v="55.5"/>
    <x v="0"/>
    <m/>
  </r>
  <r>
    <x v="110"/>
    <s v="2b"/>
    <x v="141"/>
    <s v="Sam, dim et JF - JOUR - Visite 1 bénéficiaire"/>
    <s v="Visite"/>
    <n v="55.5"/>
    <s v="Torcasio Palma"/>
    <s v="Les Hêtres Verviers"/>
    <m/>
    <m/>
    <s v="Différé"/>
    <s v="MR"/>
    <s v="Oui"/>
    <n v="55.5"/>
    <m/>
    <x v="1"/>
    <m/>
    <x v="2"/>
    <m/>
    <x v="0"/>
    <n v="0"/>
    <x v="2"/>
    <m/>
  </r>
  <r>
    <x v="110"/>
    <s v="nuit 1"/>
    <x v="215"/>
    <s v="Sam, dim et JF - NUIT - Visite 1 bénéficiaire"/>
    <s v="Visite"/>
    <n v="85"/>
    <s v="Torcasio Palma"/>
    <s v="Les Hêtres Verviers"/>
    <m/>
    <m/>
    <s v="Différé"/>
    <s v="MR"/>
    <s v="Oui"/>
    <n v="85"/>
    <m/>
    <x v="1"/>
    <m/>
    <x v="2"/>
    <m/>
    <x v="0"/>
    <n v="0"/>
    <x v="2"/>
    <m/>
  </r>
  <r>
    <x v="110"/>
    <s v="1b"/>
    <x v="95"/>
    <s v="Sam, dim et JF - JOUR - Visite 1 bénéficiaire"/>
    <s v="Visite"/>
    <n v="55.5"/>
    <s v="Vaessen André"/>
    <s v="La Kan Aubel"/>
    <m/>
    <m/>
    <s v="Différé"/>
    <s v="MR"/>
    <s v="Oui"/>
    <n v="55.5"/>
    <m/>
    <x v="1"/>
    <m/>
    <x v="2"/>
    <n v="55.5"/>
    <x v="12"/>
    <n v="55.5"/>
    <x v="0"/>
    <m/>
  </r>
  <r>
    <x v="110"/>
    <s v="2b"/>
    <x v="141"/>
    <s v="Sam, dim et JF - JOUR - Consultation"/>
    <s v="Consultation"/>
    <n v="37.5"/>
    <s v="Houho Khalid"/>
    <m/>
    <s v="(319) Solidaris - Mutualité socialiste et syndicale de la Province de Liège _x000a_"/>
    <s v="Chaussée de Mons 228 1480 TUBIZE "/>
    <s v="Différé"/>
    <s v="⅓ payant BC"/>
    <s v="Oui"/>
    <n v="37.5"/>
    <n v="1.5"/>
    <x v="11"/>
    <n v="35.85"/>
    <x v="8"/>
    <m/>
    <x v="0"/>
    <n v="37.35"/>
    <x v="0"/>
    <m/>
  </r>
  <r>
    <x v="110"/>
    <s v="2b"/>
    <x v="141"/>
    <s v="Sam, dim et JF - JOUR - Visite 1 bénéficiaire"/>
    <s v="Visite"/>
    <n v="55.5"/>
    <s v="Lejoly Martha"/>
    <s v="St Joseph  Verviers"/>
    <m/>
    <m/>
    <s v="Différé"/>
    <s v="MR"/>
    <s v="Oui"/>
    <n v="55.5"/>
    <m/>
    <x v="1"/>
    <m/>
    <x v="2"/>
    <n v="55.6"/>
    <x v="9"/>
    <n v="55.6"/>
    <x v="0"/>
    <m/>
  </r>
  <r>
    <x v="110"/>
    <s v="2b"/>
    <x v="141"/>
    <s v="Sam, dim et JF - JOUR - Visite 1 bénéficiaire"/>
    <s v="Visite"/>
    <n v="55.5"/>
    <s v="Widy Irène"/>
    <m/>
    <s v="(228) Mutualia - Mutualité neutre _x000a_"/>
    <s v="Place Verte 41 4800 VERVIERS"/>
    <s v="Différé"/>
    <s v="⅓ payant C"/>
    <s v="Oui"/>
    <n v="55.5"/>
    <n v="5"/>
    <x v="11"/>
    <n v="50.8"/>
    <x v="8"/>
    <m/>
    <x v="0"/>
    <n v="55.8"/>
    <x v="0"/>
    <m/>
  </r>
  <r>
    <x v="110"/>
    <s v="nuit 1"/>
    <x v="215"/>
    <s v="Sam, dim et JF - NUIT - Visite 1 bénéficiaire"/>
    <s v="Visite"/>
    <n v="85"/>
    <s v="Boland Patrick"/>
    <m/>
    <s v="(228) Mutualia - Mutualité neutre _x000a_"/>
    <s v="Place Verte 41 4800 VERVIERS"/>
    <s v="Différé"/>
    <s v="⅓ payant BC"/>
    <s v="Oui"/>
    <n v="85"/>
    <n v="7"/>
    <x v="11"/>
    <n v="78.5"/>
    <x v="8"/>
    <m/>
    <x v="0"/>
    <n v="85.5"/>
    <x v="0"/>
    <m/>
  </r>
  <r>
    <x v="110"/>
    <s v="1a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1a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1a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1a"/>
    <x v="153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1b"/>
    <x v="95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110"/>
    <s v="1b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1b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1b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1b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1b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1b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1b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1b"/>
    <x v="95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2a"/>
    <x v="7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10"/>
    <s v="2a"/>
    <x v="7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1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2a"/>
    <x v="7"/>
    <s v="Sam, dim et JF - JOUR - Visite 1 bénéficiaire"/>
    <s v="Visite"/>
    <n v="55.5"/>
    <m/>
    <m/>
    <m/>
    <m/>
    <s v="Bancontact"/>
    <m/>
    <m/>
    <n v="55"/>
    <m/>
    <x v="1"/>
    <m/>
    <x v="2"/>
    <n v="55"/>
    <x v="14"/>
    <n v="55"/>
    <x v="0"/>
    <m/>
  </r>
  <r>
    <x v="110"/>
    <s v="2b"/>
    <x v="141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10"/>
    <s v="2b"/>
    <x v="14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2b"/>
    <x v="141"/>
    <s v="Sam, dim et JF - JOUR - Visite 1 bénéficiaire"/>
    <s v="Visite"/>
    <n v="55.5"/>
    <m/>
    <m/>
    <m/>
    <m/>
    <s v="Bancontact"/>
    <m/>
    <m/>
    <n v="55.5"/>
    <m/>
    <x v="1"/>
    <m/>
    <x v="2"/>
    <n v="55.5"/>
    <x v="14"/>
    <n v="55.5"/>
    <x v="0"/>
    <m/>
  </r>
  <r>
    <x v="110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3"/>
    <x v="94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3"/>
    <x v="94"/>
    <s v="Sam, dim et JF - JOUR - Visite 1 bénéficiaire"/>
    <s v="Visite"/>
    <n v="55.5"/>
    <m/>
    <m/>
    <m/>
    <m/>
    <s v="Bancontact"/>
    <m/>
    <m/>
    <n v="55"/>
    <m/>
    <x v="1"/>
    <m/>
    <x v="2"/>
    <n v="55"/>
    <x v="14"/>
    <n v="55"/>
    <x v="0"/>
    <m/>
  </r>
  <r>
    <x v="110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5"/>
    <x v="128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7"/>
    <x v="11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10"/>
    <n v="7"/>
    <x v="11"/>
    <s v="Sam, dim et JF - JOUR - Consultation"/>
    <s v="Consultation"/>
    <n v="37.5"/>
    <m/>
    <m/>
    <m/>
    <m/>
    <s v="Cash"/>
    <m/>
    <m/>
    <n v="37.5"/>
    <m/>
    <x v="1"/>
    <m/>
    <x v="2"/>
    <n v="37.5"/>
    <x v="14"/>
    <n v="37.5"/>
    <x v="0"/>
    <m/>
  </r>
  <r>
    <x v="110"/>
    <n v="7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7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7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7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7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n v="7"/>
    <x v="11"/>
    <s v="Sam, dim et JF - JOUR - Visite 1 bénéficiaire"/>
    <s v="Visite"/>
    <n v="55.5"/>
    <m/>
    <m/>
    <m/>
    <m/>
    <s v="Cash"/>
    <m/>
    <m/>
    <n v="55.5"/>
    <m/>
    <x v="1"/>
    <m/>
    <x v="2"/>
    <n v="55.5"/>
    <x v="14"/>
    <n v="55.5"/>
    <x v="0"/>
    <m/>
  </r>
  <r>
    <x v="110"/>
    <s v="nuit 2"/>
    <x v="33"/>
    <s v="Sam, dim et JF - NUIT - Consultation"/>
    <s v="Consultation"/>
    <n v="50"/>
    <m/>
    <m/>
    <m/>
    <m/>
    <s v="Bancontact"/>
    <m/>
    <m/>
    <n v="50"/>
    <m/>
    <x v="1"/>
    <m/>
    <x v="2"/>
    <n v="50"/>
    <x v="14"/>
    <n v="50"/>
    <x v="0"/>
    <m/>
  </r>
  <r>
    <x v="110"/>
    <s v="nuit 2"/>
    <x v="33"/>
    <s v="Sam, dim et JF - NUIT - Visite 1 bénéficiaire"/>
    <s v="Visite"/>
    <n v="85"/>
    <m/>
    <m/>
    <m/>
    <m/>
    <s v="Bancontact"/>
    <m/>
    <m/>
    <n v="85"/>
    <m/>
    <x v="1"/>
    <m/>
    <x v="2"/>
    <n v="85"/>
    <x v="14"/>
    <n v="85"/>
    <x v="0"/>
    <m/>
  </r>
  <r>
    <x v="110"/>
    <s v="nuit 3"/>
    <x v="50"/>
    <s v="Sam, dim et JF - JOUR - Consultation"/>
    <s v="Consultation"/>
    <n v="37.5"/>
    <m/>
    <m/>
    <m/>
    <m/>
    <s v="Bancontact"/>
    <m/>
    <m/>
    <n v="37.5"/>
    <m/>
    <x v="1"/>
    <m/>
    <x v="2"/>
    <n v="37.5"/>
    <x v="14"/>
    <n v="37.5"/>
    <x v="0"/>
    <m/>
  </r>
  <r>
    <x v="110"/>
    <s v="nuit 3"/>
    <x v="50"/>
    <s v="Sam, dim et JF - NUIT - Visite 1 bénéficiaire"/>
    <s v="Visite"/>
    <n v="85"/>
    <m/>
    <m/>
    <m/>
    <m/>
    <s v="Bancontact"/>
    <m/>
    <m/>
    <n v="85"/>
    <m/>
    <x v="1"/>
    <m/>
    <x v="2"/>
    <n v="85"/>
    <x v="14"/>
    <n v="85"/>
    <x v="0"/>
    <m/>
  </r>
  <r>
    <x v="106"/>
    <s v="nuit 1"/>
    <x v="218"/>
    <s v="Vend et veille JF - NUIT - Visite 1 bénéficiare"/>
    <s v="Visite"/>
    <n v="85"/>
    <s v="Gillet Juliette"/>
    <s v="Le Couquemont Dison"/>
    <m/>
    <m/>
    <s v="Différé"/>
    <s v="MR"/>
    <s v="Oui"/>
    <n v="85"/>
    <m/>
    <x v="1"/>
    <m/>
    <x v="2"/>
    <n v="85"/>
    <x v="9"/>
    <n v="85"/>
    <x v="0"/>
    <m/>
  </r>
  <r>
    <x v="110"/>
    <s v="nuit 1"/>
    <x v="215"/>
    <s v="Sam, dim et JF - NUIT - Consultation"/>
    <s v="Consultation"/>
    <n v="50"/>
    <s v="Demarche Cindy"/>
    <m/>
    <s v="(509) Partena - Mutualité libre _x000a_"/>
    <s v="Boulevard Louis Mettewie 74-76 1080 BRUXELLES "/>
    <s v="Différé"/>
    <s v="⅓ payant C"/>
    <s v="Oui"/>
    <n v="50"/>
    <n v="1.5"/>
    <x v="11"/>
    <n v="48.19"/>
    <x v="2"/>
    <m/>
    <x v="0"/>
    <n v="1.5"/>
    <x v="3"/>
    <s v="Virement 22/09/2017"/>
  </r>
  <r>
    <x v="106"/>
    <s v="nuit 3"/>
    <x v="50"/>
    <s v="Vend et veille JF - JOUR - Consultation"/>
    <s v="Consultation"/>
    <n v="29"/>
    <s v="Stoica Giorgiana"/>
    <s v="M.Méd. Pro Gesund"/>
    <m/>
    <m/>
    <s v="Différé"/>
    <s v="Autres"/>
    <s v="Oui"/>
    <n v="29"/>
    <n v="6"/>
    <x v="12"/>
    <m/>
    <x v="2"/>
    <n v="23"/>
    <x v="12"/>
    <n v="29"/>
    <x v="0"/>
    <m/>
  </r>
  <r>
    <x v="106"/>
    <s v="nuit 1"/>
    <x v="218"/>
    <s v="Vend et veille JF - JOUR - Visite 1 bénéficiare"/>
    <s v="Visite"/>
    <n v="49.5"/>
    <m/>
    <m/>
    <m/>
    <m/>
    <s v="Cash"/>
    <m/>
    <m/>
    <n v="50"/>
    <m/>
    <x v="1"/>
    <m/>
    <x v="2"/>
    <n v="50"/>
    <x v="12"/>
    <n v="50"/>
    <x v="0"/>
    <m/>
  </r>
  <r>
    <x v="106"/>
    <s v="nuit 1"/>
    <x v="218"/>
    <s v="Vend et veille JF - JOUR - Consultation"/>
    <s v="Consultation"/>
    <n v="29"/>
    <m/>
    <m/>
    <m/>
    <m/>
    <s v="Bancontact"/>
    <m/>
    <m/>
    <n v="29"/>
    <m/>
    <x v="1"/>
    <m/>
    <x v="2"/>
    <n v="29"/>
    <x v="12"/>
    <n v="29"/>
    <x v="0"/>
    <m/>
  </r>
  <r>
    <x v="106"/>
    <s v="nuit 1"/>
    <x v="218"/>
    <s v="Vend et veille JF - JOUR - Consultation"/>
    <s v="Consultation"/>
    <n v="29"/>
    <m/>
    <m/>
    <m/>
    <m/>
    <s v="Bancontact"/>
    <m/>
    <m/>
    <n v="29"/>
    <m/>
    <x v="1"/>
    <m/>
    <x v="2"/>
    <n v="29"/>
    <x v="12"/>
    <n v="29"/>
    <x v="0"/>
    <m/>
  </r>
  <r>
    <x v="106"/>
    <s v="nuit 1"/>
    <x v="218"/>
    <s v="Vend et veille JF - NUIT - Visite 1 bénéficiare"/>
    <s v="Visite"/>
    <n v="85"/>
    <m/>
    <m/>
    <m/>
    <m/>
    <s v="Bancontact"/>
    <m/>
    <m/>
    <n v="85"/>
    <m/>
    <x v="1"/>
    <m/>
    <x v="2"/>
    <n v="85"/>
    <x v="12"/>
    <n v="85"/>
    <x v="0"/>
    <m/>
  </r>
  <r>
    <x v="106"/>
    <s v="nuit 2"/>
    <x v="94"/>
    <s v="Vend et veille JF - NUIT - Consultation"/>
    <s v="Consultation"/>
    <n v="50"/>
    <m/>
    <m/>
    <m/>
    <m/>
    <s v="Bancontact"/>
    <m/>
    <m/>
    <n v="50"/>
    <m/>
    <x v="1"/>
    <m/>
    <x v="2"/>
    <n v="50"/>
    <x v="12"/>
    <n v="50"/>
    <x v="0"/>
    <m/>
  </r>
  <r>
    <x v="106"/>
    <s v="nuit 2"/>
    <x v="94"/>
    <s v="Vend et veille JF - NUIT - Visite 1 bénéficiare"/>
    <s v="Visite"/>
    <n v="85"/>
    <m/>
    <m/>
    <m/>
    <m/>
    <s v="Bancontact"/>
    <m/>
    <m/>
    <n v="125"/>
    <m/>
    <x v="1"/>
    <m/>
    <x v="2"/>
    <n v="125"/>
    <x v="12"/>
    <n v="125"/>
    <x v="0"/>
    <m/>
  </r>
  <r>
    <x v="106"/>
    <s v="nuit 3"/>
    <x v="50"/>
    <s v="Vend et veille JF - JOUR - Consultation"/>
    <s v="Consultation"/>
    <n v="29"/>
    <m/>
    <m/>
    <m/>
    <m/>
    <s v="Bancontact"/>
    <m/>
    <m/>
    <n v="29"/>
    <m/>
    <x v="1"/>
    <m/>
    <x v="2"/>
    <n v="29"/>
    <x v="12"/>
    <n v="29"/>
    <x v="0"/>
    <m/>
  </r>
  <r>
    <x v="106"/>
    <s v="nuit 3"/>
    <x v="50"/>
    <s v="Vend et veille JF - NUIT - Consultation"/>
    <s v="Consultation"/>
    <n v="50"/>
    <m/>
    <m/>
    <m/>
    <m/>
    <s v="Bancontact"/>
    <m/>
    <m/>
    <n v="50"/>
    <m/>
    <x v="1"/>
    <m/>
    <x v="2"/>
    <n v="50"/>
    <x v="12"/>
    <n v="50"/>
    <x v="0"/>
    <m/>
  </r>
  <r>
    <x v="105"/>
    <s v="2b"/>
    <x v="103"/>
    <s v="Sam, dim et JF - JOUR - Visite 1 bénéficiaire"/>
    <s v="Visite"/>
    <n v="55.5"/>
    <s v="Busch Andrée"/>
    <s v="Envoyer la souche à Energie Rue Peltzer de Clermont  Verviers "/>
    <s v="(319) Solidaris - Mutualité socialiste et syndicale de la Province de Liège _x000a_"/>
    <s v="Chaussée de Mons 228 1480 TUBIZE "/>
    <s v="Différé"/>
    <s v="⅓ payant NP"/>
    <s v="Oui"/>
    <n v="55.5"/>
    <m/>
    <x v="1"/>
    <m/>
    <x v="2"/>
    <n v="55.5"/>
    <x v="12"/>
    <n v="55.5"/>
    <x v="0"/>
    <m/>
  </r>
  <r>
    <x v="105"/>
    <s v="2b"/>
    <x v="103"/>
    <s v="Sam, dim et JF - JOUR - Visite 1 bénéficiaire"/>
    <s v="Visite"/>
    <n v="55.5"/>
    <s v="Debyser Irène"/>
    <m/>
    <s v="(414) Mutualité libérale de Liège _x000a_"/>
    <s v="Rue de Hermée, 177D 4040 HERSTAL"/>
    <s v="Différé"/>
    <s v="⅓ payant C"/>
    <s v="Oui"/>
    <n v="55.5"/>
    <n v="5"/>
    <x v="12"/>
    <m/>
    <x v="2"/>
    <n v="28.11"/>
    <x v="12"/>
    <n v="33.11"/>
    <x v="0"/>
    <m/>
  </r>
  <r>
    <x v="105"/>
    <n v="7"/>
    <x v="22"/>
    <s v="Sam, dim et JF - JOUR - Consultation"/>
    <s v="Consultation"/>
    <n v="37.5"/>
    <s v="Heindrichs Hildegard"/>
    <m/>
    <s v="(137) Mutualité Chrétienne de Verviers - Eupen "/>
    <s v="Rue Laoureux 25-29  - 4800 Verviers"/>
    <s v="Différé"/>
    <s v="⅓ payant C"/>
    <s v="Oui"/>
    <n v="37.5"/>
    <n v="1.5"/>
    <x v="12"/>
    <n v="35.85"/>
    <x v="8"/>
    <m/>
    <x v="0"/>
    <n v="37.35"/>
    <x v="0"/>
    <m/>
  </r>
  <r>
    <x v="110"/>
    <s v="1b"/>
    <x v="95"/>
    <s v="Sam, dim et JF - JOUR - Visite 1 bénéficiaire"/>
    <s v="Visite"/>
    <n v="55.5"/>
    <s v="Kevers Josine"/>
    <m/>
    <s v="(509) Partena - Mutualité libre _x000a_"/>
    <s v="Boulevard Louis Mettewie 74-76 1080 BRUXELLES "/>
    <s v="Différé"/>
    <s v="⅓ payant C"/>
    <s v="Oui"/>
    <n v="55.5"/>
    <n v="2"/>
    <x v="11"/>
    <n v="50.8"/>
    <x v="2"/>
    <m/>
    <x v="0"/>
    <n v="2"/>
    <x v="3"/>
    <s v="Virement 22/09/2017"/>
  </r>
  <r>
    <x v="109"/>
    <n v="6"/>
    <x v="125"/>
    <s v="Sam, dim et JF - JOUR - Consultation"/>
    <s v="Consultation"/>
    <n v="37.5"/>
    <s v="Orlamunder Jason"/>
    <s v="Abonné à une MM"/>
    <s v="(515) Freie Krankenkasse _x000a_"/>
    <s v="Rue Saint-Hubert 49 - 1150 BRUXELLES"/>
    <s v="Différé"/>
    <s v="⅓ payant C"/>
    <s v="Oui"/>
    <n v="37.5"/>
    <n v="1.5"/>
    <x v="11"/>
    <m/>
    <x v="2"/>
    <m/>
    <x v="0"/>
    <n v="1.5"/>
    <x v="3"/>
    <m/>
  </r>
  <r>
    <x v="101"/>
    <n v="3"/>
    <x v="139"/>
    <s v="Sam, dim et JF - JOUR - Visite 1 bénéficiaire"/>
    <s v="Visite"/>
    <n v="55.5"/>
    <s v="Theuwis Jacques"/>
    <s v="Les Heures Claires Spa"/>
    <m/>
    <m/>
    <s v="Différé"/>
    <s v="MR"/>
    <s v="Oui"/>
    <n v="55.5"/>
    <m/>
    <x v="1"/>
    <n v="50.8"/>
    <x v="2"/>
    <m/>
    <x v="0"/>
    <n v="0"/>
    <x v="2"/>
    <s v="Virement 27/10/2017"/>
  </r>
  <r>
    <x v="105"/>
    <n v="4"/>
    <x v="42"/>
    <s v="Sam, dim et JF - JOUR - Consultation"/>
    <s v="Consultation"/>
    <n v="37.5"/>
    <s v="Jamar Dimitri"/>
    <m/>
    <s v="(515) Freie Krankenkasse _x000a_"/>
    <s v="Rue Saint-Hubert 49 - 1150 BRUXELLES"/>
    <s v="Différé"/>
    <s v="⅓ payant C"/>
    <s v="Oui"/>
    <n v="37.5"/>
    <n v="1.5"/>
    <x v="12"/>
    <n v="35.85"/>
    <x v="3"/>
    <m/>
    <x v="0"/>
    <n v="37.35"/>
    <x v="0"/>
    <m/>
  </r>
  <r>
    <x v="105"/>
    <n v="6"/>
    <x v="10"/>
    <s v="Sam, dim et JF - JOUR - Consultation"/>
    <s v="Consultation"/>
    <n v="37.5"/>
    <s v="Leffin Bastian Emmanuelle"/>
    <s v="M.Méd.GPS MED Eupen"/>
    <m/>
    <m/>
    <s v="Différé"/>
    <s v="Autres"/>
    <s v="Oui"/>
    <n v="37.5"/>
    <n v="1.5"/>
    <x v="12"/>
    <m/>
    <x v="2"/>
    <n v="36"/>
    <x v="12"/>
    <n v="37.5"/>
    <x v="0"/>
    <m/>
  </r>
  <r>
    <x v="105"/>
    <n v="6"/>
    <x v="10"/>
    <s v="Sam, dim et JF - JOUR - Consultation"/>
    <s v="Consultation"/>
    <n v="37.5"/>
    <s v="Leffin Bernard Joseph"/>
    <s v="M.Méd.GPS MED Eupen"/>
    <m/>
    <m/>
    <s v="Différé"/>
    <s v="Autres"/>
    <s v="Oui"/>
    <n v="37.5"/>
    <n v="6"/>
    <x v="12"/>
    <m/>
    <x v="2"/>
    <n v="31.5"/>
    <x v="12"/>
    <n v="37.5"/>
    <x v="0"/>
    <m/>
  </r>
  <r>
    <x v="105"/>
    <s v="nuit 2"/>
    <x v="79"/>
    <s v="Sam, dim et JF - NUIT - Visite 1 bénéficiaire"/>
    <s v="Visite"/>
    <n v="85"/>
    <s v="Louette Denise"/>
    <s v="Domaine de Nizée"/>
    <m/>
    <m/>
    <s v="Différé"/>
    <s v="MR"/>
    <s v="Oui"/>
    <n v="164.53"/>
    <m/>
    <x v="1"/>
    <m/>
    <x v="2"/>
    <n v="164.53"/>
    <x v="9"/>
    <n v="164.53"/>
    <x v="0"/>
    <m/>
  </r>
  <r>
    <x v="102"/>
    <n v="3"/>
    <x v="133"/>
    <s v="Sam, dim et JF - JOUR - Visite 1 bénéficiaire"/>
    <s v="Visite"/>
    <n v="55.5"/>
    <s v="Ledy Mariette Josette"/>
    <s v="Les Heures Claires Spa"/>
    <m/>
    <m/>
    <s v="Différé"/>
    <s v="MR"/>
    <s v="Oui"/>
    <n v="55.5"/>
    <m/>
    <x v="1"/>
    <m/>
    <x v="2"/>
    <m/>
    <x v="0"/>
    <n v="0"/>
    <x v="2"/>
    <s v="Rappel envoyé Marie-Noëlle HEIJERS Rue Henri Theek 1 4834 Goé"/>
  </r>
  <r>
    <x v="105"/>
    <n v="4"/>
    <x v="42"/>
    <s v="Sam, dim et JF - JOUR - Consultation"/>
    <s v="Consultation"/>
    <n v="37.5"/>
    <s v="Alane Fatima"/>
    <m/>
    <s v="(137) Mutualité Chrétienne de Verviers - Eupen "/>
    <s v="Rue Laoureux 25-29  - 4800 Verviers"/>
    <s v="Différé"/>
    <s v="⅓ payant C"/>
    <s v="Oui"/>
    <n v="37.5"/>
    <n v="1.5"/>
    <x v="12"/>
    <n v="35.85"/>
    <x v="8"/>
    <m/>
    <x v="0"/>
    <n v="37.35"/>
    <x v="0"/>
    <m/>
  </r>
  <r>
    <x v="105"/>
    <n v="4"/>
    <x v="42"/>
    <s v="Sam, dim et JF - JOUR - Consultation"/>
    <s v="Consultation"/>
    <n v="37.5"/>
    <s v="Bauer Cindy"/>
    <m/>
    <s v="(137) Mutualité Chrétienne de Verviers - Eupen "/>
    <s v="Rue Laoureux 25-29  - 4800 Verviers"/>
    <s v="Différé"/>
    <s v="⅓ payant C"/>
    <s v="Oui"/>
    <n v="37.5"/>
    <n v="1.5"/>
    <x v="12"/>
    <n v="35.85"/>
    <x v="8"/>
    <m/>
    <x v="0"/>
    <n v="37.35"/>
    <x v="0"/>
    <m/>
  </r>
  <r>
    <x v="105"/>
    <n v="4"/>
    <x v="42"/>
    <s v="Sam, dim et JF - JOUR - Consultation"/>
    <s v="Consultation"/>
    <n v="37.5"/>
    <s v="Ferrand Kathelyne"/>
    <m/>
    <s v="(137) Mutualité Chrétienne de Verviers - Eupen "/>
    <s v="Rue Laoureux 25-29  - 4800 Verviers"/>
    <s v="Différé"/>
    <s v="⅓ payant C"/>
    <s v="Oui"/>
    <n v="37.5"/>
    <n v="1.5"/>
    <x v="12"/>
    <n v="35.85"/>
    <x v="8"/>
    <m/>
    <x v="0"/>
    <n v="37.35"/>
    <x v="0"/>
    <m/>
  </r>
  <r>
    <x v="105"/>
    <n v="4"/>
    <x v="42"/>
    <s v="Sam, dim et JF - JOUR - Visite 1 bénéficiaire"/>
    <s v="Visite"/>
    <n v="55.5"/>
    <s v="Thomas Roger Joseph"/>
    <s v="Grand Fa Malmédy"/>
    <m/>
    <m/>
    <s v="Différé"/>
    <s v="MR"/>
    <s v="Oui"/>
    <n v="55.5"/>
    <m/>
    <x v="1"/>
    <m/>
    <x v="2"/>
    <n v="55.5"/>
    <x v="9"/>
    <n v="55.5"/>
    <x v="0"/>
    <m/>
  </r>
  <r>
    <x v="105"/>
    <n v="4"/>
    <x v="42"/>
    <s v="Sam, dim et JF - JOUR - Consultation"/>
    <s v="Consultation"/>
    <n v="37.5"/>
    <s v="Wuidar Renée"/>
    <m/>
    <s v="(137) Mutualité Chrétienne de Verviers - Eupen "/>
    <s v="Rue Laoureux 25-29  - 4800 Verviers"/>
    <s v="Différé"/>
    <s v="⅓ payant C"/>
    <s v="Oui"/>
    <n v="37.5"/>
    <n v="1.5"/>
    <x v="12"/>
    <n v="35.85"/>
    <x v="8"/>
    <m/>
    <x v="0"/>
    <n v="37.35"/>
    <x v="0"/>
    <m/>
  </r>
  <r>
    <x v="105"/>
    <n v="7"/>
    <x v="22"/>
    <s v="Sam, dim et JF - JOUR - Consultation"/>
    <s v="Consultation"/>
    <n v="37.5"/>
    <s v="Peters Léonie"/>
    <m/>
    <s v="(515) Freie Krankenkasse _x000a_"/>
    <s v="Rue Saint-Hubert 49 - 1150 BRUXELLES"/>
    <s v="Différé"/>
    <s v="⅓ payant C"/>
    <s v="Oui"/>
    <n v="37.5"/>
    <n v="1.5"/>
    <x v="12"/>
    <n v="35.85"/>
    <x v="3"/>
    <m/>
    <x v="0"/>
    <n v="37.35"/>
    <x v="0"/>
    <m/>
  </r>
  <r>
    <x v="105"/>
    <n v="6"/>
    <x v="10"/>
    <s v="Sam, dim et JF - JOUR - Consultation"/>
    <s v="Consultation"/>
    <n v="37.5"/>
    <s v="Reul Margit"/>
    <s v="M.Méd.GPS MED Eupen"/>
    <m/>
    <m/>
    <s v="Différé"/>
    <s v="Autres"/>
    <s v="Oui"/>
    <n v="37.5"/>
    <n v="6"/>
    <x v="12"/>
    <m/>
    <x v="2"/>
    <n v="31.5"/>
    <x v="12"/>
    <n v="37.5"/>
    <x v="0"/>
    <m/>
  </r>
  <r>
    <x v="105"/>
    <n v="7"/>
    <x v="22"/>
    <s v="Sam, dim et JF - JOUR - Consultation"/>
    <s v="Consultation"/>
    <n v="37.5"/>
    <s v="Schmitt Gabriele"/>
    <s v="M.Méd. Pro Gesund "/>
    <m/>
    <m/>
    <s v="Différé"/>
    <s v="Autres"/>
    <s v="Oui"/>
    <n v="37.5"/>
    <n v="6"/>
    <x v="12"/>
    <m/>
    <x v="2"/>
    <n v="31.5"/>
    <x v="12"/>
    <n v="37.5"/>
    <x v="0"/>
    <m/>
  </r>
  <r>
    <x v="105"/>
    <s v="2a"/>
    <x v="156"/>
    <s v="Sam, dim et JF - JOUR - Visite 1 bénéficiaire"/>
    <s v="Visite"/>
    <n v="55.5"/>
    <s v="Degée Mathilde"/>
    <m/>
    <s v="(137) Mutualité Chrétienne de Verviers - Eupen "/>
    <s v="Rue Laoureux 25-29  - 4800 Verviers"/>
    <s v="Différé"/>
    <s v="⅓ payant C"/>
    <s v="Oui"/>
    <n v="55.5"/>
    <n v="5"/>
    <x v="12"/>
    <n v="50.8"/>
    <x v="8"/>
    <m/>
    <x v="0"/>
    <n v="55.8"/>
    <x v="0"/>
    <m/>
  </r>
  <r>
    <x v="105"/>
    <s v="2a"/>
    <x v="156"/>
    <s v="Sam, dim et JF - JOUR - Visite 1 bénéficiaire"/>
    <s v="Visite"/>
    <n v="55.5"/>
    <s v="Levieux Germaine"/>
    <s v="St Joseph Verviers"/>
    <m/>
    <m/>
    <s v="Différé"/>
    <s v="MR"/>
    <s v="Oui"/>
    <n v="55.5"/>
    <m/>
    <x v="1"/>
    <m/>
    <x v="2"/>
    <n v="55.5"/>
    <x v="9"/>
    <n v="55.5"/>
    <x v="0"/>
    <m/>
  </r>
  <r>
    <x v="105"/>
    <s v="2a"/>
    <x v="156"/>
    <s v="Sam, dim et JF - JOUR - Consultation"/>
    <s v="Consultation"/>
    <n v="37.5"/>
    <s v="Mouhtadi Jallaluddine"/>
    <s v="Rue de la montagne 108 4800 Verviers"/>
    <s v="(228) Mutualia - Mutualité neutre _x000a_"/>
    <s v="Place Verte 41 4800 VERVIERS"/>
    <s v="Différé"/>
    <s v="⅓ payant NP"/>
    <s v="Oui"/>
    <n v="35.85"/>
    <m/>
    <x v="1"/>
    <n v="35.85"/>
    <x v="8"/>
    <m/>
    <x v="0"/>
    <n v="35.85"/>
    <x v="0"/>
    <m/>
  </r>
  <r>
    <x v="105"/>
    <s v="2a"/>
    <x v="156"/>
    <s v="Sam, dim et JF - JOUR - Consultation"/>
    <s v="Consultation"/>
    <n v="37.5"/>
    <s v="Rashica Bejt"/>
    <s v="M.Méd. Thier Mère Dieu"/>
    <m/>
    <m/>
    <s v="Différé"/>
    <s v="Autres"/>
    <s v="Oui"/>
    <n v="37.5"/>
    <m/>
    <x v="1"/>
    <m/>
    <x v="2"/>
    <n v="33.35"/>
    <x v="9"/>
    <n v="33.35"/>
    <x v="0"/>
    <m/>
  </r>
  <r>
    <x v="105"/>
    <s v="2a"/>
    <x v="156"/>
    <s v="Sam, dim et JF - JOUR - Consultation"/>
    <s v="Consultation"/>
    <n v="37.5"/>
    <s v="Roth Ghislaine"/>
    <s v="M.Méd. Thier Mère Dieu"/>
    <m/>
    <m/>
    <s v="Différé"/>
    <s v="Autres"/>
    <s v="Oui"/>
    <n v="37.5"/>
    <m/>
    <x v="1"/>
    <m/>
    <x v="2"/>
    <n v="33.35"/>
    <x v="9"/>
    <n v="33.35"/>
    <x v="0"/>
    <m/>
  </r>
  <r>
    <x v="105"/>
    <s v="2b"/>
    <x v="103"/>
    <s v="Sam, dim et JF - JOUR - Consultation"/>
    <s v="Consultation"/>
    <n v="37.5"/>
    <s v="Slimane Sara"/>
    <s v="CPAS de Dison Mme Veriane"/>
    <m/>
    <m/>
    <s v="Différé"/>
    <s v="CPAS"/>
    <s v="Oui"/>
    <n v="37.5"/>
    <m/>
    <x v="1"/>
    <m/>
    <x v="2"/>
    <m/>
    <x v="0"/>
    <n v="0"/>
    <x v="2"/>
    <m/>
  </r>
  <r>
    <x v="103"/>
    <n v="4"/>
    <x v="106"/>
    <s v="Sam, dim et JF - JOUR - Visite 1 bénéficiaire"/>
    <s v="Visite"/>
    <n v="55.5"/>
    <s v="Heinen Johann"/>
    <s v="Les jardins d'Elisabeth"/>
    <m/>
    <m/>
    <s v="Différé"/>
    <s v="MR"/>
    <s v="Oui"/>
    <n v="55.5"/>
    <m/>
    <x v="1"/>
    <m/>
    <x v="2"/>
    <m/>
    <x v="0"/>
    <n v="0"/>
    <x v="2"/>
    <s v="Coordonnées famille 0495 160 999 (Chaumont Dany) ou 080647042 (Marichal Marie-Rose)"/>
  </r>
  <r>
    <x v="105"/>
    <s v="2b"/>
    <x v="103"/>
    <s v="Sam, dim et JF - JOUR - Consultation"/>
    <s v="Consultation"/>
    <n v="37.5"/>
    <s v="Brevery Thierry"/>
    <m/>
    <s v="(228) Mutualia - Mutualité neutre _x000a_"/>
    <s v="Place Verte 41 4800 VERVIERS"/>
    <s v="Différé"/>
    <s v="⅓ payant C"/>
    <s v="Oui"/>
    <n v="37.5"/>
    <n v="1.5"/>
    <x v="12"/>
    <n v="35.85"/>
    <x v="8"/>
    <m/>
    <x v="0"/>
    <n v="37.35"/>
    <x v="0"/>
    <m/>
  </r>
  <r>
    <x v="105"/>
    <s v="2b"/>
    <x v="103"/>
    <s v="Sam, dim et JF - JOUR - Visite 1 bénéficiaire"/>
    <s v="Visite"/>
    <n v="55.5"/>
    <s v="Voue Christiane"/>
    <m/>
    <s v="(137) Mutualité Chrétienne de Verviers - Eupen "/>
    <s v="Rue Laoureux 25-29  - 4800 Verviers"/>
    <s v="Différé"/>
    <s v="⅓ payant C"/>
    <s v="Oui"/>
    <n v="55.5"/>
    <n v="5"/>
    <x v="12"/>
    <n v="50.8"/>
    <x v="8"/>
    <m/>
    <x v="0"/>
    <n v="55.8"/>
    <x v="0"/>
    <m/>
  </r>
  <r>
    <x v="103"/>
    <s v="2a"/>
    <x v="215"/>
    <s v="Sam, dim et JF - JOUR - Consultation"/>
    <s v="Consultation"/>
    <n v="37.5"/>
    <s v="Grifnée Simone"/>
    <m/>
    <s v="(527) Partenamut"/>
    <m/>
    <s v="Différé"/>
    <s v="⅓ payant C"/>
    <s v="Oui"/>
    <n v="37.5"/>
    <n v="1.5"/>
    <x v="11"/>
    <n v="23.5"/>
    <x v="2"/>
    <m/>
    <x v="0"/>
    <n v="1.5"/>
    <x v="3"/>
    <s v="Virement 13/09/2017"/>
  </r>
  <r>
    <x v="105"/>
    <n v="7"/>
    <x v="22"/>
    <s v="Sam, dim et JF - JOUR - Visite 1 bénéficiaire"/>
    <s v="Visite"/>
    <n v="55.5"/>
    <s v="Zeyen Magdalena"/>
    <m/>
    <s v="(620) Section de Malmedy _x000a_"/>
    <s v="Rue Wibald 5 4960 MALMEDY"/>
    <s v="Différé"/>
    <s v="⅓ payant C"/>
    <s v="Oui"/>
    <n v="55.5"/>
    <n v="5"/>
    <x v="12"/>
    <n v="50.8"/>
    <x v="3"/>
    <m/>
    <x v="0"/>
    <n v="55.8"/>
    <x v="0"/>
    <m/>
  </r>
  <r>
    <x v="105"/>
    <s v="1a"/>
    <x v="219"/>
    <s v="Sam, dim et JF - JOUR - Visite 1 bénéficiaire"/>
    <s v="Visite"/>
    <n v="55.5"/>
    <m/>
    <m/>
    <m/>
    <m/>
    <s v="Cash"/>
    <m/>
    <m/>
    <n v="55.5"/>
    <m/>
    <x v="1"/>
    <m/>
    <x v="2"/>
    <n v="55.5"/>
    <x v="12"/>
    <n v="55.5"/>
    <x v="0"/>
    <m/>
  </r>
  <r>
    <x v="105"/>
    <s v="1b"/>
    <x v="135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05"/>
    <s v="1b"/>
    <x v="135"/>
    <s v="Sam, dim et JF - JOUR - Consultation"/>
    <s v="Consultation"/>
    <n v="37.5"/>
    <m/>
    <m/>
    <m/>
    <m/>
    <s v="Bancontact"/>
    <m/>
    <m/>
    <n v="37"/>
    <m/>
    <x v="1"/>
    <m/>
    <x v="2"/>
    <n v="37"/>
    <x v="12"/>
    <n v="37"/>
    <x v="0"/>
    <m/>
  </r>
  <r>
    <x v="105"/>
    <s v="1b"/>
    <x v="135"/>
    <s v="Sam, dim et JF - JOUR - Consultation"/>
    <s v="Consultation"/>
    <n v="37.5"/>
    <m/>
    <m/>
    <m/>
    <m/>
    <s v="Bancontact"/>
    <m/>
    <m/>
    <n v="37"/>
    <m/>
    <x v="1"/>
    <m/>
    <x v="2"/>
    <n v="37"/>
    <x v="12"/>
    <n v="37"/>
    <x v="0"/>
    <m/>
  </r>
  <r>
    <x v="105"/>
    <s v="1b"/>
    <x v="135"/>
    <s v="Sam, dim et JF - JOUR - Consultation"/>
    <s v="Consultation"/>
    <n v="37.5"/>
    <m/>
    <m/>
    <m/>
    <m/>
    <s v="Bancontact"/>
    <m/>
    <m/>
    <n v="37.51"/>
    <m/>
    <x v="1"/>
    <m/>
    <x v="2"/>
    <n v="37.51"/>
    <x v="12"/>
    <n v="37.51"/>
    <x v="0"/>
    <m/>
  </r>
  <r>
    <x v="105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1b"/>
    <x v="135"/>
    <s v="Sam, dim et JF - JOUR - Consultation"/>
    <s v="Consultation"/>
    <n v="37.5"/>
    <m/>
    <m/>
    <m/>
    <m/>
    <s v="Bancontact"/>
    <m/>
    <m/>
    <n v="37.54"/>
    <m/>
    <x v="1"/>
    <m/>
    <x v="2"/>
    <n v="37.54"/>
    <x v="12"/>
    <n v="37.54"/>
    <x v="0"/>
    <m/>
  </r>
  <r>
    <x v="105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1b"/>
    <x v="13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2b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2b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2b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2b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2b"/>
    <x v="10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3"/>
    <x v="59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3"/>
    <x v="59"/>
    <s v="Sam, dim et JF - JOUR - Consultation"/>
    <s v="Consultation"/>
    <n v="37.5"/>
    <m/>
    <m/>
    <m/>
    <m/>
    <s v="Bancontact"/>
    <m/>
    <m/>
    <n v="83"/>
    <m/>
    <x v="1"/>
    <m/>
    <x v="2"/>
    <n v="83"/>
    <x v="12"/>
    <n v="83"/>
    <x v="0"/>
    <m/>
  </r>
  <r>
    <x v="105"/>
    <n v="4"/>
    <x v="42"/>
    <s v="Sam, dim et JF - JOUR - Consultation"/>
    <s v="Consultation"/>
    <n v="37.5"/>
    <m/>
    <m/>
    <m/>
    <m/>
    <s v="Bancontact"/>
    <m/>
    <m/>
    <n v="37.51"/>
    <m/>
    <x v="1"/>
    <m/>
    <x v="2"/>
    <n v="37.51"/>
    <x v="12"/>
    <n v="37.51"/>
    <x v="0"/>
    <m/>
  </r>
  <r>
    <x v="105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4"/>
    <x v="42"/>
    <s v="Sam, dim et JF - JOUR - Visite 1 bénéficiaire"/>
    <s v="Visite"/>
    <n v="55.5"/>
    <m/>
    <m/>
    <m/>
    <m/>
    <s v="Bancontact"/>
    <m/>
    <m/>
    <n v="55.5"/>
    <m/>
    <x v="1"/>
    <m/>
    <x v="2"/>
    <n v="55.5"/>
    <x v="12"/>
    <n v="55.5"/>
    <x v="0"/>
    <m/>
  </r>
  <r>
    <x v="105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12"/>
    <n v="38"/>
    <x v="0"/>
    <m/>
  </r>
  <r>
    <x v="105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12"/>
    <n v="38"/>
    <x v="0"/>
    <m/>
  </r>
  <r>
    <x v="105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12"/>
    <n v="38"/>
    <x v="0"/>
    <m/>
  </r>
  <r>
    <x v="105"/>
    <n v="5"/>
    <x v="13"/>
    <s v="Sam, dim et JF - JOUR - Consultation"/>
    <s v="Consultation"/>
    <n v="37.5"/>
    <m/>
    <m/>
    <m/>
    <m/>
    <s v="Bancontact"/>
    <m/>
    <m/>
    <n v="38"/>
    <m/>
    <x v="1"/>
    <m/>
    <x v="2"/>
    <n v="38"/>
    <x v="12"/>
    <n v="38"/>
    <x v="0"/>
    <m/>
  </r>
  <r>
    <x v="105"/>
    <n v="6"/>
    <x v="10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05"/>
    <n v="6"/>
    <x v="10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05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6"/>
    <x v="1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05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05"/>
    <n v="7"/>
    <x v="22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05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nuit 1"/>
    <x v="191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05"/>
    <s v="nuit 1"/>
    <x v="191"/>
    <s v="Sam, dim et JF - NUIT - Consultation"/>
    <s v="Consultation"/>
    <n v="50"/>
    <m/>
    <m/>
    <m/>
    <m/>
    <s v="Cash"/>
    <m/>
    <m/>
    <n v="50"/>
    <m/>
    <x v="1"/>
    <m/>
    <x v="2"/>
    <n v="50"/>
    <x v="12"/>
    <n v="50"/>
    <x v="0"/>
    <m/>
  </r>
  <r>
    <x v="105"/>
    <s v="nuit 1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nuit 1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5"/>
    <s v="nuit 1"/>
    <x v="191"/>
    <s v="Sam, dim et JF - NUIT - Consultation"/>
    <s v="Consultation"/>
    <n v="50"/>
    <m/>
    <m/>
    <m/>
    <m/>
    <s v="Bancontact"/>
    <m/>
    <m/>
    <n v="50"/>
    <m/>
    <x v="1"/>
    <m/>
    <x v="2"/>
    <n v="50"/>
    <x v="12"/>
    <n v="50"/>
    <x v="0"/>
    <m/>
  </r>
  <r>
    <x v="105"/>
    <s v="nuit 3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3"/>
    <s v="nuit 3"/>
    <x v="22"/>
    <s v="Sam, dim et JF - NUIT - Visite 1 bénéficiaire"/>
    <s v="Visite"/>
    <n v="85"/>
    <s v="Parmentier Franz"/>
    <m/>
    <s v="(994) CAAMI - Direction Victimes de Guerre"/>
    <n v="0"/>
    <s v="Différé"/>
    <s v="⅓ payant C"/>
    <s v="Oui"/>
    <n v="85"/>
    <n v="7"/>
    <x v="11"/>
    <m/>
    <x v="2"/>
    <m/>
    <x v="0"/>
    <n v="7"/>
    <x v="3"/>
    <s v="envoyé à 620 ?"/>
  </r>
  <r>
    <x v="102"/>
    <s v="1b"/>
    <x v="34"/>
    <s v="Sam, dim et JF - JOUR - Consultation"/>
    <s v="Consultation"/>
    <n v="37.5"/>
    <s v="Lejeune Alexis"/>
    <m/>
    <s v="(137) Mutualité Chrétienne de Verviers - Eupen "/>
    <s v="Rue Laoureux 25-29  - 4800 Verviers"/>
    <s v="Différé"/>
    <s v="⅓ payant C"/>
    <s v="Oui"/>
    <n v="37.5"/>
    <n v="1.5"/>
    <x v="12"/>
    <n v="35.85"/>
    <x v="8"/>
    <m/>
    <x v="0"/>
    <n v="37.35"/>
    <x v="0"/>
    <m/>
  </r>
  <r>
    <x v="102"/>
    <s v="2b"/>
    <x v="166"/>
    <s v="Sam, dim et JF - JOUR - Visite 1 bénéficiaire"/>
    <s v="Visite"/>
    <n v="55.5"/>
    <s v="Bastin Solange"/>
    <s v="Le Couquemont Dison"/>
    <m/>
    <m/>
    <s v="Différé"/>
    <s v="MR"/>
    <s v="Oui"/>
    <n v="55.5"/>
    <m/>
    <x v="1"/>
    <m/>
    <x v="2"/>
    <n v="55.5"/>
    <x v="9"/>
    <n v="55.5"/>
    <x v="0"/>
    <m/>
  </r>
  <r>
    <x v="102"/>
    <s v="2b"/>
    <x v="166"/>
    <s v="Sam, dim et JF - JOUR - Visite 1 bénéficiaire"/>
    <s v="Visite"/>
    <n v="55.5"/>
    <s v="Bastin Solange"/>
    <s v="Le Couquemont Dison"/>
    <m/>
    <m/>
    <s v="Différé"/>
    <s v="MR"/>
    <s v="Oui"/>
    <n v="55.5"/>
    <m/>
    <x v="1"/>
    <m/>
    <x v="2"/>
    <n v="55.5"/>
    <x v="9"/>
    <n v="55.5"/>
    <x v="0"/>
    <m/>
  </r>
  <r>
    <x v="102"/>
    <s v="2b"/>
    <x v="166"/>
    <s v="Sam, dim et JF - JOUR - Consultation"/>
    <s v="Consultation"/>
    <n v="37.5"/>
    <s v="Boulange Isabelle"/>
    <m/>
    <s v="(137) Mutualité Chrétienne de Verviers - Eupen "/>
    <s v="Rue Laoureux 25-29  - 4800 Verviers"/>
    <s v="Différé"/>
    <s v="⅓ payant C"/>
    <s v="Oui"/>
    <n v="37.5"/>
    <n v="1.5"/>
    <x v="12"/>
    <n v="35.85"/>
    <x v="8"/>
    <m/>
    <x v="0"/>
    <n v="37.35"/>
    <x v="0"/>
    <m/>
  </r>
  <r>
    <x v="102"/>
    <s v="2b"/>
    <x v="166"/>
    <s v="Sam, dim et JF - JOUR - Visite 1 bénéficiaire"/>
    <s v="Visite"/>
    <n v="55.5"/>
    <s v="Levieux Germaine"/>
    <s v="St Joseph Verviers"/>
    <m/>
    <m/>
    <s v="Différé"/>
    <s v="MR"/>
    <s v="Oui"/>
    <n v="55.5"/>
    <m/>
    <x v="1"/>
    <m/>
    <x v="2"/>
    <n v="55.5"/>
    <x v="9"/>
    <n v="55.5"/>
    <x v="0"/>
    <m/>
  </r>
  <r>
    <x v="109"/>
    <s v="2a"/>
    <x v="75"/>
    <s v="Sam, dim et JF - JOUR - Visite 1 bénéficiaire"/>
    <s v="Visite"/>
    <n v="55.5"/>
    <s v="Godon Jean - Pierre"/>
    <s v="Mr CPAS Pepinster"/>
    <m/>
    <m/>
    <s v="Différé"/>
    <s v="MR"/>
    <s v="Oui"/>
    <n v="55.5"/>
    <m/>
    <x v="1"/>
    <m/>
    <x v="2"/>
    <m/>
    <x v="0"/>
    <n v="0"/>
    <x v="0"/>
    <s v="Michèle Franck à payée sur le compte du Dr Papadopoulos"/>
  </r>
  <r>
    <x v="109"/>
    <s v="2a"/>
    <x v="75"/>
    <s v="Sam, dim et JF - JOUR - Visite 1 bénéficiaire"/>
    <s v="Visite"/>
    <n v="55.5"/>
    <s v="Legrand Robert"/>
    <s v="Mr CPAS Pepinster"/>
    <m/>
    <m/>
    <s v="Différé"/>
    <s v="MR"/>
    <s v="Oui"/>
    <n v="55.5"/>
    <m/>
    <x v="1"/>
    <m/>
    <x v="2"/>
    <m/>
    <x v="0"/>
    <n v="0"/>
    <x v="2"/>
    <s v="Rappel envoyé Maitre Gilson avenue de spa à verviers"/>
  </r>
  <r>
    <x v="102"/>
    <n v="7"/>
    <x v="14"/>
    <s v="Sam, dim et JF - JOUR - Consultation"/>
    <s v="Consultation"/>
    <n v="37.5"/>
    <s v="Kujawa Patricia"/>
    <m/>
    <s v="(137) Mutualité Chrétienne de Verviers - Eupen "/>
    <s v="Rue Laoureux 25-29  - 4800 Verviers"/>
    <s v="Différé"/>
    <s v="⅓ payant C"/>
    <s v="Oui"/>
    <n v="37.5"/>
    <n v="1.5"/>
    <x v="12"/>
    <n v="35.85"/>
    <x v="8"/>
    <m/>
    <x v="0"/>
    <n v="37.35"/>
    <x v="0"/>
    <m/>
  </r>
  <r>
    <x v="102"/>
    <n v="7"/>
    <x v="14"/>
    <s v="Sam, dim et JF - JOUR - Consultation"/>
    <s v="Consultation"/>
    <n v="37.5"/>
    <s v="Wahl Sidonia"/>
    <s v="Abonné MM Pro Gesund"/>
    <s v="(515) Freie Krankenkasse _x000a_"/>
    <s v="Rue Saint-Hubert 49 - 1150 BRUXELLES"/>
    <s v="Différé"/>
    <s v="⅓ payant C"/>
    <s v="Oui"/>
    <n v="37.5"/>
    <n v="6"/>
    <x v="12"/>
    <m/>
    <x v="2"/>
    <n v="31.5"/>
    <x v="9"/>
    <n v="37.5"/>
    <x v="0"/>
    <m/>
  </r>
  <r>
    <x v="102"/>
    <s v="nuit 2"/>
    <x v="19"/>
    <s v="Sam, dim et JF - JOUR - Consultation"/>
    <s v="Consultation"/>
    <n v="37.5"/>
    <s v="Maraite Marie Clémentine"/>
    <m/>
    <s v="(620) Section de Malmedy _x000a_"/>
    <s v="Rue Wibald 5 4960 MALMEDY"/>
    <s v="Différé"/>
    <s v="⅓ payant BC"/>
    <s v="Oui"/>
    <n v="37.5"/>
    <n v="1.5"/>
    <x v="12"/>
    <n v="35.85"/>
    <x v="3"/>
    <m/>
    <x v="0"/>
    <n v="37.35"/>
    <x v="0"/>
    <m/>
  </r>
  <r>
    <x v="105"/>
    <s v="2a"/>
    <x v="156"/>
    <s v="Sam, dim et JF - JOUR - Visite 1 bénéficiaire"/>
    <s v="Visite"/>
    <n v="55.5"/>
    <s v="Mahillon Mathilde"/>
    <s v="Seigneurie D'Heusy "/>
    <m/>
    <m/>
    <s v="Différé"/>
    <s v="MR"/>
    <s v="Oui"/>
    <n v="55.5"/>
    <m/>
    <x v="1"/>
    <m/>
    <x v="2"/>
    <m/>
    <x v="0"/>
    <n v="0"/>
    <x v="2"/>
    <s v="Rappel/duplicata envoyé à Wuidar rue gerarchamps 184 verviers"/>
  </r>
  <r>
    <x v="102"/>
    <n v="4"/>
    <x v="217"/>
    <s v="Sam, dim et JF - JOUR - Consultation"/>
    <s v="Consultation"/>
    <n v="37.5"/>
    <m/>
    <m/>
    <m/>
    <m/>
    <s v="Cash"/>
    <m/>
    <m/>
    <n v="35"/>
    <m/>
    <x v="1"/>
    <m/>
    <x v="2"/>
    <n v="35"/>
    <x v="12"/>
    <n v="35"/>
    <x v="0"/>
    <m/>
  </r>
  <r>
    <x v="102"/>
    <s v="1a"/>
    <x v="204"/>
    <s v="Sam, dim et JF - JOUR - Visite 1 bénéficiaire"/>
    <s v="Visite"/>
    <n v="55.5"/>
    <s v="Morello Sante"/>
    <s v="St Elisabeth Herve"/>
    <m/>
    <m/>
    <s v="Différé"/>
    <s v="MR"/>
    <s v="Oui"/>
    <n v="55.5"/>
    <m/>
    <x v="1"/>
    <m/>
    <x v="2"/>
    <n v="55.5"/>
    <x v="12"/>
    <n v="55.5"/>
    <x v="0"/>
    <m/>
  </r>
  <r>
    <x v="102"/>
    <s v="nuit 1"/>
    <x v="200"/>
    <s v="Sam, dim et JF - NUIT - Visite 1 bénéficiaire"/>
    <s v="Visite"/>
    <n v="85"/>
    <s v="Kerris Chantal"/>
    <m/>
    <s v="(228) Mutualia - Mutualité neutre _x000a_"/>
    <s v="Place Verte 41 4800 VERVIERS"/>
    <s v="Différé"/>
    <s v="⅓ payant NP"/>
    <s v="Oui"/>
    <n v="85"/>
    <m/>
    <x v="1"/>
    <n v="78.5"/>
    <x v="8"/>
    <m/>
    <x v="0"/>
    <n v="78.5"/>
    <x v="0"/>
    <m/>
  </r>
  <r>
    <x v="102"/>
    <s v="nuit 1"/>
    <x v="200"/>
    <s v="Sam, dim et JF - NUIT - Visite 1 bénéficiaire"/>
    <s v="Visite"/>
    <n v="85"/>
    <s v="Vanberg Karin"/>
    <s v="La Kan Aubel"/>
    <m/>
    <m/>
    <s v="Différé"/>
    <s v="MR"/>
    <s v="Oui"/>
    <n v="85"/>
    <m/>
    <x v="1"/>
    <m/>
    <x v="2"/>
    <n v="85"/>
    <x v="9"/>
    <n v="85"/>
    <x v="0"/>
    <m/>
  </r>
  <r>
    <x v="102"/>
    <n v="4"/>
    <x v="217"/>
    <s v="Sam, dim et JF - JOUR - Consultation"/>
    <s v="Consultation"/>
    <n v="37.5"/>
    <m/>
    <m/>
    <m/>
    <m/>
    <s v="Bancontact"/>
    <m/>
    <m/>
    <n v="2.5"/>
    <m/>
    <x v="1"/>
    <m/>
    <x v="2"/>
    <n v="2.5"/>
    <x v="12"/>
    <n v="2.5"/>
    <x v="0"/>
    <m/>
  </r>
  <r>
    <x v="102"/>
    <s v="2a"/>
    <x v="159"/>
    <s v="Sam, dim et JF - JOUR - Consultation"/>
    <s v="Consultation"/>
    <n v="37.5"/>
    <s v="Tokas Charalampos"/>
    <m/>
    <s v="(228) Mutualia - Mutualité neutre _x000a_"/>
    <s v="Place Verte 41 4800 VERVIERS"/>
    <s v="Différé"/>
    <s v="⅓ payant BC"/>
    <s v="Oui"/>
    <n v="37.5"/>
    <n v="1.5"/>
    <x v="12"/>
    <n v="35.85"/>
    <x v="8"/>
    <m/>
    <x v="0"/>
    <n v="37.35"/>
    <x v="0"/>
    <m/>
  </r>
  <r>
    <x v="102"/>
    <n v="7"/>
    <x v="14"/>
    <s v="Sam, dim et JF - JOUR - Consultation"/>
    <s v="Consultation"/>
    <n v="37.5"/>
    <s v="Sarlette Rita"/>
    <m/>
    <s v="(137) Mutualité Chrétienne de Verviers - Eupen "/>
    <s v="Rue Laoureux 25-29  - 4800 Verviers"/>
    <s v="Différé"/>
    <s v="Virement"/>
    <s v="Oui"/>
    <n v="37.5"/>
    <m/>
    <x v="1"/>
    <m/>
    <x v="2"/>
    <m/>
    <x v="0"/>
    <n v="0"/>
    <x v="2"/>
    <m/>
  </r>
  <r>
    <x v="102"/>
    <n v="6"/>
    <x v="168"/>
    <s v="Sam, dim et JF - JOUR - Consultation"/>
    <s v="Consultation"/>
    <n v="37.5"/>
    <s v="Breuer Horst"/>
    <m/>
    <s v="(137) Mutualité Chrétienne de Verviers - Eupen "/>
    <s v="Rue Laoureux 25-29  - 4800 Verviers"/>
    <s v="Différé"/>
    <s v="⅓ payant C"/>
    <s v="Oui"/>
    <n v="37.5"/>
    <n v="1"/>
    <x v="12"/>
    <n v="35.85"/>
    <x v="8"/>
    <m/>
    <x v="0"/>
    <n v="36.85"/>
    <x v="0"/>
    <m/>
  </r>
  <r>
    <x v="102"/>
    <n v="6"/>
    <x v="168"/>
    <s v="Sam, dim et JF - JOUR - Consultation"/>
    <s v="Consultation"/>
    <n v="37.5"/>
    <s v="Donnay Françoise"/>
    <m/>
    <s v="(137) Mutualité Chrétienne de Verviers - Eupen "/>
    <s v="Rue Laoureux 25-29  - 4800 Verviers"/>
    <s v="Différé"/>
    <s v="⅓ payant C"/>
    <s v="Oui"/>
    <n v="37.5"/>
    <n v="1"/>
    <x v="12"/>
    <n v="35.85"/>
    <x v="8"/>
    <m/>
    <x v="0"/>
    <n v="36.85"/>
    <x v="0"/>
    <m/>
  </r>
  <r>
    <x v="102"/>
    <n v="6"/>
    <x v="168"/>
    <s v="Sam, dim et JF - JOUR - Consultation"/>
    <s v="Consultation"/>
    <n v="37.5"/>
    <s v="Petit Marie - Cécile"/>
    <m/>
    <s v="(228) Mutualia - Mutualité neutre _x000a_"/>
    <m/>
    <s v="Différé"/>
    <s v="⅓ payant NP"/>
    <s v="Oui"/>
    <n v="37.5"/>
    <m/>
    <x v="1"/>
    <n v="35.85"/>
    <x v="8"/>
    <m/>
    <x v="0"/>
    <n v="35.85"/>
    <x v="0"/>
    <m/>
  </r>
  <r>
    <x v="109"/>
    <s v="1a"/>
    <x v="17"/>
    <s v="Sam, dim et JF - JOUR - Visite 1 bénéficiaire"/>
    <s v="Visite"/>
    <n v="55.5"/>
    <s v="Grégoire Juliette"/>
    <s v="St Elisabeth Herve"/>
    <m/>
    <m/>
    <s v="Différé"/>
    <s v="MR"/>
    <s v="Oui"/>
    <n v="55.5"/>
    <m/>
    <x v="1"/>
    <m/>
    <x v="2"/>
    <n v="55.5"/>
    <x v="0"/>
    <n v="0"/>
    <x v="2"/>
    <s v="Virement 26/10/2017"/>
  </r>
  <r>
    <x v="102"/>
    <n v="4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n v="4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n v="4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4"/>
    <s v="1a"/>
    <x v="208"/>
    <s v="Sam, dim et JF - JOUR - Visite 1 bénéficiaire"/>
    <s v="Visite"/>
    <n v="55.5"/>
    <s v="Comoth Helene"/>
    <s v="St Joseph Membach"/>
    <m/>
    <m/>
    <s v="Différé"/>
    <s v="MR"/>
    <s v="Oui"/>
    <n v="55.5"/>
    <m/>
    <x v="1"/>
    <m/>
    <x v="2"/>
    <m/>
    <x v="0"/>
    <n v="0"/>
    <x v="2"/>
    <m/>
  </r>
  <r>
    <x v="102"/>
    <n v="5"/>
    <x v="26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02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s v="1a"/>
    <x v="204"/>
    <s v="Sam, dim et JF - JOUR - Consultation"/>
    <s v="Consultation"/>
    <n v="37.5"/>
    <m/>
    <m/>
    <m/>
    <m/>
    <s v="Cash"/>
    <m/>
    <m/>
    <n v="34"/>
    <m/>
    <x v="1"/>
    <m/>
    <x v="2"/>
    <n v="34"/>
    <x v="12"/>
    <n v="34"/>
    <x v="0"/>
    <m/>
  </r>
  <r>
    <x v="102"/>
    <s v="1a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12"/>
    <n v="34"/>
    <x v="0"/>
    <m/>
  </r>
  <r>
    <x v="102"/>
    <s v="1a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12"/>
    <n v="34"/>
    <x v="0"/>
    <m/>
  </r>
  <r>
    <x v="102"/>
    <s v="1a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12"/>
    <n v="34"/>
    <x v="0"/>
    <m/>
  </r>
  <r>
    <x v="102"/>
    <s v="1a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12"/>
    <n v="34"/>
    <x v="0"/>
    <m/>
  </r>
  <r>
    <x v="102"/>
    <s v="1a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12"/>
    <n v="34"/>
    <x v="0"/>
    <m/>
  </r>
  <r>
    <x v="102"/>
    <s v="1a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12"/>
    <n v="34"/>
    <x v="0"/>
    <m/>
  </r>
  <r>
    <x v="102"/>
    <s v="1a"/>
    <x v="204"/>
    <s v="Sam, dim et JF - JOUR - Consultation"/>
    <s v="Consultation"/>
    <n v="37.5"/>
    <m/>
    <m/>
    <m/>
    <m/>
    <s v="Bancontact"/>
    <m/>
    <m/>
    <n v="34"/>
    <m/>
    <x v="1"/>
    <m/>
    <x v="2"/>
    <n v="34"/>
    <x v="12"/>
    <n v="34"/>
    <x v="0"/>
    <m/>
  </r>
  <r>
    <x v="102"/>
    <s v="1b"/>
    <x v="34"/>
    <s v="Sam, dim et JF - JOUR - Visite 1 bénéficiaire"/>
    <s v="Visite"/>
    <n v="55.5"/>
    <m/>
    <m/>
    <m/>
    <m/>
    <s v="Bancontact"/>
    <m/>
    <m/>
    <n v="55.5"/>
    <m/>
    <x v="1"/>
    <m/>
    <x v="2"/>
    <n v="55.5"/>
    <x v="12"/>
    <n v="55.5"/>
    <x v="0"/>
    <m/>
  </r>
  <r>
    <x v="102"/>
    <s v="1b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s v="1b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s v="2a"/>
    <x v="159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s v="2a"/>
    <x v="159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s v="2a"/>
    <x v="159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s v="2a"/>
    <x v="159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s v="2a"/>
    <x v="159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s v="2b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s v="2b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s v="2b"/>
    <x v="16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n v="6"/>
    <x v="168"/>
    <s v="Sam, dim et JF - JOUR - Visite 1 bénéficiaire"/>
    <s v="Visite"/>
    <n v="55.5"/>
    <m/>
    <m/>
    <m/>
    <m/>
    <s v="Cash"/>
    <m/>
    <m/>
    <n v="56"/>
    <m/>
    <x v="1"/>
    <m/>
    <x v="2"/>
    <n v="56"/>
    <x v="12"/>
    <n v="56"/>
    <x v="0"/>
    <m/>
  </r>
  <r>
    <x v="102"/>
    <n v="6"/>
    <x v="168"/>
    <s v="Sam, dim et JF - JOUR - Visite 1 bénéficiaire"/>
    <s v="Visite"/>
    <n v="55.5"/>
    <m/>
    <m/>
    <m/>
    <m/>
    <s v="Cash"/>
    <m/>
    <m/>
    <n v="56"/>
    <m/>
    <x v="1"/>
    <m/>
    <x v="2"/>
    <n v="56"/>
    <x v="12"/>
    <n v="56"/>
    <x v="0"/>
    <m/>
  </r>
  <r>
    <x v="102"/>
    <n v="6"/>
    <x v="168"/>
    <s v="Sam, dim et JF - JOUR - Visite 1 bénéficiaire"/>
    <s v="Visite"/>
    <n v="55.5"/>
    <m/>
    <m/>
    <m/>
    <m/>
    <s v="Cash"/>
    <m/>
    <m/>
    <n v="56"/>
    <m/>
    <x v="1"/>
    <m/>
    <x v="2"/>
    <n v="56"/>
    <x v="12"/>
    <n v="56"/>
    <x v="0"/>
    <m/>
  </r>
  <r>
    <x v="102"/>
    <n v="6"/>
    <x v="168"/>
    <s v="Sam, dim et JF - JOUR - Visite 1 bénéficiaire"/>
    <s v="Visite"/>
    <n v="55.5"/>
    <m/>
    <m/>
    <m/>
    <m/>
    <s v="Bancontact"/>
    <m/>
    <m/>
    <n v="56"/>
    <m/>
    <x v="1"/>
    <m/>
    <x v="2"/>
    <n v="56"/>
    <x v="12"/>
    <n v="56"/>
    <x v="0"/>
    <m/>
  </r>
  <r>
    <x v="102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s v="nuit 1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s v="nuit 1"/>
    <x v="200"/>
    <s v="Sam, dim et JF - NUIT - Visite 1 bénéficiaire"/>
    <s v="Visite"/>
    <n v="85"/>
    <m/>
    <m/>
    <m/>
    <m/>
    <s v="Bancontact"/>
    <m/>
    <m/>
    <n v="85"/>
    <m/>
    <x v="1"/>
    <m/>
    <x v="2"/>
    <n v="85"/>
    <x v="12"/>
    <n v="85"/>
    <x v="0"/>
    <m/>
  </r>
  <r>
    <x v="102"/>
    <s v="nuit 2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02"/>
    <s v="nuit 3"/>
    <x v="1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1"/>
    <s v="nuit 1"/>
    <x v="220"/>
    <s v="Vend et veille JF - JOUR - Consultation"/>
    <s v="Consultation"/>
    <n v="29"/>
    <s v="Dagdelen Hatice"/>
    <m/>
    <s v="(137) Mutualité Chrétienne de Verviers - Eupen "/>
    <s v="Rue Laoureux 25-29  - 4800 Verviers"/>
    <s v="Différé"/>
    <s v="⅓ payant C"/>
    <s v="Oui"/>
    <n v="29"/>
    <n v="1.5"/>
    <x v="12"/>
    <n v="27.59"/>
    <x v="2"/>
    <m/>
    <x v="0"/>
    <n v="1.5"/>
    <x v="5"/>
    <s v="Virement 30/10/2017"/>
  </r>
  <r>
    <x v="111"/>
    <s v="nuit 1"/>
    <x v="220"/>
    <s v="Vend et veille JF - JOUR - Visite 1 bénéficiare"/>
    <s v="Visite"/>
    <n v="49.5"/>
    <s v="Houssa Jeannine"/>
    <m/>
    <s v="(228) Mutualia - Mutualité neutre _x000a_"/>
    <s v="Place Verte 41 4800 VERVIERS"/>
    <s v="Différé"/>
    <s v="⅓ payant C"/>
    <s v="Oui"/>
    <n v="49"/>
    <n v="5"/>
    <x v="12"/>
    <m/>
    <x v="2"/>
    <m/>
    <x v="0"/>
    <n v="5"/>
    <x v="3"/>
    <m/>
  </r>
  <r>
    <x v="111"/>
    <s v="nuit 1"/>
    <x v="220"/>
    <s v="Vend et veille JF - JOUR - Consultation"/>
    <s v="Consultation"/>
    <n v="29"/>
    <s v="Murtchyan André"/>
    <m/>
    <s v="(228) Mutualia - Mutualité neutre _x000a_"/>
    <s v="Place Verte 41 4800 VERVIERS"/>
    <s v="Différé"/>
    <s v="⅓ payant C"/>
    <s v="Oui"/>
    <n v="29"/>
    <n v="1.5"/>
    <x v="12"/>
    <m/>
    <x v="2"/>
    <m/>
    <x v="0"/>
    <n v="1.5"/>
    <x v="3"/>
    <m/>
  </r>
  <r>
    <x v="111"/>
    <s v="nuit 3"/>
    <x v="36"/>
    <s v="Vend et veille JF - NUIT - Visite 1 bénéficiare"/>
    <s v="Visite"/>
    <n v="85"/>
    <s v="Schinker Paul"/>
    <s v="Schlierbach 8  Lommersweiler 4783 "/>
    <m/>
    <m/>
    <s v="Différé"/>
    <s v="MR"/>
    <s v="Oui"/>
    <n v="85"/>
    <m/>
    <x v="1"/>
    <m/>
    <x v="2"/>
    <n v="85"/>
    <x v="9"/>
    <n v="85"/>
    <x v="0"/>
    <m/>
  </r>
  <r>
    <x v="111"/>
    <s v="nuit 2"/>
    <x v="87"/>
    <s v="Vend et veille JF - JOUR - Consultation"/>
    <s v="Consultation"/>
    <n v="29"/>
    <m/>
    <m/>
    <m/>
    <m/>
    <s v="Cash"/>
    <m/>
    <m/>
    <n v="29"/>
    <m/>
    <x v="1"/>
    <m/>
    <x v="2"/>
    <n v="29"/>
    <x v="12"/>
    <n v="29"/>
    <x v="0"/>
    <m/>
  </r>
  <r>
    <x v="111"/>
    <s v="nuit 1"/>
    <x v="220"/>
    <s v="Vend et veille JF - JOUR - Consultation"/>
    <s v="Consultation"/>
    <n v="29"/>
    <m/>
    <m/>
    <m/>
    <m/>
    <s v="Cash"/>
    <m/>
    <m/>
    <n v="29"/>
    <m/>
    <x v="1"/>
    <m/>
    <x v="2"/>
    <n v="29"/>
    <x v="12"/>
    <n v="29"/>
    <x v="0"/>
    <m/>
  </r>
  <r>
    <x v="111"/>
    <s v="nuit 1"/>
    <x v="220"/>
    <s v="Vend et veille JF - NUIT - Visite 1 bénéficiare"/>
    <s v="Visite"/>
    <n v="85"/>
    <m/>
    <m/>
    <m/>
    <m/>
    <s v="Cash"/>
    <m/>
    <m/>
    <n v="85"/>
    <m/>
    <x v="1"/>
    <m/>
    <x v="2"/>
    <n v="85"/>
    <x v="12"/>
    <n v="85"/>
    <x v="0"/>
    <m/>
  </r>
  <r>
    <x v="111"/>
    <s v="nuit 1"/>
    <x v="220"/>
    <s v="Vend et veille JF - JOUR - Consultation"/>
    <s v="Consultation"/>
    <n v="29"/>
    <m/>
    <m/>
    <m/>
    <m/>
    <s v="Bancontact"/>
    <m/>
    <m/>
    <n v="29"/>
    <m/>
    <x v="1"/>
    <m/>
    <x v="2"/>
    <n v="29"/>
    <x v="12"/>
    <n v="29"/>
    <x v="0"/>
    <m/>
  </r>
  <r>
    <x v="111"/>
    <s v="nuit 1"/>
    <x v="220"/>
    <s v="Vend et veille JF - JOUR - Consultation"/>
    <s v="Consultation"/>
    <n v="29"/>
    <m/>
    <m/>
    <m/>
    <m/>
    <s v="Bancontact"/>
    <m/>
    <m/>
    <n v="29"/>
    <m/>
    <x v="1"/>
    <m/>
    <x v="2"/>
    <n v="29"/>
    <x v="12"/>
    <n v="29"/>
    <x v="0"/>
    <m/>
  </r>
  <r>
    <x v="111"/>
    <s v="nuit 1"/>
    <x v="220"/>
    <s v="Vend et veille JF - JOUR - Consultation"/>
    <s v="Consultation"/>
    <n v="29"/>
    <m/>
    <m/>
    <m/>
    <m/>
    <s v="Bancontact"/>
    <m/>
    <m/>
    <n v="29"/>
    <m/>
    <x v="1"/>
    <m/>
    <x v="2"/>
    <n v="29"/>
    <x v="12"/>
    <n v="29"/>
    <x v="0"/>
    <m/>
  </r>
  <r>
    <x v="111"/>
    <s v="nuit 3"/>
    <x v="36"/>
    <s v="Vend et veille JF - JOUR - Consultation"/>
    <s v="Consultation"/>
    <n v="29"/>
    <m/>
    <m/>
    <m/>
    <m/>
    <s v="Bancontact"/>
    <m/>
    <m/>
    <n v="29"/>
    <m/>
    <x v="1"/>
    <m/>
    <x v="2"/>
    <n v="29"/>
    <x v="12"/>
    <n v="29"/>
    <x v="0"/>
    <m/>
  </r>
  <r>
    <x v="111"/>
    <s v="nuit 3"/>
    <x v="36"/>
    <s v="Vend et veille JF - JOUR - Consultation"/>
    <s v="Consultation"/>
    <n v="29"/>
    <m/>
    <m/>
    <m/>
    <m/>
    <s v="Bancontact"/>
    <m/>
    <m/>
    <n v="29"/>
    <m/>
    <x v="1"/>
    <m/>
    <x v="2"/>
    <n v="29"/>
    <x v="12"/>
    <n v="29"/>
    <x v="0"/>
    <m/>
  </r>
  <r>
    <x v="111"/>
    <s v="nuit 3"/>
    <x v="36"/>
    <s v="Vend et veille JF - NUIT - Consultation"/>
    <s v="Consultation"/>
    <n v="50"/>
    <m/>
    <m/>
    <m/>
    <m/>
    <s v="Bancontact"/>
    <m/>
    <m/>
    <n v="50"/>
    <m/>
    <x v="1"/>
    <m/>
    <x v="2"/>
    <n v="50"/>
    <x v="12"/>
    <n v="50"/>
    <x v="0"/>
    <m/>
  </r>
  <r>
    <x v="112"/>
    <s v="1b"/>
    <x v="221"/>
    <s v="Sam, dim et JF - JOUR - Consultation"/>
    <s v="Consultation"/>
    <n v="37.5"/>
    <s v="Pollicino Hugo"/>
    <m/>
    <s v="(319) Solidaris - Mutualité socialiste et syndicale de la Province de Liège _x000a_"/>
    <s v="Chaussée de Mons 228 1480 TUBIZE "/>
    <s v="Différé"/>
    <s v="⅓ payant NP"/>
    <s v="Oui"/>
    <n v="37.5"/>
    <m/>
    <x v="1"/>
    <n v="31.35"/>
    <x v="8"/>
    <m/>
    <x v="0"/>
    <n v="31.35"/>
    <x v="0"/>
    <m/>
  </r>
  <r>
    <x v="112"/>
    <s v="2b"/>
    <x v="6"/>
    <s v="Sam, dim et JF - JOUR - Consultation"/>
    <s v="Consultation"/>
    <n v="37.5"/>
    <s v="Brevery Thierry"/>
    <m/>
    <s v="(228) Mutualia - Mutualité neutre _x000a_"/>
    <s v="Place Verte 41 4800 VERVIERS"/>
    <s v="Différé"/>
    <s v="⅓ payant C"/>
    <s v="Oui"/>
    <n v="37.5"/>
    <n v="2"/>
    <x v="12"/>
    <m/>
    <x v="2"/>
    <m/>
    <x v="0"/>
    <n v="2"/>
    <x v="3"/>
    <m/>
  </r>
  <r>
    <x v="112"/>
    <n v="3"/>
    <x v="101"/>
    <s v="Sam, dim et JF - JOUR - Consultation"/>
    <s v="Consultation"/>
    <n v="37.5"/>
    <s v="Debrus Anne - Marie"/>
    <m/>
    <s v="(228) Mutualia - Mutualité neutre _x000a_"/>
    <s v="Place Verte 41 4800 VERVIERS"/>
    <s v="Différé"/>
    <s v="⅓ payant C"/>
    <s v="Oui"/>
    <n v="33.5"/>
    <n v="1.5"/>
    <x v="12"/>
    <m/>
    <x v="2"/>
    <m/>
    <x v="0"/>
    <n v="1.5"/>
    <x v="3"/>
    <m/>
  </r>
  <r>
    <x v="112"/>
    <n v="6"/>
    <x v="73"/>
    <s v="Sam, dim et JF - JOUR - Consultation"/>
    <s v="Consultation"/>
    <n v="37.5"/>
    <s v="Keuser Jayden"/>
    <m/>
    <s v="(137) Mutualité Chrétienne de Verviers - Eupen "/>
    <s v="Rue Laoureux 25-29  - 4800 Verviers"/>
    <s v="Différé"/>
    <s v="⅓ payant C"/>
    <s v="Oui"/>
    <n v="37.5"/>
    <n v="1"/>
    <x v="12"/>
    <n v="35.85"/>
    <x v="8"/>
    <m/>
    <x v="0"/>
    <n v="36.85"/>
    <x v="0"/>
    <m/>
  </r>
  <r>
    <x v="112"/>
    <n v="6"/>
    <x v="73"/>
    <s v="Sam, dim et JF - JOUR - Visite 1 bénéficiaire"/>
    <s v="Visite"/>
    <n v="55.5"/>
    <s v="Dupuis Francis"/>
    <m/>
    <s v="(228) Mutualia - Mutualité neutre _x000a_"/>
    <s v="Place Verte 41 4800 VERVIERS"/>
    <s v="Différé"/>
    <s v="⅓ payant NP"/>
    <s v="Oui"/>
    <n v="55.5"/>
    <m/>
    <x v="1"/>
    <m/>
    <x v="2"/>
    <m/>
    <x v="0"/>
    <n v="0"/>
    <x v="3"/>
    <m/>
  </r>
  <r>
    <x v="112"/>
    <n v="4"/>
    <x v="171"/>
    <s v="Sam, dim et JF - JOUR - Visite 2 bénéficiaires"/>
    <s v="Visite"/>
    <n v="48"/>
    <s v="Huppertz Clémence"/>
    <s v="Grand Fa Malmédy"/>
    <m/>
    <m/>
    <s v="Différé"/>
    <s v="MR"/>
    <s v="Oui"/>
    <n v="42"/>
    <m/>
    <x v="1"/>
    <m/>
    <x v="2"/>
    <n v="42"/>
    <x v="9"/>
    <n v="42"/>
    <x v="0"/>
    <m/>
  </r>
  <r>
    <x v="112"/>
    <s v="2b"/>
    <x v="6"/>
    <s v="Sam, dim et JF - JOUR - Visite 1 bénéficiaire"/>
    <s v="Visite"/>
    <n v="55.5"/>
    <s v="Fabry Marie - Jeanne"/>
    <s v="St Joseph Verviers"/>
    <m/>
    <m/>
    <s v="Différé"/>
    <s v="MR"/>
    <s v="Oui"/>
    <n v="55.5"/>
    <m/>
    <x v="1"/>
    <m/>
    <x v="2"/>
    <m/>
    <x v="0"/>
    <n v="0"/>
    <x v="2"/>
    <m/>
  </r>
  <r>
    <x v="112"/>
    <n v="4"/>
    <x v="171"/>
    <s v="Sam, dim et JF - JOUR - Visite 2 bénéficiaires"/>
    <s v="Visite"/>
    <n v="48"/>
    <s v="Schutz Maria"/>
    <s v="Grand Fa Malmédy"/>
    <m/>
    <m/>
    <s v="Différé"/>
    <s v="MR"/>
    <s v="Oui"/>
    <n v="42"/>
    <m/>
    <x v="1"/>
    <m/>
    <x v="2"/>
    <n v="42"/>
    <x v="9"/>
    <n v="42"/>
    <x v="0"/>
    <m/>
  </r>
  <r>
    <x v="112"/>
    <n v="4"/>
    <x v="171"/>
    <s v="Sam, dim et JF - JOUR - Visite 1 bénéficiaire"/>
    <s v="Visite"/>
    <n v="55.5"/>
    <s v="Verreck Henry"/>
    <s v="St Vincent de Paul Xhoffraix"/>
    <m/>
    <m/>
    <s v="Différé"/>
    <s v="MR"/>
    <s v="Oui"/>
    <n v="55.5"/>
    <m/>
    <x v="1"/>
    <m/>
    <x v="2"/>
    <n v="55.5"/>
    <x v="9"/>
    <n v="55.5"/>
    <x v="0"/>
    <m/>
  </r>
  <r>
    <x v="112"/>
    <n v="5"/>
    <x v="37"/>
    <s v="Sam, dim et JF - JOUR - Consultation"/>
    <s v="Consultation"/>
    <n v="37.5"/>
    <s v="Fiume Johan"/>
    <s v="CPAS Vielsam"/>
    <m/>
    <m/>
    <s v="Différé"/>
    <s v="CPAS"/>
    <s v="Oui"/>
    <n v="37.5"/>
    <m/>
    <x v="1"/>
    <m/>
    <x v="2"/>
    <n v="37.5"/>
    <x v="0"/>
    <n v="0"/>
    <x v="2"/>
    <s v="Virement 15/11/2017"/>
  </r>
  <r>
    <x v="112"/>
    <s v="nuit 2"/>
    <x v="120"/>
    <s v="Sam, dim et JF - NUIT - Visite 1 bénéficiaire"/>
    <s v="Visite"/>
    <n v="85"/>
    <s v="Grosdent Marguerite"/>
    <m/>
    <s v="(228) Mutualia - Mutualité neutre _x000a_"/>
    <s v="Place Verte 41 4800 VERVIERS"/>
    <s v="Différé"/>
    <s v="⅓ payant NP"/>
    <s v="Oui"/>
    <n v="85"/>
    <m/>
    <x v="1"/>
    <m/>
    <x v="2"/>
    <m/>
    <x v="0"/>
    <n v="0"/>
    <x v="3"/>
    <m/>
  </r>
  <r>
    <x v="112"/>
    <n v="7"/>
    <x v="1"/>
    <s v="Sam, dim et JF - JOUR - Consultation"/>
    <s v="Consultation"/>
    <n v="37.5"/>
    <s v="Heck Marvin"/>
    <s v="M.Méd. Pro Gesund"/>
    <m/>
    <m/>
    <s v="Différé"/>
    <s v="Autres"/>
    <s v="Oui"/>
    <n v="37.5"/>
    <n v="6"/>
    <x v="12"/>
    <m/>
    <x v="2"/>
    <n v="31.5"/>
    <x v="12"/>
    <n v="37.5"/>
    <x v="0"/>
    <m/>
  </r>
  <r>
    <x v="112"/>
    <n v="6"/>
    <x v="73"/>
    <s v="Sam, dim et JF - JOUR - Visite 1 bénéficiaire"/>
    <s v="Visite"/>
    <n v="55.5"/>
    <s v="Hermans Elisabeth Luise"/>
    <m/>
    <s v="(515) Freie Krankenkasse _x000a_"/>
    <s v="Rue Saint-Hubert 49 - 1150 BRUXELLES"/>
    <s v="Différé"/>
    <s v="⅓ payant C"/>
    <s v="Oui"/>
    <n v="55.5"/>
    <n v="3"/>
    <x v="12"/>
    <n v="50.8"/>
    <x v="2"/>
    <m/>
    <x v="0"/>
    <n v="3"/>
    <x v="3"/>
    <s v="Virement 11/10/2017"/>
  </r>
  <r>
    <x v="112"/>
    <s v="nuit 2"/>
    <x v="120"/>
    <s v="Sam, dim et JF - NUIT - Visite 1 bénéficiaire"/>
    <s v="Visite"/>
    <n v="85"/>
    <s v="Hurdebise Charles"/>
    <s v="Ferdinand Nicolay Stavelot"/>
    <m/>
    <m/>
    <s v="Différé"/>
    <s v="MR"/>
    <s v="Oui"/>
    <n v="85"/>
    <m/>
    <x v="1"/>
    <m/>
    <x v="2"/>
    <m/>
    <x v="0"/>
    <n v="0"/>
    <x v="2"/>
    <m/>
  </r>
  <r>
    <x v="112"/>
    <s v="2a"/>
    <x v="222"/>
    <s v="Sam, dim et JF - JOUR - Consultation"/>
    <s v="Consultation"/>
    <n v="37.5"/>
    <s v="iancu Antonia"/>
    <s v="M.Méd. Mosaïque Verviers"/>
    <m/>
    <m/>
    <s v="Différé"/>
    <s v="Autres"/>
    <s v="Oui"/>
    <n v="37.5"/>
    <n v="1.5"/>
    <x v="12"/>
    <m/>
    <x v="2"/>
    <n v="35.85"/>
    <x v="12"/>
    <n v="37.35"/>
    <x v="0"/>
    <m/>
  </r>
  <r>
    <x v="112"/>
    <s v="nuit 3"/>
    <x v="202"/>
    <s v="Sam, dim et JF - NUIT - Consultation"/>
    <s v="Consultation"/>
    <n v="50"/>
    <s v="Kalpers Maria - Elisa"/>
    <s v="M.Méd. Pro Gesund"/>
    <m/>
    <m/>
    <s v="Différé"/>
    <s v="Autres"/>
    <s v="Oui"/>
    <n v="50"/>
    <n v="6"/>
    <x v="12"/>
    <m/>
    <x v="2"/>
    <n v="44"/>
    <x v="12"/>
    <n v="50"/>
    <x v="0"/>
    <m/>
  </r>
  <r>
    <x v="112"/>
    <s v="nuit 3"/>
    <x v="202"/>
    <s v="Sam, dim et JF - NUIT - Consultation"/>
    <s v="Consultation"/>
    <n v="50"/>
    <s v="Schaus Katharina"/>
    <m/>
    <s v="(137) Mutualité Chrétienne de Verviers - Eupen "/>
    <s v="Rue Laoureux 25-29  - 4800 Verviers"/>
    <s v="Différé"/>
    <s v="⅓ payant NP"/>
    <s v="Oui"/>
    <n v="50"/>
    <m/>
    <x v="1"/>
    <n v="48.19"/>
    <x v="8"/>
    <m/>
    <x v="0"/>
    <n v="48.19"/>
    <x v="0"/>
    <m/>
  </r>
  <r>
    <x v="112"/>
    <s v="nuit 2"/>
    <x v="120"/>
    <s v="Sam, dim et JF - JOUR - Consultation"/>
    <s v="Consultation"/>
    <n v="37.5"/>
    <s v="Wiesen Olivier"/>
    <m/>
    <s v="(137) Mutualité Chrétienne de Verviers - Eupen "/>
    <s v="Rue Laoureux 25-29  - 4800 Verviers"/>
    <s v="Différé"/>
    <s v="⅓ payant BC"/>
    <s v="Oui"/>
    <n v="37.5"/>
    <n v="1.5"/>
    <x v="12"/>
    <n v="35.85"/>
    <x v="8"/>
    <m/>
    <x v="0"/>
    <n v="37.35"/>
    <x v="0"/>
    <m/>
  </r>
  <r>
    <x v="112"/>
    <n v="7"/>
    <x v="1"/>
    <s v="Sam, dim et JF - JOUR - Consultation"/>
    <s v="Consultation"/>
    <n v="37.5"/>
    <s v="Niessen Dirk"/>
    <s v="M.Méd. Pro Gesund"/>
    <m/>
    <m/>
    <s v="Différé"/>
    <s v="Autres"/>
    <s v="Oui"/>
    <n v="37.5"/>
    <n v="6"/>
    <x v="12"/>
    <m/>
    <x v="2"/>
    <n v="31.5"/>
    <x v="12"/>
    <n v="37.5"/>
    <x v="0"/>
    <m/>
  </r>
  <r>
    <x v="112"/>
    <s v="1a"/>
    <x v="85"/>
    <s v="Sam, dim et JF - JOUR - Consultation"/>
    <s v="Consultation"/>
    <n v="37.5"/>
    <s v="Duveau Liliane"/>
    <m/>
    <s v="(319) Solidaris - Mutualité socialiste et syndicale de la Province de Liège _x000a_"/>
    <s v="Chaussée de Mons 228 1480 TUBIZE "/>
    <s v="Différé"/>
    <s v="⅓ payant C"/>
    <s v="Oui"/>
    <n v="37.5"/>
    <n v="1.5"/>
    <x v="12"/>
    <n v="35.85"/>
    <x v="8"/>
    <m/>
    <x v="0"/>
    <n v="37.35"/>
    <x v="0"/>
    <m/>
  </r>
  <r>
    <x v="112"/>
    <s v="nuit 3"/>
    <x v="202"/>
    <s v="Sam, dim et JF - JOUR - Consultation"/>
    <s v="Consultation"/>
    <n v="37.5"/>
    <s v="Pfeiffer Michaël"/>
    <s v="M.Méd. Pro Gesund"/>
    <m/>
    <m/>
    <s v="Différé"/>
    <s v="Autres"/>
    <s v="Oui"/>
    <n v="37.5"/>
    <n v="6"/>
    <x v="12"/>
    <m/>
    <x v="2"/>
    <n v="31.5"/>
    <x v="12"/>
    <n v="37.5"/>
    <x v="0"/>
    <m/>
  </r>
  <r>
    <x v="112"/>
    <s v="2a"/>
    <x v="222"/>
    <s v="Sam, dim et JF - JOUR - Consultation"/>
    <s v="Consultation"/>
    <n v="37.5"/>
    <s v="Gonze Henriette"/>
    <m/>
    <s v="(319) Solidaris - Mutualité socialiste et syndicale de la Province de Liège _x000a_"/>
    <s v="Chaussée de Mons 228 1480 TUBIZE "/>
    <s v="Différé"/>
    <s v="⅓ payant NP"/>
    <s v="Oui"/>
    <n v="37.5"/>
    <m/>
    <x v="1"/>
    <n v="31.35"/>
    <x v="8"/>
    <m/>
    <x v="0"/>
    <n v="31.35"/>
    <x v="0"/>
    <m/>
  </r>
  <r>
    <x v="112"/>
    <n v="3"/>
    <x v="101"/>
    <s v="Sam, dim et JF - JOUR - Consultation"/>
    <s v="Consultation"/>
    <n v="37.5"/>
    <s v="Byloos Adrien"/>
    <m/>
    <s v="(319) Solidaris - Mutualité socialiste et syndicale de la Province de Liège _x000a_"/>
    <s v="Chaussée de Mons 228 1480 TUBIZE "/>
    <s v="Différé"/>
    <s v="⅓ payant C"/>
    <s v="Oui"/>
    <n v="33.5"/>
    <n v="1.5"/>
    <x v="12"/>
    <n v="31.94"/>
    <x v="8"/>
    <m/>
    <x v="0"/>
    <n v="33.44"/>
    <x v="0"/>
    <m/>
  </r>
  <r>
    <x v="112"/>
    <n v="3"/>
    <x v="101"/>
    <s v="Sam, dim et JF - JOUR - Visite 1 bénéficiaire"/>
    <s v="Visite"/>
    <n v="55.5"/>
    <s v="Cupis Raymonde"/>
    <s v="Château Sous  Bois Spa"/>
    <m/>
    <m/>
    <s v="Différé"/>
    <s v="MR"/>
    <s v="Oui"/>
    <n v="55.5"/>
    <m/>
    <x v="1"/>
    <m/>
    <x v="2"/>
    <n v="55.5"/>
    <x v="9"/>
    <n v="55.5"/>
    <x v="0"/>
    <m/>
  </r>
  <r>
    <x v="112"/>
    <n v="3"/>
    <x v="101"/>
    <s v="Sam, dim et JF - JOUR - Consultation"/>
    <s v="Consultation"/>
    <n v="37.5"/>
    <s v="Ver Eecke Marie - Ange"/>
    <m/>
    <s v="(137) Mutualité Chrétienne de Verviers - Eupen "/>
    <s v="Rue Laoureux 25-29  - 4800 Verviers"/>
    <s v="Différé"/>
    <s v="⅓ payant BC"/>
    <s v="Oui"/>
    <n v="33.5"/>
    <n v="1.5"/>
    <x v="12"/>
    <n v="31.94"/>
    <x v="8"/>
    <m/>
    <x v="0"/>
    <n v="33.44"/>
    <x v="0"/>
    <m/>
  </r>
  <r>
    <x v="112"/>
    <n v="7"/>
    <x v="1"/>
    <s v="Sam, dim et JF - JOUR - Consultation"/>
    <s v="Consultation"/>
    <n v="37.5"/>
    <s v="Schur Alain"/>
    <s v="M.Méd. Pro Gesund"/>
    <m/>
    <m/>
    <s v="Différé"/>
    <s v="Autres"/>
    <s v="Oui"/>
    <n v="37.5"/>
    <n v="6"/>
    <x v="12"/>
    <m/>
    <x v="2"/>
    <n v="31.5"/>
    <x v="12"/>
    <n v="37.5"/>
    <x v="0"/>
    <m/>
  </r>
  <r>
    <x v="112"/>
    <s v="nuit 2"/>
    <x v="120"/>
    <s v="Sam, dim et JF - NUIT - Visite 1 bénéficiaire"/>
    <s v="Visite"/>
    <n v="85"/>
    <s v="Thunus Marie"/>
    <s v="St Vincent Xhoffraix"/>
    <m/>
    <m/>
    <s v="Différé"/>
    <s v="MR"/>
    <s v="Oui"/>
    <n v="85"/>
    <m/>
    <x v="1"/>
    <m/>
    <x v="2"/>
    <n v="85"/>
    <x v="12"/>
    <n v="85"/>
    <x v="0"/>
    <m/>
  </r>
  <r>
    <x v="112"/>
    <s v="2b"/>
    <x v="6"/>
    <s v="Sam, dim et JF - JOUR - Visite 1 bénéficiaire"/>
    <s v="Visite"/>
    <n v="55.5"/>
    <s v="Vanderheyden Anita"/>
    <s v="La Barcarolle Stembert"/>
    <m/>
    <m/>
    <s v="Différé"/>
    <s v="MR"/>
    <s v="Oui"/>
    <n v="55.5"/>
    <m/>
    <x v="1"/>
    <m/>
    <x v="2"/>
    <m/>
    <x v="0"/>
    <n v="0"/>
    <x v="2"/>
    <m/>
  </r>
  <r>
    <x v="112"/>
    <n v="6"/>
    <x v="73"/>
    <s v="Sam, dim et JF - JOUR - Visite 1 bénéficiaire"/>
    <s v="Visite"/>
    <n v="55.5"/>
    <s v="Wallraff  Joséphine Maria"/>
    <s v="Sainte Marie Raeren"/>
    <m/>
    <m/>
    <s v="Différé"/>
    <s v="MR"/>
    <s v="Oui"/>
    <n v="55.5"/>
    <m/>
    <x v="1"/>
    <m/>
    <x v="2"/>
    <n v="55.5"/>
    <x v="12"/>
    <n v="55.5"/>
    <x v="0"/>
    <m/>
  </r>
  <r>
    <x v="112"/>
    <s v="1a"/>
    <x v="85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2"/>
    <s v="1a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1a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1a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1a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1a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1a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1a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1a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1a"/>
    <x v="8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1a"/>
    <x v="85"/>
    <s v="Sam, dim et JF - JOUR - Visite 1 bénéficiaire"/>
    <s v="Visite"/>
    <n v="55.5"/>
    <m/>
    <m/>
    <m/>
    <m/>
    <s v="Bancontact"/>
    <m/>
    <m/>
    <n v="55.5"/>
    <m/>
    <x v="1"/>
    <m/>
    <x v="2"/>
    <n v="55.5"/>
    <x v="12"/>
    <n v="55.5"/>
    <x v="0"/>
    <m/>
  </r>
  <r>
    <x v="112"/>
    <s v="1b"/>
    <x v="221"/>
    <s v="Sam, dim et JF - JOUR - Visite 1 bénéficiaire"/>
    <s v="Visite"/>
    <n v="55.5"/>
    <m/>
    <m/>
    <m/>
    <m/>
    <s v="Cash"/>
    <m/>
    <m/>
    <n v="55.5"/>
    <m/>
    <x v="1"/>
    <m/>
    <x v="2"/>
    <n v="55.5"/>
    <x v="12"/>
    <n v="55.5"/>
    <x v="0"/>
    <m/>
  </r>
  <r>
    <x v="112"/>
    <s v="1b"/>
    <x v="221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2"/>
    <s v="1b"/>
    <x v="221"/>
    <s v="Sam, dim et JF - JOUR - Consultation"/>
    <s v="Consultation"/>
    <n v="37.5"/>
    <m/>
    <m/>
    <m/>
    <m/>
    <s v="Cash"/>
    <m/>
    <m/>
    <n v="83"/>
    <m/>
    <x v="1"/>
    <m/>
    <x v="2"/>
    <n v="83"/>
    <x v="12"/>
    <n v="83"/>
    <x v="0"/>
    <m/>
  </r>
  <r>
    <x v="112"/>
    <s v="1b"/>
    <x v="22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1b"/>
    <x v="22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1b"/>
    <x v="22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1b"/>
    <x v="22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1b"/>
    <x v="22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a"/>
    <x v="22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a"/>
    <x v="22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a"/>
    <x v="22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a"/>
    <x v="22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a"/>
    <x v="22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a"/>
    <x v="22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a"/>
    <x v="22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a"/>
    <x v="22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a"/>
    <x v="22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a"/>
    <x v="22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b"/>
    <x v="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b"/>
    <x v="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b"/>
    <x v="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b"/>
    <x v="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b"/>
    <x v="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b"/>
    <x v="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b"/>
    <x v="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b"/>
    <x v="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b"/>
    <x v="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2b"/>
    <x v="6"/>
    <s v="Sam, dim et JF - JOUR - Visite 1 bénéficiaire"/>
    <s v="Visite"/>
    <n v="55.5"/>
    <m/>
    <m/>
    <m/>
    <m/>
    <s v="Bancontact"/>
    <m/>
    <m/>
    <n v="55.5"/>
    <m/>
    <x v="1"/>
    <m/>
    <x v="2"/>
    <n v="55.5"/>
    <x v="12"/>
    <n v="55.5"/>
    <x v="0"/>
    <m/>
  </r>
  <r>
    <x v="112"/>
    <s v="2b"/>
    <x v="6"/>
    <s v="Sam, dim et JF - JOUR - Visite 1 bénéficiaire"/>
    <s v="Visite"/>
    <n v="55.5"/>
    <m/>
    <m/>
    <m/>
    <m/>
    <s v="Bancontact"/>
    <m/>
    <m/>
    <n v="55.55"/>
    <m/>
    <x v="1"/>
    <m/>
    <x v="2"/>
    <n v="55.55"/>
    <x v="12"/>
    <n v="55.55"/>
    <x v="0"/>
    <m/>
  </r>
  <r>
    <x v="112"/>
    <n v="3"/>
    <x v="101"/>
    <s v="Sam, dim et JF - JOUR - Consultation"/>
    <s v="Consultation"/>
    <n v="37.5"/>
    <m/>
    <m/>
    <m/>
    <m/>
    <s v="Cash"/>
    <m/>
    <m/>
    <n v="35"/>
    <m/>
    <x v="1"/>
    <m/>
    <x v="2"/>
    <n v="35"/>
    <x v="12"/>
    <n v="35"/>
    <x v="0"/>
    <m/>
  </r>
  <r>
    <x v="112"/>
    <n v="3"/>
    <x v="101"/>
    <s v="Sam, dim et JF - JOUR - Visite 1 bénéficiaire"/>
    <s v="Visite"/>
    <n v="55.5"/>
    <m/>
    <m/>
    <m/>
    <m/>
    <s v="Cash"/>
    <m/>
    <m/>
    <n v="55.5"/>
    <m/>
    <x v="1"/>
    <m/>
    <x v="2"/>
    <n v="55.5"/>
    <x v="12"/>
    <n v="55.5"/>
    <x v="0"/>
    <m/>
  </r>
  <r>
    <x v="112"/>
    <n v="3"/>
    <x v="101"/>
    <s v="Sam, dim et JF - JOUR - Visite 1 bénéficiaire"/>
    <s v="Visite"/>
    <n v="55.5"/>
    <m/>
    <m/>
    <m/>
    <m/>
    <s v="Bancontact"/>
    <m/>
    <m/>
    <n v="55.5"/>
    <m/>
    <x v="1"/>
    <m/>
    <x v="2"/>
    <n v="55.5"/>
    <x v="12"/>
    <n v="55.5"/>
    <x v="0"/>
    <m/>
  </r>
  <r>
    <x v="112"/>
    <n v="3"/>
    <x v="101"/>
    <s v="Sam, dim et JF - JOUR - Visite 1 bénéficiaire"/>
    <s v="Visite"/>
    <n v="55.5"/>
    <m/>
    <m/>
    <m/>
    <m/>
    <s v="Bancontact"/>
    <m/>
    <m/>
    <n v="55.5"/>
    <m/>
    <x v="1"/>
    <m/>
    <x v="2"/>
    <n v="55.5"/>
    <x v="12"/>
    <n v="55.5"/>
    <x v="0"/>
    <m/>
  </r>
  <r>
    <x v="112"/>
    <n v="3"/>
    <x v="101"/>
    <s v="Sam, dim et JF - JOUR - Consultation"/>
    <s v="Consultation"/>
    <n v="37.5"/>
    <m/>
    <m/>
    <m/>
    <m/>
    <s v="Bancontact"/>
    <m/>
    <m/>
    <n v="33.5"/>
    <m/>
    <x v="1"/>
    <m/>
    <x v="2"/>
    <n v="33.5"/>
    <x v="12"/>
    <n v="33.5"/>
    <x v="0"/>
    <m/>
  </r>
  <r>
    <x v="112"/>
    <n v="3"/>
    <x v="101"/>
    <s v="Sam, dim et JF - JOUR - Consultation"/>
    <s v="Consultation"/>
    <n v="37.5"/>
    <m/>
    <m/>
    <m/>
    <m/>
    <s v="Bancontact"/>
    <m/>
    <m/>
    <n v="33.5"/>
    <m/>
    <x v="1"/>
    <m/>
    <x v="2"/>
    <n v="33.5"/>
    <x v="12"/>
    <n v="33.5"/>
    <x v="0"/>
    <m/>
  </r>
  <r>
    <x v="112"/>
    <n v="3"/>
    <x v="101"/>
    <s v="Sam, dim et JF - JOUR - Consultation"/>
    <s v="Consultation"/>
    <n v="37.5"/>
    <m/>
    <m/>
    <m/>
    <m/>
    <s v="Bancontact"/>
    <m/>
    <m/>
    <n v="33.5"/>
    <m/>
    <x v="1"/>
    <m/>
    <x v="2"/>
    <n v="33.5"/>
    <x v="12"/>
    <n v="33.5"/>
    <x v="0"/>
    <m/>
  </r>
  <r>
    <x v="112"/>
    <n v="3"/>
    <x v="101"/>
    <s v="Sam, dim et JF - JOUR - Consultation"/>
    <s v="Consultation"/>
    <n v="37.5"/>
    <m/>
    <m/>
    <m/>
    <m/>
    <s v="Bancontact"/>
    <m/>
    <m/>
    <n v="33.5"/>
    <m/>
    <x v="1"/>
    <m/>
    <x v="2"/>
    <n v="33.5"/>
    <x v="12"/>
    <n v="33.5"/>
    <x v="0"/>
    <m/>
  </r>
  <r>
    <x v="112"/>
    <n v="3"/>
    <x v="101"/>
    <s v="Sam, dim et JF - JOUR - Consultation"/>
    <s v="Consultation"/>
    <n v="37.5"/>
    <m/>
    <m/>
    <m/>
    <m/>
    <s v="Bancontact"/>
    <m/>
    <m/>
    <n v="33.5"/>
    <m/>
    <x v="1"/>
    <m/>
    <x v="2"/>
    <n v="33.5"/>
    <x v="12"/>
    <n v="33.5"/>
    <x v="0"/>
    <m/>
  </r>
  <r>
    <x v="112"/>
    <n v="3"/>
    <x v="101"/>
    <s v="Sam, dim et JF - JOUR - Consultation"/>
    <s v="Consultation"/>
    <n v="37.5"/>
    <m/>
    <m/>
    <m/>
    <m/>
    <s v="Bancontact"/>
    <m/>
    <m/>
    <n v="33.5"/>
    <m/>
    <x v="1"/>
    <m/>
    <x v="2"/>
    <n v="33.5"/>
    <x v="12"/>
    <n v="33.5"/>
    <x v="0"/>
    <m/>
  </r>
  <r>
    <x v="112"/>
    <n v="3"/>
    <x v="101"/>
    <s v="Sam, dim et JF - JOUR - Consultation"/>
    <s v="Consultation"/>
    <n v="37.5"/>
    <m/>
    <m/>
    <m/>
    <m/>
    <s v="Bancontact"/>
    <m/>
    <m/>
    <n v="33.5"/>
    <m/>
    <x v="1"/>
    <m/>
    <x v="2"/>
    <n v="33.5"/>
    <x v="12"/>
    <n v="33.5"/>
    <x v="0"/>
    <m/>
  </r>
  <r>
    <x v="112"/>
    <n v="3"/>
    <x v="101"/>
    <s v="Sam, dim et JF - JOUR - Consultation"/>
    <s v="Consultation"/>
    <n v="37.5"/>
    <m/>
    <m/>
    <m/>
    <m/>
    <s v="Bancontact"/>
    <m/>
    <m/>
    <n v="33.5"/>
    <m/>
    <x v="1"/>
    <m/>
    <x v="2"/>
    <n v="33.5"/>
    <x v="12"/>
    <n v="33.5"/>
    <x v="0"/>
    <m/>
  </r>
  <r>
    <x v="11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4"/>
    <x v="17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4"/>
    <x v="171"/>
    <s v="Sam, dim et JF - JOUR - Visite 1 bénéficiaire"/>
    <s v="Visite"/>
    <n v="55.5"/>
    <m/>
    <m/>
    <m/>
    <m/>
    <s v="Bancontact"/>
    <m/>
    <m/>
    <n v="55.5"/>
    <m/>
    <x v="1"/>
    <m/>
    <x v="2"/>
    <n v="55.5"/>
    <x v="12"/>
    <n v="55.5"/>
    <x v="0"/>
    <m/>
  </r>
  <r>
    <x v="112"/>
    <n v="5"/>
    <x v="37"/>
    <s v="Sam, dim et JF - JOUR - Visite 1 bénéficiaire"/>
    <s v="Visite"/>
    <n v="55.5"/>
    <m/>
    <m/>
    <m/>
    <m/>
    <s v="Bancontact"/>
    <m/>
    <m/>
    <n v="61.5"/>
    <m/>
    <x v="1"/>
    <m/>
    <x v="2"/>
    <n v="61.5"/>
    <x v="12"/>
    <n v="61.5"/>
    <x v="0"/>
    <m/>
  </r>
  <r>
    <x v="112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6"/>
    <x v="73"/>
    <s v="Sam, dim et JF - JOUR - Visite 1 bénéficiaire"/>
    <s v="Visite"/>
    <n v="55.5"/>
    <m/>
    <m/>
    <m/>
    <m/>
    <s v="Cash"/>
    <m/>
    <m/>
    <n v="55.5"/>
    <m/>
    <x v="1"/>
    <m/>
    <x v="2"/>
    <n v="55.5"/>
    <x v="12"/>
    <n v="55.5"/>
    <x v="0"/>
    <m/>
  </r>
  <r>
    <x v="112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7"/>
    <x v="1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2"/>
    <n v="7"/>
    <x v="1"/>
    <s v="Sam, dim et JF - JOUR - Visite 1 bénéficiaire"/>
    <s v="Visite"/>
    <n v="55.5"/>
    <m/>
    <m/>
    <m/>
    <m/>
    <s v="Bancontact"/>
    <m/>
    <m/>
    <n v="55.5"/>
    <m/>
    <x v="1"/>
    <m/>
    <x v="2"/>
    <n v="55.5"/>
    <x v="12"/>
    <n v="55.5"/>
    <x v="0"/>
    <m/>
  </r>
  <r>
    <x v="112"/>
    <n v="7"/>
    <x v="1"/>
    <s v="Sam, dim et JF - JOUR - Visite 1 bénéficiaire"/>
    <s v="Visite"/>
    <n v="55.5"/>
    <m/>
    <m/>
    <m/>
    <m/>
    <s v="Bancontact"/>
    <m/>
    <m/>
    <n v="55.5"/>
    <m/>
    <x v="1"/>
    <m/>
    <x v="2"/>
    <n v="55.5"/>
    <x v="12"/>
    <n v="55.5"/>
    <x v="0"/>
    <m/>
  </r>
  <r>
    <x v="112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nuit 1"/>
    <x v="6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nuit 1"/>
    <x v="6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nuit 1"/>
    <x v="6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nuit 1"/>
    <x v="63"/>
    <s v="Sam, dim et JF - NUIT - Consultation"/>
    <s v="Consultation"/>
    <n v="50"/>
    <m/>
    <m/>
    <m/>
    <m/>
    <s v="Bancontact"/>
    <m/>
    <m/>
    <n v="50"/>
    <m/>
    <x v="1"/>
    <m/>
    <x v="2"/>
    <n v="50"/>
    <x v="12"/>
    <n v="50"/>
    <x v="0"/>
    <m/>
  </r>
  <r>
    <x v="112"/>
    <s v="nuit 1"/>
    <x v="63"/>
    <s v="Sam, dim et JF - NUIT - Visite 1 bénéficiaire"/>
    <s v="Visite"/>
    <n v="85"/>
    <m/>
    <m/>
    <m/>
    <m/>
    <s v="Bancontact"/>
    <m/>
    <m/>
    <n v="85"/>
    <m/>
    <x v="1"/>
    <m/>
    <x v="2"/>
    <n v="85"/>
    <x v="12"/>
    <n v="85"/>
    <x v="0"/>
    <m/>
  </r>
  <r>
    <x v="112"/>
    <s v="nuit 2"/>
    <x v="12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nuit 3"/>
    <x v="20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nuit 3"/>
    <x v="20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2"/>
    <s v="nuit 3"/>
    <x v="20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5"/>
    <x v="54"/>
    <s v="Sam, dim et JF - JOUR - Consultation"/>
    <s v="Consultation"/>
    <n v="37.5"/>
    <s v="Zangerle Joachim"/>
    <m/>
    <s v="(132) Mutualité chrétienne de la Province de Luxembourg "/>
    <s v="Rue de la Moselle 7-9 6700 ARLON "/>
    <s v="Différé"/>
    <s v="⅓ payant NP"/>
    <s v="Oui"/>
    <n v="38.020000000000003"/>
    <m/>
    <x v="1"/>
    <n v="34.61"/>
    <x v="8"/>
    <m/>
    <x v="0"/>
    <n v="34.61"/>
    <x v="0"/>
    <m/>
  </r>
  <r>
    <x v="113"/>
    <n v="6"/>
    <x v="198"/>
    <s v="Sam, dim et JF - JOUR - Visite 1 bénéficiaire"/>
    <s v="Visite"/>
    <n v="55.5"/>
    <s v="Aussems Felix"/>
    <m/>
    <s v="(515) Freie Krankenkasse _x000a_"/>
    <s v="Rue Saint-Hubert 49 - 1150 BRUXELLES"/>
    <s v="Différé"/>
    <s v="⅓ payant C"/>
    <s v="Oui"/>
    <n v="55.5"/>
    <n v="4"/>
    <x v="12"/>
    <n v="50.8"/>
    <x v="2"/>
    <m/>
    <x v="0"/>
    <n v="4"/>
    <x v="3"/>
    <s v="Virement 11/10/2017"/>
  </r>
  <r>
    <x v="113"/>
    <s v="2b"/>
    <x v="116"/>
    <s v="Sam, dim et JF - JOUR - Visite 1 bénéficiaire"/>
    <s v="Visite"/>
    <n v="55.5"/>
    <s v="Blanchy Yvette"/>
    <s v="La Barcarole Stembert"/>
    <m/>
    <m/>
    <s v="Différé"/>
    <s v="MR"/>
    <s v="Oui"/>
    <n v="55.5"/>
    <m/>
    <x v="1"/>
    <m/>
    <x v="2"/>
    <m/>
    <x v="0"/>
    <n v="0"/>
    <x v="2"/>
    <m/>
  </r>
  <r>
    <x v="113"/>
    <n v="6"/>
    <x v="198"/>
    <s v="Sam, dim et JF - JOUR - Visite 1 bénéficiaire"/>
    <s v="Visite"/>
    <n v="55.5"/>
    <s v="Braun Heinz"/>
    <s v="St Joseph Eupen"/>
    <m/>
    <m/>
    <s v="Différé"/>
    <s v="MR"/>
    <s v="Oui"/>
    <n v="55.5"/>
    <m/>
    <x v="1"/>
    <m/>
    <x v="2"/>
    <n v="55.5"/>
    <x v="12"/>
    <n v="55.5"/>
    <x v="0"/>
    <m/>
  </r>
  <r>
    <x v="113"/>
    <n v="7"/>
    <x v="108"/>
    <s v="Sam, dim et JF - JOUR - Consultation"/>
    <s v="Consultation"/>
    <n v="37.5"/>
    <s v="Brodel Oliver"/>
    <s v="M.Méd. Pro Gesund"/>
    <m/>
    <m/>
    <s v="Différé"/>
    <s v="Autres"/>
    <s v="Oui"/>
    <n v="37.5"/>
    <n v="6"/>
    <x v="12"/>
    <m/>
    <x v="2"/>
    <n v="31.5"/>
    <x v="12"/>
    <n v="37.5"/>
    <x v="0"/>
    <m/>
  </r>
  <r>
    <x v="113"/>
    <s v="1b"/>
    <x v="149"/>
    <s v="Sam, dim et JF - JOUR - Visite 1 bénéficiaire"/>
    <s v="Visite"/>
    <n v="55.5"/>
    <s v="Cremers Nicolas"/>
    <s v="St Joseph Moresnet"/>
    <m/>
    <m/>
    <s v="Différé"/>
    <s v="MR"/>
    <s v="Oui"/>
    <n v="55.5"/>
    <m/>
    <x v="1"/>
    <m/>
    <x v="2"/>
    <n v="55.5"/>
    <x v="9"/>
    <n v="55.5"/>
    <x v="0"/>
    <m/>
  </r>
  <r>
    <x v="113"/>
    <s v="1b"/>
    <x v="149"/>
    <s v="Sam, dim et JF - JOUR - Consultation"/>
    <s v="Consultation"/>
    <n v="37.5"/>
    <s v="Simons Marie"/>
    <m/>
    <s v="(319) Solidaris - Mutualité socialiste et syndicale de la Province de Liège _x000a_"/>
    <s v="Chaussée de Mons 228 1480 TUBIZE "/>
    <s v="Différé"/>
    <s v="⅓ payant C"/>
    <s v="Oui"/>
    <n v="37.5"/>
    <n v="1"/>
    <x v="12"/>
    <n v="35.85"/>
    <x v="8"/>
    <m/>
    <x v="0"/>
    <n v="36.85"/>
    <x v="0"/>
    <m/>
  </r>
  <r>
    <x v="113"/>
    <n v="3"/>
    <x v="114"/>
    <s v="Sam, dim et JF - JOUR - Visite 1 bénéficiaire"/>
    <s v="Visite"/>
    <n v="55.5"/>
    <s v="Dumoulin Gilberte"/>
    <s v="Les Heures Claires Spa"/>
    <m/>
    <m/>
    <s v="Différé"/>
    <s v="MR"/>
    <s v="Oui"/>
    <n v="55.5"/>
    <m/>
    <x v="1"/>
    <m/>
    <x v="2"/>
    <n v="55.5"/>
    <x v="9"/>
    <n v="55.5"/>
    <x v="0"/>
    <m/>
  </r>
  <r>
    <x v="113"/>
    <n v="3"/>
    <x v="114"/>
    <s v="Sam, dim et JF - JOUR - Visite 1 bénéficiaire"/>
    <s v="Visite"/>
    <n v="55.5"/>
    <s v="Gendebien Jean - Marie"/>
    <s v="Les Bleuets Spa"/>
    <m/>
    <m/>
    <s v="Différé"/>
    <s v="MR"/>
    <s v="Oui"/>
    <n v="55.5"/>
    <m/>
    <x v="1"/>
    <m/>
    <x v="2"/>
    <n v="55.5"/>
    <x v="9"/>
    <n v="55.5"/>
    <x v="0"/>
    <m/>
  </r>
  <r>
    <x v="113"/>
    <n v="3"/>
    <x v="114"/>
    <s v="Sam, dim et JF - JOUR - Visite 1 bénéficiaire"/>
    <s v="Visite"/>
    <n v="55.5"/>
    <s v="Lemaire Fernand"/>
    <s v="Les Heures Claires Spa"/>
    <m/>
    <m/>
    <s v="Différé"/>
    <s v="MR"/>
    <s v="Oui"/>
    <n v="55.5"/>
    <m/>
    <x v="1"/>
    <m/>
    <x v="2"/>
    <n v="55.5"/>
    <x v="9"/>
    <n v="55.5"/>
    <x v="0"/>
    <m/>
  </r>
  <r>
    <x v="113"/>
    <s v="2b"/>
    <x v="116"/>
    <s v="Sam, dim et JF - JOUR - Consultation"/>
    <s v="Consultation"/>
    <n v="37.5"/>
    <s v="El Abbadi Jamal"/>
    <m/>
    <s v="(137) Mutualité Chrétienne de Verviers - Eupen "/>
    <s v="Rue Laoureux 25-29  - 4800 Verviers"/>
    <s v="Différé"/>
    <s v="⅓ payant BC"/>
    <s v="Oui"/>
    <n v="37.5"/>
    <n v="1.5"/>
    <x v="12"/>
    <m/>
    <x v="2"/>
    <m/>
    <x v="0"/>
    <n v="1.5"/>
    <x v="3"/>
    <m/>
  </r>
  <r>
    <x v="113"/>
    <n v="6"/>
    <x v="198"/>
    <s v="Sam, dim et JF - JOUR - Visite 1 bénéficiaire"/>
    <s v="Visite"/>
    <n v="55.5"/>
    <s v="Valkenberg Martha Anna"/>
    <m/>
    <s v="(610) Office régional d'Eupen _x000a_"/>
    <s v="Brauereihof 5 4700 EUPEN"/>
    <s v="Différé"/>
    <s v="⅓ payant C"/>
    <s v="Oui"/>
    <n v="55.5"/>
    <n v="4"/>
    <x v="12"/>
    <n v="50.8"/>
    <x v="8"/>
    <m/>
    <x v="0"/>
    <n v="54.8"/>
    <x v="0"/>
    <m/>
  </r>
  <r>
    <x v="113"/>
    <s v="2a"/>
    <x v="176"/>
    <s v="Sam, dim et JF - JOUR - Consultation"/>
    <s v="Consultation"/>
    <n v="37.5"/>
    <s v="Malengreaux Virginie"/>
    <m/>
    <s v="(319) Solidaris - Mutualité socialiste et syndicale de la Province de Liège _x000a_"/>
    <s v="Chaussée de Mons 228 1480 TUBIZE "/>
    <s v="Différé"/>
    <s v="⅓ payant C"/>
    <s v="Oui"/>
    <n v="37.5"/>
    <n v="1.5"/>
    <x v="12"/>
    <n v="35.85"/>
    <x v="8"/>
    <m/>
    <x v="0"/>
    <n v="37.35"/>
    <x v="0"/>
    <m/>
  </r>
  <r>
    <x v="113"/>
    <n v="4"/>
    <x v="62"/>
    <s v="Sam, dim et JF - JOUR - Consultation"/>
    <s v="Consultation"/>
    <n v="37.5"/>
    <s v="Houart Léopold"/>
    <m/>
    <s v="(506) Omnimut mutualité libre de Wallonie _x000a_"/>
    <s v="Rue Natalis 47 B 4020 LIEGE "/>
    <s v="Différé"/>
    <s v="Virement"/>
    <s v="Non"/>
    <n v="37.5"/>
    <m/>
    <x v="1"/>
    <m/>
    <x v="2"/>
    <m/>
    <x v="0"/>
    <n v="0"/>
    <x v="1"/>
    <m/>
  </r>
  <r>
    <x v="113"/>
    <n v="7"/>
    <x v="108"/>
    <s v="Sam, dim et JF - JOUR - Visite 1 bénéficiaire"/>
    <s v="Visite"/>
    <n v="55.5"/>
    <s v="Houscheid Peter"/>
    <s v="Klosterstrasse 9/B  4780  Saint - Vith"/>
    <m/>
    <m/>
    <s v="Différé"/>
    <s v="MR"/>
    <s v="Oui"/>
    <n v="55.5"/>
    <m/>
    <x v="1"/>
    <m/>
    <x v="2"/>
    <n v="55.5"/>
    <x v="12"/>
    <n v="55.5"/>
    <x v="0"/>
    <m/>
  </r>
  <r>
    <x v="113"/>
    <n v="7"/>
    <x v="108"/>
    <s v="Sam, dim et JF - JOUR - Consultation"/>
    <s v="Consultation"/>
    <n v="37.5"/>
    <s v="Jakobs Mélina"/>
    <s v="M.Méd. Pro Gesund"/>
    <m/>
    <m/>
    <s v="Différé"/>
    <s v="Autres"/>
    <s v="Oui"/>
    <n v="37.5"/>
    <n v="6"/>
    <x v="12"/>
    <m/>
    <x v="2"/>
    <n v="31.5"/>
    <x v="12"/>
    <n v="37.5"/>
    <x v="0"/>
    <m/>
  </r>
  <r>
    <x v="113"/>
    <n v="7"/>
    <x v="108"/>
    <s v="Sam, dim et JF - JOUR - Visite 1 bénéficiaire"/>
    <s v="Visite"/>
    <n v="55.5"/>
    <s v="Niessen Catharina"/>
    <s v="MRS Bütgenbach"/>
    <m/>
    <m/>
    <s v="Différé"/>
    <s v="MR"/>
    <s v="Oui"/>
    <n v="55.5"/>
    <m/>
    <x v="1"/>
    <m/>
    <x v="2"/>
    <n v="55.5"/>
    <x v="9"/>
    <n v="55.5"/>
    <x v="0"/>
    <m/>
  </r>
  <r>
    <x v="113"/>
    <s v="2a"/>
    <x v="176"/>
    <s v="Sam, dim et JF - JOUR - Consultation"/>
    <s v="Consultation"/>
    <n v="37.5"/>
    <s v="Legipont Jeannine"/>
    <m/>
    <s v="(228) Mutualia - Mutualité neutre _x000a_"/>
    <s v="Place Verte 41 4800 VERVIERS"/>
    <s v="Différé"/>
    <s v="⅓ payant C"/>
    <s v="Oui"/>
    <n v="37.5"/>
    <n v="1.5"/>
    <x v="12"/>
    <m/>
    <x v="2"/>
    <m/>
    <x v="0"/>
    <n v="1.5"/>
    <x v="3"/>
    <m/>
  </r>
  <r>
    <x v="113"/>
    <s v="nuit 2"/>
    <x v="104"/>
    <s v="Sam, dim et JF - NUIT - Visite 1 bénéficiaire"/>
    <s v="Visite"/>
    <n v="85"/>
    <s v="Lerho Adèle"/>
    <s v="St Elisabeth Waimes"/>
    <m/>
    <m/>
    <s v="Différé"/>
    <s v="MR"/>
    <s v="Oui"/>
    <n v="85"/>
    <m/>
    <x v="1"/>
    <m/>
    <x v="2"/>
    <n v="85"/>
    <x v="0"/>
    <n v="0"/>
    <x v="2"/>
    <s v="Virement 27/10/2017"/>
  </r>
  <r>
    <x v="113"/>
    <s v="2b"/>
    <x v="116"/>
    <s v="Sam, dim et JF - JOUR - Visite 1 bénéficiaire"/>
    <s v="Visite"/>
    <n v="55.5"/>
    <s v="André Raymonde"/>
    <s v="Mr Pepinster"/>
    <m/>
    <m/>
    <s v="Différé"/>
    <s v="MR"/>
    <s v="Oui"/>
    <n v="55.5"/>
    <m/>
    <x v="1"/>
    <m/>
    <x v="2"/>
    <n v="55.5"/>
    <x v="9"/>
    <n v="55.5"/>
    <x v="0"/>
    <m/>
  </r>
  <r>
    <x v="113"/>
    <s v="2b"/>
    <x v="116"/>
    <s v="Sam, dim et JF - JOUR - Consultation"/>
    <s v="Consultation"/>
    <n v="37.5"/>
    <s v="Diawara Djenaba"/>
    <s v="M.Méd. Thier Mère Dieu"/>
    <m/>
    <m/>
    <s v="Différé"/>
    <s v="Autres"/>
    <s v="Oui"/>
    <n v="37.5"/>
    <n v="1.5"/>
    <x v="12"/>
    <m/>
    <x v="2"/>
    <n v="36"/>
    <x v="9"/>
    <n v="37.5"/>
    <x v="0"/>
    <m/>
  </r>
  <r>
    <x v="113"/>
    <s v="2b"/>
    <x v="116"/>
    <s v="Sam, dim et JF - JOUR - Consultation"/>
    <s v="Consultation"/>
    <n v="37.5"/>
    <s v="Ndamage Eric"/>
    <m/>
    <s v="(137) Mutualité Chrétienne de Verviers - Eupen "/>
    <s v="Rue Laoureux 25-29  - 4800 Verviers"/>
    <s v="Différé"/>
    <s v="⅓ payant C"/>
    <s v="Oui"/>
    <n v="37.5"/>
    <n v="1.5"/>
    <x v="12"/>
    <n v="35.85"/>
    <x v="8"/>
    <m/>
    <x v="0"/>
    <n v="37.35"/>
    <x v="0"/>
    <m/>
  </r>
  <r>
    <x v="113"/>
    <s v="2b"/>
    <x v="116"/>
    <s v="Sam, dim et JF - JOUR - Consultation"/>
    <s v="Consultation"/>
    <n v="37.5"/>
    <s v="Turki Amira"/>
    <s v="M.Méd. Thier Mère Dieu"/>
    <m/>
    <m/>
    <s v="Différé"/>
    <s v="Autres"/>
    <s v="Oui"/>
    <n v="37.5"/>
    <n v="1.5"/>
    <x v="12"/>
    <m/>
    <x v="2"/>
    <n v="36"/>
    <x v="9"/>
    <n v="37.5"/>
    <x v="0"/>
    <m/>
  </r>
  <r>
    <x v="113"/>
    <n v="6"/>
    <x v="198"/>
    <s v="Sam, dim et JF - JOUR - Visite 1 bénéficiaire"/>
    <s v="Visite"/>
    <n v="55.5"/>
    <s v="Veithen Nikolaus"/>
    <s v="M.Méd. GPS Med Eupen"/>
    <m/>
    <m/>
    <s v="Différé"/>
    <s v="Autres"/>
    <s v="Oui"/>
    <n v="55.5"/>
    <m/>
    <x v="1"/>
    <m/>
    <x v="2"/>
    <n v="55.5"/>
    <x v="12"/>
    <n v="55.5"/>
    <x v="0"/>
    <m/>
  </r>
  <r>
    <x v="113"/>
    <s v="nuit 1"/>
    <x v="40"/>
    <s v="Sam, dim et JF - NUIT - Visite 1 bénéficiaire"/>
    <s v="Visite"/>
    <n v="85"/>
    <s v="Di Tommaso Giovanna"/>
    <m/>
    <s v="(606) Office régional de Liège _x000a_"/>
    <s v="Rue des Augustins 18 4000 LIEGE"/>
    <s v="Différé"/>
    <s v="⅓ payant NP"/>
    <s v="Oui"/>
    <n v="85"/>
    <m/>
    <x v="1"/>
    <n v="78.5"/>
    <x v="8"/>
    <m/>
    <x v="0"/>
    <n v="78.5"/>
    <x v="0"/>
    <m/>
  </r>
  <r>
    <x v="113"/>
    <s v="nuit 1"/>
    <x v="40"/>
    <s v="Sam, dim et JF - JOUR - Consultation"/>
    <s v="Consultation"/>
    <n v="37.5"/>
    <s v="Neuprez Malik"/>
    <m/>
    <s v="(137) Mutualité Chrétienne de Verviers - Eupen "/>
    <s v="Rue Laoureux 25-29  - 4800 Verviers"/>
    <s v="Différé"/>
    <s v="⅓ payant C"/>
    <s v="Oui"/>
    <n v="37.5"/>
    <n v="1.5"/>
    <x v="12"/>
    <n v="35.85"/>
    <x v="8"/>
    <m/>
    <x v="0"/>
    <n v="37.35"/>
    <x v="0"/>
    <m/>
  </r>
  <r>
    <x v="113"/>
    <s v="nuit 1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1a"/>
    <x v="17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1a"/>
    <x v="17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1a"/>
    <x v="17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1a"/>
    <x v="17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1a"/>
    <x v="17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1a"/>
    <x v="17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1a"/>
    <x v="17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1b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1b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1b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1b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2a"/>
    <x v="17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2b"/>
    <x v="11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3"/>
    <x v="114"/>
    <s v="Sam, dim et JF - JOUR - Visite 1 bénéficiaire"/>
    <s v="Visite"/>
    <n v="55.5"/>
    <m/>
    <m/>
    <m/>
    <m/>
    <s v="Cash"/>
    <m/>
    <m/>
    <n v="55.5"/>
    <m/>
    <x v="1"/>
    <m/>
    <x v="2"/>
    <n v="55.5"/>
    <x v="12"/>
    <n v="55.5"/>
    <x v="0"/>
    <m/>
  </r>
  <r>
    <x v="113"/>
    <n v="3"/>
    <x v="114"/>
    <s v="Sam, dim et JF - JOUR - Visite 1 bénéficiaire"/>
    <s v="Visite"/>
    <n v="55.5"/>
    <m/>
    <m/>
    <m/>
    <m/>
    <s v="Bancontact"/>
    <m/>
    <m/>
    <n v="55.5"/>
    <m/>
    <x v="1"/>
    <m/>
    <x v="2"/>
    <n v="55.5"/>
    <x v="12"/>
    <n v="55.5"/>
    <x v="0"/>
    <m/>
  </r>
  <r>
    <x v="113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3"/>
    <x v="11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4"/>
    <x v="62"/>
    <s v="Sam, dim et JF - JOUR - Visite 1 bénéficiaire"/>
    <s v="Visite"/>
    <n v="55.5"/>
    <m/>
    <m/>
    <m/>
    <m/>
    <s v="Cash"/>
    <m/>
    <m/>
    <n v="55"/>
    <m/>
    <x v="1"/>
    <m/>
    <x v="2"/>
    <n v="55"/>
    <x v="12"/>
    <n v="55"/>
    <x v="0"/>
    <m/>
  </r>
  <r>
    <x v="113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4"/>
    <x v="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6"/>
    <x v="19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n v="7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nuit 2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3"/>
    <s v="nuit 3"/>
    <x v="10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4"/>
    <s v="nuit 2"/>
    <x v="148"/>
    <s v="Vend et veille JF - JOUR - Visite 1 bénéficiare"/>
    <s v="Visite"/>
    <n v="49.5"/>
    <s v="Josten Madeleine"/>
    <s v="Les Arcades Malmédy"/>
    <m/>
    <m/>
    <s v="Différé"/>
    <s v="MR"/>
    <s v="Oui"/>
    <n v="49"/>
    <m/>
    <x v="1"/>
    <m/>
    <x v="2"/>
    <m/>
    <x v="0"/>
    <n v="0"/>
    <x v="2"/>
    <m/>
  </r>
  <r>
    <x v="114"/>
    <s v="nuit 2"/>
    <x v="148"/>
    <s v="Vend et veille JF - NUIT - Visite 1 bénéficiare"/>
    <s v="Visite"/>
    <n v="85"/>
    <s v="Kurts Laurence"/>
    <s v="L'Horizon - Maison St Edouard Stoumont 4987"/>
    <m/>
    <m/>
    <s v="Différé"/>
    <s v="MR"/>
    <s v="Oui"/>
    <n v="85"/>
    <m/>
    <x v="1"/>
    <m/>
    <x v="2"/>
    <n v="85"/>
    <x v="12"/>
    <n v="85"/>
    <x v="0"/>
    <m/>
  </r>
  <r>
    <x v="114"/>
    <s v="nuit 1"/>
    <x v="27"/>
    <s v="Vend et veille JF - JOUR - Consultation"/>
    <s v="Consultation"/>
    <n v="29"/>
    <s v="Iksi Rayane"/>
    <m/>
    <s v="(319) Solidaris - Mutualité socialiste et syndicale de la Province de Liège _x000a_"/>
    <s v="Chaussée de Mons 228 1480 TUBIZE "/>
    <s v="Différé"/>
    <s v="⅓ payant C"/>
    <s v="Oui"/>
    <n v="29"/>
    <n v="1.5"/>
    <x v="12"/>
    <n v="27.9"/>
    <x v="8"/>
    <m/>
    <x v="0"/>
    <n v="29.4"/>
    <x v="0"/>
    <m/>
  </r>
  <r>
    <x v="114"/>
    <s v="nuit 3"/>
    <x v="51"/>
    <s v="Vend et veille JF - JOUR - Consultation"/>
    <s v="Consultation"/>
    <n v="29"/>
    <m/>
    <m/>
    <m/>
    <m/>
    <s v="Cash"/>
    <m/>
    <m/>
    <n v="29"/>
    <m/>
    <x v="1"/>
    <m/>
    <x v="2"/>
    <n v="29"/>
    <x v="12"/>
    <n v="29"/>
    <x v="0"/>
    <m/>
  </r>
  <r>
    <x v="114"/>
    <s v="nuit 1"/>
    <x v="27"/>
    <s v="Vend et veille JF - JOUR - Consultation"/>
    <s v="Consultation"/>
    <n v="29"/>
    <m/>
    <m/>
    <m/>
    <m/>
    <s v="Bancontact"/>
    <m/>
    <m/>
    <n v="29"/>
    <m/>
    <x v="1"/>
    <m/>
    <x v="2"/>
    <n v="29"/>
    <x v="12"/>
    <n v="29"/>
    <x v="0"/>
    <m/>
  </r>
  <r>
    <x v="114"/>
    <s v="nuit 1"/>
    <x v="27"/>
    <s v="Vend et veille JF - JOUR - Visite 1 bénéficiare"/>
    <s v="Visite"/>
    <n v="49.5"/>
    <m/>
    <m/>
    <m/>
    <m/>
    <s v="Bancontact"/>
    <m/>
    <m/>
    <n v="49.5"/>
    <m/>
    <x v="1"/>
    <m/>
    <x v="2"/>
    <n v="49.5"/>
    <x v="12"/>
    <n v="49.5"/>
    <x v="0"/>
    <m/>
  </r>
  <r>
    <x v="114"/>
    <s v="nuit 1"/>
    <x v="27"/>
    <s v="Vend et veille JF - JOUR - Visite 1 bénéficiare"/>
    <s v="Visite"/>
    <n v="49.5"/>
    <m/>
    <m/>
    <m/>
    <m/>
    <s v="Bancontact"/>
    <m/>
    <m/>
    <n v="49.5"/>
    <m/>
    <x v="1"/>
    <m/>
    <x v="2"/>
    <n v="49.5"/>
    <x v="12"/>
    <n v="49.5"/>
    <x v="0"/>
    <m/>
  </r>
  <r>
    <x v="115"/>
    <s v="nuit 1"/>
    <x v="215"/>
    <s v="Sam, dim et JF - NUIT - Visite 1 bénéficiaire"/>
    <s v="Visite"/>
    <n v="85"/>
    <s v="Baneux Anne"/>
    <s v="Les Hêtres Verviers"/>
    <m/>
    <m/>
    <s v="Différé"/>
    <s v="MR"/>
    <s v="Oui"/>
    <n v="85"/>
    <m/>
    <x v="1"/>
    <m/>
    <x v="2"/>
    <n v="85"/>
    <x v="0"/>
    <n v="0"/>
    <x v="2"/>
    <s v="Virement 02/11/2017"/>
  </r>
  <r>
    <x v="115"/>
    <s v="2b"/>
    <x v="195"/>
    <s v="Sam, dim et JF - JOUR - Visite 1 bénéficiaire"/>
    <s v="Visite"/>
    <n v="55.5"/>
    <s v="Dubois Karine"/>
    <m/>
    <s v="(228) Mutualia - Mutualité neutre _x000a_"/>
    <s v="Place Verte 41 4800 VERVIERS"/>
    <s v="Différé"/>
    <s v="⅓ payant C"/>
    <s v="Oui"/>
    <n v="55.5"/>
    <n v="5"/>
    <x v="12"/>
    <n v="50.8"/>
    <x v="2"/>
    <m/>
    <x v="0"/>
    <n v="5"/>
    <x v="3"/>
    <s v="Virement 31/10/2017"/>
  </r>
  <r>
    <x v="115"/>
    <n v="3"/>
    <x v="47"/>
    <s v="Sam, dim et JF - JOUR - Consultation"/>
    <s v="Consultation"/>
    <n v="37.5"/>
    <s v="Fery Maelys"/>
    <m/>
    <s v="(228) Mutualia - Mutualité neutre _x000a_"/>
    <s v="Place Verte 41 4800 VERVIERS"/>
    <s v="Différé"/>
    <s v="⅓ payant BC"/>
    <s v="Oui"/>
    <n v="37.5"/>
    <n v="1.5"/>
    <x v="12"/>
    <n v="35.85"/>
    <x v="2"/>
    <m/>
    <x v="0"/>
    <n v="1.5"/>
    <x v="3"/>
    <s v="Virement 31/10/2017"/>
  </r>
  <r>
    <x v="115"/>
    <s v="2a"/>
    <x v="191"/>
    <s v="Sam, dim et JF - JOUR - Consultation"/>
    <s v="Consultation"/>
    <n v="37.5"/>
    <s v="Genet Alicia Co/Halleux"/>
    <s v="Maître Halleux - Rue Laoureux 37 - 4800 Verviers"/>
    <m/>
    <m/>
    <s v="Différé"/>
    <s v="Admin. De biens"/>
    <s v="Oui"/>
    <n v="37.5"/>
    <m/>
    <x v="1"/>
    <m/>
    <x v="2"/>
    <n v="37.5"/>
    <x v="12"/>
    <n v="37.5"/>
    <x v="0"/>
    <m/>
  </r>
  <r>
    <x v="115"/>
    <s v="1a"/>
    <x v="48"/>
    <s v="Sam, dim et JF - JOUR - Visite 3 bénéficiaires"/>
    <s v="Visite"/>
    <n v="46.5"/>
    <s v="Hackmann Olinde Dorothée"/>
    <s v="St Joseph Membach"/>
    <m/>
    <m/>
    <s v="Différé"/>
    <s v="MR"/>
    <s v="Oui"/>
    <n v="45"/>
    <m/>
    <x v="1"/>
    <m/>
    <x v="2"/>
    <m/>
    <x v="0"/>
    <n v="0"/>
    <x v="2"/>
    <m/>
  </r>
  <r>
    <x v="115"/>
    <s v="2b"/>
    <x v="195"/>
    <s v="Sam, dim et JF - JOUR - Consultation"/>
    <s v="Consultation"/>
    <n v="37.5"/>
    <s v="Delhez Marie - Josée"/>
    <m/>
    <s v="(137) Mutualité Chrétienne de Verviers - Eupen "/>
    <s v="Rue Laoureux 25-29  - 4800 Verviers"/>
    <s v="Différé"/>
    <s v="⅓ payant C"/>
    <s v="Oui"/>
    <n v="37.5"/>
    <n v="1.5"/>
    <x v="12"/>
    <n v="35.85"/>
    <x v="8"/>
    <m/>
    <x v="0"/>
    <n v="37.35"/>
    <x v="0"/>
    <m/>
  </r>
  <r>
    <x v="115"/>
    <s v="2b"/>
    <x v="195"/>
    <s v="Sam, dim et JF - JOUR - Visite 1 bénéficiaire"/>
    <s v="Visite"/>
    <n v="55.5"/>
    <s v="Dessoy Nestor"/>
    <m/>
    <s v="(319) Solidaris - Mutualité socialiste et syndicale de la Province de Liège _x000a_"/>
    <s v="Chaussée de Mons 228 1480 TUBIZE "/>
    <s v="Différé"/>
    <s v="⅓ payant C"/>
    <s v="Oui"/>
    <n v="55.5"/>
    <n v="5"/>
    <x v="12"/>
    <n v="50.8"/>
    <x v="8"/>
    <m/>
    <x v="0"/>
    <n v="55.8"/>
    <x v="0"/>
    <m/>
  </r>
  <r>
    <x v="115"/>
    <s v="2b"/>
    <x v="195"/>
    <s v="Sam, dim et JF - JOUR - Visite 1 bénéficiaire"/>
    <s v="Visite"/>
    <n v="55.5"/>
    <s v="Heinen Johann"/>
    <m/>
    <s v="(137) Mutualité Chrétienne de Verviers - Eupen "/>
    <s v="Rue Laoureux 25-29  - 4800 Verviers"/>
    <s v="Différé"/>
    <s v="⅓ payant NP"/>
    <s v="Oui"/>
    <n v="55.5"/>
    <m/>
    <x v="1"/>
    <n v="55.6"/>
    <x v="8"/>
    <m/>
    <x v="0"/>
    <n v="55.6"/>
    <x v="0"/>
    <m/>
  </r>
  <r>
    <x v="115"/>
    <s v="2b"/>
    <x v="195"/>
    <s v="Sam, dim et JF - JOUR - Consultation"/>
    <s v="Consultation"/>
    <n v="37.5"/>
    <s v="Simsek Eser"/>
    <m/>
    <s v="(506) Omnimut mutualité libre de Wallonie _x000a_"/>
    <s v="Rue Natalis 47 B 4020 LIEGE "/>
    <s v="Différé"/>
    <s v="⅓ payant C"/>
    <s v="Oui"/>
    <n v="37.5"/>
    <n v="1.5"/>
    <x v="12"/>
    <n v="35.85"/>
    <x v="8"/>
    <m/>
    <x v="0"/>
    <n v="37.35"/>
    <x v="0"/>
    <m/>
  </r>
  <r>
    <x v="115"/>
    <s v="2b"/>
    <x v="195"/>
    <s v="Sam, dim et JF - JOUR - Visite 1 bénéficiaire"/>
    <s v="Visite"/>
    <n v="55.5"/>
    <s v="Hendrick Marcel"/>
    <s v="La Barcarolle Stembert"/>
    <m/>
    <m/>
    <s v="Différé"/>
    <s v="MR"/>
    <s v="Oui"/>
    <n v="78.16"/>
    <m/>
    <x v="1"/>
    <m/>
    <x v="2"/>
    <m/>
    <x v="0"/>
    <n v="0"/>
    <x v="2"/>
    <m/>
  </r>
  <r>
    <x v="115"/>
    <s v="2a"/>
    <x v="191"/>
    <s v="Sam, dim et JF - JOUR - Consultation"/>
    <s v="Consultation"/>
    <n v="37.5"/>
    <s v="Charlier Kimberley"/>
    <s v="M.Méd. Mosaïque"/>
    <m/>
    <m/>
    <s v="Différé"/>
    <s v="Autres"/>
    <s v="Oui"/>
    <n v="37.5"/>
    <n v="1.5"/>
    <x v="12"/>
    <m/>
    <x v="2"/>
    <n v="35.85"/>
    <x v="9"/>
    <n v="37.35"/>
    <x v="0"/>
    <m/>
  </r>
  <r>
    <x v="115"/>
    <s v="2a"/>
    <x v="191"/>
    <s v="Sam, dim et JF - JOUR - Visite 1 bénéficiaire"/>
    <s v="Visite"/>
    <n v="55.5"/>
    <s v="Kemmers Frans"/>
    <s v="Entour Ages / Sol'Azur Wegnez"/>
    <m/>
    <m/>
    <s v="Différé"/>
    <s v="MR"/>
    <s v="Oui"/>
    <n v="55.5"/>
    <m/>
    <x v="1"/>
    <m/>
    <x v="2"/>
    <n v="55.5"/>
    <x v="9"/>
    <n v="55.5"/>
    <x v="0"/>
    <m/>
  </r>
  <r>
    <x v="115"/>
    <s v="2a"/>
    <x v="191"/>
    <s v="Sam, dim et JF - JOUR - Consultation"/>
    <s v="Consultation"/>
    <n v="37.5"/>
    <s v="Mazza Concettino"/>
    <s v="M.Méd. Thier Mère Dieu"/>
    <m/>
    <m/>
    <s v="Différé"/>
    <s v="Autres"/>
    <s v="Oui"/>
    <n v="37.5"/>
    <n v="1.5"/>
    <x v="12"/>
    <m/>
    <x v="2"/>
    <n v="36"/>
    <x v="9"/>
    <n v="37.5"/>
    <x v="0"/>
    <m/>
  </r>
  <r>
    <x v="115"/>
    <s v="2a"/>
    <x v="191"/>
    <s v="Sam, dim et JF - JOUR - Consultation"/>
    <s v="Consultation"/>
    <n v="37.5"/>
    <s v="Senssfelder Caroline"/>
    <s v="M.Méd. Thier Mère Dieu"/>
    <m/>
    <m/>
    <s v="Différé"/>
    <s v="Autres"/>
    <s v="Oui"/>
    <n v="37.5"/>
    <n v="6"/>
    <x v="12"/>
    <m/>
    <x v="2"/>
    <n v="31.5"/>
    <x v="9"/>
    <n v="37.5"/>
    <x v="0"/>
    <m/>
  </r>
  <r>
    <x v="115"/>
    <s v="1a"/>
    <x v="48"/>
    <s v="Sam, dim et JF - JOUR - Visite 3 bénéficiaires"/>
    <s v="Visite"/>
    <n v="46.5"/>
    <s v="Grün Joseph"/>
    <s v="St Joseph Membach"/>
    <m/>
    <m/>
    <s v="Différé"/>
    <s v="MR"/>
    <s v="Oui"/>
    <n v="45"/>
    <m/>
    <x v="1"/>
    <m/>
    <x v="2"/>
    <n v="45"/>
    <x v="9"/>
    <n v="45"/>
    <x v="0"/>
    <m/>
  </r>
  <r>
    <x v="115"/>
    <s v="1a"/>
    <x v="48"/>
    <s v="Sam, dim et JF - JOUR - Visite 3 bénéficiaires"/>
    <s v="Visite"/>
    <n v="46.5"/>
    <s v="Janklaes Hildegarde"/>
    <s v="St Joseph Membach"/>
    <m/>
    <m/>
    <s v="Différé"/>
    <s v="MR"/>
    <s v="Oui"/>
    <n v="45"/>
    <m/>
    <x v="1"/>
    <m/>
    <x v="2"/>
    <n v="45"/>
    <x v="9"/>
    <n v="45"/>
    <x v="0"/>
    <m/>
  </r>
  <r>
    <x v="115"/>
    <s v="nuit 2"/>
    <x v="213"/>
    <s v="Sam, dim et JF - NUIT - Visite 1 bénéficiaire"/>
    <s v="Visite"/>
    <n v="85"/>
    <s v="Kloostermeyer Anne - Christy"/>
    <m/>
    <s v="(509) Partena - Mutualité libre _x000a_"/>
    <s v="Boulevard Louis Mettewie 74-76 1080 BRUXELLES "/>
    <s v="Différé"/>
    <s v="⅓ payant NP"/>
    <s v="Oui"/>
    <n v="85"/>
    <m/>
    <x v="1"/>
    <n v="56.62"/>
    <x v="2"/>
    <m/>
    <x v="0"/>
    <n v="0"/>
    <x v="3"/>
    <s v="Virement 05/10/2017"/>
  </r>
  <r>
    <x v="115"/>
    <s v="nuit 2"/>
    <x v="213"/>
    <s v="Sam, dim et JF - NUIT - Visite 1 bénéficiaire"/>
    <s v="Visite"/>
    <n v="85"/>
    <s v="Nuyts Maria"/>
    <m/>
    <s v="(515) Freie Krankenkasse _x000a_"/>
    <s v="Rue Saint-Hubert 49 - 1150 BRUXELLES"/>
    <s v="Différé"/>
    <s v="⅓ payant BC"/>
    <s v="Oui"/>
    <n v="85"/>
    <n v="7"/>
    <x v="12"/>
    <n v="34.18"/>
    <x v="2"/>
    <m/>
    <x v="0"/>
    <n v="7"/>
    <x v="3"/>
    <s v="Virement 03/10/2017"/>
  </r>
  <r>
    <x v="115"/>
    <s v="2b"/>
    <x v="195"/>
    <s v="Sam, dim et JF - JOUR - Visite 2 bénéficiaires"/>
    <s v="Visite"/>
    <n v="48"/>
    <s v="Raeymaekers Janine"/>
    <s v="Bon Air Petit Rechain"/>
    <m/>
    <m/>
    <s v="Différé"/>
    <s v="MR"/>
    <s v="Oui"/>
    <n v="48.18"/>
    <m/>
    <x v="1"/>
    <m/>
    <x v="2"/>
    <n v="48.18"/>
    <x v="0"/>
    <n v="0"/>
    <x v="2"/>
    <s v="Virement 25/10/2017"/>
  </r>
  <r>
    <x v="115"/>
    <n v="6"/>
    <x v="66"/>
    <s v="Sam, dim et JF - JOUR - Visite 1 bénéficiaire"/>
    <s v="Visite"/>
    <n v="55.5"/>
    <s v="Geiger Marike"/>
    <s v="Home Fabiola Eupen"/>
    <m/>
    <m/>
    <s v="Différé"/>
    <s v="MR"/>
    <s v="Oui"/>
    <n v="55.5"/>
    <m/>
    <x v="1"/>
    <m/>
    <x v="2"/>
    <n v="55.5"/>
    <x v="9"/>
    <n v="55.5"/>
    <x v="0"/>
    <m/>
  </r>
  <r>
    <x v="115"/>
    <n v="6"/>
    <x v="66"/>
    <s v="Sam, dim et JF - JOUR - Consultation"/>
    <s v="Consultation"/>
    <n v="37.5"/>
    <s v="Nicoll Mathias"/>
    <s v="M.Méd. GPS Med Eupen"/>
    <m/>
    <m/>
    <s v="Différé"/>
    <s v="Autres"/>
    <s v="Oui"/>
    <n v="37.5"/>
    <n v="1.5"/>
    <x v="12"/>
    <m/>
    <x v="2"/>
    <n v="36"/>
    <x v="9"/>
    <n v="37.5"/>
    <x v="0"/>
    <m/>
  </r>
  <r>
    <x v="115"/>
    <n v="4"/>
    <x v="78"/>
    <s v="Sam, dim et JF - JOUR - Consultation"/>
    <s v="Consultation"/>
    <n v="37.5"/>
    <s v="Adelaire Valérie"/>
    <m/>
    <s v="(319) Solidaris - Mutualité socialiste et syndicale de la Province de Liège _x000a_"/>
    <s v="Chaussée de Mons 228 1480 TUBIZE "/>
    <s v="Différé"/>
    <s v="⅓ payant NP"/>
    <s v="Oui"/>
    <n v="37.5"/>
    <m/>
    <x v="1"/>
    <n v="35.85"/>
    <x v="8"/>
    <m/>
    <x v="0"/>
    <n v="35.85"/>
    <x v="0"/>
    <m/>
  </r>
  <r>
    <x v="115"/>
    <n v="4"/>
    <x v="78"/>
    <s v="Sam, dim et JF - JOUR - Visite 1 bénéficiaire"/>
    <s v="Visite"/>
    <n v="55.5"/>
    <s v="Dubois Cécile"/>
    <s v="Les Arcades  Malmédy"/>
    <m/>
    <m/>
    <s v="Différé"/>
    <s v="MR"/>
    <s v="Oui"/>
    <n v="55.5"/>
    <m/>
    <x v="1"/>
    <m/>
    <x v="2"/>
    <n v="55.5"/>
    <x v="9"/>
    <n v="55.5"/>
    <x v="0"/>
    <m/>
  </r>
  <r>
    <x v="115"/>
    <n v="4"/>
    <x v="78"/>
    <s v="Sam, dim et JF - JOUR - Consultation"/>
    <s v="Consultation"/>
    <n v="37.5"/>
    <s v="Goffin José"/>
    <m/>
    <s v="(137) Mutualité Chrétienne de Verviers - Eupen "/>
    <s v="Rue Laoureux 25-29  - 4800 Verviers"/>
    <s v="Différé"/>
    <s v="⅓ payant C"/>
    <s v="Oui"/>
    <n v="37.5"/>
    <n v="1.5"/>
    <x v="12"/>
    <n v="35.85"/>
    <x v="8"/>
    <m/>
    <x v="0"/>
    <n v="37.35"/>
    <x v="0"/>
    <m/>
  </r>
  <r>
    <x v="115"/>
    <n v="4"/>
    <x v="78"/>
    <s v="Sam, dim et JF - JOUR - Consultation"/>
    <s v="Consultation"/>
    <n v="37.5"/>
    <s v="Roger Mercédes"/>
    <m/>
    <s v="(319) Solidaris - Mutualité socialiste et syndicale de la Province de Liège _x000a_"/>
    <s v="Chaussée de Mons 228 1480 TUBIZE "/>
    <s v="Différé"/>
    <s v="⅓ payant NP"/>
    <s v="Oui"/>
    <n v="37.5"/>
    <m/>
    <x v="1"/>
    <n v="35.85"/>
    <x v="8"/>
    <m/>
    <x v="0"/>
    <n v="35.85"/>
    <x v="0"/>
    <m/>
  </r>
  <r>
    <x v="115"/>
    <n v="4"/>
    <x v="78"/>
    <s v="Sam, dim et JF - JOUR - Visite 1 bénéficiaire"/>
    <s v="Visite"/>
    <n v="55.5"/>
    <s v="Schmitz Hubert"/>
    <m/>
    <s v="(137) Mutualité Chrétienne de Verviers - Eupen "/>
    <s v="Rue Laoureux 25-29  - 4800 Verviers"/>
    <s v="Différé"/>
    <s v="⅓ payant C"/>
    <s v="Oui"/>
    <n v="55.5"/>
    <n v="3"/>
    <x v="12"/>
    <n v="50.8"/>
    <x v="8"/>
    <m/>
    <x v="0"/>
    <n v="53.8"/>
    <x v="0"/>
    <m/>
  </r>
  <r>
    <x v="115"/>
    <s v="2b"/>
    <x v="195"/>
    <s v="Sam, dim et JF - JOUR - Visite 2 bénéficiaires"/>
    <s v="Visite"/>
    <n v="48"/>
    <s v="Theysgens Suzanne"/>
    <s v="Bon Air Petit Rechain"/>
    <m/>
    <m/>
    <s v="Différé"/>
    <s v="MR"/>
    <s v="Oui"/>
    <n v="48.18"/>
    <m/>
    <x v="1"/>
    <m/>
    <x v="2"/>
    <n v="48.18"/>
    <x v="0"/>
    <n v="0"/>
    <x v="2"/>
    <s v="Virement 25/10/2017"/>
  </r>
  <r>
    <x v="115"/>
    <s v="1b"/>
    <x v="217"/>
    <s v="Sam, dim et JF - JOUR - Consultation"/>
    <s v="Consultation"/>
    <n v="37.5"/>
    <s v="Pirlet Mélodie"/>
    <m/>
    <s v="(228) Mutualia - Mutualité neutre _x000a_"/>
    <s v="Place Verte 41 4800 VERVIERS"/>
    <s v="Différé"/>
    <s v="⅓ payant C"/>
    <s v="Oui"/>
    <n v="37.5"/>
    <n v="1.5"/>
    <x v="12"/>
    <n v="23.5"/>
    <x v="2"/>
    <m/>
    <x v="0"/>
    <n v="1.5"/>
    <x v="3"/>
    <s v="Virement 31/10/2017"/>
  </r>
  <r>
    <x v="115"/>
    <s v="1b"/>
    <x v="217"/>
    <s v="Sam, dim et JF - JOUR - Visite 1 bénéficiaire"/>
    <s v="Visite"/>
    <n v="55.5"/>
    <s v="Lucas Duarte Maria"/>
    <m/>
    <s v="(137) Mutualité Chrétienne de Verviers - Eupen "/>
    <s v="Rue Laoureux 25-29  - 4800 Verviers"/>
    <s v="Différé"/>
    <s v="⅓ payant C"/>
    <s v="Oui"/>
    <n v="55.5"/>
    <n v="5"/>
    <x v="12"/>
    <n v="50.8"/>
    <x v="8"/>
    <m/>
    <x v="0"/>
    <n v="55.8"/>
    <x v="0"/>
    <m/>
  </r>
  <r>
    <x v="115"/>
    <s v="1b"/>
    <x v="217"/>
    <s v="Sam, dim et JF - JOUR - Consultation"/>
    <s v="Consultation"/>
    <n v="37.5"/>
    <s v="Pollicino Hugo"/>
    <m/>
    <s v="(319) Solidaris - Mutualité socialiste et syndicale de la Province de Liège _x000a_"/>
    <s v="Chaussée de Mons 228 1480 TUBIZE "/>
    <s v="Différé"/>
    <s v="⅓ payant C"/>
    <s v="Oui"/>
    <n v="37.5"/>
    <n v="1.5"/>
    <x v="12"/>
    <n v="31.35"/>
    <x v="8"/>
    <m/>
    <x v="0"/>
    <n v="32.85"/>
    <x v="0"/>
    <m/>
  </r>
  <r>
    <x v="115"/>
    <n v="3"/>
    <x v="47"/>
    <s v="Sam, dim et JF - JOUR - Visite 1 bénéficiaire"/>
    <s v="Visite"/>
    <n v="55.5"/>
    <s v="Aranda Anthony"/>
    <s v="Château Roseraie Spa"/>
    <m/>
    <m/>
    <s v="Différé"/>
    <s v="MR"/>
    <s v="Oui"/>
    <n v="55.5"/>
    <m/>
    <x v="1"/>
    <m/>
    <x v="2"/>
    <n v="55.5"/>
    <x v="9"/>
    <n v="55.5"/>
    <x v="0"/>
    <m/>
  </r>
  <r>
    <x v="115"/>
    <n v="7"/>
    <x v="28"/>
    <s v="Sam, dim et JF - JOUR - Consultation"/>
    <s v="Consultation"/>
    <n v="37.5"/>
    <s v="Cornet Anaïs"/>
    <s v="M.Méd. Pro Gesund"/>
    <m/>
    <m/>
    <s v="Différé"/>
    <s v="Autres"/>
    <s v="Oui"/>
    <n v="37.5"/>
    <n v="6"/>
    <x v="12"/>
    <m/>
    <x v="2"/>
    <n v="31.5"/>
    <x v="9"/>
    <n v="37.5"/>
    <x v="0"/>
    <m/>
  </r>
  <r>
    <x v="115"/>
    <n v="7"/>
    <x v="28"/>
    <s v="Sam, dim et JF - JOUR - Consultation"/>
    <s v="Consultation"/>
    <n v="37.5"/>
    <s v="Königs Johan"/>
    <s v="M.Méd. Pro Gesund"/>
    <m/>
    <m/>
    <s v="Différé"/>
    <s v="Autres"/>
    <s v="Oui"/>
    <n v="37.5"/>
    <n v="1.5"/>
    <x v="12"/>
    <m/>
    <x v="2"/>
    <n v="36"/>
    <x v="9"/>
    <n v="37.5"/>
    <x v="0"/>
    <m/>
  </r>
  <r>
    <x v="115"/>
    <n v="7"/>
    <x v="28"/>
    <s v="Sam, dim et JF - JOUR - Consultation"/>
    <s v="Consultation"/>
    <n v="37.5"/>
    <s v="Pauels Elisa"/>
    <s v="M.Méd. Pro Gesund"/>
    <m/>
    <m/>
    <s v="Différé"/>
    <s v="Autres"/>
    <s v="Oui"/>
    <n v="37.5"/>
    <n v="6"/>
    <x v="12"/>
    <m/>
    <x v="2"/>
    <n v="31.5"/>
    <x v="9"/>
    <n v="37.5"/>
    <x v="0"/>
    <m/>
  </r>
  <r>
    <x v="115"/>
    <n v="7"/>
    <x v="28"/>
    <s v="Sam, dim et JF - JOUR - Visite 1 bénéficiaire"/>
    <s v="Visite"/>
    <n v="55.5"/>
    <s v="Paulus Klara"/>
    <s v="MRS Bütgenbach"/>
    <m/>
    <m/>
    <s v="Différé"/>
    <s v="MR"/>
    <s v="Oui"/>
    <n v="55.5"/>
    <m/>
    <x v="1"/>
    <m/>
    <x v="2"/>
    <n v="55.5"/>
    <x v="9"/>
    <n v="55.5"/>
    <x v="0"/>
    <m/>
  </r>
  <r>
    <x v="115"/>
    <n v="7"/>
    <x v="28"/>
    <s v="Sam, dim et JF - JOUR - Visite 1 bénéficiaire"/>
    <s v="Visite"/>
    <n v="55.5"/>
    <s v="Peters Hildegard"/>
    <m/>
    <s v="(137) Mutualité Chrétienne de Verviers - Eupen "/>
    <s v="Rue Laoureux 25-29  - 4800 Verviers"/>
    <s v="Différé"/>
    <s v="⅓ payant C"/>
    <s v="Oui"/>
    <n v="55.5"/>
    <n v="5"/>
    <x v="12"/>
    <n v="50.8"/>
    <x v="8"/>
    <m/>
    <x v="0"/>
    <n v="55.8"/>
    <x v="0"/>
    <m/>
  </r>
  <r>
    <x v="115"/>
    <s v="nuit 1"/>
    <x v="215"/>
    <s v="Sam, dim et JF - JOUR - Consultation"/>
    <s v="Consultation"/>
    <n v="37.5"/>
    <s v="D'Or Dominique"/>
    <s v="M.Méd. Thier Mère Dieu"/>
    <m/>
    <m/>
    <s v="Différé"/>
    <s v="Autres"/>
    <s v="Oui"/>
    <n v="37.5"/>
    <m/>
    <x v="1"/>
    <m/>
    <x v="2"/>
    <n v="36.35"/>
    <x v="9"/>
    <n v="36.35"/>
    <x v="0"/>
    <m/>
  </r>
  <r>
    <x v="115"/>
    <s v="nuit 1"/>
    <x v="215"/>
    <s v="Vend et veille JF - NUIT - Visite 1 bénéficiare"/>
    <s v="Visite"/>
    <n v="85"/>
    <s v="Laurentio Giuseppe"/>
    <m/>
    <s v="(319) Solidaris - Mutualité socialiste et syndicale de la Province de Liège _x000a_"/>
    <s v="Chaussée de Mons 228 1480 TUBIZE "/>
    <s v="Différé"/>
    <s v="⅓ payant C"/>
    <s v="Oui"/>
    <n v="85"/>
    <n v="7"/>
    <x v="12"/>
    <n v="78.5"/>
    <x v="8"/>
    <m/>
    <x v="0"/>
    <n v="85.5"/>
    <x v="0"/>
    <m/>
  </r>
  <r>
    <x v="115"/>
    <s v="1b"/>
    <x v="217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5"/>
    <s v="1b"/>
    <x v="217"/>
    <s v="Sam, dim et JF - JOUR - Visite 1 bénéficiaire"/>
    <s v="Visite"/>
    <n v="55.5"/>
    <m/>
    <m/>
    <m/>
    <m/>
    <s v="Cash"/>
    <m/>
    <m/>
    <n v="55.5"/>
    <m/>
    <x v="1"/>
    <m/>
    <x v="2"/>
    <n v="55.5"/>
    <x v="12"/>
    <n v="55.5"/>
    <x v="0"/>
    <m/>
  </r>
  <r>
    <x v="115"/>
    <s v="1b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1b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1b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1b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1b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1b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1b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1b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1b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1b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1a"/>
    <x v="48"/>
    <s v="Sam, dim et JF - JOUR - Consultation"/>
    <s v="Consultation"/>
    <n v="37.5"/>
    <m/>
    <m/>
    <m/>
    <m/>
    <s v="Cash"/>
    <m/>
    <m/>
    <n v="35"/>
    <m/>
    <x v="1"/>
    <m/>
    <x v="2"/>
    <n v="35"/>
    <x v="12"/>
    <n v="35"/>
    <x v="0"/>
    <m/>
  </r>
  <r>
    <x v="115"/>
    <s v="1a"/>
    <x v="48"/>
    <s v="Sam, dim et JF - JOUR - Consultation"/>
    <s v="Consultation"/>
    <n v="37.5"/>
    <m/>
    <m/>
    <m/>
    <m/>
    <s v="Cash"/>
    <m/>
    <m/>
    <n v="35"/>
    <m/>
    <x v="1"/>
    <m/>
    <x v="2"/>
    <n v="35"/>
    <x v="12"/>
    <n v="35"/>
    <x v="0"/>
    <m/>
  </r>
  <r>
    <x v="115"/>
    <s v="1a"/>
    <x v="48"/>
    <s v="Sam, dim et JF - JOUR - Consultation"/>
    <s v="Consultation"/>
    <n v="37.5"/>
    <m/>
    <m/>
    <m/>
    <m/>
    <s v="Cash"/>
    <m/>
    <m/>
    <n v="35"/>
    <m/>
    <x v="1"/>
    <m/>
    <x v="2"/>
    <n v="35"/>
    <x v="12"/>
    <n v="35"/>
    <x v="0"/>
    <m/>
  </r>
  <r>
    <x v="115"/>
    <s v="1a"/>
    <x v="48"/>
    <s v="Sam, dim et JF - JOUR - Visite 1 bénéficiaire"/>
    <s v="Visite"/>
    <n v="55.5"/>
    <m/>
    <m/>
    <m/>
    <m/>
    <s v="Cash"/>
    <m/>
    <m/>
    <n v="55"/>
    <m/>
    <x v="1"/>
    <m/>
    <x v="2"/>
    <n v="55"/>
    <x v="12"/>
    <n v="55"/>
    <x v="0"/>
    <m/>
  </r>
  <r>
    <x v="115"/>
    <s v="1a"/>
    <x v="48"/>
    <s v="Sam, dim et JF - JOUR - Visite 1 bénéficiaire"/>
    <s v="Visite"/>
    <n v="55.5"/>
    <m/>
    <m/>
    <m/>
    <m/>
    <s v="Cash"/>
    <m/>
    <m/>
    <n v="80"/>
    <m/>
    <x v="1"/>
    <m/>
    <x v="2"/>
    <n v="80"/>
    <x v="12"/>
    <n v="80"/>
    <x v="0"/>
    <m/>
  </r>
  <r>
    <x v="115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2"/>
    <n v="35"/>
    <x v="0"/>
    <m/>
  </r>
  <r>
    <x v="115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2"/>
    <n v="35"/>
    <x v="0"/>
    <m/>
  </r>
  <r>
    <x v="115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2"/>
    <n v="35"/>
    <x v="0"/>
    <m/>
  </r>
  <r>
    <x v="115"/>
    <s v="1a"/>
    <x v="48"/>
    <s v="Sam, dim et JF - JOUR - Visite 1 bénéficiaire"/>
    <s v="Visite"/>
    <n v="55.5"/>
    <m/>
    <m/>
    <m/>
    <m/>
    <s v="Bancontact"/>
    <m/>
    <m/>
    <n v="55.5"/>
    <m/>
    <x v="1"/>
    <m/>
    <x v="2"/>
    <n v="55.5"/>
    <x v="12"/>
    <n v="55.5"/>
    <x v="0"/>
    <m/>
  </r>
  <r>
    <x v="115"/>
    <s v="2a"/>
    <x v="191"/>
    <s v="Sam, dim et JF - JOUR - Consultation"/>
    <s v="Consultation"/>
    <n v="37.5"/>
    <m/>
    <m/>
    <m/>
    <m/>
    <s v="Cash"/>
    <m/>
    <m/>
    <n v="38"/>
    <m/>
    <x v="1"/>
    <m/>
    <x v="2"/>
    <n v="38"/>
    <x v="12"/>
    <n v="38"/>
    <x v="0"/>
    <m/>
  </r>
  <r>
    <x v="115"/>
    <s v="2a"/>
    <x v="191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5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2a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2a"/>
    <x v="191"/>
    <s v="Sam, dim et JF - JOUR - Consultation"/>
    <s v="Consultation"/>
    <n v="37.5"/>
    <m/>
    <m/>
    <m/>
    <m/>
    <s v="Bancontact"/>
    <m/>
    <m/>
    <n v="37"/>
    <m/>
    <x v="1"/>
    <m/>
    <x v="2"/>
    <n v="37"/>
    <x v="12"/>
    <n v="37"/>
    <x v="0"/>
    <m/>
  </r>
  <r>
    <x v="115"/>
    <s v="2b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2b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2b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2b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2b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2b"/>
    <x v="19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3"/>
    <x v="47"/>
    <s v="Sam, dim et JF - JOUR - Visite 1 bénéficiaire"/>
    <s v="Visite"/>
    <n v="55.5"/>
    <m/>
    <m/>
    <m/>
    <m/>
    <s v="Bancontact"/>
    <m/>
    <m/>
    <n v="55.5"/>
    <m/>
    <x v="1"/>
    <m/>
    <x v="2"/>
    <n v="55.5"/>
    <x v="12"/>
    <n v="55.5"/>
    <x v="0"/>
    <m/>
  </r>
  <r>
    <x v="115"/>
    <n v="3"/>
    <x v="47"/>
    <s v="Sam, dim et JF - JOUR - Visite 1 bénéficiaire"/>
    <s v="Visite"/>
    <n v="55.5"/>
    <m/>
    <m/>
    <m/>
    <m/>
    <s v="Bancontact"/>
    <m/>
    <m/>
    <n v="55.5"/>
    <m/>
    <x v="1"/>
    <m/>
    <x v="2"/>
    <n v="55.5"/>
    <x v="12"/>
    <n v="55.5"/>
    <x v="0"/>
    <m/>
  </r>
  <r>
    <x v="115"/>
    <n v="4"/>
    <x v="78"/>
    <s v="Sam, dim et JF - JOUR - Visite 1 bénéficiaire"/>
    <s v="Visite"/>
    <n v="55.5"/>
    <m/>
    <m/>
    <m/>
    <m/>
    <s v="Cash"/>
    <m/>
    <m/>
    <n v="55"/>
    <m/>
    <x v="1"/>
    <m/>
    <x v="2"/>
    <n v="55"/>
    <x v="12"/>
    <n v="55"/>
    <x v="0"/>
    <m/>
  </r>
  <r>
    <x v="115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4"/>
    <x v="7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5"/>
    <x v="1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6"/>
    <x v="66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5"/>
    <n v="6"/>
    <x v="66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5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6"/>
    <x v="66"/>
    <s v="Sam, dim et JF - JOUR - Visite 1 bénéficiaire"/>
    <s v="Visite"/>
    <n v="55.5"/>
    <m/>
    <m/>
    <m/>
    <m/>
    <s v="Bancontact"/>
    <m/>
    <m/>
    <n v="55"/>
    <m/>
    <x v="1"/>
    <m/>
    <x v="2"/>
    <n v="55"/>
    <x v="12"/>
    <n v="55"/>
    <x v="0"/>
    <m/>
  </r>
  <r>
    <x v="115"/>
    <n v="7"/>
    <x v="28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5"/>
    <n v="7"/>
    <x v="28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5"/>
    <n v="7"/>
    <x v="28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5"/>
    <n v="7"/>
    <x v="28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5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n v="7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5"/>
    <s v="nuit 1"/>
    <x v="215"/>
    <s v="Sam, dim et JF - NUIT - Consultation"/>
    <s v="Consultation"/>
    <n v="50"/>
    <m/>
    <m/>
    <m/>
    <m/>
    <s v="Bancontact"/>
    <m/>
    <m/>
    <n v="50"/>
    <m/>
    <x v="1"/>
    <m/>
    <x v="2"/>
    <n v="50"/>
    <x v="12"/>
    <n v="50"/>
    <x v="0"/>
    <m/>
  </r>
  <r>
    <x v="115"/>
    <s v="nuit 1"/>
    <x v="215"/>
    <s v="Sam, dim et JF - NUIT - Consultation"/>
    <s v="Consultation"/>
    <n v="50"/>
    <m/>
    <m/>
    <m/>
    <m/>
    <s v="Bancontact"/>
    <m/>
    <m/>
    <n v="50"/>
    <m/>
    <x v="1"/>
    <m/>
    <x v="2"/>
    <n v="50"/>
    <x v="12"/>
    <n v="50"/>
    <x v="0"/>
    <m/>
  </r>
  <r>
    <x v="115"/>
    <s v="nuit 2"/>
    <x v="213"/>
    <s v="Sam, dim et JF - NUIT - Visite 1 bénéficiaire"/>
    <s v="Visite"/>
    <n v="85"/>
    <m/>
    <m/>
    <m/>
    <m/>
    <s v="Bancontact"/>
    <m/>
    <m/>
    <n v="85"/>
    <m/>
    <x v="1"/>
    <m/>
    <x v="2"/>
    <n v="85"/>
    <x v="12"/>
    <n v="85"/>
    <x v="0"/>
    <m/>
  </r>
  <r>
    <x v="115"/>
    <s v="nuit 3"/>
    <x v="28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nuit 2"/>
    <x v="4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116"/>
    <s v="2a"/>
    <x v="123"/>
    <s v="Sam, dim et JF - JOUR - Visite 1 bénéficiaire"/>
    <s v="Visite"/>
    <n v="55.5"/>
    <s v="Raskin Pierre"/>
    <s v="Les Hespérides Heusy"/>
    <m/>
    <m/>
    <s v="Différé"/>
    <s v="MR"/>
    <s v="Oui"/>
    <n v="55.5"/>
    <m/>
    <x v="1"/>
    <m/>
    <x v="2"/>
    <n v="55.5"/>
    <x v="9"/>
    <n v="55.5"/>
    <x v="0"/>
    <m/>
  </r>
  <r>
    <x v="116"/>
    <n v="5"/>
    <x v="82"/>
    <s v="Sam, dim et JF - JOUR - Visite 1 bénéficiaire"/>
    <s v="Visite"/>
    <n v="55.5"/>
    <s v="Boullonnois Jean - Marie"/>
    <s v="Philippe Watelet La Gleize"/>
    <m/>
    <m/>
    <s v="Différé"/>
    <s v="MR"/>
    <s v="Oui"/>
    <n v="71.7"/>
    <m/>
    <x v="1"/>
    <m/>
    <x v="2"/>
    <m/>
    <x v="0"/>
    <n v="0"/>
    <x v="2"/>
    <m/>
  </r>
  <r>
    <x v="116"/>
    <s v="1b"/>
    <x v="27"/>
    <s v="Sam, dim et JF - JOUR - Visite 2 bénéficiaires"/>
    <s v="Visite"/>
    <n v="48"/>
    <s v="Burgers Pierre"/>
    <s v="Pannesheydt"/>
    <m/>
    <m/>
    <s v="Différé"/>
    <s v="MR"/>
    <s v="Oui"/>
    <n v="48"/>
    <m/>
    <x v="1"/>
    <m/>
    <x v="2"/>
    <m/>
    <x v="0"/>
    <n v="0"/>
    <x v="2"/>
    <m/>
  </r>
  <r>
    <x v="116"/>
    <n v="4"/>
    <x v="205"/>
    <s v="Sam, dim et JF - JOUR - Visite 1 bénéficiaire"/>
    <s v="Visite"/>
    <n v="55.5"/>
    <s v="Dandrifosse Marthe"/>
    <s v="St Vincent Xhoffraix"/>
    <m/>
    <m/>
    <s v="Différé"/>
    <s v="MR"/>
    <s v="Oui"/>
    <n v="55.5"/>
    <m/>
    <x v="1"/>
    <m/>
    <x v="2"/>
    <n v="55.5"/>
    <x v="9"/>
    <n v="55.5"/>
    <x v="0"/>
    <m/>
  </r>
  <r>
    <x v="116"/>
    <n v="4"/>
    <x v="205"/>
    <s v="Sam, dim et JF - JOUR - Visite 1 bénéficiaire"/>
    <s v="Visite"/>
    <n v="55.5"/>
    <s v="Nottet Jenny"/>
    <s v="Grand Fa Malmédy"/>
    <m/>
    <m/>
    <s v="Différé"/>
    <s v="MR"/>
    <s v="Oui"/>
    <n v="101"/>
    <m/>
    <x v="1"/>
    <m/>
    <x v="2"/>
    <n v="101"/>
    <x v="9"/>
    <n v="101"/>
    <x v="0"/>
    <m/>
  </r>
  <r>
    <x v="116"/>
    <n v="3"/>
    <x v="76"/>
    <s v="Sam, dim et JF - JOUR - Visite 1 bénéficiaire"/>
    <s v="Visite"/>
    <n v="55.5"/>
    <s v="Elsemans Joséphine"/>
    <s v="Les Heures Claires Spa"/>
    <m/>
    <m/>
    <s v="Différé"/>
    <s v="MR"/>
    <s v="Oui"/>
    <n v="55.5"/>
    <m/>
    <x v="1"/>
    <m/>
    <x v="2"/>
    <n v="55.5"/>
    <x v="9"/>
    <n v="55.5"/>
    <x v="0"/>
    <m/>
  </r>
  <r>
    <x v="116"/>
    <n v="3"/>
    <x v="76"/>
    <s v="Sam, dim et JF - JOUR - Visite 1 bénéficiaire"/>
    <s v="Visite"/>
    <n v="55.5"/>
    <s v="Tefnin Gabrielle"/>
    <s v="Home Franchimontois Theux"/>
    <m/>
    <m/>
    <s v="Différé"/>
    <s v="MR"/>
    <s v="Oui"/>
    <n v="55.5"/>
    <m/>
    <x v="1"/>
    <m/>
    <x v="2"/>
    <n v="55.5"/>
    <x v="9"/>
    <n v="55.5"/>
    <x v="0"/>
    <m/>
  </r>
  <r>
    <x v="116"/>
    <n v="7"/>
    <x v="1"/>
    <s v="Sam, dim et JF - JOUR - Consultation"/>
    <s v="Consultation"/>
    <n v="37.5"/>
    <s v="Hönen Laura"/>
    <m/>
    <s v="(515) Freie Krankenkasse _x000a_"/>
    <s v="Rue Saint-Hubert 49 - 1150 BRUXELLES"/>
    <s v="Différé"/>
    <s v="⅓ payant C"/>
    <s v="Oui"/>
    <n v="37.5"/>
    <n v="1.5"/>
    <x v="12"/>
    <n v="35.85"/>
    <x v="2"/>
    <m/>
    <x v="0"/>
    <n v="1.5"/>
    <x v="3"/>
    <s v="Virement 03/10/2017"/>
  </r>
  <r>
    <x v="116"/>
    <s v="nuit 1"/>
    <x v="178"/>
    <s v="Sam, dim et JF - NUIT - Consultation"/>
    <s v="Consultation"/>
    <n v="50"/>
    <s v="Durmusoglu Fatima Sukeyna"/>
    <m/>
    <s v="(506) Omnimut mutualité libre de Wallonie _x000a_"/>
    <s v="Rue Natalis 47 B 4020 LIEGE "/>
    <s v="Différé"/>
    <s v="⅓ payant C"/>
    <s v="Oui"/>
    <n v="45"/>
    <n v="1"/>
    <x v="12"/>
    <n v="44.28"/>
    <x v="2"/>
    <m/>
    <x v="0"/>
    <n v="45.28"/>
    <x v="0"/>
    <m/>
  </r>
  <r>
    <x v="116"/>
    <s v="nuit 1"/>
    <x v="178"/>
    <s v="Sam, dim et JF - NUIT - Visite 1 bénéficiaire"/>
    <s v="Visite"/>
    <n v="85"/>
    <s v="Gillet Suzanne"/>
    <s v="Seigneurie D' Heusy"/>
    <m/>
    <m/>
    <s v="Différé"/>
    <s v="MR"/>
    <s v="Oui"/>
    <n v="85"/>
    <m/>
    <x v="1"/>
    <m/>
    <x v="2"/>
    <n v="85"/>
    <x v="9"/>
    <n v="85"/>
    <x v="0"/>
    <m/>
  </r>
  <r>
    <x v="116"/>
    <s v="nuit 1"/>
    <x v="178"/>
    <s v="Sam, dim et JF - NUIT - Consultation"/>
    <s v="Consultation"/>
    <n v="50"/>
    <s v="Schumacher Ysaline"/>
    <s v="M.Méd. Bulle D'Air Dison"/>
    <m/>
    <m/>
    <s v="Différé"/>
    <s v="Autres"/>
    <s v="Oui"/>
    <n v="45"/>
    <m/>
    <x v="1"/>
    <m/>
    <x v="2"/>
    <n v="45"/>
    <x v="9"/>
    <n v="45"/>
    <x v="0"/>
    <m/>
  </r>
  <r>
    <x v="116"/>
    <s v="1b"/>
    <x v="27"/>
    <s v="Sam, dim et JF - JOUR - Visite 1 bénéficiaire"/>
    <s v="Visite"/>
    <n v="55.5"/>
    <s v="Hick Joseph"/>
    <m/>
    <s v="(319) Solidaris - Mutualité socialiste et syndicale de la Province de Liège _x000a_"/>
    <s v="Chaussée de Mons 228 1480 TUBIZE "/>
    <s v="Différé"/>
    <s v="⅓ payant C"/>
    <s v="Oui"/>
    <n v="55.5"/>
    <n v="5"/>
    <x v="12"/>
    <n v="50.8"/>
    <x v="8"/>
    <m/>
    <x v="0"/>
    <n v="55.8"/>
    <x v="0"/>
    <m/>
  </r>
  <r>
    <x v="116"/>
    <s v="1b"/>
    <x v="27"/>
    <s v="Sam, dim et JF - JOUR - Consultation"/>
    <s v="Consultation"/>
    <n v="37.5"/>
    <s v="Hiligsmann Yvonne"/>
    <m/>
    <s v="(137) Mutualité Chrétienne de Verviers - Eupen "/>
    <s v="Rue Laoureux 25-29  - 4800 Verviers"/>
    <s v="Différé"/>
    <s v="⅓ payant C"/>
    <s v="Oui"/>
    <n v="37.5"/>
    <n v="1.5"/>
    <x v="12"/>
    <n v="35.85"/>
    <x v="8"/>
    <m/>
    <x v="0"/>
    <n v="37.35"/>
    <x v="0"/>
    <m/>
  </r>
  <r>
    <x v="116"/>
    <s v="1b"/>
    <x v="27"/>
    <s v="Sam, dim et JF - JOUR - Visite 2 bénéficiaires"/>
    <s v="Visite"/>
    <n v="48"/>
    <s v="Ortmans Marie - Josée"/>
    <s v="Pannesheydt"/>
    <m/>
    <m/>
    <s v="Différé"/>
    <s v="MR"/>
    <s v="Oui"/>
    <n v="48"/>
    <m/>
    <x v="1"/>
    <m/>
    <x v="2"/>
    <m/>
    <x v="0"/>
    <n v="0"/>
    <x v="2"/>
    <m/>
  </r>
  <r>
    <x v="116"/>
    <n v="7"/>
    <x v="1"/>
    <s v="Sam, dim et JF - JOUR - Visite 1 bénéficiaire"/>
    <s v="Visite"/>
    <n v="55.5"/>
    <s v="Plattes Alfred"/>
    <s v="Klosterstrasse 9/B   4780 Saint -  Vith"/>
    <m/>
    <m/>
    <s v="Différé"/>
    <s v="MR"/>
    <s v="Oui"/>
    <n v="55.5"/>
    <m/>
    <x v="1"/>
    <m/>
    <x v="2"/>
    <n v="55.5"/>
    <x v="9"/>
    <n v="55.5"/>
    <x v="0"/>
    <m/>
  </r>
  <r>
    <x v="116"/>
    <n v="7"/>
    <x v="1"/>
    <s v="Sam, dim et JF - JOUR - Visite 1 bénéficiaire"/>
    <s v="Visite"/>
    <n v="55.5"/>
    <s v="Theis Astrid"/>
    <s v="Klosterstrasse 9/B   4780 Saint -  Vith"/>
    <m/>
    <m/>
    <s v="Différé"/>
    <s v="MR"/>
    <s v="Oui"/>
    <n v="55.5"/>
    <m/>
    <x v="1"/>
    <m/>
    <x v="2"/>
    <n v="55.5"/>
    <x v="9"/>
    <n v="55.5"/>
    <x v="0"/>
    <m/>
  </r>
  <r>
    <x v="116"/>
    <n v="5"/>
    <x v="82"/>
    <s v="Sam, dim et JF - JOUR - Visite 1 bénéficiaire"/>
    <s v="Visite"/>
    <n v="55.5"/>
    <s v="Cosa Tania"/>
    <m/>
    <s v="(132) Mutualité chrétienne de la Province de Luxembourg "/>
    <s v="Rue de la Moselle 7-9 6700 ARLON "/>
    <s v="Différé"/>
    <s v="⅓ payant C"/>
    <s v="Oui"/>
    <n v="55.5"/>
    <n v="6"/>
    <x v="12"/>
    <n v="50.8"/>
    <x v="8"/>
    <m/>
    <x v="0"/>
    <n v="56.8"/>
    <x v="0"/>
    <m/>
  </r>
  <r>
    <x v="116"/>
    <s v="1b"/>
    <x v="27"/>
    <s v="Sam, dim et JF - JOUR - Consultation"/>
    <s v="Consultation"/>
    <n v="37.5"/>
    <s v="Ruelens Clara"/>
    <m/>
    <s v="(526) PARTENA - Onafhankelijk ziekenfonds _x000a_"/>
    <s v="Sluisweg 2 - 9000 GENT"/>
    <s v="Différé"/>
    <s v="⅓ payant C"/>
    <s v="Oui"/>
    <n v="37.5"/>
    <n v="1.5"/>
    <x v="12"/>
    <n v="35.85"/>
    <x v="2"/>
    <m/>
    <x v="0"/>
    <n v="1.5"/>
    <x v="3"/>
    <s v="Virement 05/10/2017"/>
  </r>
  <r>
    <x v="116"/>
    <n v="7"/>
    <x v="1"/>
    <s v="Sam, dim et JF - JOUR - Consultation"/>
    <s v="Consultation"/>
    <n v="37.5"/>
    <s v="Steffens Helmut"/>
    <m/>
    <s v="(515) Freie Krankenkasse _x000a_"/>
    <s v="Rue Saint-Hubert 49 - 1150 BRUXELLES"/>
    <s v="Différé"/>
    <s v="⅓ payant C"/>
    <s v="Oui"/>
    <n v="37.5"/>
    <n v="1.5"/>
    <x v="12"/>
    <n v="35.85"/>
    <x v="2"/>
    <m/>
    <x v="0"/>
    <n v="1.5"/>
    <x v="3"/>
    <s v="Virement 03/10/2017"/>
  </r>
  <r>
    <x v="116"/>
    <n v="6"/>
    <x v="223"/>
    <s v="Sam, dim et JF - JOUR - Consultation"/>
    <s v="Consultation"/>
    <n v="37.5"/>
    <s v="Tiganj Mujesira"/>
    <s v="MM GPS Med, envoyé ?"/>
    <s v="(137) Mutualité Chrétienne de Verviers - Eupen "/>
    <s v="Rue Laoureux 25-29  - 4800 Verviers"/>
    <s v="Différé"/>
    <s v="Autres"/>
    <s v="Oui"/>
    <n v="37.5"/>
    <m/>
    <x v="1"/>
    <m/>
    <x v="2"/>
    <n v="37.5"/>
    <x v="0"/>
    <n v="0"/>
    <x v="2"/>
    <s v="Virement 13/11/2017"/>
  </r>
  <r>
    <x v="11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1a"/>
    <x v="16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1b"/>
    <x v="27"/>
    <s v="Sam, dim et JF - JOUR - Consultation"/>
    <s v="Consultation"/>
    <n v="37.5"/>
    <m/>
    <m/>
    <m/>
    <m/>
    <s v="Bancontact"/>
    <m/>
    <m/>
    <n v="37.53"/>
    <m/>
    <x v="1"/>
    <m/>
    <x v="2"/>
    <n v="37.53"/>
    <x v="12"/>
    <n v="37.53"/>
    <x v="0"/>
    <m/>
  </r>
  <r>
    <x v="116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2a"/>
    <x v="123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6"/>
    <s v="2a"/>
    <x v="123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6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2a"/>
    <x v="12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2a"/>
    <x v="123"/>
    <s v="Sam, dim et JF - JOUR - Visite 1 bénéficiaire"/>
    <s v="Visite"/>
    <n v="55.5"/>
    <m/>
    <m/>
    <m/>
    <m/>
    <s v="Bancontact"/>
    <m/>
    <m/>
    <n v="55.59"/>
    <m/>
    <x v="1"/>
    <m/>
    <x v="2"/>
    <n v="55.59"/>
    <x v="12"/>
    <n v="55.59"/>
    <x v="0"/>
    <m/>
  </r>
  <r>
    <x v="116"/>
    <s v="2b"/>
    <x v="160"/>
    <s v="Sam, dim et JF - JOUR - Visite 1 bénéficiaire"/>
    <s v="Visite"/>
    <n v="55.5"/>
    <m/>
    <m/>
    <m/>
    <m/>
    <s v="Bancontact"/>
    <m/>
    <m/>
    <n v="55"/>
    <m/>
    <x v="1"/>
    <m/>
    <x v="2"/>
    <n v="55"/>
    <x v="12"/>
    <n v="55"/>
    <x v="0"/>
    <m/>
  </r>
  <r>
    <x v="116"/>
    <s v="2b"/>
    <x v="160"/>
    <s v="Sam, dim et JF - JOUR - Visite 1 bénéficiaire"/>
    <s v="Visite"/>
    <n v="55.5"/>
    <m/>
    <m/>
    <m/>
    <m/>
    <s v="Bancontact"/>
    <m/>
    <m/>
    <n v="55"/>
    <m/>
    <x v="1"/>
    <m/>
    <x v="2"/>
    <n v="55"/>
    <x v="12"/>
    <n v="55"/>
    <x v="0"/>
    <m/>
  </r>
  <r>
    <x v="116"/>
    <s v="2b"/>
    <x v="16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2b"/>
    <x v="16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n v="3"/>
    <x v="7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n v="3"/>
    <x v="76"/>
    <s v="Sam, dim et JF - JOUR - Visite 1 bénéficiaire"/>
    <s v="Visite"/>
    <n v="55.5"/>
    <m/>
    <m/>
    <m/>
    <m/>
    <s v="Bancontact"/>
    <m/>
    <m/>
    <n v="55.5"/>
    <m/>
    <x v="1"/>
    <m/>
    <x v="2"/>
    <n v="55.5"/>
    <x v="12"/>
    <n v="55.5"/>
    <x v="0"/>
    <m/>
  </r>
  <r>
    <x v="116"/>
    <n v="3"/>
    <x v="76"/>
    <s v="Sam, dim et JF - JOUR - Visite 1 bénéficiaire"/>
    <s v="Visite"/>
    <n v="55.5"/>
    <m/>
    <m/>
    <m/>
    <m/>
    <s v="Bancontact"/>
    <m/>
    <m/>
    <n v="55.5"/>
    <m/>
    <x v="1"/>
    <m/>
    <x v="2"/>
    <n v="55.5"/>
    <x v="12"/>
    <n v="55.5"/>
    <x v="0"/>
    <m/>
  </r>
  <r>
    <x v="116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n v="4"/>
    <x v="20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n v="6"/>
    <x v="223"/>
    <s v="Sam, dim et JF - JOUR - Visite 1 bénéficiaire"/>
    <s v="Visite"/>
    <n v="55.5"/>
    <m/>
    <m/>
    <m/>
    <m/>
    <s v="Cash"/>
    <m/>
    <m/>
    <n v="55"/>
    <m/>
    <x v="1"/>
    <m/>
    <x v="2"/>
    <n v="55"/>
    <x v="12"/>
    <n v="55"/>
    <x v="0"/>
    <m/>
  </r>
  <r>
    <x v="116"/>
    <n v="6"/>
    <x v="22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n v="6"/>
    <x v="22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n v="6"/>
    <x v="22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n v="6"/>
    <x v="22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n v="6"/>
    <x v="22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n v="7"/>
    <x v="1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6"/>
    <n v="7"/>
    <x v="1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6"/>
    <n v="7"/>
    <x v="1"/>
    <s v="Sam, dim et JF - JOUR - Visite 1 bénéficiaire"/>
    <s v="Visite"/>
    <n v="55.5"/>
    <m/>
    <m/>
    <m/>
    <m/>
    <s v="Cash"/>
    <m/>
    <m/>
    <n v="55.5"/>
    <m/>
    <x v="1"/>
    <m/>
    <x v="2"/>
    <n v="55.5"/>
    <x v="12"/>
    <n v="55.5"/>
    <x v="0"/>
    <m/>
  </r>
  <r>
    <x v="116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n v="7"/>
    <x v="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6"/>
    <s v="nuit 1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12"/>
    <n v="33"/>
    <x v="0"/>
    <m/>
  </r>
  <r>
    <x v="116"/>
    <s v="nuit 1"/>
    <x v="178"/>
    <s v="Sam, dim et JF - JOUR - Consultation"/>
    <s v="Consultation"/>
    <n v="37.5"/>
    <m/>
    <m/>
    <m/>
    <m/>
    <s v="Bancontact"/>
    <m/>
    <m/>
    <n v="33"/>
    <m/>
    <x v="1"/>
    <m/>
    <x v="2"/>
    <n v="33"/>
    <x v="12"/>
    <n v="33"/>
    <x v="0"/>
    <m/>
  </r>
  <r>
    <x v="116"/>
    <s v="nuit 1"/>
    <x v="178"/>
    <s v="Sam, dim et JF - NUIT - Consultation"/>
    <s v="Consultation"/>
    <n v="50"/>
    <m/>
    <m/>
    <m/>
    <m/>
    <s v="Bancontact"/>
    <m/>
    <m/>
    <n v="45"/>
    <m/>
    <x v="1"/>
    <m/>
    <x v="2"/>
    <n v="45"/>
    <x v="12"/>
    <n v="45"/>
    <x v="0"/>
    <m/>
  </r>
  <r>
    <x v="116"/>
    <s v="nuit 1"/>
    <x v="178"/>
    <s v="Sam, dim et JF - NUIT - Consultation"/>
    <s v="Consultation"/>
    <n v="50"/>
    <m/>
    <m/>
    <m/>
    <m/>
    <s v="Bancontact"/>
    <m/>
    <m/>
    <n v="45"/>
    <m/>
    <x v="1"/>
    <m/>
    <x v="2"/>
    <n v="45"/>
    <x v="12"/>
    <n v="45"/>
    <x v="0"/>
    <m/>
  </r>
  <r>
    <x v="116"/>
    <s v="nuit 3"/>
    <x v="5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7"/>
    <s v="nuit 1"/>
    <x v="158"/>
    <s v="Vend et veille JF - NUIT - Consultation"/>
    <s v="Consultation"/>
    <n v="50"/>
    <s v="Willems Sandy"/>
    <m/>
    <s v="(228) Mutualia - Mutualité neutre _x000a_"/>
    <s v="Place Verte 41 4800 VERVIERS"/>
    <s v="Différé"/>
    <s v="⅓ payant NP"/>
    <s v="Oui"/>
    <n v="50"/>
    <m/>
    <x v="1"/>
    <n v="48.19"/>
    <x v="2"/>
    <m/>
    <x v="0"/>
    <n v="0"/>
    <x v="3"/>
    <s v="Virement 09/11/2017"/>
  </r>
  <r>
    <x v="117"/>
    <s v="nuit 1"/>
    <x v="158"/>
    <s v="Vend et veille JF - JOUR - Consultation"/>
    <s v="Consultation"/>
    <n v="29"/>
    <m/>
    <m/>
    <m/>
    <m/>
    <s v="Bancontact"/>
    <m/>
    <m/>
    <n v="29"/>
    <m/>
    <x v="1"/>
    <m/>
    <x v="2"/>
    <n v="29"/>
    <x v="12"/>
    <n v="29"/>
    <x v="0"/>
    <m/>
  </r>
  <r>
    <x v="117"/>
    <s v="nuit 1"/>
    <x v="158"/>
    <s v="Vend et veille JF - JOUR - Consultation"/>
    <s v="Consultation"/>
    <n v="29"/>
    <m/>
    <m/>
    <m/>
    <m/>
    <s v="Bancontact"/>
    <m/>
    <m/>
    <n v="29"/>
    <m/>
    <x v="1"/>
    <m/>
    <x v="2"/>
    <n v="29"/>
    <x v="12"/>
    <n v="29"/>
    <x v="0"/>
    <m/>
  </r>
  <r>
    <x v="117"/>
    <s v="nuit 1"/>
    <x v="158"/>
    <s v="Vend et veille JF - JOUR - Consultation"/>
    <s v="Consultation"/>
    <n v="29"/>
    <m/>
    <m/>
    <m/>
    <m/>
    <s v="Bancontact"/>
    <m/>
    <m/>
    <n v="29"/>
    <m/>
    <x v="1"/>
    <m/>
    <x v="2"/>
    <n v="29"/>
    <x v="12"/>
    <n v="29"/>
    <x v="0"/>
    <m/>
  </r>
  <r>
    <x v="117"/>
    <s v="nuit 1"/>
    <x v="158"/>
    <s v="Vend et veille JF - NUIT - Consultation"/>
    <s v="Consultation"/>
    <n v="50"/>
    <m/>
    <m/>
    <m/>
    <m/>
    <s v="Bancontact"/>
    <m/>
    <m/>
    <n v="50"/>
    <m/>
    <x v="1"/>
    <m/>
    <x v="2"/>
    <n v="50"/>
    <x v="12"/>
    <n v="50"/>
    <x v="0"/>
    <m/>
  </r>
  <r>
    <x v="117"/>
    <s v="nuit 2"/>
    <x v="91"/>
    <s v="Vend et veille JF - NUIT - Consultation"/>
    <s v="Consultation"/>
    <n v="50"/>
    <m/>
    <m/>
    <m/>
    <m/>
    <s v="Bancontact"/>
    <m/>
    <m/>
    <n v="50"/>
    <m/>
    <x v="1"/>
    <m/>
    <x v="2"/>
    <n v="50"/>
    <x v="12"/>
    <n v="50"/>
    <x v="0"/>
    <m/>
  </r>
  <r>
    <x v="117"/>
    <s v="nuit 2"/>
    <x v="91"/>
    <s v="Sam, dim et JF - NUIT - Visite 1 bénéficiaire"/>
    <s v="Visite"/>
    <n v="85"/>
    <m/>
    <m/>
    <m/>
    <m/>
    <s v="Bancontact"/>
    <m/>
    <m/>
    <n v="85"/>
    <m/>
    <x v="1"/>
    <m/>
    <x v="2"/>
    <n v="85"/>
    <x v="12"/>
    <n v="85"/>
    <x v="0"/>
    <m/>
  </r>
  <r>
    <x v="117"/>
    <s v="nuit 3"/>
    <x v="131"/>
    <s v="Vend et veille JF - NUIT - Consultation"/>
    <s v="Consultation"/>
    <n v="50"/>
    <m/>
    <m/>
    <m/>
    <m/>
    <s v="Bancontact"/>
    <m/>
    <m/>
    <n v="90.7"/>
    <m/>
    <x v="1"/>
    <m/>
    <x v="2"/>
    <n v="90.7"/>
    <x v="12"/>
    <n v="90.7"/>
    <x v="0"/>
    <m/>
  </r>
  <r>
    <x v="118"/>
    <s v="nuit 3"/>
    <x v="14"/>
    <s v="Vend et veille JF - JOUR - Visite 1 bénéficiare"/>
    <s v="0 patient"/>
    <n v="49.5"/>
    <s v="0 patient"/>
    <m/>
    <m/>
    <m/>
    <m/>
    <m/>
    <m/>
    <n v="0"/>
    <m/>
    <x v="1"/>
    <m/>
    <x v="2"/>
    <m/>
    <x v="0"/>
    <n v="0"/>
    <x v="0"/>
    <m/>
  </r>
  <r>
    <x v="118"/>
    <n v="6"/>
    <x v="152"/>
    <s v="Sam, dim et JF - JOUR - Consultation"/>
    <s v="Consultation"/>
    <n v="37.5"/>
    <s v="Abukhater Najwa I M"/>
    <s v="Centre Belle Vue"/>
    <m/>
    <m/>
    <s v="Différé"/>
    <s v="Autres"/>
    <s v="Oui"/>
    <n v="37.5"/>
    <m/>
    <x v="1"/>
    <m/>
    <x v="2"/>
    <m/>
    <x v="0"/>
    <n v="0"/>
    <x v="2"/>
    <s v="croix rouge"/>
  </r>
  <r>
    <x v="118"/>
    <n v="6"/>
    <x v="152"/>
    <s v="Sam, dim et JF - JOUR - Consultation"/>
    <s v="Consultation"/>
    <n v="37.5"/>
    <s v="Alikhel Nisar Ahmad"/>
    <s v="Centre Belle Vue"/>
    <m/>
    <m/>
    <s v="Différé"/>
    <s v="Autres"/>
    <s v="Oui"/>
    <n v="37.5"/>
    <m/>
    <x v="1"/>
    <m/>
    <x v="2"/>
    <m/>
    <x v="0"/>
    <n v="0"/>
    <x v="2"/>
    <s v="croix rouge"/>
  </r>
  <r>
    <x v="118"/>
    <s v="2a"/>
    <x v="7"/>
    <s v="Sam, dim et JF - JOUR - Consultation"/>
    <s v="Consultation"/>
    <n v="37.5"/>
    <s v="Astorino Shayanna"/>
    <m/>
    <s v="(228) Mutualia - Mutualité neutre _x000a_"/>
    <s v="Place Verte 41 4800 VERVIERS"/>
    <s v="Différé"/>
    <s v="⅓ payant C"/>
    <s v="Oui"/>
    <n v="37.5"/>
    <n v="1.5"/>
    <x v="12"/>
    <m/>
    <x v="2"/>
    <m/>
    <x v="0"/>
    <n v="1.5"/>
    <x v="3"/>
    <m/>
  </r>
  <r>
    <x v="118"/>
    <n v="6"/>
    <x v="152"/>
    <s v="Sam, dim et JF - JOUR - Consultation"/>
    <s v="Consultation"/>
    <n v="37.5"/>
    <s v="Berghmans Vera"/>
    <m/>
    <s v="(515) Freie Krankenkasse _x000a_"/>
    <s v="Rue Saint-Hubert 49 - 1150 BRUXELLES"/>
    <s v="Différé"/>
    <s v="⅓ payant C"/>
    <s v="Oui"/>
    <n v="37.5"/>
    <n v="1.5"/>
    <x v="12"/>
    <n v="36.35"/>
    <x v="2"/>
    <m/>
    <x v="0"/>
    <n v="1.5"/>
    <x v="3"/>
    <s v="Virement 06/10/2017"/>
  </r>
  <r>
    <x v="118"/>
    <s v="1b"/>
    <x v="102"/>
    <s v="Sam, dim et JF - JOUR - Visite 1 bénéficiaire"/>
    <s v="Visite"/>
    <n v="55.5"/>
    <s v="Cremers Nicolas"/>
    <s v="St Joseph Moresnet"/>
    <m/>
    <m/>
    <s v="Différé"/>
    <s v="MR"/>
    <s v="Oui"/>
    <n v="55.5"/>
    <m/>
    <x v="1"/>
    <m/>
    <x v="2"/>
    <m/>
    <x v="0"/>
    <n v="0"/>
    <x v="2"/>
    <m/>
  </r>
  <r>
    <x v="118"/>
    <n v="5"/>
    <x v="79"/>
    <s v="Sam, dim et JF - JOUR - Consultation"/>
    <s v="Consultation"/>
    <n v="37.5"/>
    <s v="Dalla - Libera Lucie"/>
    <m/>
    <s v="(228) Mutualia - Mutualité neutre _x000a_"/>
    <s v="Place Verte 41 4800 VERVIERS"/>
    <s v="Différé"/>
    <s v="⅓ payant C"/>
    <s v="Oui"/>
    <n v="33"/>
    <n v="1.5"/>
    <x v="12"/>
    <n v="31.94"/>
    <x v="2"/>
    <m/>
    <x v="0"/>
    <n v="1.5"/>
    <x v="3"/>
    <s v="Virement 09/11/2017"/>
  </r>
  <r>
    <x v="118"/>
    <n v="5"/>
    <x v="79"/>
    <s v="Sam, dim et JF - JOUR - Consultation"/>
    <s v="Consultation"/>
    <n v="37.5"/>
    <s v="Dalla - Libera Mayline"/>
    <m/>
    <s v="(228) Mutualia - Mutualité neutre _x000a_"/>
    <s v="Place Verte 41 4800 VERVIERS"/>
    <s v="Différé"/>
    <s v="⅓ payant C"/>
    <s v="Oui"/>
    <n v="33"/>
    <n v="1.5"/>
    <x v="12"/>
    <n v="31.94"/>
    <x v="2"/>
    <m/>
    <x v="0"/>
    <n v="1.5"/>
    <x v="3"/>
    <s v="Virement 09/11/2017"/>
  </r>
  <r>
    <x v="118"/>
    <n v="4"/>
    <x v="106"/>
    <s v="Sam, dim et JF - JOUR - Consultation"/>
    <s v="Consultation"/>
    <n v="37.5"/>
    <s v="De - Graef Vanessa"/>
    <m/>
    <s v="(319) Solidaris - Mutualité socialiste et syndicale de la Province de Liège _x000a_"/>
    <s v="Chaussée de Mons 228 1480 TUBIZE "/>
    <s v="Différé"/>
    <s v="⅓ payant NP"/>
    <s v="Oui"/>
    <n v="37.5"/>
    <m/>
    <x v="1"/>
    <n v="35.85"/>
    <x v="2"/>
    <m/>
    <x v="0"/>
    <n v="0"/>
    <x v="3"/>
    <s v="Virement 27/10/2017"/>
  </r>
  <r>
    <x v="118"/>
    <s v="1b"/>
    <x v="102"/>
    <s v="Sam, dim et JF - JOUR - Visite 1 bénéficiaire"/>
    <s v="Visite"/>
    <n v="55.5"/>
    <s v="Dewez Joséphine"/>
    <s v="Léon D'Andrimont Limbourg"/>
    <m/>
    <m/>
    <s v="Différé"/>
    <s v="MR"/>
    <s v="Oui"/>
    <n v="55.5"/>
    <m/>
    <x v="1"/>
    <m/>
    <x v="2"/>
    <m/>
    <x v="0"/>
    <n v="0"/>
    <x v="2"/>
    <m/>
  </r>
  <r>
    <x v="118"/>
    <n v="4"/>
    <x v="106"/>
    <s v="Sam, dim et JF - JOUR - Consultation"/>
    <s v="Consultation"/>
    <n v="37.5"/>
    <s v="Gérardy Aurélie"/>
    <m/>
    <s v="(319) Solidaris - Mutualité socialiste et syndicale de la Province de Liège _x000a_"/>
    <s v="Chaussée de Mons 228 1480 TUBIZE "/>
    <s v="Différé"/>
    <s v="⅓ payant NP"/>
    <s v="Oui"/>
    <n v="37.5"/>
    <m/>
    <x v="1"/>
    <n v="35.85"/>
    <x v="2"/>
    <m/>
    <x v="0"/>
    <n v="0"/>
    <x v="3"/>
    <s v="Virement 27/10/2017"/>
  </r>
  <r>
    <x v="118"/>
    <s v="2a"/>
    <x v="7"/>
    <s v="Sam, dim et JF - JOUR - Visite 1 bénéficiaire"/>
    <s v="Visite"/>
    <n v="55.5"/>
    <s v="Groven Joseph"/>
    <s v="La Barcarolle Stembert"/>
    <m/>
    <m/>
    <s v="Différé"/>
    <s v="MR"/>
    <s v="Oui"/>
    <n v="55.5"/>
    <m/>
    <x v="1"/>
    <m/>
    <x v="2"/>
    <m/>
    <x v="0"/>
    <n v="0"/>
    <x v="2"/>
    <m/>
  </r>
  <r>
    <x v="118"/>
    <s v="1a"/>
    <x v="105"/>
    <s v="Sam, dim et JF - JOUR - Visite 1 bénéficiaire"/>
    <s v="Visite"/>
    <n v="55.5"/>
    <s v="Jacquinet Léon"/>
    <s v="Sainte Elisabeth Herve"/>
    <m/>
    <m/>
    <s v="Différé"/>
    <s v="MR"/>
    <s v="Oui"/>
    <n v="55.5"/>
    <m/>
    <x v="1"/>
    <m/>
    <x v="2"/>
    <m/>
    <x v="0"/>
    <n v="0"/>
    <x v="2"/>
    <m/>
  </r>
  <r>
    <x v="118"/>
    <n v="6"/>
    <x v="152"/>
    <s v="Sam, dim et JF - JOUR - Visite 1 bénéficiaire"/>
    <s v="Visite"/>
    <n v="55.5"/>
    <s v="Jungen  Katharina"/>
    <m/>
    <m/>
    <m/>
    <s v="Différé"/>
    <s v="⅓ payant C"/>
    <s v="Non"/>
    <n v="55.5"/>
    <n v="5"/>
    <x v="12"/>
    <m/>
    <x v="2"/>
    <m/>
    <x v="0"/>
    <n v="5"/>
    <x v="1"/>
    <m/>
  </r>
  <r>
    <x v="118"/>
    <s v="1b"/>
    <x v="102"/>
    <s v="Sam, dim et JF - JOUR - Visite 1 bénéficiaire"/>
    <s v="Visite"/>
    <n v="55.5"/>
    <s v="Thissen Paul"/>
    <m/>
    <s v="(137) Mutualité Chrétienne de Verviers - Eupen "/>
    <s v="Rue Laoureux 25-29  - 4800 Verviers"/>
    <s v="Différé"/>
    <s v="⅓ payant C"/>
    <s v="Oui"/>
    <n v="55.5"/>
    <n v="5"/>
    <x v="12"/>
    <n v="50.8"/>
    <x v="8"/>
    <m/>
    <x v="0"/>
    <n v="55.8"/>
    <x v="0"/>
    <m/>
  </r>
  <r>
    <x v="118"/>
    <n v="7"/>
    <x v="202"/>
    <s v="Sam, dim et JF - JOUR - Consultation"/>
    <s v="Consultation"/>
    <n v="37.5"/>
    <s v="Demoty Stéphanie"/>
    <s v="M.Méd. Pro Gesund"/>
    <m/>
    <m/>
    <s v="Différé"/>
    <s v="Autres"/>
    <s v="Oui"/>
    <n v="37.5"/>
    <n v="6"/>
    <x v="12"/>
    <m/>
    <x v="2"/>
    <n v="31.5"/>
    <x v="9"/>
    <n v="37.5"/>
    <x v="0"/>
    <m/>
  </r>
  <r>
    <x v="118"/>
    <n v="7"/>
    <x v="202"/>
    <s v="Sam, dim et JF - JOUR - Consultation"/>
    <s v="Consultation"/>
    <n v="37.5"/>
    <s v="Jousten Marcel"/>
    <s v="M.Méd. Pro Gesund"/>
    <m/>
    <m/>
    <s v="Différé"/>
    <s v="Autres"/>
    <s v="Oui"/>
    <n v="37.5"/>
    <n v="6"/>
    <x v="12"/>
    <m/>
    <x v="2"/>
    <n v="31.5"/>
    <x v="9"/>
    <n v="37.5"/>
    <x v="0"/>
    <m/>
  </r>
  <r>
    <x v="118"/>
    <n v="7"/>
    <x v="202"/>
    <s v="Sam, dim et JF - JOUR - Consultation"/>
    <s v="Consultation"/>
    <n v="37.5"/>
    <s v="Keller Samuel"/>
    <s v="M.Méd. Pro Gesund"/>
    <m/>
    <m/>
    <s v="Différé"/>
    <s v="Autres"/>
    <s v="Oui"/>
    <n v="37.5"/>
    <n v="6"/>
    <x v="12"/>
    <m/>
    <x v="2"/>
    <n v="31.5"/>
    <x v="9"/>
    <n v="37.5"/>
    <x v="0"/>
    <m/>
  </r>
  <r>
    <x v="118"/>
    <n v="7"/>
    <x v="202"/>
    <s v="Sam, dim et JF - JOUR - Consultation"/>
    <s v="Consultation"/>
    <n v="37.5"/>
    <s v="Lejeune Béatrice"/>
    <s v="M.Méd. Pro Gesund"/>
    <m/>
    <m/>
    <s v="Différé"/>
    <s v="Autres"/>
    <s v="Oui"/>
    <n v="37.5"/>
    <n v="6"/>
    <x v="12"/>
    <m/>
    <x v="2"/>
    <n v="31.5"/>
    <x v="9"/>
    <n v="37.5"/>
    <x v="0"/>
    <m/>
  </r>
  <r>
    <x v="118"/>
    <n v="7"/>
    <x v="202"/>
    <s v="Sam, dim et JF - JOUR - Visite 1 bénéficiaire"/>
    <s v="Visite"/>
    <n v="55.5"/>
    <s v="Niessen Adelheid"/>
    <s v="MRS   4750 Bütgenbach"/>
    <m/>
    <m/>
    <s v="Différé"/>
    <s v="MR"/>
    <s v="Oui"/>
    <n v="55.5"/>
    <m/>
    <x v="1"/>
    <m/>
    <x v="2"/>
    <n v="55.5"/>
    <x v="9"/>
    <n v="55.5"/>
    <x v="0"/>
    <m/>
  </r>
  <r>
    <x v="118"/>
    <n v="7"/>
    <x v="202"/>
    <s v="Sam, dim et JF - JOUR - Consultation"/>
    <s v="Consultation"/>
    <n v="37.5"/>
    <s v="Plattes Lucas"/>
    <s v="M.Méd. Pro Gesund"/>
    <m/>
    <m/>
    <s v="Différé"/>
    <s v="Autres"/>
    <s v="Oui"/>
    <n v="37.5"/>
    <n v="6"/>
    <x v="12"/>
    <m/>
    <x v="2"/>
    <n v="31.5"/>
    <x v="9"/>
    <n v="37.5"/>
    <x v="0"/>
    <m/>
  </r>
  <r>
    <x v="118"/>
    <n v="3"/>
    <x v="25"/>
    <s v="Sam, dim et JF - JOUR - Visite 1 bénéficiaire"/>
    <s v="Visite"/>
    <n v="55.5"/>
    <s v="Dumoulin Gilberte"/>
    <s v="Les Heures Claires Spa"/>
    <m/>
    <m/>
    <s v="Différé"/>
    <s v="MR"/>
    <s v="Oui"/>
    <n v="55.5"/>
    <m/>
    <x v="1"/>
    <m/>
    <x v="2"/>
    <n v="55.5"/>
    <x v="9"/>
    <n v="55.5"/>
    <x v="0"/>
    <m/>
  </r>
  <r>
    <x v="118"/>
    <n v="3"/>
    <x v="25"/>
    <s v="Sam, dim et JF - JOUR - Visite 1 bénéficiaire"/>
    <s v="Visite"/>
    <n v="55.5"/>
    <s v="Morren Michèle"/>
    <s v="Le Grand Cerf  Spa"/>
    <m/>
    <m/>
    <s v="Différé"/>
    <s v="MR"/>
    <s v="Oui"/>
    <n v="55.5"/>
    <m/>
    <x v="1"/>
    <m/>
    <x v="2"/>
    <n v="55.5"/>
    <x v="9"/>
    <n v="55.5"/>
    <x v="0"/>
    <m/>
  </r>
  <r>
    <x v="118"/>
    <s v="1a"/>
    <x v="105"/>
    <s v="Sam, dim et JF - JOUR - Consultation"/>
    <s v="Consultation"/>
    <n v="37.5"/>
    <s v="Libert Morgane"/>
    <m/>
    <s v="(137) Mutualité Chrétienne de Verviers - Eupen "/>
    <s v="Rue Laoureux 25-29  - 4800 Verviers"/>
    <s v="Différé"/>
    <s v="⅓ payant NP"/>
    <s v="Oui"/>
    <n v="37.5"/>
    <m/>
    <x v="1"/>
    <n v="35.85"/>
    <x v="8"/>
    <m/>
    <x v="0"/>
    <n v="35.85"/>
    <x v="0"/>
    <m/>
  </r>
  <r>
    <x v="118"/>
    <s v="2a"/>
    <x v="7"/>
    <s v="Sam, dim et JF - JOUR - Visite 1 bénéficiaire"/>
    <s v="Visite"/>
    <n v="55.5"/>
    <s v="Malherbe Rebecca"/>
    <m/>
    <s v="(319) Solidaris - Mutualité socialiste et syndicale de la Province de Liège _x000a_"/>
    <s v="Chaussée de Mons 228 1480 TUBIZE "/>
    <s v="Différé"/>
    <s v="⅓ payant C"/>
    <s v="Oui"/>
    <n v="55.5"/>
    <n v="3.5"/>
    <x v="12"/>
    <n v="50.8"/>
    <x v="2"/>
    <m/>
    <x v="0"/>
    <n v="3.5"/>
    <x v="3"/>
    <s v="Virement 27/10/2017"/>
  </r>
  <r>
    <x v="118"/>
    <s v="1a"/>
    <x v="105"/>
    <s v="Sam, dim et JF - JOUR - Visite 1 bénéficiaire"/>
    <s v="Visite"/>
    <n v="55.5"/>
    <s v="Weerts Gérardine"/>
    <m/>
    <s v="(137) Mutualité Chrétienne de Verviers - Eupen "/>
    <s v="Rue Laoureux 25-29  - 4800 Verviers"/>
    <s v="Différé"/>
    <s v="⅓ payant C"/>
    <s v="Oui"/>
    <n v="55.5"/>
    <n v="5"/>
    <x v="12"/>
    <n v="50.8"/>
    <x v="8"/>
    <m/>
    <x v="0"/>
    <n v="55.8"/>
    <x v="0"/>
    <m/>
  </r>
  <r>
    <x v="118"/>
    <n v="3"/>
    <x v="25"/>
    <s v="Sam, dim et JF - JOUR - Visite 1 bénéficiaire"/>
    <s v="Visite"/>
    <n v="55.5"/>
    <s v="Noirhomme Georges"/>
    <s v="La Charmille Jalhay"/>
    <m/>
    <m/>
    <s v="Différé"/>
    <s v="MR"/>
    <s v="Oui"/>
    <n v="55.5"/>
    <m/>
    <x v="1"/>
    <m/>
    <x v="2"/>
    <n v="55.6"/>
    <x v="0"/>
    <n v="0"/>
    <x v="2"/>
    <s v="Virement 23/10/2017"/>
  </r>
  <r>
    <x v="118"/>
    <s v="nuit 2"/>
    <x v="4"/>
    <s v="Sam, dim et JF - NUIT - Consultation"/>
    <s v="Consultation"/>
    <n v="50"/>
    <s v="Philippe Anthony"/>
    <m/>
    <s v="(137) Mutualité Chrétienne de Verviers - Eupen "/>
    <m/>
    <s v="Différé"/>
    <s v="⅓ payant BC"/>
    <s v="Oui"/>
    <n v="50"/>
    <n v="1.5"/>
    <x v="12"/>
    <m/>
    <x v="2"/>
    <m/>
    <x v="0"/>
    <n v="1.5"/>
    <x v="1"/>
    <s v="Pas en ordre d'assurabilité"/>
  </r>
  <r>
    <x v="118"/>
    <n v="3"/>
    <x v="25"/>
    <s v="Sam, dim et JF - JOUR - Consultation"/>
    <s v="Consultation"/>
    <n v="37.5"/>
    <s v="Raskin Pierre"/>
    <m/>
    <s v="(228) Mutualia - Mutualité neutre _x000a_"/>
    <s v="Place Verte 41 4800 VERVIERS"/>
    <s v="Différé"/>
    <s v="⅓ payant NP"/>
    <s v="Oui"/>
    <n v="37.5"/>
    <m/>
    <x v="1"/>
    <n v="35.85"/>
    <x v="2"/>
    <m/>
    <x v="0"/>
    <n v="0"/>
    <x v="3"/>
    <s v="Virement 09/11/2017"/>
  </r>
  <r>
    <x v="118"/>
    <n v="3"/>
    <x v="25"/>
    <s v="Sam, dim et JF - JOUR - Consultation"/>
    <s v="Consultation"/>
    <n v="37.5"/>
    <s v="Renier Amélie"/>
    <m/>
    <s v="(319) Solidaris - Mutualité socialiste et syndicale de la Province de Liège _x000a_"/>
    <s v="Chaussée de Mons 228 1480 TUBIZE "/>
    <s v="Différé"/>
    <s v="⅓ payant NP"/>
    <s v="Oui"/>
    <n v="37.5"/>
    <m/>
    <x v="1"/>
    <n v="36.35"/>
    <x v="2"/>
    <m/>
    <x v="0"/>
    <n v="0"/>
    <x v="3"/>
    <s v="Virement 27/10/2017"/>
  </r>
  <r>
    <x v="118"/>
    <n v="6"/>
    <x v="152"/>
    <s v="Sam, dim et JF - JOUR - Visite 1 bénéficiaire"/>
    <s v="Visite"/>
    <n v="55.5"/>
    <s v="Flam Paula Frieda"/>
    <m/>
    <s v="(610) Office régional d'Eupen _x000a_"/>
    <s v="Brauereihof 5 4700 EUPEN"/>
    <s v="Différé"/>
    <s v="⅓ payant C"/>
    <s v="Oui"/>
    <n v="55.5"/>
    <n v="5"/>
    <x v="12"/>
    <n v="50.8"/>
    <x v="8"/>
    <m/>
    <x v="0"/>
    <n v="55.8"/>
    <x v="0"/>
    <m/>
  </r>
  <r>
    <x v="118"/>
    <n v="6"/>
    <x v="152"/>
    <s v="Sam, dim et JF - JOUR - Consultation"/>
    <s v="Consultation"/>
    <n v="37.5"/>
    <s v="Kever Suzanne"/>
    <s v="M.Méd. GPS Med Eupen"/>
    <m/>
    <m/>
    <s v="Différé"/>
    <s v="Autres"/>
    <s v="Oui"/>
    <n v="37.5"/>
    <n v="6"/>
    <x v="12"/>
    <m/>
    <x v="2"/>
    <n v="31.5"/>
    <x v="9"/>
    <n v="37.5"/>
    <x v="0"/>
    <m/>
  </r>
  <r>
    <x v="118"/>
    <n v="6"/>
    <x v="152"/>
    <s v="Sam, dim et JF - JOUR - Visite 1 bénéficiaire"/>
    <s v="Visite"/>
    <n v="55.5"/>
    <s v="Wagener Irène Auguste"/>
    <s v="Golden Morgen Walhorm"/>
    <m/>
    <m/>
    <s v="Différé"/>
    <s v="MR"/>
    <s v="Oui"/>
    <n v="55.5"/>
    <m/>
    <x v="1"/>
    <m/>
    <x v="2"/>
    <n v="55.5"/>
    <x v="9"/>
    <n v="55.5"/>
    <x v="0"/>
    <m/>
  </r>
  <r>
    <x v="118"/>
    <n v="4"/>
    <x v="106"/>
    <s v="Sam, dim et JF - JOUR - Consultation"/>
    <s v="Consultation"/>
    <n v="37.5"/>
    <s v="Van Der Heeden Ethanael"/>
    <m/>
    <s v="(319) Solidaris - Mutualité socialiste et syndicale de la Province de Liège _x000a_"/>
    <s v="Chaussée de Mons 228 1480 TUBIZE "/>
    <s v="Différé"/>
    <s v="⅓ payant NP"/>
    <s v="Oui"/>
    <n v="37.5"/>
    <m/>
    <x v="1"/>
    <n v="35.85"/>
    <x v="2"/>
    <m/>
    <x v="0"/>
    <n v="0"/>
    <x v="3"/>
    <s v="Virement 27/10/2017"/>
  </r>
  <r>
    <x v="118"/>
    <n v="4"/>
    <x v="106"/>
    <s v="Sam, dim et JF - JOUR - Consultation"/>
    <s v="Consultation"/>
    <n v="37.5"/>
    <s v="Van Der Heeden Terry"/>
    <m/>
    <s v="(319) Solidaris - Mutualité socialiste et syndicale de la Province de Liège _x000a_"/>
    <s v="Chaussée de Mons 228 1480 TUBIZE "/>
    <s v="Différé"/>
    <s v="⅓ payant NP"/>
    <s v="Oui"/>
    <n v="37.5"/>
    <m/>
    <x v="1"/>
    <n v="35.85"/>
    <x v="2"/>
    <m/>
    <x v="0"/>
    <n v="0"/>
    <x v="3"/>
    <s v="Virement 27/10/2017"/>
  </r>
  <r>
    <x v="118"/>
    <n v="5"/>
    <x v="79"/>
    <s v="Sam, dim et JF - JOUR - Visite 1 bénéficiaire"/>
    <s v="Visite"/>
    <n v="55.5"/>
    <s v="Weber Jacqueline"/>
    <m/>
    <s v="(228) Mutualia - Mutualité neutre _x000a_"/>
    <s v="Place Verte 41 4800 VERVIERS"/>
    <s v="Différé"/>
    <s v="⅓ payant C"/>
    <s v="Oui"/>
    <n v="55.5"/>
    <n v="1.5"/>
    <x v="12"/>
    <n v="50.8"/>
    <x v="2"/>
    <m/>
    <x v="0"/>
    <n v="1.5"/>
    <x v="3"/>
    <s v="Virement 09/11/2017"/>
  </r>
  <r>
    <x v="118"/>
    <s v="2b"/>
    <x v="84"/>
    <s v="Sam, dim et JF - JOUR - Consultation"/>
    <s v="Consultation"/>
    <n v="37.5"/>
    <s v="Calisgan Azra"/>
    <m/>
    <s v="(137) Mutualité Chrétienne de Verviers - Eupen "/>
    <s v="Rue Laoureux 25-29  - 4800 Verviers"/>
    <s v="Différé"/>
    <s v="⅓ payant C"/>
    <s v="Oui"/>
    <n v="37.5"/>
    <n v="1.5"/>
    <x v="12"/>
    <n v="35.85"/>
    <x v="8"/>
    <m/>
    <x v="0"/>
    <n v="37.35"/>
    <x v="0"/>
    <m/>
  </r>
  <r>
    <x v="118"/>
    <s v="2b"/>
    <x v="84"/>
    <s v="Sam, dim et JF - JOUR - Consultation"/>
    <s v="Consultation"/>
    <n v="37.5"/>
    <s v="Calisgan Ebubekir"/>
    <m/>
    <s v="(137) Mutualité Chrétienne de Verviers - Eupen "/>
    <s v="Rue Laoureux 25-29  - 4800 Verviers"/>
    <s v="Différé"/>
    <s v="⅓ payant C"/>
    <s v="Oui"/>
    <n v="37.5"/>
    <n v="1.5"/>
    <x v="12"/>
    <n v="35.85"/>
    <x v="8"/>
    <m/>
    <x v="0"/>
    <n v="37.35"/>
    <x v="0"/>
    <m/>
  </r>
  <r>
    <x v="118"/>
    <s v="2b"/>
    <x v="84"/>
    <s v="Sam, dim et JF - JOUR - Visite 1 bénéficiaire"/>
    <s v="Visite"/>
    <n v="55.5"/>
    <s v="Hanlet Jenny"/>
    <s v="La Lainière Verviers"/>
    <m/>
    <m/>
    <s v="Différé"/>
    <s v="MR"/>
    <s v="Oui"/>
    <n v="55.5"/>
    <m/>
    <x v="1"/>
    <m/>
    <x v="2"/>
    <n v="55.6"/>
    <x v="9"/>
    <n v="55.6"/>
    <x v="0"/>
    <m/>
  </r>
  <r>
    <x v="118"/>
    <s v="nuit 1"/>
    <x v="40"/>
    <s v="Sam, dim et JF - JOUR - Consultation"/>
    <s v="Consultation"/>
    <n v="37.5"/>
    <s v="Mahroof Saiqa"/>
    <m/>
    <s v="(228) Mutualia - Mutualité neutre _x000a_"/>
    <s v="Place Verte 41 4800 VERVIERS"/>
    <s v="Différé"/>
    <s v="⅓ payant C"/>
    <s v="Oui"/>
    <n v="37.5"/>
    <n v="1.5"/>
    <x v="12"/>
    <m/>
    <x v="2"/>
    <m/>
    <x v="0"/>
    <n v="1.5"/>
    <x v="3"/>
    <m/>
  </r>
  <r>
    <x v="118"/>
    <s v="nuit 1"/>
    <x v="40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8"/>
    <s v="2b"/>
    <x v="84"/>
    <s v="Sam, dim et JF - JOUR - Visite 1 bénéficiaire"/>
    <s v="Visite"/>
    <n v="55.5"/>
    <s v="Heinen Johann"/>
    <m/>
    <s v="(137) Mutualité Chrétienne de Verviers - Eupen "/>
    <s v="Rue Laoureux 25-29  - 4800 Verviers"/>
    <s v="Différé"/>
    <s v="⅓ payant C"/>
    <s v="Oui"/>
    <n v="55.5"/>
    <n v="5"/>
    <x v="12"/>
    <n v="55.6"/>
    <x v="8"/>
    <m/>
    <x v="0"/>
    <n v="60.6"/>
    <x v="0"/>
    <m/>
  </r>
  <r>
    <x v="118"/>
    <s v="2b"/>
    <x v="84"/>
    <s v="Sam, dim et JF - JOUR - Visite 1 bénéficiaire"/>
    <s v="Visite"/>
    <n v="55.5"/>
    <s v="Hennebique Jessica"/>
    <m/>
    <s v="(527) PARTENAMUT _x000a_"/>
    <s v="Sluisweg 2 - 9000 GENT"/>
    <s v="Différé"/>
    <s v="⅓ payant C"/>
    <s v="Oui"/>
    <n v="55.5"/>
    <n v="5"/>
    <x v="12"/>
    <m/>
    <x v="2"/>
    <m/>
    <x v="0"/>
    <n v="5"/>
    <x v="3"/>
    <m/>
  </r>
  <r>
    <x v="118"/>
    <s v="2b"/>
    <x v="84"/>
    <s v="Sam, dim et JF - JOUR - Consultation"/>
    <s v="Consultation"/>
    <n v="37.5"/>
    <s v="Salden David"/>
    <m/>
    <s v="(319) Solidaris - Mutualité socialiste et syndicale de la Province de Liège _x000a_"/>
    <s v="Chaussée de Mons 228 1480 TUBIZE "/>
    <s v="Différé"/>
    <s v="⅓ payant C"/>
    <s v="Oui"/>
    <n v="37.5"/>
    <n v="1.5"/>
    <x v="12"/>
    <n v="31.35"/>
    <x v="2"/>
    <m/>
    <x v="0"/>
    <n v="1.5"/>
    <x v="3"/>
    <s v="Virement 27/10/2017"/>
  </r>
  <r>
    <x v="118"/>
    <s v="2b"/>
    <x v="84"/>
    <s v="Sam, dim et JF - JOUR - Consultation"/>
    <s v="Consultation"/>
    <n v="37.5"/>
    <s v="Trabelsi Sondos"/>
    <m/>
    <s v="(319) Solidaris - Mutualité socialiste et syndicale de la Province de Liège _x000a_"/>
    <s v="Chaussée de Mons 228 1480 TUBIZE "/>
    <s v="Différé"/>
    <s v="⅓ payant C"/>
    <s v="Oui"/>
    <n v="37.5"/>
    <n v="1.5"/>
    <x v="12"/>
    <n v="35.85"/>
    <x v="2"/>
    <m/>
    <x v="0"/>
    <n v="1.5"/>
    <x v="3"/>
    <s v="Virement 27/10/2017"/>
  </r>
  <r>
    <x v="118"/>
    <s v="nuit 1"/>
    <x v="40"/>
    <s v="Sam, dim et JF - NUIT - Consultation"/>
    <s v="Consultation"/>
    <n v="50"/>
    <m/>
    <m/>
    <m/>
    <m/>
    <s v="Cash"/>
    <m/>
    <m/>
    <n v="50"/>
    <m/>
    <x v="1"/>
    <m/>
    <x v="2"/>
    <n v="50"/>
    <x v="12"/>
    <n v="50"/>
    <x v="0"/>
    <m/>
  </r>
  <r>
    <x v="118"/>
    <s v="nuit 1"/>
    <x v="40"/>
    <s v="Sam, dim et JF - NUIT - Consultation"/>
    <s v="Consultation"/>
    <n v="50"/>
    <m/>
    <m/>
    <m/>
    <m/>
    <s v="Bancontact"/>
    <m/>
    <m/>
    <n v="50"/>
    <m/>
    <x v="1"/>
    <m/>
    <x v="2"/>
    <n v="50"/>
    <x v="12"/>
    <n v="50"/>
    <x v="0"/>
    <m/>
  </r>
  <r>
    <x v="118"/>
    <s v="nuit 1"/>
    <x v="40"/>
    <s v="Vend et veille JF - NUIT - Consultation"/>
    <s v="Consultation"/>
    <n v="50"/>
    <m/>
    <m/>
    <m/>
    <m/>
    <s v="Bancontact"/>
    <m/>
    <m/>
    <n v="50"/>
    <m/>
    <x v="1"/>
    <m/>
    <x v="2"/>
    <n v="50"/>
    <x v="12"/>
    <n v="50"/>
    <x v="0"/>
    <m/>
  </r>
  <r>
    <x v="118"/>
    <s v="2b"/>
    <x v="84"/>
    <s v="Sam, dim et JF - JOUR - Visite 1 bénéficiaire"/>
    <s v="Visite"/>
    <n v="55.5"/>
    <s v="Wick Etienne"/>
    <s v="Au Fil de Hoegne Pepinster"/>
    <m/>
    <m/>
    <s v="Différé"/>
    <s v="MR"/>
    <s v="Oui"/>
    <n v="55.5"/>
    <m/>
    <x v="1"/>
    <m/>
    <x v="2"/>
    <m/>
    <x v="0"/>
    <n v="0"/>
    <x v="2"/>
    <m/>
  </r>
  <r>
    <x v="118"/>
    <s v="2b"/>
    <x v="84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8"/>
    <s v="2b"/>
    <x v="84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8"/>
    <s v="2b"/>
    <x v="84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8"/>
    <s v="2b"/>
    <x v="84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8"/>
    <s v="1a"/>
    <x v="105"/>
    <s v="Sam, dim et JF - JOUR - Visite 1 bénéficiaire"/>
    <s v="Visite"/>
    <n v="55.5"/>
    <m/>
    <m/>
    <m/>
    <m/>
    <s v="Cash"/>
    <m/>
    <m/>
    <n v="55.5"/>
    <m/>
    <x v="1"/>
    <m/>
    <x v="2"/>
    <n v="55.5"/>
    <x v="12"/>
    <n v="55.5"/>
    <x v="0"/>
    <m/>
  </r>
  <r>
    <x v="118"/>
    <s v="1a"/>
    <x v="10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1a"/>
    <x v="10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1a"/>
    <x v="10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1a"/>
    <x v="10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1a"/>
    <x v="10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1a"/>
    <x v="10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1a"/>
    <x v="10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1b"/>
    <x v="102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8"/>
    <s v="1b"/>
    <x v="102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8"/>
    <s v="1b"/>
    <x v="102"/>
    <s v="Sam, dim et JF - JOUR - Visite 1 bénéficiaire"/>
    <s v="Visite"/>
    <n v="55.5"/>
    <m/>
    <m/>
    <m/>
    <m/>
    <s v="Cash"/>
    <m/>
    <m/>
    <n v="55.5"/>
    <m/>
    <x v="1"/>
    <m/>
    <x v="2"/>
    <n v="55.5"/>
    <x v="12"/>
    <n v="55.5"/>
    <x v="0"/>
    <m/>
  </r>
  <r>
    <x v="118"/>
    <s v="1b"/>
    <x v="102"/>
    <s v="Sam, dim et JF - JOUR - Visite 1 bénéficiaire"/>
    <s v="Visite"/>
    <n v="55.5"/>
    <m/>
    <m/>
    <m/>
    <m/>
    <s v="Bancontact"/>
    <m/>
    <m/>
    <n v="55.5"/>
    <m/>
    <x v="1"/>
    <m/>
    <x v="2"/>
    <n v="55.5"/>
    <x v="12"/>
    <n v="55.5"/>
    <x v="0"/>
    <m/>
  </r>
  <r>
    <x v="118"/>
    <s v="1b"/>
    <x v="10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1b"/>
    <x v="10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1b"/>
    <x v="10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1b"/>
    <x v="10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1b"/>
    <x v="10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1b"/>
    <x v="10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2b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2b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2b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3"/>
    <x v="25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8"/>
    <n v="3"/>
    <x v="25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8"/>
    <n v="3"/>
    <x v="25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8"/>
    <n v="3"/>
    <x v="25"/>
    <s v="Sam, dim et JF - JOUR - Consultation"/>
    <s v="Consultation"/>
    <n v="37.5"/>
    <m/>
    <m/>
    <m/>
    <m/>
    <s v="Bancontact"/>
    <m/>
    <m/>
    <n v="37"/>
    <m/>
    <x v="1"/>
    <m/>
    <x v="2"/>
    <n v="37"/>
    <x v="12"/>
    <n v="37"/>
    <x v="0"/>
    <m/>
  </r>
  <r>
    <x v="11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3"/>
    <x v="25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4"/>
    <x v="106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4"/>
    <x v="106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4"/>
    <x v="106"/>
    <s v="Sam, dim et JF - JOUR - Visite 1 bénéficiaire"/>
    <s v="Visite"/>
    <n v="55.5"/>
    <m/>
    <m/>
    <m/>
    <m/>
    <s v="Bancontact"/>
    <m/>
    <m/>
    <n v="55.5"/>
    <m/>
    <x v="1"/>
    <m/>
    <x v="2"/>
    <n v="55.5"/>
    <x v="12"/>
    <n v="55.5"/>
    <x v="0"/>
    <m/>
  </r>
  <r>
    <x v="118"/>
    <n v="5"/>
    <x v="79"/>
    <s v="Sam, dim et JF - JOUR - Consultation"/>
    <s v="Consultation"/>
    <n v="37.5"/>
    <m/>
    <m/>
    <m/>
    <m/>
    <s v="Cash"/>
    <m/>
    <m/>
    <n v="33"/>
    <m/>
    <x v="1"/>
    <m/>
    <x v="2"/>
    <n v="33"/>
    <x v="12"/>
    <n v="33"/>
    <x v="0"/>
    <m/>
  </r>
  <r>
    <x v="118"/>
    <n v="5"/>
    <x v="79"/>
    <s v="Sam, dim et JF - JOUR - Consultation"/>
    <s v="Consultation"/>
    <n v="37.5"/>
    <m/>
    <m/>
    <m/>
    <m/>
    <s v="Cash"/>
    <m/>
    <m/>
    <n v="33"/>
    <m/>
    <x v="1"/>
    <m/>
    <x v="2"/>
    <n v="33"/>
    <x v="12"/>
    <n v="33"/>
    <x v="0"/>
    <m/>
  </r>
  <r>
    <x v="118"/>
    <n v="5"/>
    <x v="79"/>
    <s v="Sam, dim et JF - JOUR - Consultation"/>
    <s v="Consultation"/>
    <n v="37.5"/>
    <m/>
    <m/>
    <m/>
    <m/>
    <s v="Bancontact"/>
    <m/>
    <m/>
    <n v="33"/>
    <m/>
    <x v="1"/>
    <m/>
    <x v="2"/>
    <n v="33"/>
    <x v="12"/>
    <n v="33"/>
    <x v="0"/>
    <m/>
  </r>
  <r>
    <x v="118"/>
    <n v="5"/>
    <x v="79"/>
    <s v="Sam, dim et JF - JOUR - Consultation"/>
    <s v="Consultation"/>
    <n v="37.5"/>
    <m/>
    <m/>
    <m/>
    <m/>
    <s v="Bancontact"/>
    <m/>
    <m/>
    <n v="33"/>
    <m/>
    <x v="1"/>
    <m/>
    <x v="2"/>
    <n v="33"/>
    <x v="12"/>
    <n v="33"/>
    <x v="0"/>
    <m/>
  </r>
  <r>
    <x v="118"/>
    <n v="5"/>
    <x v="79"/>
    <s v="Sam, dim et JF - JOUR - Consultation"/>
    <s v="Consultation"/>
    <n v="37.5"/>
    <m/>
    <m/>
    <m/>
    <m/>
    <s v="Bancontact"/>
    <m/>
    <m/>
    <n v="33"/>
    <m/>
    <x v="1"/>
    <m/>
    <x v="2"/>
    <n v="33"/>
    <x v="12"/>
    <n v="33"/>
    <x v="0"/>
    <m/>
  </r>
  <r>
    <x v="118"/>
    <n v="5"/>
    <x v="79"/>
    <s v="Sam, dim et JF - JOUR - Consultation"/>
    <s v="Consultation"/>
    <n v="37.5"/>
    <m/>
    <m/>
    <m/>
    <m/>
    <s v="Bancontact"/>
    <m/>
    <m/>
    <n v="33"/>
    <m/>
    <x v="1"/>
    <m/>
    <x v="2"/>
    <n v="33"/>
    <x v="12"/>
    <n v="33"/>
    <x v="0"/>
    <m/>
  </r>
  <r>
    <x v="118"/>
    <n v="5"/>
    <x v="79"/>
    <s v="Sam, dim et JF - JOUR - Consultation"/>
    <s v="Consultation"/>
    <n v="37.5"/>
    <m/>
    <m/>
    <m/>
    <m/>
    <s v="Bancontact"/>
    <m/>
    <m/>
    <n v="33"/>
    <m/>
    <x v="1"/>
    <m/>
    <x v="2"/>
    <n v="33"/>
    <x v="12"/>
    <n v="33"/>
    <x v="0"/>
    <m/>
  </r>
  <r>
    <x v="118"/>
    <n v="5"/>
    <x v="79"/>
    <s v="Sam, dim et JF - JOUR - Consultation"/>
    <s v="Consultation"/>
    <n v="37.5"/>
    <m/>
    <m/>
    <m/>
    <m/>
    <s v="Bancontact"/>
    <m/>
    <m/>
    <n v="33"/>
    <m/>
    <x v="1"/>
    <m/>
    <x v="2"/>
    <n v="33"/>
    <x v="12"/>
    <n v="33"/>
    <x v="0"/>
    <m/>
  </r>
  <r>
    <x v="118"/>
    <n v="5"/>
    <x v="79"/>
    <s v="Sam, dim et JF - JOUR - Consultation"/>
    <s v="Consultation"/>
    <n v="37.5"/>
    <m/>
    <m/>
    <m/>
    <m/>
    <s v="Bancontact"/>
    <m/>
    <m/>
    <n v="33"/>
    <m/>
    <x v="1"/>
    <m/>
    <x v="2"/>
    <n v="33"/>
    <x v="12"/>
    <n v="33"/>
    <x v="0"/>
    <m/>
  </r>
  <r>
    <x v="118"/>
    <n v="6"/>
    <x v="152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118"/>
    <n v="6"/>
    <x v="152"/>
    <s v="Sam, dim et JF - JOUR - Visite 1 bénéficiaire"/>
    <s v="Visite"/>
    <n v="55.5"/>
    <m/>
    <m/>
    <m/>
    <m/>
    <s v="Cash"/>
    <m/>
    <m/>
    <n v="55.5"/>
    <m/>
    <x v="1"/>
    <m/>
    <x v="2"/>
    <n v="55.5"/>
    <x v="12"/>
    <n v="55.5"/>
    <x v="0"/>
    <m/>
  </r>
  <r>
    <x v="118"/>
    <n v="6"/>
    <x v="152"/>
    <s v="Sam, dim et JF - JOUR - Visite 1 bénéficiaire"/>
    <s v="Visite"/>
    <n v="55.5"/>
    <m/>
    <m/>
    <m/>
    <m/>
    <s v="Cash"/>
    <m/>
    <m/>
    <n v="55.5"/>
    <m/>
    <x v="1"/>
    <m/>
    <x v="2"/>
    <n v="55.5"/>
    <x v="12"/>
    <n v="55.5"/>
    <x v="0"/>
    <m/>
  </r>
  <r>
    <x v="118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6"/>
    <x v="15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7"/>
    <x v="202"/>
    <s v="Sam, dim et JF - JOUR - Consultation"/>
    <s v="Consultation"/>
    <n v="37.5"/>
    <m/>
    <m/>
    <m/>
    <m/>
    <s v="Cash"/>
    <m/>
    <m/>
    <n v="3.75"/>
    <m/>
    <x v="1"/>
    <m/>
    <x v="2"/>
    <n v="3.75"/>
    <x v="12"/>
    <n v="3.75"/>
    <x v="0"/>
    <m/>
  </r>
  <r>
    <x v="118"/>
    <n v="7"/>
    <x v="202"/>
    <s v="Sam, dim et JF - JOUR - Consultation"/>
    <s v="Consultation"/>
    <n v="37.5"/>
    <m/>
    <m/>
    <m/>
    <m/>
    <s v="Cash"/>
    <m/>
    <m/>
    <n v="38.25"/>
    <m/>
    <x v="1"/>
    <m/>
    <x v="2"/>
    <n v="38.25"/>
    <x v="12"/>
    <n v="38.25"/>
    <x v="0"/>
    <m/>
  </r>
  <r>
    <x v="118"/>
    <n v="7"/>
    <x v="20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7"/>
    <x v="20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7"/>
    <x v="20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7"/>
    <x v="20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7"/>
    <x v="20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7"/>
    <x v="202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n v="7"/>
    <x v="202"/>
    <s v="Sam, dim et JF - JOUR - Consultation"/>
    <s v="Consultation"/>
    <n v="37.5"/>
    <m/>
    <m/>
    <m/>
    <m/>
    <s v="Bancontact"/>
    <m/>
    <m/>
    <n v="82.94"/>
    <m/>
    <x v="1"/>
    <m/>
    <x v="2"/>
    <n v="82.94"/>
    <x v="12"/>
    <n v="82.94"/>
    <x v="0"/>
    <m/>
  </r>
  <r>
    <x v="118"/>
    <s v="nuit 2"/>
    <x v="4"/>
    <s v="Sam, dim et JF - NUIT - Consultation"/>
    <s v="Consultation"/>
    <n v="50"/>
    <m/>
    <m/>
    <m/>
    <m/>
    <s v="Cash"/>
    <m/>
    <m/>
    <n v="50"/>
    <m/>
    <x v="1"/>
    <m/>
    <x v="2"/>
    <n v="50"/>
    <x v="12"/>
    <n v="50"/>
    <x v="0"/>
    <m/>
  </r>
  <r>
    <x v="118"/>
    <s v="nuit 2"/>
    <x v="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118"/>
    <s v="nuit 2"/>
    <x v="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s v="2a"/>
    <x v="181"/>
    <s v="Vend et veille JF - JOUR - Consultation NA"/>
    <s v="0 patient"/>
    <n v="25"/>
    <s v="0 patient"/>
    <m/>
    <m/>
    <m/>
    <m/>
    <m/>
    <m/>
    <n v="0"/>
    <m/>
    <x v="1"/>
    <m/>
    <x v="2"/>
    <m/>
    <x v="0"/>
    <n v="0"/>
    <x v="0"/>
    <m/>
  </r>
  <r>
    <x v="36"/>
    <s v="2b"/>
    <x v="93"/>
    <s v="Sam, dim et JF - JOUR - Consultation"/>
    <s v="Consultation"/>
    <n v="37.5"/>
    <s v="Nizet Amine"/>
    <s v="M.Méd. Bulle D'Air"/>
    <m/>
    <m/>
    <s v="Différé"/>
    <s v="Autres"/>
    <s v="Oui"/>
    <n v="37.5"/>
    <m/>
    <x v="1"/>
    <m/>
    <x v="2"/>
    <n v="37.5"/>
    <x v="9"/>
    <n v="37.5"/>
    <x v="0"/>
    <m/>
  </r>
  <r>
    <x v="36"/>
    <s v="1b"/>
    <x v="17"/>
    <s v="Sam, dim et JF - JOUR - Visite 1 bénéficiaire"/>
    <s v="Visite"/>
    <n v="55.5"/>
    <s v="Fluchard Mathieu"/>
    <s v="Sainte Famille Thimister"/>
    <m/>
    <m/>
    <s v="Différé"/>
    <s v="MR"/>
    <s v="Oui"/>
    <n v="55.5"/>
    <m/>
    <x v="1"/>
    <m/>
    <x v="2"/>
    <n v="55.5"/>
    <x v="9"/>
    <n v="55.5"/>
    <x v="0"/>
    <m/>
  </r>
  <r>
    <x v="36"/>
    <s v="1b"/>
    <x v="17"/>
    <s v="Sam, dim et JF - JOUR - Visite 1 bénéficiaire"/>
    <s v="Visite"/>
    <n v="55.5"/>
    <s v="Vanderghen Jacques"/>
    <s v="Léon D'Andrimont Limbourg"/>
    <m/>
    <m/>
    <s v="Différé"/>
    <s v="MR"/>
    <s v="Oui"/>
    <n v="55.5"/>
    <m/>
    <x v="1"/>
    <m/>
    <x v="2"/>
    <n v="55.5"/>
    <x v="9"/>
    <n v="55.5"/>
    <x v="0"/>
    <m/>
  </r>
  <r>
    <x v="36"/>
    <n v="7"/>
    <x v="90"/>
    <s v="Sam, dim et JF - JOUR - Visite 2 bénéficiaires"/>
    <s v="Visite"/>
    <n v="48"/>
    <s v="Barb Elia"/>
    <s v="MRS Bütgenbach"/>
    <m/>
    <m/>
    <s v="Différé"/>
    <s v="MR"/>
    <s v="Oui"/>
    <n v="48"/>
    <m/>
    <x v="1"/>
    <m/>
    <x v="2"/>
    <n v="48"/>
    <x v="9"/>
    <n v="48"/>
    <x v="0"/>
    <m/>
  </r>
  <r>
    <x v="36"/>
    <n v="7"/>
    <x v="90"/>
    <s v="Sam, dim et JF - JOUR - Visite 2 bénéficiaires"/>
    <s v="Visite"/>
    <n v="48"/>
    <s v="Kurtzen Johann"/>
    <s v="MRS Bütgenbach"/>
    <m/>
    <m/>
    <s v="Différé"/>
    <s v="MR"/>
    <s v="Oui"/>
    <n v="88.7"/>
    <m/>
    <x v="1"/>
    <m/>
    <x v="2"/>
    <n v="88.7"/>
    <x v="9"/>
    <n v="88.7"/>
    <x v="0"/>
    <m/>
  </r>
  <r>
    <x v="36"/>
    <n v="7"/>
    <x v="90"/>
    <s v="Sam, dim et JF - JOUR - Consultation"/>
    <s v="Consultation"/>
    <n v="37.5"/>
    <s v="Servais Noah"/>
    <s v="M.Méd. Pro Gesund"/>
    <m/>
    <m/>
    <s v="Différé"/>
    <s v="Autres"/>
    <s v="Oui"/>
    <n v="37.5"/>
    <n v="6"/>
    <x v="12"/>
    <m/>
    <x v="2"/>
    <n v="31.5"/>
    <x v="9"/>
    <n v="37.5"/>
    <x v="0"/>
    <m/>
  </r>
  <r>
    <x v="36"/>
    <n v="7"/>
    <x v="90"/>
    <s v="Sam, dim et JF - JOUR - Consultation"/>
    <s v="Consultation"/>
    <n v="37.5"/>
    <s v="Treinen Anna"/>
    <s v="M.Méd. Pro Gesund"/>
    <m/>
    <m/>
    <s v="Différé"/>
    <s v="Autres"/>
    <s v="Oui"/>
    <n v="37.5"/>
    <n v="6"/>
    <x v="12"/>
    <m/>
    <x v="2"/>
    <n v="31.5"/>
    <x v="9"/>
    <n v="37.5"/>
    <x v="0"/>
    <m/>
  </r>
  <r>
    <x v="103"/>
    <n v="3"/>
    <x v="45"/>
    <s v="Sam, dim et JF - JOUR - Visite 1 bénéficiaire"/>
    <s v="Visite"/>
    <n v="55.5"/>
    <s v="Cahay Albert c/Santer"/>
    <s v="Heures Claires"/>
    <m/>
    <m/>
    <s v="Différé"/>
    <s v="MR"/>
    <s v="Oui"/>
    <n v="55.5"/>
    <m/>
    <x v="1"/>
    <m/>
    <x v="2"/>
    <n v="55.5"/>
    <x v="12"/>
    <n v="55.5"/>
    <x v="0"/>
    <m/>
  </r>
  <r>
    <x v="36"/>
    <s v="2b"/>
    <x v="93"/>
    <s v="Sam, dim et JF - JOUR - Visite 1 bénéficiaire"/>
    <s v="Visite"/>
    <n v="55.5"/>
    <s v="Devue  M. Co/ Deventer"/>
    <s v="Le Grand Cerf Spa/ retour donc envoyé à sa mutualité"/>
    <s v="(130) Mutualité Chrétienne"/>
    <m/>
    <s v="Différé"/>
    <s v="MR"/>
    <s v="Oui"/>
    <n v="55.5"/>
    <m/>
    <x v="1"/>
    <m/>
    <x v="2"/>
    <m/>
    <x v="0"/>
    <n v="0"/>
    <x v="3"/>
    <s v="Décédé, plus de famille"/>
  </r>
  <r>
    <x v="36"/>
    <n v="7"/>
    <x v="90"/>
    <s v="Sam, dim et JF - JOUR - Visite 1 bénéficiaire"/>
    <s v="Visite"/>
    <n v="55.5"/>
    <s v="Eichten Barbara"/>
    <m/>
    <s v="(515) Freie Krankenkasse _x000a_"/>
    <s v="Rue Saint-Hubert 49 - 1150 BRUXELLES"/>
    <s v="Différé"/>
    <s v="⅓ payant C"/>
    <s v="Oui"/>
    <n v="55.5"/>
    <n v="5"/>
    <x v="12"/>
    <n v="55.6"/>
    <x v="2"/>
    <m/>
    <x v="0"/>
    <n v="5"/>
    <x v="3"/>
    <s v="Virement 06/10/2017"/>
  </r>
  <r>
    <x v="36"/>
    <n v="5"/>
    <x v="61"/>
    <s v="Sam, dim et JF - JOUR - Consultation"/>
    <s v="Consultation"/>
    <n v="37.5"/>
    <s v="Felten Jayson"/>
    <m/>
    <s v="(319) Solidaris - Mutualité socialiste et syndicale de la Province de Liège _x000a_"/>
    <s v="Chaussée de Mons 228 1480 TUBIZE "/>
    <s v="Différé"/>
    <s v="⅓ payant BC"/>
    <s v="Oui"/>
    <n v="37.5"/>
    <n v="1.5"/>
    <x v="12"/>
    <n v="35.85"/>
    <x v="2"/>
    <m/>
    <x v="0"/>
    <n v="1.5"/>
    <x v="3"/>
    <s v="Virement 27/10/2017"/>
  </r>
  <r>
    <x v="36"/>
    <s v="2b"/>
    <x v="93"/>
    <s v="Sam, dim et JF - JOUR - Consultation"/>
    <s v="Consultation"/>
    <n v="37.5"/>
    <s v="Gretry Sandrine"/>
    <s v="M.Méd. Thier Mère Dieu"/>
    <m/>
    <m/>
    <s v="Différé"/>
    <s v="Autres"/>
    <s v="Oui"/>
    <n v="37.5"/>
    <m/>
    <x v="1"/>
    <m/>
    <x v="2"/>
    <m/>
    <x v="0"/>
    <n v="0"/>
    <x v="2"/>
    <m/>
  </r>
  <r>
    <x v="36"/>
    <n v="7"/>
    <x v="90"/>
    <s v="Sam, dim et JF - JOUR - Visite 1 bénéficiaire"/>
    <s v="Visite"/>
    <n v="55.5"/>
    <s v="Hansen Maria"/>
    <m/>
    <s v="(515) Freie Krankenkasse _x000a_"/>
    <s v="Rue Saint-Hubert 49 - 1150 BRUXELLES"/>
    <s v="Différé"/>
    <s v="⅓ payant C"/>
    <s v="Oui"/>
    <n v="55.5"/>
    <n v="5"/>
    <x v="12"/>
    <n v="50.8"/>
    <x v="2"/>
    <m/>
    <x v="0"/>
    <n v="5"/>
    <x v="3"/>
    <s v="Virement 06/10/2017"/>
  </r>
  <r>
    <x v="36"/>
    <s v="2b"/>
    <x v="93"/>
    <s v="Sam, dim et JF - JOUR - Consultation"/>
    <s v="Consultation"/>
    <n v="37.5"/>
    <s v="Jamar Anita"/>
    <m/>
    <s v="(228) Mutualia - Mutualité neutre _x000a_"/>
    <s v="Place Verte 41 4800 VERVIERS"/>
    <s v="Différé"/>
    <s v="⅓ payant C"/>
    <s v="Oui"/>
    <n v="37.5"/>
    <n v="1.5"/>
    <x v="12"/>
    <m/>
    <x v="2"/>
    <m/>
    <x v="0"/>
    <n v="1.5"/>
    <x v="3"/>
    <m/>
  </r>
  <r>
    <x v="36"/>
    <n v="4"/>
    <x v="3"/>
    <s v="Sam, dim et JF - JOUR - Visite 1 bénéficiaire"/>
    <s v="Visite"/>
    <n v="55.5"/>
    <s v="Krings Marie - Thérèse"/>
    <s v="Grand Fa Malmédy"/>
    <m/>
    <m/>
    <s v="Différé"/>
    <s v="MR"/>
    <s v="Oui"/>
    <n v="55.6"/>
    <m/>
    <x v="1"/>
    <m/>
    <x v="2"/>
    <n v="55.6"/>
    <x v="9"/>
    <n v="55.6"/>
    <x v="0"/>
    <m/>
  </r>
  <r>
    <x v="36"/>
    <n v="6"/>
    <x v="124"/>
    <s v="Sam, dim et JF - JOUR - Visite 1 bénéficiaire"/>
    <s v="Visite"/>
    <n v="55.5"/>
    <s v="Cloot Hubertine"/>
    <m/>
    <s v="(137) Mutualité Chrétienne de Verviers - Eupen "/>
    <s v="Rue Laoureux 25-29  - 4800 Verviers"/>
    <s v="Différé"/>
    <s v="⅓ payant C"/>
    <s v="Oui"/>
    <n v="55.5"/>
    <n v="5"/>
    <x v="12"/>
    <n v="50.8"/>
    <x v="8"/>
    <m/>
    <x v="0"/>
    <n v="55.8"/>
    <x v="0"/>
    <m/>
  </r>
  <r>
    <x v="36"/>
    <n v="6"/>
    <x v="124"/>
    <s v="Sam, dim et JF - JOUR - Visite 1 bénéficiaire"/>
    <s v="Visite"/>
    <n v="55.5"/>
    <s v="Plumanns Maria"/>
    <s v="St François Eupen"/>
    <m/>
    <m/>
    <s v="Différé"/>
    <s v="MR"/>
    <s v="Oui"/>
    <n v="55.5"/>
    <m/>
    <x v="1"/>
    <m/>
    <x v="2"/>
    <n v="55.5"/>
    <x v="9"/>
    <n v="55.5"/>
    <x v="0"/>
    <m/>
  </r>
  <r>
    <x v="36"/>
    <n v="6"/>
    <x v="124"/>
    <s v="Sam, dim et JF - JOUR - Consultation"/>
    <s v="Consultation"/>
    <n v="37.5"/>
    <s v="Theissen Irma"/>
    <m/>
    <s v="(137) Mutualité Chrétienne de Verviers - Eupen "/>
    <s v="Rue Laoureux 25-29  - 4800 Verviers"/>
    <s v="Différé"/>
    <s v="⅓ payant C"/>
    <s v="Oui"/>
    <n v="37.5"/>
    <n v="5"/>
    <x v="12"/>
    <n v="35.85"/>
    <x v="8"/>
    <m/>
    <x v="0"/>
    <n v="40.85"/>
    <x v="0"/>
    <m/>
  </r>
  <r>
    <x v="36"/>
    <s v="2b"/>
    <x v="93"/>
    <s v="Sam, dim et JF - JOUR - Visite 1 bénéficiaire"/>
    <s v="Visite"/>
    <n v="55.5"/>
    <s v="Wéry Anne - Joséphine"/>
    <s v="Le Belvédère Theux"/>
    <m/>
    <m/>
    <s v="Différé"/>
    <s v="MR"/>
    <s v="Oui"/>
    <n v="55.5"/>
    <m/>
    <x v="1"/>
    <m/>
    <x v="2"/>
    <m/>
    <x v="0"/>
    <n v="0"/>
    <x v="2"/>
    <m/>
  </r>
  <r>
    <x v="36"/>
    <n v="3"/>
    <x v="217"/>
    <s v="Sam, dim et JF - JOUR - Consultation"/>
    <s v="Consultation"/>
    <n v="37.5"/>
    <s v="Baert Noah"/>
    <m/>
    <s v="(509) Partena - Mutualité libre _x000a_"/>
    <s v="Boulevard Louis Mettewie 74-76 1080 BRUXELLES "/>
    <s v="Différé"/>
    <s v="⅓ payant C"/>
    <s v="Oui"/>
    <n v="37.5"/>
    <n v="1.5"/>
    <x v="12"/>
    <n v="35.85"/>
    <x v="2"/>
    <m/>
    <x v="0"/>
    <n v="1.5"/>
    <x v="3"/>
    <s v="Virement 13/10/2017"/>
  </r>
  <r>
    <x v="36"/>
    <n v="3"/>
    <x v="217"/>
    <s v="Sam, dim et JF - JOUR - Consultation"/>
    <s v="Consultation"/>
    <n v="37.5"/>
    <s v="Bartel Nathalie"/>
    <m/>
    <s v="(228) Mutualia - Mutualité neutre _x000a_"/>
    <s v="Place Verte 41 4800 VERVIERS"/>
    <s v="Différé"/>
    <s v="⅓ payant C"/>
    <s v="Oui"/>
    <n v="37.5"/>
    <n v="1.5"/>
    <x v="12"/>
    <m/>
    <x v="2"/>
    <m/>
    <x v="0"/>
    <n v="1.5"/>
    <x v="3"/>
    <m/>
  </r>
  <r>
    <x v="36"/>
    <n v="3"/>
    <x v="217"/>
    <s v="Sam, dim et JF - JOUR - Consultation"/>
    <s v="Consultation"/>
    <n v="37.5"/>
    <s v="Benbiga Maryam Alya"/>
    <m/>
    <s v="(135) Mutualité Saint-Michel "/>
    <s v="Boulevard Anspach 111-115 1000 BRUXELLES"/>
    <s v="Différé"/>
    <s v="⅓ payant C"/>
    <s v="Oui"/>
    <n v="37.5"/>
    <n v="1.5"/>
    <x v="12"/>
    <n v="23.5"/>
    <x v="2"/>
    <m/>
    <x v="0"/>
    <n v="1.5"/>
    <x v="5"/>
    <s v="Virement 01/11/2017"/>
  </r>
  <r>
    <x v="36"/>
    <n v="3"/>
    <x v="217"/>
    <s v="Sam, dim et JF - JOUR - Consultation"/>
    <s v="Consultation"/>
    <n v="37.5"/>
    <s v="Brusten Christine"/>
    <m/>
    <s v="(319) Solidaris - Mutualité socialiste et syndicale de la Province de Liège _x000a_"/>
    <s v="Chaussée de Mons 228 1480 TUBIZE "/>
    <s v="Différé"/>
    <s v="⅓ payant C"/>
    <s v="Oui"/>
    <n v="37.5"/>
    <n v="1.5"/>
    <x v="12"/>
    <n v="31.35"/>
    <x v="2"/>
    <m/>
    <x v="0"/>
    <n v="1.5"/>
    <x v="3"/>
    <s v="Virement 27/10/2017"/>
  </r>
  <r>
    <x v="36"/>
    <n v="3"/>
    <x v="217"/>
    <s v="Sam, dim et JF - JOUR - Consultation"/>
    <s v="Consultation"/>
    <n v="37.5"/>
    <s v="Hanse Christine"/>
    <m/>
    <s v="(228) Mutualia - Mutualité neutre _x000a_"/>
    <s v="Place Verte 41 4800 VERVIERS"/>
    <s v="Différé"/>
    <s v="⅓ payant C"/>
    <s v="Oui"/>
    <n v="37.5"/>
    <n v="1.5"/>
    <x v="12"/>
    <m/>
    <x v="2"/>
    <m/>
    <x v="0"/>
    <n v="1.5"/>
    <x v="3"/>
    <m/>
  </r>
  <r>
    <x v="36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s v="1a"/>
    <x v="48"/>
    <s v="Sam, dim et JF - JOUR - Consultation"/>
    <s v="Consultation"/>
    <n v="37.5"/>
    <m/>
    <m/>
    <m/>
    <m/>
    <s v="Cash"/>
    <m/>
    <m/>
    <n v="35"/>
    <m/>
    <x v="1"/>
    <m/>
    <x v="2"/>
    <n v="35"/>
    <x v="12"/>
    <n v="35"/>
    <x v="0"/>
    <m/>
  </r>
  <r>
    <x v="36"/>
    <s v="1a"/>
    <x v="48"/>
    <s v="Sam, dim et JF - JOUR - Consultation"/>
    <s v="Consultation"/>
    <n v="37.5"/>
    <m/>
    <m/>
    <m/>
    <m/>
    <s v="Cash"/>
    <m/>
    <m/>
    <n v="35"/>
    <m/>
    <x v="1"/>
    <m/>
    <x v="2"/>
    <n v="35"/>
    <x v="12"/>
    <n v="35"/>
    <x v="0"/>
    <m/>
  </r>
  <r>
    <x v="36"/>
    <s v="1a"/>
    <x v="48"/>
    <s v="Sam, dim et JF - JOUR - Consultation"/>
    <s v="Consultation"/>
    <n v="37.5"/>
    <m/>
    <m/>
    <m/>
    <m/>
    <s v="Cash"/>
    <m/>
    <m/>
    <n v="35"/>
    <m/>
    <x v="1"/>
    <m/>
    <x v="2"/>
    <n v="35"/>
    <x v="12"/>
    <n v="35"/>
    <x v="0"/>
    <m/>
  </r>
  <r>
    <x v="36"/>
    <s v="1a"/>
    <x v="48"/>
    <s v="Sam, dim et JF - JOUR - Consultation"/>
    <s v="Consultation"/>
    <n v="37.5"/>
    <m/>
    <m/>
    <m/>
    <m/>
    <s v="Cash"/>
    <m/>
    <m/>
    <n v="35"/>
    <m/>
    <x v="1"/>
    <m/>
    <x v="2"/>
    <n v="35"/>
    <x v="12"/>
    <n v="35"/>
    <x v="0"/>
    <m/>
  </r>
  <r>
    <x v="36"/>
    <s v="1a"/>
    <x v="48"/>
    <s v="Sam, dim et JF - JOUR - Visite 1 bénéficiaire"/>
    <s v="Visite"/>
    <n v="55.5"/>
    <m/>
    <m/>
    <m/>
    <m/>
    <s v="Cash"/>
    <m/>
    <m/>
    <n v="55"/>
    <m/>
    <x v="1"/>
    <m/>
    <x v="2"/>
    <n v="55"/>
    <x v="12"/>
    <n v="55"/>
    <x v="0"/>
    <m/>
  </r>
  <r>
    <x v="36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2"/>
    <n v="35"/>
    <x v="0"/>
    <m/>
  </r>
  <r>
    <x v="36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2"/>
    <n v="35"/>
    <x v="0"/>
    <m/>
  </r>
  <r>
    <x v="36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2"/>
    <n v="35"/>
    <x v="0"/>
    <m/>
  </r>
  <r>
    <x v="36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2"/>
    <n v="35"/>
    <x v="0"/>
    <m/>
  </r>
  <r>
    <x v="36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2"/>
    <n v="35"/>
    <x v="0"/>
    <m/>
  </r>
  <r>
    <x v="36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2"/>
    <n v="35"/>
    <x v="0"/>
    <m/>
  </r>
  <r>
    <x v="36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2"/>
    <n v="35"/>
    <x v="0"/>
    <m/>
  </r>
  <r>
    <x v="36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2"/>
    <n v="35"/>
    <x v="0"/>
    <m/>
  </r>
  <r>
    <x v="36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2"/>
    <n v="35"/>
    <x v="0"/>
    <m/>
  </r>
  <r>
    <x v="36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2"/>
    <n v="35"/>
    <x v="0"/>
    <m/>
  </r>
  <r>
    <x v="36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2"/>
    <n v="35"/>
    <x v="0"/>
    <m/>
  </r>
  <r>
    <x v="36"/>
    <s v="1a"/>
    <x v="48"/>
    <s v="Sam, dim et JF - JOUR - Consultation"/>
    <s v="Consultation"/>
    <n v="37.5"/>
    <m/>
    <m/>
    <m/>
    <m/>
    <s v="Bancontact"/>
    <m/>
    <m/>
    <n v="35"/>
    <m/>
    <x v="1"/>
    <m/>
    <x v="2"/>
    <n v="35"/>
    <x v="12"/>
    <n v="35"/>
    <x v="0"/>
    <m/>
  </r>
  <r>
    <x v="36"/>
    <s v="1b"/>
    <x v="17"/>
    <s v="Sam, dim et JF - JOUR - Visite 1 bénéficiaire"/>
    <s v="Visite"/>
    <n v="55.5"/>
    <m/>
    <m/>
    <m/>
    <m/>
    <s v="Cash"/>
    <m/>
    <m/>
    <n v="55.5"/>
    <m/>
    <x v="1"/>
    <m/>
    <x v="2"/>
    <n v="55.5"/>
    <x v="12"/>
    <n v="55.5"/>
    <x v="0"/>
    <m/>
  </r>
  <r>
    <x v="36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s v="1b"/>
    <x v="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s v="1b"/>
    <x v="17"/>
    <s v="Sam, dim et JF - JOUR - Consultation"/>
    <s v="Consultation"/>
    <n v="37.5"/>
    <m/>
    <m/>
    <m/>
    <m/>
    <s v="Bancontact"/>
    <m/>
    <m/>
    <n v="117"/>
    <m/>
    <x v="1"/>
    <m/>
    <x v="2"/>
    <n v="117"/>
    <x v="12"/>
    <n v="117"/>
    <x v="0"/>
    <m/>
  </r>
  <r>
    <x v="36"/>
    <s v="2b"/>
    <x v="93"/>
    <s v="Sam, dim et JF - JOUR - Consultation"/>
    <s v="Consultation"/>
    <n v="37.5"/>
    <m/>
    <m/>
    <m/>
    <m/>
    <s v="Cash"/>
    <m/>
    <m/>
    <n v="36.5"/>
    <m/>
    <x v="1"/>
    <m/>
    <x v="2"/>
    <n v="36.5"/>
    <x v="12"/>
    <n v="36.5"/>
    <x v="0"/>
    <m/>
  </r>
  <r>
    <x v="36"/>
    <s v="2b"/>
    <x v="93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36"/>
    <s v="2b"/>
    <x v="9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s v="2b"/>
    <x v="9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s v="2b"/>
    <x v="93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3"/>
    <x v="217"/>
    <s v="Sam, dim et JF - JOUR - Visite 1 bénéficiaire"/>
    <s v="Visite"/>
    <n v="55.5"/>
    <m/>
    <m/>
    <m/>
    <m/>
    <s v="Bancontact"/>
    <m/>
    <m/>
    <n v="55.5"/>
    <m/>
    <x v="1"/>
    <m/>
    <x v="2"/>
    <n v="55.5"/>
    <x v="12"/>
    <n v="55.5"/>
    <x v="0"/>
    <m/>
  </r>
  <r>
    <x v="36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2"/>
    <n v="33.44"/>
    <x v="0"/>
    <m/>
  </r>
  <r>
    <x v="36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2"/>
    <n v="33.44"/>
    <x v="0"/>
    <m/>
  </r>
  <r>
    <x v="36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2"/>
    <n v="33.44"/>
    <x v="0"/>
    <m/>
  </r>
  <r>
    <x v="36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2"/>
    <n v="33.44"/>
    <x v="0"/>
    <m/>
  </r>
  <r>
    <x v="36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2"/>
    <n v="33.44"/>
    <x v="0"/>
    <m/>
  </r>
  <r>
    <x v="36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2"/>
    <n v="33.44"/>
    <x v="0"/>
    <m/>
  </r>
  <r>
    <x v="36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2"/>
    <n v="33.44"/>
    <x v="0"/>
    <m/>
  </r>
  <r>
    <x v="36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2"/>
    <n v="33.44"/>
    <x v="0"/>
    <m/>
  </r>
  <r>
    <x v="3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5"/>
    <x v="61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6"/>
    <x v="124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n v="7"/>
    <x v="90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36"/>
    <n v="7"/>
    <x v="90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36"/>
    <n v="7"/>
    <x v="90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36"/>
    <n v="7"/>
    <x v="90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36"/>
    <n v="7"/>
    <x v="90"/>
    <s v="Sam, dim et JF - JOUR - Consultation"/>
    <s v="Consultation"/>
    <n v="37.5"/>
    <m/>
    <m/>
    <m/>
    <m/>
    <s v="Cash"/>
    <m/>
    <m/>
    <n v="37.5"/>
    <m/>
    <x v="1"/>
    <m/>
    <x v="2"/>
    <n v="37.5"/>
    <x v="12"/>
    <n v="37.5"/>
    <x v="0"/>
    <m/>
  </r>
  <r>
    <x v="36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s v="nuit 1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s v="nuit 1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s v="nuit 1"/>
    <x v="187"/>
    <s v="Sam, dim et JF - NUIT - Consultation"/>
    <s v="Consultation"/>
    <n v="50"/>
    <m/>
    <m/>
    <m/>
    <m/>
    <s v="Bancontact"/>
    <m/>
    <m/>
    <n v="50"/>
    <m/>
    <x v="1"/>
    <m/>
    <x v="2"/>
    <n v="50"/>
    <x v="12"/>
    <n v="50"/>
    <x v="0"/>
    <m/>
  </r>
  <r>
    <x v="36"/>
    <s v="nuit 1"/>
    <x v="187"/>
    <s v="Sam, dim et JF - NUIT - Consultation"/>
    <s v="Consultation"/>
    <n v="50"/>
    <m/>
    <m/>
    <m/>
    <m/>
    <s v="Bancontact"/>
    <m/>
    <m/>
    <n v="50"/>
    <m/>
    <x v="1"/>
    <m/>
    <x v="2"/>
    <n v="50"/>
    <x v="12"/>
    <n v="50"/>
    <x v="0"/>
    <m/>
  </r>
  <r>
    <x v="36"/>
    <s v="nuit 1"/>
    <x v="187"/>
    <s v="Sam, dim et JF - NUIT - Consultation"/>
    <s v="Consultation"/>
    <n v="50"/>
    <m/>
    <m/>
    <m/>
    <m/>
    <s v="Bancontact"/>
    <m/>
    <m/>
    <n v="50"/>
    <m/>
    <x v="1"/>
    <m/>
    <x v="2"/>
    <n v="50"/>
    <x v="12"/>
    <n v="50"/>
    <x v="0"/>
    <m/>
  </r>
  <r>
    <x v="36"/>
    <s v="nuit 2"/>
    <x v="2"/>
    <s v="Sam, dim et JF - NUIT - Consultation"/>
    <s v="Consultation"/>
    <n v="50"/>
    <m/>
    <m/>
    <m/>
    <m/>
    <s v="Bancontact"/>
    <m/>
    <m/>
    <n v="50"/>
    <m/>
    <x v="1"/>
    <m/>
    <x v="2"/>
    <n v="50"/>
    <x v="12"/>
    <n v="50"/>
    <x v="0"/>
    <m/>
  </r>
  <r>
    <x v="36"/>
    <s v="nuit 3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s v="nuit 3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s v="nuit 3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2"/>
    <n v="37.5"/>
    <x v="0"/>
    <m/>
  </r>
  <r>
    <x v="36"/>
    <s v="nuit 3"/>
    <x v="90"/>
    <s v="Sam, dim et JF - NUIT - Consultation"/>
    <s v="Consultation"/>
    <n v="50"/>
    <m/>
    <m/>
    <m/>
    <m/>
    <s v="Bancontact"/>
    <m/>
    <m/>
    <n v="50"/>
    <m/>
    <x v="1"/>
    <m/>
    <x v="2"/>
    <n v="50"/>
    <x v="12"/>
    <n v="50"/>
    <x v="0"/>
    <m/>
  </r>
  <r>
    <x v="36"/>
    <s v="nuit 3"/>
    <x v="90"/>
    <s v="Sam, dim et JF - NUIT - Visite 1 bénéficiaire"/>
    <s v="Visite"/>
    <n v="85"/>
    <m/>
    <m/>
    <m/>
    <m/>
    <s v="Bancontact"/>
    <m/>
    <m/>
    <n v="85"/>
    <m/>
    <x v="1"/>
    <m/>
    <x v="2"/>
    <n v="85"/>
    <x v="12"/>
    <n v="85"/>
    <x v="0"/>
    <m/>
  </r>
  <r>
    <x v="119"/>
    <s v="nuit 3"/>
    <x v="68"/>
    <s v="Vend et veille JF - NUIT - Consultation"/>
    <s v="0 patient"/>
    <n v="50"/>
    <s v="0 patient"/>
    <m/>
    <m/>
    <m/>
    <m/>
    <m/>
    <m/>
    <n v="0"/>
    <m/>
    <x v="1"/>
    <m/>
    <x v="2"/>
    <m/>
    <x v="0"/>
    <n v="0"/>
    <x v="0"/>
    <m/>
  </r>
  <r>
    <x v="119"/>
    <s v="nuit 1"/>
    <x v="27"/>
    <s v="Vend et veille JF - JOUR - Consultation"/>
    <s v="Consultation"/>
    <n v="29"/>
    <s v="Bebronne Anthony"/>
    <m/>
    <s v="(319) Solidaris - Mutualité socialiste et syndicale de la Province de Liège _x000a_"/>
    <s v="Chaussée de Mons 228 1480 TUBIZE "/>
    <s v="Différé"/>
    <s v="⅓ payant C"/>
    <s v="Oui"/>
    <n v="29"/>
    <n v="1.5"/>
    <x v="13"/>
    <n v="27.59"/>
    <x v="2"/>
    <m/>
    <x v="0"/>
    <n v="1.5"/>
    <x v="3"/>
    <s v="Virement 27/10/2017"/>
  </r>
  <r>
    <x v="119"/>
    <s v="nuit 2"/>
    <x v="72"/>
    <s v="Vend et veille JF - NUIT - Consultation"/>
    <s v="Consultation"/>
    <n v="50"/>
    <s v="Charasson Diego"/>
    <m/>
    <s v="(323) Mutualité socialiste du Luxembourg _x000a_"/>
    <s v="Chaussée de Mons 228 1480 TUBIZE "/>
    <s v="Différé"/>
    <s v="⅓ payant BC"/>
    <s v="Oui"/>
    <n v="50"/>
    <n v="1.5"/>
    <x v="13"/>
    <n v="48.19"/>
    <x v="2"/>
    <m/>
    <x v="0"/>
    <n v="1.5"/>
    <x v="3"/>
    <s v="Virement 27/10/2017"/>
  </r>
  <r>
    <x v="119"/>
    <s v="nuit 1"/>
    <x v="27"/>
    <s v="Vend et veille JF - NUIT - Visite 1 bénéficiare"/>
    <s v="Visite"/>
    <n v="85"/>
    <s v="Kronawaitter Hans"/>
    <m/>
    <s v="(137) Mutualité Chrétienne de Verviers - Eupen "/>
    <s v="Rue Laoureux 25-29  - 4800 Verviers"/>
    <s v="Différé"/>
    <s v="⅓ payant C"/>
    <s v="Oui"/>
    <n v="85"/>
    <n v="29"/>
    <x v="13"/>
    <n v="55.62"/>
    <x v="2"/>
    <m/>
    <x v="0"/>
    <n v="29"/>
    <x v="3"/>
    <s v="Virement 30/10/2017"/>
  </r>
  <r>
    <x v="119"/>
    <s v="nuit 1"/>
    <x v="27"/>
    <s v="Vend et veille JF - NUIT - Consultation"/>
    <s v="Consultation"/>
    <n v="50"/>
    <s v="Loison Stéphanie"/>
    <m/>
    <s v="(319) Solidaris - Mutualité socialiste et syndicale de la Province de Liège _x000a_"/>
    <s v="Chaussée de Mons 228 1480 TUBIZE "/>
    <s v="Différé"/>
    <s v="⅓ payant C"/>
    <s v="Oui"/>
    <n v="50"/>
    <n v="1.5"/>
    <x v="13"/>
    <n v="48.19"/>
    <x v="2"/>
    <m/>
    <x v="0"/>
    <n v="1.5"/>
    <x v="3"/>
    <s v="Virement 27/10/2017"/>
  </r>
  <r>
    <x v="119"/>
    <s v="nuit 1"/>
    <x v="27"/>
    <s v="Vend et veille JF - JOUR - Consultation"/>
    <s v="Consultation"/>
    <n v="29"/>
    <m/>
    <m/>
    <m/>
    <m/>
    <s v="Bancontact"/>
    <m/>
    <m/>
    <n v="29"/>
    <m/>
    <x v="1"/>
    <m/>
    <x v="2"/>
    <n v="29"/>
    <x v="15"/>
    <n v="29"/>
    <x v="0"/>
    <m/>
  </r>
  <r>
    <x v="119"/>
    <s v="nuit 1"/>
    <x v="27"/>
    <s v="Vend et veille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19"/>
    <s v="nuit 2"/>
    <x v="72"/>
    <s v="Vend et veille JF - NUIT - Visite 1 bénéficiare"/>
    <s v="Visite"/>
    <n v="85"/>
    <m/>
    <m/>
    <m/>
    <m/>
    <s v="Bancontact"/>
    <m/>
    <m/>
    <n v="85"/>
    <m/>
    <x v="1"/>
    <m/>
    <x v="2"/>
    <n v="85"/>
    <x v="15"/>
    <n v="85"/>
    <x v="0"/>
    <m/>
  </r>
  <r>
    <x v="120"/>
    <s v="nuit 3"/>
    <x v="68"/>
    <s v="Sam, dim et JF - NUIT - Consultation"/>
    <s v="0 patient"/>
    <n v="50"/>
    <s v="0 patient"/>
    <m/>
    <m/>
    <m/>
    <m/>
    <m/>
    <m/>
    <n v="0"/>
    <m/>
    <x v="1"/>
    <m/>
    <x v="2"/>
    <m/>
    <x v="0"/>
    <n v="0"/>
    <x v="0"/>
    <m/>
  </r>
  <r>
    <x v="120"/>
    <n v="5"/>
    <x v="144"/>
    <s v="Sam, dim et JF - JOUR - Visite 1 bénéficiaire"/>
    <s v="Visite"/>
    <n v="55.5"/>
    <s v="Herman Josiane"/>
    <m/>
    <s v="(323) Mutualité socialiste du Luxembourg _x000a_"/>
    <s v="Chaussée de Mons 228 1480 TUBIZE "/>
    <s v="Différé"/>
    <s v="⅓ payant NP"/>
    <s v="Oui"/>
    <n v="55.5"/>
    <m/>
    <x v="1"/>
    <n v="50.8"/>
    <x v="2"/>
    <m/>
    <x v="0"/>
    <n v="0"/>
    <x v="3"/>
    <s v="Virement 27/10/2017"/>
  </r>
  <r>
    <x v="120"/>
    <n v="5"/>
    <x v="144"/>
    <s v="Sam, dim et JF - JOUR - Consultation"/>
    <s v="Consultation"/>
    <n v="37.5"/>
    <s v="Luyckx  Bernadette"/>
    <m/>
    <s v="(112) Christelijke mutualiteit Oostende - Veurne - Diksmuide"/>
    <s v="Ieperstraat 12 8400 OOSTENDE"/>
    <s v="Différé"/>
    <s v="⅓ payant C"/>
    <s v="Oui"/>
    <n v="37.5"/>
    <n v="1.5"/>
    <x v="13"/>
    <n v="35.85"/>
    <x v="2"/>
    <m/>
    <x v="0"/>
    <n v="1.5"/>
    <x v="3"/>
    <s v="Virement 30/10/2017"/>
  </r>
  <r>
    <x v="120"/>
    <n v="5"/>
    <x v="144"/>
    <s v="Sam, dim et JF - JOUR - Visite 1 bénéficiaire"/>
    <s v="Visite"/>
    <n v="55.5"/>
    <s v="Marville Simone"/>
    <m/>
    <s v="(132) Mutualité chrétienne de la Province de Luxembourg "/>
    <s v="Rue de la Moselle 7-9 6700 ARLON "/>
    <s v="Différé"/>
    <s v="⅓ payant NP"/>
    <s v="Oui"/>
    <n v="68.099999999999994"/>
    <m/>
    <x v="1"/>
    <n v="67.099999999999994"/>
    <x v="2"/>
    <m/>
    <x v="0"/>
    <n v="0"/>
    <x v="3"/>
    <s v="Virement 30/10/2017"/>
  </r>
  <r>
    <x v="120"/>
    <n v="5"/>
    <x v="144"/>
    <s v="Sam, dim et JF - JOUR - Consultation"/>
    <s v="Consultation"/>
    <n v="37.5"/>
    <s v="Schaff René"/>
    <m/>
    <s v="(323) Mutualité socialiste du Luxembourg _x000a_"/>
    <s v="Chaussée de Mons 228 1480 TUBIZE "/>
    <s v="Différé"/>
    <s v="⅓ payant C"/>
    <s v="Oui"/>
    <n v="37.5"/>
    <n v="1.5"/>
    <x v="13"/>
    <n v="48.19"/>
    <x v="2"/>
    <m/>
    <x v="0"/>
    <n v="1.5"/>
    <x v="3"/>
    <s v="Virement 27/10/2017"/>
  </r>
  <r>
    <x v="120"/>
    <s v="2a"/>
    <x v="186"/>
    <s v="Sam, dim et JF - JOUR - Consultation"/>
    <s v="Consultation"/>
    <n v="37.5"/>
    <s v="Chavée Auréa"/>
    <m/>
    <s v="(319) Solidaris - Mutualité socialiste et syndicale de la Province de Liège _x000a_"/>
    <s v="Chaussée de Mons 228 1480 TUBIZE "/>
    <s v="Différé"/>
    <s v="⅓ payant BC"/>
    <s v="Oui"/>
    <n v="37.5"/>
    <n v="1.5"/>
    <x v="13"/>
    <n v="35.85"/>
    <x v="2"/>
    <m/>
    <x v="0"/>
    <n v="1.5"/>
    <x v="3"/>
    <s v="Virement 27/10/2017"/>
  </r>
  <r>
    <x v="120"/>
    <s v="2a"/>
    <x v="186"/>
    <s v="Sam, dim et JF - JOUR - Consultation"/>
    <s v="Consultation"/>
    <n v="37.5"/>
    <s v="Generet Lucas"/>
    <m/>
    <s v="(137) Mutualité Chrétienne de Verviers - Eupen "/>
    <s v="Rue Laoureux 25-29  - 4800 Verviers"/>
    <s v="Différé"/>
    <s v="⅓ payant BC"/>
    <s v="Oui"/>
    <n v="37.5"/>
    <n v="1.5"/>
    <x v="13"/>
    <n v="35.85"/>
    <x v="2"/>
    <m/>
    <x v="0"/>
    <n v="1.5"/>
    <x v="3"/>
    <s v="Virement 30/10/2017"/>
  </r>
  <r>
    <x v="120"/>
    <s v="2a"/>
    <x v="186"/>
    <s v="Sam, dim et JF - JOUR - Visite 1 bénéficiaire"/>
    <s v="Visite"/>
    <n v="55.5"/>
    <s v="Halleux Josette"/>
    <s v="Bon Air Petit Rechain"/>
    <m/>
    <m/>
    <s v="Différé"/>
    <s v="MR"/>
    <s v="Oui"/>
    <n v="55.5"/>
    <m/>
    <x v="1"/>
    <m/>
    <x v="2"/>
    <m/>
    <x v="0"/>
    <n v="0"/>
    <x v="2"/>
    <m/>
  </r>
  <r>
    <x v="120"/>
    <s v="nuit 2"/>
    <x v="26"/>
    <s v="Sam, dim et JF - NUIT - Consultation"/>
    <s v="Consultation"/>
    <n v="50"/>
    <s v="Simonis Chantal"/>
    <m/>
    <s v="(319) Solidaris - Mutualité socialiste et syndicale de la Province de Liège _x000a_"/>
    <s v="Chaussée de Mons 228 1480 TUBIZE "/>
    <s v="Différé"/>
    <s v="⅓ payant BC"/>
    <s v="Oui"/>
    <n v="50"/>
    <n v="5"/>
    <x v="13"/>
    <n v="48.19"/>
    <x v="2"/>
    <m/>
    <x v="0"/>
    <n v="5"/>
    <x v="3"/>
    <s v="Virement 27/10/2017"/>
  </r>
  <r>
    <x v="120"/>
    <n v="6"/>
    <x v="211"/>
    <s v="Sam, dim et JF - JOUR - Consultation"/>
    <s v="Consultation"/>
    <n v="37.5"/>
    <s v="Denert David"/>
    <s v="M.Méd. GPS Med"/>
    <m/>
    <m/>
    <s v="Différé"/>
    <s v="Autres"/>
    <s v="Oui"/>
    <n v="37.5"/>
    <m/>
    <x v="1"/>
    <m/>
    <x v="2"/>
    <n v="37.5"/>
    <x v="0"/>
    <n v="0"/>
    <x v="2"/>
    <s v="Virement 13/11/2017"/>
  </r>
  <r>
    <x v="120"/>
    <n v="6"/>
    <x v="211"/>
    <s v="Sam, dim et JF - JOUR - Consultation"/>
    <s v="Consultation"/>
    <n v="37.5"/>
    <s v="Fratz Angélique"/>
    <s v="M.Méd. GPS Med"/>
    <m/>
    <m/>
    <s v="Différé"/>
    <s v="Autres"/>
    <s v="Oui"/>
    <n v="37.5"/>
    <m/>
    <x v="1"/>
    <m/>
    <x v="2"/>
    <n v="37.5"/>
    <x v="0"/>
    <n v="0"/>
    <x v="2"/>
    <s v="Virement 08/11/2017"/>
  </r>
  <r>
    <x v="120"/>
    <n v="6"/>
    <x v="211"/>
    <s v="Sam, dim et JF - JOUR - Visite 1 bénéficiaire"/>
    <s v="Visite"/>
    <n v="55.5"/>
    <s v="Welter Leonhard Hubert"/>
    <s v="M.Méd. GPS Med"/>
    <m/>
    <m/>
    <s v="Différé"/>
    <s v="Autres"/>
    <s v="Oui"/>
    <n v="55"/>
    <m/>
    <x v="1"/>
    <m/>
    <x v="2"/>
    <n v="55"/>
    <x v="0"/>
    <n v="0"/>
    <x v="2"/>
    <s v="Virement 15/11/2017"/>
  </r>
  <r>
    <x v="120"/>
    <s v="1b"/>
    <x v="52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n v="3"/>
    <x v="87"/>
    <s v="Sam, dim et JF - JOUR - Consultation"/>
    <s v="Consultation"/>
    <n v="37.5"/>
    <s v="Mauhin Joséphine"/>
    <s v="Les Heures Claires Spa"/>
    <m/>
    <m/>
    <s v="Différé"/>
    <s v="MR"/>
    <s v="Oui"/>
    <n v="37.5"/>
    <m/>
    <x v="1"/>
    <m/>
    <x v="2"/>
    <m/>
    <x v="0"/>
    <n v="0"/>
    <x v="2"/>
    <m/>
  </r>
  <r>
    <x v="120"/>
    <n v="3"/>
    <x v="87"/>
    <s v="Sam, dim et JF - JOUR - Consultation"/>
    <s v="Consultation"/>
    <n v="37.5"/>
    <s v="Sanchez Moreno Mateo"/>
    <m/>
    <s v="(228) Mutualia - Mutualité neutre _x000a_"/>
    <s v="Place Verte 41 4800 VERVIERS"/>
    <s v="Différé"/>
    <s v="⅓ payant C"/>
    <s v="Oui"/>
    <n v="37.5"/>
    <n v="1.5"/>
    <x v="13"/>
    <m/>
    <x v="2"/>
    <m/>
    <x v="0"/>
    <n v="1.5"/>
    <x v="3"/>
    <m/>
  </r>
  <r>
    <x v="120"/>
    <s v="nuit 2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nuit 2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3"/>
    <x v="87"/>
    <s v="Sam, dim et JF - JOUR - Visite 1 bénéficiaire"/>
    <s v="Visite"/>
    <n v="55.5"/>
    <s v="Son Jacqueline"/>
    <s v="Les Heures Claires Spa"/>
    <m/>
    <m/>
    <s v="Différé"/>
    <s v="MR"/>
    <s v="Oui"/>
    <n v="55.5"/>
    <m/>
    <x v="1"/>
    <m/>
    <x v="2"/>
    <m/>
    <x v="0"/>
    <n v="0"/>
    <x v="2"/>
    <m/>
  </r>
  <r>
    <x v="120"/>
    <n v="7"/>
    <x v="51"/>
    <s v="Sam, dim et JF - JOUR - Consultation"/>
    <s v="Consultation"/>
    <n v="37.5"/>
    <s v="Segers Jean Marie"/>
    <m/>
    <s v="(137) Mutualité Chrétienne de Verviers - Eupen "/>
    <s v="Rue Laoureux 25-29  - 4800 Verviers"/>
    <s v="Différé"/>
    <s v="⅓ payant C"/>
    <s v="Oui"/>
    <n v="37.5"/>
    <n v="1.5"/>
    <x v="13"/>
    <n v="35.85"/>
    <x v="2"/>
    <m/>
    <x v="0"/>
    <n v="1.5"/>
    <x v="3"/>
    <s v="Virement 30/10/2017"/>
  </r>
  <r>
    <x v="120"/>
    <s v="2b"/>
    <x v="84"/>
    <s v="Sam, dim et JF - JOUR - Visite 1 bénéficiaire"/>
    <s v="Visite"/>
    <n v="55.5"/>
    <s v="Groneschild Aphonse"/>
    <s v="St  Joseph Verviers"/>
    <m/>
    <m/>
    <s v="Différé"/>
    <s v="MR"/>
    <s v="Oui"/>
    <n v="55"/>
    <m/>
    <x v="1"/>
    <m/>
    <x v="2"/>
    <m/>
    <x v="0"/>
    <n v="0"/>
    <x v="2"/>
    <m/>
  </r>
  <r>
    <x v="120"/>
    <s v="2b"/>
    <x v="84"/>
    <s v="Sam, dim et JF - JOUR - Visite 1 bénéficiaire"/>
    <s v="Visite"/>
    <n v="55.5"/>
    <s v="Pinckers Viviane"/>
    <s v="M.Méd. Thier Mère Dieu"/>
    <m/>
    <m/>
    <s v="Différé"/>
    <s v="Autres"/>
    <s v="Oui"/>
    <n v="55"/>
    <n v="5"/>
    <x v="13"/>
    <m/>
    <x v="2"/>
    <n v="50"/>
    <x v="0"/>
    <n v="5"/>
    <x v="2"/>
    <s v="Virement 31/10/2017"/>
  </r>
  <r>
    <x v="120"/>
    <s v="2b"/>
    <x v="84"/>
    <s v="Sam, dim et JF - JOUR - Consultation"/>
    <s v="Consultation"/>
    <n v="37.5"/>
    <s v="Schumacher Laura"/>
    <m/>
    <s v="(228) Mutualia - Mutualité neutre _x000a_"/>
    <s v="Place Verte 41 4800 VERVIERS"/>
    <s v="Différé"/>
    <s v="⅓ payant C"/>
    <s v="Oui"/>
    <n v="37.5"/>
    <n v="1.5"/>
    <x v="13"/>
    <m/>
    <x v="2"/>
    <m/>
    <x v="0"/>
    <n v="1.5"/>
    <x v="3"/>
    <m/>
  </r>
  <r>
    <x v="120"/>
    <s v="2b"/>
    <x v="84"/>
    <s v="Sam, dim et JF - JOUR - Consultation"/>
    <s v="Consultation"/>
    <n v="37.5"/>
    <s v="Willems Sandy"/>
    <m/>
    <s v="(228) Mutualia - Mutualité neutre _x000a_"/>
    <s v="Place Verte 41 4800 VERVIERS"/>
    <s v="Différé"/>
    <s v="⅓ payant NP"/>
    <s v="Oui"/>
    <n v="37.5"/>
    <m/>
    <x v="1"/>
    <m/>
    <x v="2"/>
    <m/>
    <x v="0"/>
    <n v="0"/>
    <x v="3"/>
    <m/>
  </r>
  <r>
    <x v="120"/>
    <s v="nuit 1"/>
    <x v="217"/>
    <s v="Sam, dim et JF - NUIT - Visite 1 bénéficiaire"/>
    <s v="Visite"/>
    <n v="85"/>
    <s v="Hartmann Anne"/>
    <m/>
    <s v="(319) Solidaris - Mutualité socialiste et syndicale de la Province de Liège _x000a_"/>
    <s v="Chaussée de Mons 228 1480 TUBIZE "/>
    <s v="Différé"/>
    <s v="⅓ payant C"/>
    <s v="Oui"/>
    <n v="85"/>
    <n v="7"/>
    <x v="13"/>
    <m/>
    <x v="2"/>
    <m/>
    <x v="0"/>
    <n v="7"/>
    <x v="3"/>
    <m/>
  </r>
  <r>
    <x v="120"/>
    <s v="nuit 1"/>
    <x v="217"/>
    <s v="Sam, dim et JF - JOUR - Consultation"/>
    <s v="Consultation"/>
    <n v="37.5"/>
    <s v="Levaux Alicia"/>
    <m/>
    <s v="(319) Solidaris - Mutualité socialiste et syndicale de la Province de Liège _x000a_"/>
    <s v="Chaussée de Mons 228 1480 TUBIZE "/>
    <s v="Différé"/>
    <s v="⅓ payant C"/>
    <s v="Oui"/>
    <n v="37.5"/>
    <n v="1.5"/>
    <x v="13"/>
    <n v="35.85"/>
    <x v="2"/>
    <m/>
    <x v="0"/>
    <n v="1.5"/>
    <x v="3"/>
    <s v="Virement 27/10/2017"/>
  </r>
  <r>
    <x v="120"/>
    <s v="nuit 1"/>
    <x v="217"/>
    <s v="Sam, dim et JF - JOUR - Consultation"/>
    <s v="Consultation"/>
    <n v="37.5"/>
    <s v="Turki Amira"/>
    <m/>
    <s v="(228) Mutualia - Mutualité neutre _x000a_"/>
    <s v="Place Verte 41 4800 VERVIERS"/>
    <s v="Différé"/>
    <s v="⅓ payant C"/>
    <s v="Oui"/>
    <n v="37.5"/>
    <n v="1.5"/>
    <x v="13"/>
    <m/>
    <x v="2"/>
    <m/>
    <x v="0"/>
    <n v="1.5"/>
    <x v="3"/>
    <m/>
  </r>
  <r>
    <x v="120"/>
    <s v="nuit 1"/>
    <x v="217"/>
    <s v="Sam, dim et JF - NUIT - Visite 1 bénéficiaire"/>
    <s v="Visite"/>
    <n v="85"/>
    <s v="Mancilla - Torres Isabel"/>
    <s v="Léon D'Andrimont Limbourg"/>
    <m/>
    <m/>
    <s v="Différé"/>
    <s v="MR"/>
    <s v="Oui"/>
    <n v="85"/>
    <m/>
    <x v="1"/>
    <m/>
    <x v="2"/>
    <n v="85"/>
    <x v="9"/>
    <n v="85"/>
    <x v="0"/>
    <m/>
  </r>
  <r>
    <x v="120"/>
    <s v="nuit 1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nuit 1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nuit 1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nuit 1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nuit 1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1a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1a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1a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1a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1a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1a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1a"/>
    <x v="11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1b"/>
    <x v="52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s v="1b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1b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1b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1b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1b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1b"/>
    <x v="52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0"/>
    <s v="1b"/>
    <x v="52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0"/>
    <s v="2a"/>
    <x v="186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s v="2a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2a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2a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2a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2a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2a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2a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2a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2a"/>
    <x v="186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0"/>
    <s v="2b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2b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2b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2b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2b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2b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2b"/>
    <x v="8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2b"/>
    <x v="84"/>
    <s v="Sam, dim et JF - JOUR - Consultation"/>
    <s v="Consultation"/>
    <n v="37.5"/>
    <m/>
    <m/>
    <m/>
    <m/>
    <s v="Bancontact"/>
    <m/>
    <m/>
    <n v="36"/>
    <m/>
    <x v="1"/>
    <m/>
    <x v="2"/>
    <n v="36"/>
    <x v="15"/>
    <n v="36"/>
    <x v="0"/>
    <m/>
  </r>
  <r>
    <x v="120"/>
    <s v="2b"/>
    <x v="84"/>
    <s v="Sam, dim et JF - JOUR - Visite 1 bénéficiaire"/>
    <s v="Visite"/>
    <n v="55.5"/>
    <m/>
    <m/>
    <m/>
    <m/>
    <s v="Bancontact"/>
    <m/>
    <m/>
    <n v="55"/>
    <m/>
    <x v="1"/>
    <m/>
    <x v="2"/>
    <n v="55"/>
    <x v="15"/>
    <n v="55"/>
    <x v="0"/>
    <m/>
  </r>
  <r>
    <x v="120"/>
    <n v="3"/>
    <x v="87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20"/>
    <n v="3"/>
    <x v="87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20"/>
    <n v="3"/>
    <x v="87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3"/>
    <x v="8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3"/>
    <x v="87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0"/>
    <n v="4"/>
    <x v="33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n v="4"/>
    <x v="33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n v="4"/>
    <x v="33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n v="4"/>
    <x v="33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n v="4"/>
    <x v="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4"/>
    <x v="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4"/>
    <x v="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4"/>
    <x v="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4"/>
    <x v="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4"/>
    <x v="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4"/>
    <x v="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4"/>
    <x v="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4"/>
    <x v="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4"/>
    <x v="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4"/>
    <x v="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4"/>
    <x v="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4"/>
    <x v="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4"/>
    <x v="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5"/>
    <x v="144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n v="5"/>
    <x v="144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5"/>
    <x v="14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5"/>
    <x v="144"/>
    <s v="Sam, dim et JF - JOUR - Visite 1 bénéficiaire"/>
    <s v="Visite"/>
    <n v="55.5"/>
    <m/>
    <m/>
    <m/>
    <m/>
    <s v="Bancontact"/>
    <m/>
    <m/>
    <n v="72"/>
    <m/>
    <x v="1"/>
    <m/>
    <x v="2"/>
    <n v="72"/>
    <x v="15"/>
    <n v="72"/>
    <x v="0"/>
    <m/>
  </r>
  <r>
    <x v="120"/>
    <n v="6"/>
    <x v="21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6"/>
    <x v="21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6"/>
    <x v="21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6"/>
    <x v="21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6"/>
    <x v="21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6"/>
    <x v="21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0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0"/>
    <s v="nuit 2"/>
    <x v="26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0"/>
    <s v="nuit 2"/>
    <x v="26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1"/>
    <n v="7"/>
    <x v="44"/>
    <s v="Sam, dim et JF - JOUR - Consultation"/>
    <s v="Consultation"/>
    <n v="37.5"/>
    <s v="Rauw Raphaël"/>
    <s v="M.Méd. Pro Gesund"/>
    <m/>
    <m/>
    <s v="Différé"/>
    <s v="Autres"/>
    <s v="Oui"/>
    <n v="37.5"/>
    <n v="6"/>
    <x v="13"/>
    <m/>
    <x v="2"/>
    <n v="31.5"/>
    <x v="9"/>
    <n v="37.5"/>
    <x v="0"/>
    <m/>
  </r>
  <r>
    <x v="121"/>
    <s v="nuit 2"/>
    <x v="53"/>
    <s v="Sam, dim et JF - NUIT - Consultation"/>
    <s v="Consultation"/>
    <n v="50"/>
    <s v="Castro Julie"/>
    <m/>
    <s v="(323) Mutualité socialiste du Luxembourg _x000a_"/>
    <s v="Chaussée de Mons 228 1480 TUBIZE "/>
    <s v="Différé"/>
    <s v="⅓ payant C"/>
    <s v="Oui"/>
    <n v="50"/>
    <n v="5"/>
    <x v="13"/>
    <n v="43.69"/>
    <x v="2"/>
    <m/>
    <x v="0"/>
    <n v="5"/>
    <x v="3"/>
    <s v="Virement 27/10/2017"/>
  </r>
  <r>
    <x v="121"/>
    <s v="nuit 1"/>
    <x v="16"/>
    <s v="Sam, dim et JF - NUIT - Visite 1 bénéficiaire"/>
    <s v="Visite"/>
    <n v="85"/>
    <s v="Degotte Marie - Louise"/>
    <s v="Léon D'Andrimont Limbourg"/>
    <m/>
    <m/>
    <s v="Différé"/>
    <s v="MR"/>
    <s v="Non"/>
    <n v="85"/>
    <m/>
    <x v="1"/>
    <m/>
    <x v="2"/>
    <n v="85"/>
    <x v="9"/>
    <n v="85"/>
    <x v="0"/>
    <m/>
  </r>
  <r>
    <x v="121"/>
    <n v="7"/>
    <x v="44"/>
    <s v="Sam, dim et JF - JOUR - Visite 1 bénéficiaire"/>
    <s v="Visite"/>
    <n v="55.5"/>
    <s v="Jodocy Eligius"/>
    <s v="Ste Elisabeth Saint Vith"/>
    <m/>
    <m/>
    <s v="Différé"/>
    <s v="MR"/>
    <s v="Oui"/>
    <n v="55.5"/>
    <m/>
    <x v="1"/>
    <m/>
    <x v="2"/>
    <m/>
    <x v="0"/>
    <n v="0"/>
    <x v="2"/>
    <m/>
  </r>
  <r>
    <x v="121"/>
    <n v="7"/>
    <x v="44"/>
    <s v="Sam, dim et JF - JOUR - Consultation"/>
    <s v="Consultation"/>
    <n v="37.5"/>
    <s v="Kerst Ursula"/>
    <m/>
    <s v="(515) Freie Krankenkasse _x000a_"/>
    <s v="Rue Saint-Hubert 49 - 1150 BRUXELLES"/>
    <s v="Différé"/>
    <s v="⅓ payant C"/>
    <s v="Non"/>
    <n v="37.5"/>
    <n v="1.5"/>
    <x v="13"/>
    <m/>
    <x v="2"/>
    <m/>
    <x v="0"/>
    <n v="1.5"/>
    <x v="1"/>
    <m/>
  </r>
  <r>
    <x v="121"/>
    <n v="6"/>
    <x v="168"/>
    <s v="Sam, dim et JF - JOUR - Visite 1 bénéficiaire"/>
    <s v="Visite"/>
    <n v="55.5"/>
    <s v="Plumanns Johann"/>
    <s v="MRS Franziskus  Eupen"/>
    <m/>
    <m/>
    <s v="Différé"/>
    <s v="MR"/>
    <s v="Oui"/>
    <n v="55.5"/>
    <m/>
    <x v="1"/>
    <m/>
    <x v="2"/>
    <n v="55.5"/>
    <x v="9"/>
    <n v="55.5"/>
    <x v="0"/>
    <m/>
  </r>
  <r>
    <x v="121"/>
    <s v="nuit 1"/>
    <x v="16"/>
    <s v="Sam, dim et JF - NUIT - Consultation"/>
    <s v="Consultation"/>
    <n v="50"/>
    <s v="Servais Mike"/>
    <s v="M.Méd. Thier Mère Dieu"/>
    <m/>
    <m/>
    <s v="Différé"/>
    <s v="Autres"/>
    <s v="Oui"/>
    <n v="50"/>
    <m/>
    <x v="1"/>
    <m/>
    <x v="2"/>
    <n v="48.69"/>
    <x v="0"/>
    <n v="0"/>
    <x v="2"/>
    <s v="Virement 31/10/2017"/>
  </r>
  <r>
    <x v="121"/>
    <n v="6"/>
    <x v="168"/>
    <s v="Sam, dim et JF - JOUR - Consultation"/>
    <s v="Consultation"/>
    <n v="37.5"/>
    <s v="Shala Yasir"/>
    <s v="M.Méd. GPS Med Eupen"/>
    <m/>
    <m/>
    <s v="Différé"/>
    <s v="Autres"/>
    <s v="Oui"/>
    <n v="37.5"/>
    <m/>
    <x v="1"/>
    <m/>
    <x v="2"/>
    <n v="37.5"/>
    <x v="0"/>
    <n v="0"/>
    <x v="2"/>
    <s v="Virement 08/11/2017"/>
  </r>
  <r>
    <x v="121"/>
    <s v="nuit 1"/>
    <x v="16"/>
    <s v="Sam, dim et JF - NUIT - Visite 1 bénéficiaire"/>
    <s v="Visite"/>
    <n v="85"/>
    <s v="Welter Leonhard Hubert"/>
    <s v="MM GPS Med"/>
    <s v="(610) Office régional d'Eupen _x000a_"/>
    <s v="Brauereihof 5 4700 EUPEN"/>
    <s v="Différé"/>
    <s v="Autres"/>
    <s v="Oui"/>
    <n v="85"/>
    <m/>
    <x v="1"/>
    <m/>
    <x v="2"/>
    <n v="85"/>
    <x v="0"/>
    <n v="0"/>
    <x v="2"/>
    <s v="Virement 15/11/2017"/>
  </r>
  <r>
    <x v="121"/>
    <s v="2a"/>
    <x v="40"/>
    <s v="Sam, dim et JF - JOUR - Visite 1 bénéficiaire"/>
    <s v="Visite"/>
    <n v="55.5"/>
    <s v="Hennebique Jessica"/>
    <m/>
    <s v="(527) PARTENAMUT _x000a_"/>
    <s v="Sluisweg 2 - 9000 GENT"/>
    <s v="Différé"/>
    <s v="⅓ payant C"/>
    <s v="Oui"/>
    <n v="55.5"/>
    <n v="5"/>
    <x v="13"/>
    <m/>
    <x v="2"/>
    <m/>
    <x v="0"/>
    <n v="5"/>
    <x v="3"/>
    <m/>
  </r>
  <r>
    <x v="121"/>
    <s v="2a"/>
    <x v="40"/>
    <s v="Sam, dim et JF - JOUR - Consultation"/>
    <s v="Consultation"/>
    <n v="37.5"/>
    <s v="Willems Sandy"/>
    <m/>
    <s v="(228) Mutualia - Mutualité neutre _x000a_"/>
    <s v="Place Verte 41 4800 VERVIERS"/>
    <s v="Différé"/>
    <s v="⅓ payant C"/>
    <s v="Oui"/>
    <n v="37.5"/>
    <n v="1.5"/>
    <x v="13"/>
    <m/>
    <x v="2"/>
    <m/>
    <x v="0"/>
    <n v="1.5"/>
    <x v="3"/>
    <m/>
  </r>
  <r>
    <x v="121"/>
    <s v="2a"/>
    <x v="40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1"/>
    <s v="2a"/>
    <x v="40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1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4"/>
    <x v="88"/>
    <s v="Sam, dim et JF - JOUR - Consultation"/>
    <s v="Consultation"/>
    <n v="37.5"/>
    <s v="Radlet Benjamin"/>
    <m/>
    <s v="(137) Mutualité Chrétienne de Verviers - Eupen "/>
    <s v="Rue Laoureux 25-29  - 4800 Verviers"/>
    <s v="Différé"/>
    <s v="⅓ payant NP"/>
    <s v="Oui"/>
    <n v="37.5"/>
    <m/>
    <x v="1"/>
    <n v="35.85"/>
    <x v="2"/>
    <m/>
    <x v="0"/>
    <n v="0"/>
    <x v="3"/>
    <s v="Virement 30/10/2017"/>
  </r>
  <r>
    <x v="121"/>
    <n v="4"/>
    <x v="88"/>
    <s v="Sam, dim et JF - JOUR - Consultation"/>
    <s v="Consultation"/>
    <n v="37.5"/>
    <s v="Veithen Monika"/>
    <m/>
    <s v="(319) Solidaris - Mutualité socialiste et syndicale de la Province de Liège _x000a_"/>
    <s v="Chaussée de Mons 228 1480 TUBIZE "/>
    <s v="Différé"/>
    <s v="⅓ payant C"/>
    <s v="Oui"/>
    <n v="37.5"/>
    <n v="2"/>
    <x v="13"/>
    <n v="35.85"/>
    <x v="2"/>
    <m/>
    <x v="0"/>
    <n v="2"/>
    <x v="3"/>
    <s v="Virement 27/10/2017"/>
  </r>
  <r>
    <x v="121"/>
    <n v="3"/>
    <x v="29"/>
    <s v="Sam, dim et JF - JOUR - Visite 1 bénéficiaire"/>
    <s v="Visite"/>
    <n v="55.5"/>
    <s v="Demierbe Léa"/>
    <s v="Maître Dewonck Séverine Rue de L'Hotel de Ville1/2  4900Spa"/>
    <m/>
    <m/>
    <s v="Différé"/>
    <s v="Admin. De biens"/>
    <s v="Oui"/>
    <n v="55.5"/>
    <m/>
    <x v="1"/>
    <m/>
    <x v="2"/>
    <n v="55.5"/>
    <x v="0"/>
    <n v="0"/>
    <x v="2"/>
    <s v="Virement 10/11/2017"/>
  </r>
  <r>
    <x v="121"/>
    <n v="3"/>
    <x v="29"/>
    <s v="Sam, dim et JF - JOUR - Visite 1 bénéficiaire"/>
    <s v="Visite"/>
    <n v="55.5"/>
    <s v="Hoyoux Gilbert"/>
    <s v="Les Heures Claires Spa"/>
    <m/>
    <m/>
    <s v="Différé"/>
    <s v="MR"/>
    <s v="Oui"/>
    <n v="55.5"/>
    <m/>
    <x v="1"/>
    <m/>
    <x v="2"/>
    <n v="55.5"/>
    <x v="9"/>
    <n v="55.5"/>
    <x v="0"/>
    <m/>
  </r>
  <r>
    <x v="121"/>
    <s v="1a"/>
    <x v="56"/>
    <s v="Sam, dim et JF - JOUR - Consultation"/>
    <s v="Consultation"/>
    <n v="37.5"/>
    <s v="Ponsen Josiane"/>
    <m/>
    <s v="(319) Solidaris - Mutualité socialiste et syndicale de la Province de Liège _x000a_"/>
    <s v="Chaussée de Mons 228 1480 TUBIZE "/>
    <s v="Différé"/>
    <s v="⅓ payant C"/>
    <s v="Oui"/>
    <n v="37.5"/>
    <n v="1.5"/>
    <x v="13"/>
    <n v="35.85"/>
    <x v="2"/>
    <m/>
    <x v="0"/>
    <n v="1.5"/>
    <x v="3"/>
    <s v="Virement 27/10/2017"/>
  </r>
  <r>
    <x v="121"/>
    <n v="4"/>
    <x v="88"/>
    <s v="Sam, dim et JF - JOUR - Visite 1 bénéficiaire"/>
    <s v="Visite"/>
    <n v="55.5"/>
    <s v="Wansart Martha"/>
    <s v="Les Jardins D'Elisabeth  4950 Waimes"/>
    <m/>
    <m/>
    <s v="Différé"/>
    <s v="MR"/>
    <s v="Oui"/>
    <n v="55.5"/>
    <m/>
    <x v="1"/>
    <m/>
    <x v="2"/>
    <n v="55.5"/>
    <x v="0"/>
    <n v="0"/>
    <x v="2"/>
    <s v="Virement 27/10/2017"/>
  </r>
  <r>
    <x v="121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2b"/>
    <x v="217"/>
    <s v="Sam, dim et JF - JOUR - Consultation"/>
    <s v="Consultation"/>
    <n v="37.5"/>
    <s v="Khayer Mouhcine"/>
    <m/>
    <s v="(228) Mutualia - Mutualité neutre _x000a_"/>
    <s v="Place Verte 41 4800 VERVIERS"/>
    <s v="Différé"/>
    <s v="⅓ payant C"/>
    <s v="Oui"/>
    <n v="37.5"/>
    <n v="1.5"/>
    <x v="13"/>
    <m/>
    <x v="2"/>
    <m/>
    <x v="0"/>
    <n v="1.5"/>
    <x v="3"/>
    <m/>
  </r>
  <r>
    <x v="121"/>
    <s v="2b"/>
    <x v="217"/>
    <s v="Sam, dim et JF - JOUR - Visite 1 bénéficiaire"/>
    <s v="Visite"/>
    <n v="55.5"/>
    <s v="Monnier Rose"/>
    <m/>
    <s v="(129) Mutualité Chrétienne"/>
    <m/>
    <s v="Différé"/>
    <s v="Autres"/>
    <s v="Oui"/>
    <n v="55.5"/>
    <m/>
    <x v="1"/>
    <m/>
    <x v="2"/>
    <m/>
    <x v="0"/>
    <n v="0"/>
    <x v="3"/>
    <s v="Manque n° Niss"/>
  </r>
  <r>
    <x v="121"/>
    <s v="2b"/>
    <x v="217"/>
    <s v="Sam, dim et JF - JOUR - Visite 1 bénéficiaire"/>
    <s v="Visite"/>
    <n v="55.5"/>
    <s v="Van Genechten Madeleine"/>
    <s v="La Barcarolle Stembert"/>
    <m/>
    <m/>
    <s v="Différé"/>
    <s v="MR"/>
    <s v="Oui"/>
    <n v="55.5"/>
    <m/>
    <x v="1"/>
    <m/>
    <x v="2"/>
    <m/>
    <x v="0"/>
    <n v="0"/>
    <x v="2"/>
    <m/>
  </r>
  <r>
    <x v="121"/>
    <s v="2b"/>
    <x v="217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1"/>
    <s v="2b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2b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2b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2b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a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a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a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a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a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a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a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a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a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a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a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a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a"/>
    <x v="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a"/>
    <x v="56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1"/>
    <s v="1a"/>
    <x v="56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1"/>
    <s v="1b"/>
    <x v="143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1"/>
    <s v="1b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b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b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b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b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1b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2b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2b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2b"/>
    <x v="217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1"/>
    <n v="3"/>
    <x v="29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21"/>
    <n v="3"/>
    <x v="29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21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3"/>
    <x v="2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4"/>
    <x v="88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21"/>
    <n v="4"/>
    <x v="88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1"/>
    <n v="4"/>
    <x v="88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1"/>
    <n v="4"/>
    <x v="88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1"/>
    <n v="4"/>
    <x v="88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4"/>
    <x v="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5"/>
    <x v="3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5"/>
    <x v="39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1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6"/>
    <x v="16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7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n v="7"/>
    <x v="44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1"/>
    <s v="nuit 1"/>
    <x v="16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1"/>
    <s v="nuit 1"/>
    <x v="16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1"/>
    <s v="nuit 3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1"/>
    <s v="nuit 3"/>
    <x v="4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2"/>
    <s v="nuit 1"/>
    <x v="191"/>
    <s v="Sam, dim et JF - JOUR - Consultation"/>
    <s v="Consultation"/>
    <n v="37.5"/>
    <s v="Gushanaj Senad"/>
    <m/>
    <s v="(137) Mutualité Chrétienne de Verviers - Eupen "/>
    <s v="Rue Laoureux 25-29  - 4800 Verviers"/>
    <s v="Différé"/>
    <s v="⅓ payant C"/>
    <s v="Oui"/>
    <n v="37.5"/>
    <n v="1.5"/>
    <x v="13"/>
    <n v="23.5"/>
    <x v="2"/>
    <m/>
    <x v="0"/>
    <n v="1.5"/>
    <x v="3"/>
    <s v="Virement 01/11/2017"/>
  </r>
  <r>
    <x v="122"/>
    <s v="nuit 1"/>
    <x v="191"/>
    <s v="Sam, dim et JF - JOUR - Consultation"/>
    <s v="Consultation"/>
    <n v="37.5"/>
    <s v="Lefin Marie - Eve"/>
    <s v="M.Méd. Thier Mère Dieu"/>
    <m/>
    <m/>
    <s v="Différé"/>
    <s v="Autres"/>
    <s v="Oui"/>
    <n v="37.5"/>
    <n v="6"/>
    <x v="13"/>
    <m/>
    <x v="2"/>
    <n v="31.5"/>
    <x v="0"/>
    <n v="6"/>
    <x v="2"/>
    <s v="Virement 31/10/2017"/>
  </r>
  <r>
    <x v="122"/>
    <s v="nuit 1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2"/>
    <s v="nuit 1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2"/>
    <s v="nuit 1"/>
    <x v="191"/>
    <s v="Vend et veille JF - JOUR - Consultation"/>
    <s v="Consultation"/>
    <n v="29"/>
    <m/>
    <m/>
    <m/>
    <m/>
    <s v="Cash"/>
    <m/>
    <m/>
    <n v="6"/>
    <m/>
    <x v="1"/>
    <m/>
    <x v="2"/>
    <n v="6"/>
    <x v="15"/>
    <n v="6"/>
    <x v="0"/>
    <m/>
  </r>
  <r>
    <x v="122"/>
    <s v="nuit 2"/>
    <x v="139"/>
    <s v="Vend et veille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2"/>
    <s v="nuit 2"/>
    <x v="139"/>
    <s v="Vend et veille JF - NUIT - Visite 1 bénéficiare"/>
    <s v="Visite"/>
    <n v="85"/>
    <m/>
    <m/>
    <m/>
    <m/>
    <s v="Bancontact"/>
    <m/>
    <m/>
    <n v="165"/>
    <m/>
    <x v="1"/>
    <m/>
    <x v="2"/>
    <n v="165"/>
    <x v="15"/>
    <n v="165"/>
    <x v="0"/>
    <m/>
  </r>
  <r>
    <x v="122"/>
    <s v="nuit 3"/>
    <x v="1"/>
    <s v="Vend et veille JF - JOUR - Consultation"/>
    <s v="Consultation"/>
    <n v="29"/>
    <m/>
    <m/>
    <m/>
    <m/>
    <s v="Bancontact"/>
    <m/>
    <m/>
    <n v="29"/>
    <m/>
    <x v="1"/>
    <m/>
    <x v="2"/>
    <n v="29"/>
    <x v="15"/>
    <n v="29"/>
    <x v="0"/>
    <m/>
  </r>
  <r>
    <x v="123"/>
    <s v="nuit 3"/>
    <x v="50"/>
    <s v="Sam, dim et JF - NUIT - Consultation"/>
    <s v="0 patient"/>
    <n v="50"/>
    <s v="0 patient"/>
    <m/>
    <m/>
    <m/>
    <m/>
    <m/>
    <m/>
    <n v="0"/>
    <m/>
    <x v="1"/>
    <m/>
    <x v="2"/>
    <m/>
    <x v="0"/>
    <n v="0"/>
    <x v="0"/>
    <m/>
  </r>
  <r>
    <x v="123"/>
    <s v="nuit 2"/>
    <x v="54"/>
    <s v="Sam, dim et JF - JOUR - Visite 1 bénéficiaire"/>
    <s v="Visite"/>
    <n v="55.5"/>
    <s v="Baurith Jocelyne"/>
    <m/>
    <s v="(414) Mutualité libérale de Liège "/>
    <s v="Rue de Hermée, 177D 4040 HERSTAL"/>
    <s v="Différé"/>
    <s v="⅓ payant BC"/>
    <s v="Oui"/>
    <n v="55.5"/>
    <n v="18.12"/>
    <x v="13"/>
    <n v="55.6"/>
    <x v="2"/>
    <m/>
    <x v="0"/>
    <n v="18.12"/>
    <x v="3"/>
    <s v="Virement 26/10/2017"/>
  </r>
  <r>
    <x v="123"/>
    <n v="4"/>
    <x v="145"/>
    <s v="Sam, dim et JF - JOUR - Visite 1 bénéficiaire"/>
    <s v="Visite"/>
    <n v="55.5"/>
    <s v="Born Marie - Hélène"/>
    <s v="Les Arcades Malmédy"/>
    <m/>
    <m/>
    <s v="Différé"/>
    <s v="MR"/>
    <s v="Oui"/>
    <n v="55.5"/>
    <m/>
    <x v="1"/>
    <m/>
    <x v="2"/>
    <m/>
    <x v="0"/>
    <n v="0"/>
    <x v="2"/>
    <m/>
  </r>
  <r>
    <x v="123"/>
    <n v="4"/>
    <x v="145"/>
    <s v="Sam, dim et JF - JOUR - Consultation"/>
    <s v="Consultation"/>
    <n v="37.5"/>
    <s v="Burnotte Isabelle"/>
    <m/>
    <s v="(137) Mutualité Chrétienne de Verviers - Eupen "/>
    <s v="Rue Laoureux 25-29  - 4800 Verviers"/>
    <s v="Différé"/>
    <s v="⅓ payant C"/>
    <s v="Oui"/>
    <n v="37.5"/>
    <n v="1"/>
    <x v="13"/>
    <n v="35.85"/>
    <x v="2"/>
    <m/>
    <x v="0"/>
    <n v="1"/>
    <x v="3"/>
    <s v="Virement 01/11/2017"/>
  </r>
  <r>
    <x v="123"/>
    <s v="2b"/>
    <x v="46"/>
    <s v="Sam, dim et JF - JOUR - Visite 1 bénéficiaire"/>
    <s v="Visite"/>
    <n v="55.5"/>
    <s v="Cardol Thérèse"/>
    <m/>
    <s v="(228) Mutualia - Mutualité neutre"/>
    <s v="Place Verte 41 4800 VERVIERS"/>
    <s v="Différé"/>
    <s v="⅓ payant NP"/>
    <s v="Oui"/>
    <n v="55.5"/>
    <m/>
    <x v="1"/>
    <m/>
    <x v="2"/>
    <m/>
    <x v="0"/>
    <n v="0"/>
    <x v="3"/>
    <m/>
  </r>
  <r>
    <x v="123"/>
    <n v="6"/>
    <x v="99"/>
    <s v="Sam, dim et JF - JOUR - Consultation"/>
    <s v="Consultation"/>
    <n v="37.5"/>
    <s v="Corman Alexandra"/>
    <m/>
    <s v="(137) Mutualité Chrétienne de Verviers - Eupen "/>
    <s v="Rue Laoureux 25-29  - 4800 Verviers"/>
    <s v="Différé"/>
    <s v="⅓ payant C"/>
    <s v="Oui"/>
    <n v="37.5"/>
    <n v="1.5"/>
    <x v="13"/>
    <n v="35.85"/>
    <x v="2"/>
    <m/>
    <x v="0"/>
    <n v="1.5"/>
    <x v="3"/>
    <s v="Virement 01/11/2017"/>
  </r>
  <r>
    <x v="123"/>
    <s v="nuit 1"/>
    <x v="34"/>
    <s v="Sam, dim et JF - NUIT - Visite 1 bénéficiaire"/>
    <s v="Visite"/>
    <n v="85"/>
    <s v="Couchard Paul"/>
    <m/>
    <s v="(137) Mutualité Chrétienne de Verviers - Eupen "/>
    <s v="Rue Laoureux 25-29  - 4800 Verviers"/>
    <s v="Différé"/>
    <s v="⅓ payant C"/>
    <s v="Oui"/>
    <n v="85"/>
    <n v="7"/>
    <x v="13"/>
    <n v="78.5"/>
    <x v="2"/>
    <m/>
    <x v="0"/>
    <n v="7"/>
    <x v="3"/>
    <s v="Virement 01/11/2017"/>
  </r>
  <r>
    <x v="123"/>
    <s v="2a"/>
    <x v="184"/>
    <s v="Sam, dim et JF - JOUR - Consultation"/>
    <s v="Consultation"/>
    <n v="37.5"/>
    <s v="Coussaert Samantha"/>
    <m/>
    <s v="(137) Mutualité Chrétienne de Verviers - Eupen "/>
    <s v="Rue Laoureux 25-29  - 4800 Verviers"/>
    <s v="Différé"/>
    <s v="⅓ payant BC"/>
    <s v="Oui"/>
    <n v="37.5"/>
    <n v="1"/>
    <x v="13"/>
    <m/>
    <x v="2"/>
    <m/>
    <x v="0"/>
    <n v="1"/>
    <x v="5"/>
    <m/>
  </r>
  <r>
    <x v="123"/>
    <n v="7"/>
    <x v="22"/>
    <s v="Sam, dim et JF - JOUR - Visite 1 bénéficiaire"/>
    <s v="Visite"/>
    <n v="55.5"/>
    <s v="Kohnen Maria"/>
    <s v="MRS Bütgenbach"/>
    <m/>
    <m/>
    <s v="Différé"/>
    <s v="MR"/>
    <s v="Oui"/>
    <n v="55.5"/>
    <m/>
    <x v="1"/>
    <m/>
    <x v="2"/>
    <n v="55.5"/>
    <x v="9"/>
    <n v="55.5"/>
    <x v="0"/>
    <m/>
  </r>
  <r>
    <x v="123"/>
    <s v="2b"/>
    <x v="46"/>
    <s v="Sam, dim et JF - JOUR - Visite 1 bénéficiaire"/>
    <s v="Visite"/>
    <n v="55.5"/>
    <s v="Dubois Karine"/>
    <m/>
    <s v="(228) Mutualia - Mutualité neutre"/>
    <s v="Place Verte 41 4800 VERVIERS"/>
    <s v="Différé"/>
    <s v="⅓ payant C"/>
    <s v="Oui"/>
    <n v="55.5"/>
    <n v="5"/>
    <x v="13"/>
    <m/>
    <x v="2"/>
    <m/>
    <x v="0"/>
    <n v="5"/>
    <x v="3"/>
    <m/>
  </r>
  <r>
    <x v="123"/>
    <n v="7"/>
    <x v="22"/>
    <s v="Sam, dim et JF - JOUR - Consultation"/>
    <s v="Consultation"/>
    <n v="37.5"/>
    <s v="Kohnenmergen Anja"/>
    <s v="M.Méd. Pro Gesund"/>
    <m/>
    <m/>
    <s v="Différé"/>
    <s v="Autres"/>
    <s v="Oui"/>
    <n v="37.5"/>
    <n v="6"/>
    <x v="13"/>
    <m/>
    <x v="2"/>
    <n v="31.5"/>
    <x v="9"/>
    <n v="37.5"/>
    <x v="0"/>
    <m/>
  </r>
  <r>
    <x v="123"/>
    <n v="7"/>
    <x v="22"/>
    <s v="Sam, dim et JF - JOUR - Consultation"/>
    <s v="Consultation"/>
    <n v="37.5"/>
    <s v="Lux Tommy"/>
    <s v="M.Méd. Pro Gesund"/>
    <m/>
    <m/>
    <s v="Différé"/>
    <s v="Autres"/>
    <s v="Oui"/>
    <n v="37.5"/>
    <n v="6"/>
    <x v="13"/>
    <m/>
    <x v="2"/>
    <n v="31.5"/>
    <x v="9"/>
    <n v="37.5"/>
    <x v="0"/>
    <m/>
  </r>
  <r>
    <x v="123"/>
    <n v="7"/>
    <x v="22"/>
    <s v="Sam, dim et JF - JOUR - Consultation"/>
    <s v="Consultation"/>
    <n v="37.5"/>
    <s v="Meyer Rosalie"/>
    <s v="M.Méd. Pro Gesund"/>
    <m/>
    <m/>
    <s v="Différé"/>
    <s v="Autres"/>
    <s v="Oui"/>
    <n v="37.5"/>
    <n v="6"/>
    <x v="13"/>
    <m/>
    <x v="2"/>
    <n v="31.5"/>
    <x v="9"/>
    <n v="37.5"/>
    <x v="0"/>
    <m/>
  </r>
  <r>
    <x v="123"/>
    <n v="7"/>
    <x v="22"/>
    <s v="Sam, dim et JF - JOUR - Consultation"/>
    <s v="Consultation"/>
    <n v="37.5"/>
    <s v="Rauw Maria"/>
    <s v="M.Méd. Pro Gesund"/>
    <m/>
    <m/>
    <s v="Différé"/>
    <s v="Autres"/>
    <s v="Oui"/>
    <n v="37.5"/>
    <n v="1.5"/>
    <x v="13"/>
    <m/>
    <x v="2"/>
    <n v="36"/>
    <x v="9"/>
    <n v="37.5"/>
    <x v="0"/>
    <m/>
  </r>
  <r>
    <x v="123"/>
    <s v="2b"/>
    <x v="46"/>
    <s v="Sam, dim et JF - JOUR - Visite 1 bénéficiaire"/>
    <s v="Visite"/>
    <n v="55.5"/>
    <s v="Georis Anne - Marie"/>
    <s v="Ste Famille Thimister"/>
    <m/>
    <m/>
    <s v="Différé"/>
    <s v="MR"/>
    <s v="Oui"/>
    <n v="55.5"/>
    <m/>
    <x v="1"/>
    <m/>
    <x v="2"/>
    <n v="55.5"/>
    <x v="0"/>
    <n v="0"/>
    <x v="2"/>
    <s v="Virement 31/10/2017"/>
  </r>
  <r>
    <x v="123"/>
    <n v="7"/>
    <x v="22"/>
    <s v="Sam, dim et JF - JOUR - Consultation"/>
    <s v="Consultation"/>
    <n v="37.5"/>
    <s v="Grosjean Alexa"/>
    <m/>
    <s v="(515) Freie Krankenkasse"/>
    <s v="Rue Saint-Hubert 49 - 1150 BRUXELLES"/>
    <s v="Différé"/>
    <s v="⅓ payant C"/>
    <s v="Oui"/>
    <n v="37.5"/>
    <n v="1.5"/>
    <x v="13"/>
    <n v="35.85"/>
    <x v="2"/>
    <m/>
    <x v="0"/>
    <n v="1.5"/>
    <x v="3"/>
    <s v="Virement 30/10/2017"/>
  </r>
  <r>
    <x v="123"/>
    <n v="4"/>
    <x v="145"/>
    <s v="Sam, dim et JF - JOUR - Consultation"/>
    <s v="Consultation"/>
    <n v="37.5"/>
    <s v="Hubert Valentin"/>
    <m/>
    <s v="(940,941,942) Caisse des Soins de santé de HR Rail Centre Médical Régional Namur_x000a_"/>
    <s v="Rue de France, 85 - 1060 BRUXELLES"/>
    <s v="Différé"/>
    <s v="⅓ payant C"/>
    <s v="Oui"/>
    <n v="37.5"/>
    <n v="1"/>
    <x v="13"/>
    <n v="36.35"/>
    <x v="2"/>
    <m/>
    <x v="0"/>
    <n v="1"/>
    <x v="3"/>
    <s v="Virement 14/11/2017"/>
  </r>
  <r>
    <x v="123"/>
    <n v="6"/>
    <x v="99"/>
    <s v="Sam, dim et JF - JOUR - Consultation"/>
    <s v="Consultation"/>
    <n v="37.5"/>
    <s v="Isufi Leunita"/>
    <s v="Centre Belle Vue Croix Rouge Eupen"/>
    <m/>
    <m/>
    <s v="Différé"/>
    <s v="Autres"/>
    <s v="Oui"/>
    <n v="37.5"/>
    <m/>
    <x v="1"/>
    <m/>
    <x v="2"/>
    <m/>
    <x v="0"/>
    <n v="0"/>
    <x v="2"/>
    <m/>
  </r>
  <r>
    <x v="123"/>
    <s v="nuit 1"/>
    <x v="34"/>
    <s v="Sam, dim et JF - JOUR - Visite 1 bénéficiaire"/>
    <s v="Visite"/>
    <n v="55.5"/>
    <s v="Jennes Johanna"/>
    <m/>
    <s v="(319) Solidaris - Mutualité socialiste et syndicale de la Province de Liège"/>
    <s v="Chaussée de Mons 228 1480 TUBIZE "/>
    <s v="Différé"/>
    <s v="⅓ payant C"/>
    <s v="Oui"/>
    <n v="55.5"/>
    <n v="5"/>
    <x v="13"/>
    <n v="50.8"/>
    <x v="2"/>
    <m/>
    <x v="0"/>
    <n v="5"/>
    <x v="3"/>
    <s v="Virement 02/11/2017"/>
  </r>
  <r>
    <x v="123"/>
    <s v="1b"/>
    <x v="188"/>
    <s v="Sam, dim et JF - JOUR - Visite 1 bénéficiaire"/>
    <s v="Visite"/>
    <n v="55.5"/>
    <s v="Wechseler Arnold Guill"/>
    <s v="Golden Morgen Walhorn"/>
    <m/>
    <m/>
    <s v="Différé"/>
    <s v="MR"/>
    <s v="Oui"/>
    <n v="55.5"/>
    <m/>
    <x v="1"/>
    <m/>
    <x v="2"/>
    <n v="55.5"/>
    <x v="9"/>
    <n v="55.5"/>
    <x v="0"/>
    <m/>
  </r>
  <r>
    <x v="123"/>
    <s v="1b"/>
    <x v="188"/>
    <s v="Sam, dim et JF - JOUR - Consultation"/>
    <s v="Consultation"/>
    <n v="37.5"/>
    <s v="Neulens Yvette"/>
    <m/>
    <s v="(228) Mutualia - Mutualité neutre"/>
    <s v="Place Verte 41 4800 VERVIERS"/>
    <s v="Différé"/>
    <s v="⅓ payant C"/>
    <s v="Oui"/>
    <n v="37.5"/>
    <n v="1.5"/>
    <x v="13"/>
    <m/>
    <x v="2"/>
    <m/>
    <x v="0"/>
    <n v="1.5"/>
    <x v="3"/>
    <m/>
  </r>
  <r>
    <x v="123"/>
    <n v="6"/>
    <x v="99"/>
    <s v="Sam, dim et JF - JOUR - Consultation"/>
    <s v="Consultation"/>
    <n v="37.5"/>
    <s v="Notermans Selina"/>
    <m/>
    <s v="(137) Mutualité Chrétienne de Verviers - Eupen "/>
    <s v="Rue Laoureux 25-29  - 4800 Verviers"/>
    <s v="Différé"/>
    <s v="⅓ payant C"/>
    <s v="Oui"/>
    <n v="37.5"/>
    <n v="1.5"/>
    <x v="13"/>
    <n v="35.85"/>
    <x v="2"/>
    <m/>
    <x v="0"/>
    <n v="1.5"/>
    <x v="3"/>
    <s v="Virement 01/11/2017"/>
  </r>
  <r>
    <x v="123"/>
    <n v="4"/>
    <x v="145"/>
    <s v="Sam, dim et JF - JOUR - Consultation"/>
    <s v="Consultation"/>
    <n v="37.5"/>
    <s v="Rogister Mélanie"/>
    <m/>
    <s v="(137) Mutualité Chrétienne de Verviers - Eupen "/>
    <s v="Rue Laoureux 25-29  - 4800 Verviers"/>
    <s v="Différé"/>
    <s v="⅓ payant C"/>
    <s v="Oui"/>
    <n v="37.5"/>
    <n v="1"/>
    <x v="13"/>
    <n v="35.85"/>
    <x v="2"/>
    <m/>
    <x v="0"/>
    <n v="1"/>
    <x v="3"/>
    <s v="Virement 01/11/2017"/>
  </r>
  <r>
    <x v="123"/>
    <s v="nuit 2"/>
    <x v="54"/>
    <s v="Sam, dim et JF - NUIT - Consultation"/>
    <s v="Consultation"/>
    <n v="50"/>
    <s v="Rulmont Jean"/>
    <m/>
    <s v="(323) Mutualité socialiste du Luxembourg"/>
    <s v="Chaussée de Mons 228 1480 TUBIZE "/>
    <s v="Différé"/>
    <s v="⅓ payant C"/>
    <s v="Oui"/>
    <n v="129.53"/>
    <n v="13.4"/>
    <x v="13"/>
    <n v="114.73"/>
    <x v="2"/>
    <m/>
    <x v="0"/>
    <n v="13.4"/>
    <x v="3"/>
    <s v="Virement 02/11/2017"/>
  </r>
  <r>
    <x v="123"/>
    <s v="2a"/>
    <x v="184"/>
    <s v="Sam, dim et JF - JOUR - Consultation"/>
    <s v="Consultation"/>
    <n v="37.5"/>
    <s v="Sargsyan Charles"/>
    <s v="M.Méd. Thier Mère Dieu"/>
    <m/>
    <m/>
    <s v="Différé"/>
    <s v="Autres"/>
    <s v="Oui"/>
    <n v="37.5"/>
    <m/>
    <x v="1"/>
    <m/>
    <x v="2"/>
    <n v="36.35"/>
    <x v="0"/>
    <n v="0"/>
    <x v="2"/>
    <s v="Virement 31/10/2017"/>
  </r>
  <r>
    <x v="123"/>
    <n v="7"/>
    <x v="22"/>
    <s v="Sam, dim et JF - JOUR - Visite 1 bénéficiaire"/>
    <s v="Visite"/>
    <n v="55.5"/>
    <s v="Schmitz Henri Marc"/>
    <m/>
    <s v="(994) IV-INIG"/>
    <s v="Boulevard Charles-Quint 29A 7000 MONS"/>
    <s v="Différé"/>
    <s v="⅓ payant NP"/>
    <s v="Oui"/>
    <n v="55.5"/>
    <m/>
    <x v="1"/>
    <m/>
    <x v="2"/>
    <m/>
    <x v="0"/>
    <n v="0"/>
    <x v="3"/>
    <m/>
  </r>
  <r>
    <x v="123"/>
    <n v="4"/>
    <x v="145"/>
    <s v="Sam, dim et JF - JOUR - Consultation"/>
    <s v="Consultation"/>
    <n v="37.5"/>
    <s v="Wolff Elisabeth"/>
    <m/>
    <s v="(137) Mutualité Chrétienne de Verviers - Eupen "/>
    <s v="Rue Laoureux 25-29  - 4800 Verviers"/>
    <s v="Différé"/>
    <s v="⅓ payant C"/>
    <s v="Oui"/>
    <n v="37.5"/>
    <n v="1"/>
    <x v="13"/>
    <n v="35.85"/>
    <x v="2"/>
    <m/>
    <x v="0"/>
    <n v="1"/>
    <x v="3"/>
    <s v="Virement 01/11/2017"/>
  </r>
  <r>
    <x v="123"/>
    <n v="3"/>
    <x v="217"/>
    <s v="Sam, dim et JF - JOUR - Visite 1 bénéficiaire"/>
    <s v="Visite"/>
    <n v="55.5"/>
    <s v="Gillet Colette"/>
    <m/>
    <s v="(228) Mutualia - Mutualité neutre"/>
    <s v="Place Verte 41 4800 VERVIERS"/>
    <s v="Différé"/>
    <s v="⅓ payant C"/>
    <s v="Oui"/>
    <n v="55.5"/>
    <n v="5"/>
    <x v="13"/>
    <m/>
    <x v="2"/>
    <m/>
    <x v="0"/>
    <n v="5"/>
    <x v="3"/>
    <m/>
  </r>
  <r>
    <x v="123"/>
    <n v="3"/>
    <x v="217"/>
    <s v="Sam, dim et JF - JOUR - Visite 1 bénéficiaire"/>
    <s v="Visite"/>
    <n v="55.5"/>
    <s v="Kauffmann Thérèse"/>
    <m/>
    <s v="(506) Omnimut mutualité libre de Wallonie _x000a_"/>
    <s v="Rue Natalis 47 B 4020 LIEGE "/>
    <s v="Différé"/>
    <s v="⅓ payant NP"/>
    <s v="Oui"/>
    <n v="55.5"/>
    <m/>
    <x v="1"/>
    <m/>
    <x v="2"/>
    <m/>
    <x v="0"/>
    <n v="0"/>
    <x v="3"/>
    <m/>
  </r>
  <r>
    <x v="123"/>
    <n v="3"/>
    <x v="217"/>
    <s v="Sam, dim et JF - JOUR - Visite 1 bénéficiaire"/>
    <s v="Visite"/>
    <n v="55.5"/>
    <s v="Michels Cornelie"/>
    <s v="Les Heures Claires Spa"/>
    <m/>
    <m/>
    <s v="Différé"/>
    <s v="MR"/>
    <s v="Oui"/>
    <n v="55.5"/>
    <m/>
    <x v="1"/>
    <m/>
    <x v="2"/>
    <m/>
    <x v="0"/>
    <n v="0"/>
    <x v="2"/>
    <m/>
  </r>
  <r>
    <x v="123"/>
    <n v="3"/>
    <x v="217"/>
    <s v="Sam, dim et JF - JOUR - Consultation"/>
    <s v="Consultation"/>
    <n v="37.5"/>
    <s v="Mokhtari Adam"/>
    <m/>
    <s v="(137) Mutualité Chrétienne de Verviers - Eupen "/>
    <s v="Rue Laoureux 25-29  - 4800 Verviers"/>
    <s v="Différé"/>
    <s v="⅓ payant BC"/>
    <s v="Oui"/>
    <n v="37.5"/>
    <n v="1.5"/>
    <x v="13"/>
    <n v="35.85"/>
    <x v="2"/>
    <m/>
    <x v="0"/>
    <n v="1.5"/>
    <x v="3"/>
    <s v="Virement 01/11/2017"/>
  </r>
  <r>
    <x v="123"/>
    <n v="3"/>
    <x v="217"/>
    <s v="Sam, dim et JF - JOUR - Consultation"/>
    <s v="Consultation"/>
    <n v="37.5"/>
    <s v="Mokhtari Sami"/>
    <m/>
    <s v="(137) Mutualité Chrétienne de Verviers - Eupen "/>
    <s v="Rue Laoureux 25-29  - 4800 Verviers"/>
    <s v="Différé"/>
    <s v="⅓ payant BC"/>
    <s v="Oui"/>
    <n v="37.5"/>
    <n v="1.5"/>
    <x v="13"/>
    <n v="35.85"/>
    <x v="2"/>
    <m/>
    <x v="0"/>
    <n v="1.5"/>
    <x v="3"/>
    <s v="Virement 01/11/2017"/>
  </r>
  <r>
    <x v="123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1a"/>
    <x v="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1b"/>
    <x v="188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3"/>
    <s v="1b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1b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1b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1b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1b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1b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1b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1b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1b"/>
    <x v="18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a"/>
    <x v="18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a"/>
    <x v="18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a"/>
    <x v="18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a"/>
    <x v="18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a"/>
    <x v="18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a"/>
    <x v="18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a"/>
    <x v="18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a"/>
    <x v="18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a"/>
    <x v="18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b"/>
    <x v="46"/>
    <s v="Sam, dim et JF - JOUR - Visite 1 bénéficiaire"/>
    <s v="Visite"/>
    <n v="55.5"/>
    <m/>
    <m/>
    <m/>
    <m/>
    <s v="Cash"/>
    <m/>
    <m/>
    <n v="55"/>
    <m/>
    <x v="1"/>
    <m/>
    <x v="2"/>
    <n v="55"/>
    <x v="15"/>
    <n v="55"/>
    <x v="0"/>
    <m/>
  </r>
  <r>
    <x v="123"/>
    <s v="2b"/>
    <x v="46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3"/>
    <s v="2b"/>
    <x v="4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b"/>
    <x v="4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b"/>
    <x v="4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b"/>
    <x v="4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b"/>
    <x v="4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b"/>
    <x v="4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b"/>
    <x v="4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b"/>
    <x v="4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b"/>
    <x v="4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2b"/>
    <x v="4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3"/>
    <x v="217"/>
    <s v="Sam, dim et JF - JOUR - Consultation"/>
    <s v="Consultation"/>
    <n v="37.5"/>
    <m/>
    <m/>
    <m/>
    <m/>
    <s v="Cash"/>
    <m/>
    <m/>
    <n v="38"/>
    <m/>
    <x v="1"/>
    <m/>
    <x v="2"/>
    <n v="38"/>
    <x v="15"/>
    <n v="38"/>
    <x v="0"/>
    <m/>
  </r>
  <r>
    <x v="123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3"/>
    <x v="21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4"/>
    <x v="14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5"/>
    <x v="147"/>
    <s v="Sam, dim et JF - JOUR - Visite 1 bénéficiaire"/>
    <s v="Visite"/>
    <n v="55.5"/>
    <m/>
    <m/>
    <m/>
    <m/>
    <s v="Cash"/>
    <m/>
    <m/>
    <n v="55"/>
    <m/>
    <x v="1"/>
    <m/>
    <x v="2"/>
    <n v="55"/>
    <x v="15"/>
    <n v="55"/>
    <x v="0"/>
    <m/>
  </r>
  <r>
    <x v="123"/>
    <n v="5"/>
    <x v="1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5"/>
    <x v="1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5"/>
    <x v="1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5"/>
    <x v="1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5"/>
    <x v="1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5"/>
    <x v="1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5"/>
    <x v="1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5"/>
    <x v="1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5"/>
    <x v="1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5"/>
    <x v="1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6"/>
    <x v="9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n v="7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nuit 1"/>
    <x v="3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3"/>
    <s v="nuit 1"/>
    <x v="34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3"/>
    <s v="nuit 1"/>
    <x v="34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3"/>
    <s v="nuit 1"/>
    <x v="34"/>
    <s v="Sam, dim et JF - NUIT - Consultation"/>
    <s v="Consultation"/>
    <n v="50"/>
    <m/>
    <m/>
    <m/>
    <m/>
    <s v="Bancontact"/>
    <m/>
    <m/>
    <n v="163.5"/>
    <m/>
    <x v="1"/>
    <m/>
    <x v="2"/>
    <n v="163.5"/>
    <x v="15"/>
    <n v="163.5"/>
    <x v="0"/>
    <m/>
  </r>
  <r>
    <x v="123"/>
    <s v="nuit 2"/>
    <x v="54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4"/>
    <s v="nuit 3"/>
    <x v="108"/>
    <s v="Sam, dim et JF - NUIT - Consultation"/>
    <s v="0 patient"/>
    <n v="50"/>
    <s v="0 patient"/>
    <m/>
    <m/>
    <m/>
    <m/>
    <m/>
    <m/>
    <n v="0"/>
    <m/>
    <x v="1"/>
    <m/>
    <x v="2"/>
    <m/>
    <x v="0"/>
    <n v="0"/>
    <x v="0"/>
    <m/>
  </r>
  <r>
    <x v="124"/>
    <n v="4"/>
    <x v="19"/>
    <s v="Sam, dim et JF - JOUR - Visite 1 bénéficiaire"/>
    <s v="Visite"/>
    <n v="55.5"/>
    <s v="Bertrand Rosine"/>
    <s v="Le Grand Fa Malmédy"/>
    <m/>
    <m/>
    <s v="Différé"/>
    <s v="MR"/>
    <s v="Oui"/>
    <n v="55.5"/>
    <m/>
    <x v="1"/>
    <m/>
    <x v="2"/>
    <m/>
    <x v="0"/>
    <n v="0"/>
    <x v="2"/>
    <m/>
  </r>
  <r>
    <x v="124"/>
    <n v="6"/>
    <x v="66"/>
    <s v="Sam, dim et JF - JOUR - Visite 1 bénéficiaire"/>
    <s v="Visite"/>
    <n v="55.5"/>
    <s v="Bosten Willy"/>
    <m/>
    <s v="(137) Mutualité Chrétienne de Verviers - Eupen "/>
    <s v="Rue Laoureux 25-29  - 4800 Verviers"/>
    <s v="Différé"/>
    <s v="⅓ payant C"/>
    <s v="Oui"/>
    <n v="55.5"/>
    <n v="9"/>
    <x v="13"/>
    <n v="37.479999999999997"/>
    <x v="2"/>
    <m/>
    <x v="0"/>
    <n v="9"/>
    <x v="3"/>
    <s v="Virement 01/11/2017"/>
  </r>
  <r>
    <x v="124"/>
    <n v="3"/>
    <x v="101"/>
    <s v="Sam, dim et JF - JOUR - Consultation"/>
    <s v="Consultation"/>
    <n v="37.5"/>
    <s v="Breda Sybille"/>
    <m/>
    <s v="(228) Mutualia - Mutualité neutre"/>
    <s v="Place Verte 41 4800 VERVIERS"/>
    <s v="Différé"/>
    <s v="⅓ payant BC"/>
    <s v="Oui"/>
    <n v="33.5"/>
    <n v="1.5"/>
    <x v="13"/>
    <m/>
    <x v="2"/>
    <m/>
    <x v="0"/>
    <n v="1.5"/>
    <x v="3"/>
    <m/>
  </r>
  <r>
    <x v="124"/>
    <s v="nuit 2"/>
    <x v="78"/>
    <s v="Sam, dim et JF - NUIT - Visite 1 bénéficiaire"/>
    <s v="Visite"/>
    <n v="85"/>
    <s v="Dahman Ayub"/>
    <s v="Les Sorbiers Spa"/>
    <m/>
    <m/>
    <s v="Différé"/>
    <s v="MR"/>
    <s v="Oui"/>
    <n v="118.98"/>
    <m/>
    <x v="1"/>
    <m/>
    <x v="2"/>
    <n v="118.98"/>
    <x v="0"/>
    <n v="0"/>
    <x v="2"/>
    <s v="Virement 02/11/2017"/>
  </r>
  <r>
    <x v="124"/>
    <s v="2a"/>
    <x v="200"/>
    <s v="Sam, dim et JF - JOUR - Visite 1 bénéficiaire"/>
    <s v="Visite"/>
    <n v="55.5"/>
    <s v="Decloux Georgette"/>
    <s v="Entour-Ages / Sol'Azur Wegnez"/>
    <m/>
    <m/>
    <s v="Différé"/>
    <s v="MR"/>
    <s v="Oui"/>
    <n v="55.5"/>
    <m/>
    <x v="1"/>
    <m/>
    <x v="2"/>
    <n v="55.5"/>
    <x v="0"/>
    <n v="0"/>
    <x v="2"/>
    <s v="Virement 13/11/2017"/>
  </r>
  <r>
    <x v="124"/>
    <s v="2a"/>
    <x v="200"/>
    <s v="Sam, dim et JF - JOUR - Consultation"/>
    <s v="Consultation"/>
    <n v="37.5"/>
    <s v="Distexhe Logan"/>
    <m/>
    <s v="(321) Union Mutualiste Vervietoise"/>
    <s v="Capucienenstraat 10 3500 HASSELT"/>
    <s v="Différé"/>
    <s v="⅓ payant NP"/>
    <s v="Oui"/>
    <n v="37.5"/>
    <m/>
    <x v="1"/>
    <n v="35.85"/>
    <x v="2"/>
    <m/>
    <x v="0"/>
    <n v="0"/>
    <x v="3"/>
    <s v="Virement 14/11/2017"/>
  </r>
  <r>
    <x v="124"/>
    <n v="6"/>
    <x v="66"/>
    <s v="Sam, dim et JF - JOUR - Visite 1 bénéficiaire"/>
    <s v="Visite"/>
    <n v="55.5"/>
    <s v="Dohm Berta Elisabeth"/>
    <m/>
    <s v="(610) Office régional d'Eupen"/>
    <s v="Brauereihof 5 4700 EUPEN"/>
    <s v="Différé"/>
    <s v="⅓ payant NP"/>
    <s v="Oui"/>
    <n v="55.5"/>
    <m/>
    <x v="1"/>
    <n v="50.8"/>
    <x v="2"/>
    <m/>
    <x v="0"/>
    <n v="0"/>
    <x v="3"/>
    <s v="Virement 14/11/2017"/>
  </r>
  <r>
    <x v="124"/>
    <n v="7"/>
    <x v="165"/>
    <s v="Sam, dim et JF - JOUR - Consultation NA"/>
    <s v="Consultation"/>
    <n v="33.5"/>
    <s v="Gillet Eléna"/>
    <m/>
    <s v="(515) Freie Krankenkasse"/>
    <s v="Rue Saint-Hubert 49 - 1150 BRUXELLES"/>
    <s v="Différé"/>
    <s v="⅓ payant C"/>
    <s v="Oui"/>
    <n v="33.5"/>
    <n v="1.5"/>
    <x v="13"/>
    <n v="31.94"/>
    <x v="2"/>
    <m/>
    <x v="0"/>
    <n v="1.5"/>
    <x v="3"/>
    <s v="Virement 30/10/2017"/>
  </r>
  <r>
    <x v="124"/>
    <n v="6"/>
    <x v="66"/>
    <s v="Sam, dim et JF - JOUR - Visite 1 bénéficiaire"/>
    <s v="Visite"/>
    <n v="55.5"/>
    <s v="Groffy Bernadette"/>
    <m/>
    <s v="(137) Mutualité Chrétienne de Verviers - Eupen "/>
    <s v="Rue Laoureux 25-29  - 4800 Verviers"/>
    <s v="Différé"/>
    <s v="⅓ payant C"/>
    <s v="Oui"/>
    <n v="55.5"/>
    <n v="10"/>
    <x v="13"/>
    <n v="50.8"/>
    <x v="2"/>
    <m/>
    <x v="0"/>
    <n v="10"/>
    <x v="3"/>
    <s v="Virement 01/11/2017"/>
  </r>
  <r>
    <x v="124"/>
    <s v="1b"/>
    <x v="126"/>
    <s v="Sam, dim et JF - JOUR - Visite 1 bénéficiaire"/>
    <s v="Visite"/>
    <n v="55.5"/>
    <s v="Hansen Franziska"/>
    <s v="Pannesheydt Montzen"/>
    <m/>
    <m/>
    <s v="Différé"/>
    <s v="MR"/>
    <s v="Oui"/>
    <n v="55.5"/>
    <m/>
    <x v="1"/>
    <m/>
    <x v="2"/>
    <m/>
    <x v="0"/>
    <n v="0"/>
    <x v="2"/>
    <m/>
  </r>
  <r>
    <x v="124"/>
    <n v="6"/>
    <x v="66"/>
    <s v="Sam, dim et JF - JOUR - Visite 1 bénéficiaire"/>
    <s v="Visite"/>
    <n v="55.5"/>
    <s v="Keutgen Joseph"/>
    <s v="Ste Marie Raeren"/>
    <m/>
    <m/>
    <s v="Différé"/>
    <s v="MR"/>
    <s v="Oui"/>
    <n v="55.5"/>
    <m/>
    <x v="1"/>
    <m/>
    <x v="2"/>
    <n v="55.5"/>
    <x v="0"/>
    <n v="0"/>
    <x v="2"/>
    <s v="Virement 30/10/2017"/>
  </r>
  <r>
    <x v="124"/>
    <n v="4"/>
    <x v="19"/>
    <s v="Sam, dim et JF - JOUR - Consultation"/>
    <s v="Consultation"/>
    <n v="37.5"/>
    <s v="Leclercq Florette"/>
    <m/>
    <s v="(319) Solidaris - Mutualité socialiste et syndicale de la Province de Liège _x000a_"/>
    <s v="Chaussée de Mons 228 1480 TUBIZE "/>
    <s v="Différé"/>
    <s v="⅓ payant C"/>
    <s v="Oui"/>
    <n v="37.5"/>
    <n v="1.5"/>
    <x v="13"/>
    <n v="35.85"/>
    <x v="2"/>
    <m/>
    <x v="0"/>
    <n v="1.5"/>
    <x v="3"/>
    <s v="Virement 02/11/2017"/>
  </r>
  <r>
    <x v="124"/>
    <s v="2b"/>
    <x v="216"/>
    <s v="Sam, dim et JF - JOUR - Consultation"/>
    <s v="Consultation"/>
    <n v="37.5"/>
    <s v="Lhamzi Rkia"/>
    <m/>
    <s v="(319) Solidaris - Mutualité socialiste et syndicale de la Province de Liège "/>
    <s v="Chaussée de Mons 228 1480 TUBIZE "/>
    <s v="Différé"/>
    <s v="⅓ payant BC"/>
    <s v="Oui"/>
    <n v="37.5"/>
    <n v="1.5"/>
    <x v="13"/>
    <m/>
    <x v="2"/>
    <m/>
    <x v="0"/>
    <n v="1.5"/>
    <x v="3"/>
    <m/>
  </r>
  <r>
    <x v="124"/>
    <s v="2b"/>
    <x v="216"/>
    <s v="Sam, dim et JF - JOUR - Visite 1 bénéficiaire"/>
    <s v="Visite"/>
    <n v="55.5"/>
    <s v="Mawhin Léonard"/>
    <m/>
    <s v="(319) Solidaris - Mutualité socialiste et syndicale de la Province de Liège "/>
    <s v="Chaussée de Mons 228 1480 TUBIZE "/>
    <s v="Différé"/>
    <s v="⅓ payant NP"/>
    <s v="Oui"/>
    <n v="55.5"/>
    <m/>
    <x v="1"/>
    <n v="50.8"/>
    <x v="2"/>
    <m/>
    <x v="0"/>
    <n v="0"/>
    <x v="3"/>
    <s v="Virement 02/11/2017"/>
  </r>
  <r>
    <x v="124"/>
    <n v="7"/>
    <x v="165"/>
    <s v="Sam, dim et JF - JOUR - Visite 3 bénéficiaires"/>
    <s v="Visite"/>
    <n v="46.5"/>
    <s v="Benker C/Vandeberg Maria"/>
    <s v="MRS Bütgenbach"/>
    <m/>
    <m/>
    <s v="Différé"/>
    <s v="MR"/>
    <s v="Oui"/>
    <n v="46.5"/>
    <m/>
    <x v="1"/>
    <m/>
    <x v="2"/>
    <n v="46.5"/>
    <x v="9"/>
    <n v="46.5"/>
    <x v="0"/>
    <m/>
  </r>
  <r>
    <x v="124"/>
    <n v="7"/>
    <x v="165"/>
    <s v="Sam, dim et JF - JOUR - Visite 3 bénéficiaires"/>
    <s v="Visite"/>
    <n v="46.5"/>
    <s v="Michels Hedwig"/>
    <s v="MRS Bütgenbach"/>
    <m/>
    <m/>
    <s v="Différé"/>
    <s v="MR"/>
    <s v="Oui"/>
    <n v="46.5"/>
    <m/>
    <x v="1"/>
    <m/>
    <x v="2"/>
    <n v="46.5"/>
    <x v="0"/>
    <n v="0"/>
    <x v="2"/>
    <s v="Virement 30/10/2017"/>
  </r>
  <r>
    <x v="124"/>
    <s v="1a"/>
    <x v="224"/>
    <s v="Sam, dim et JF - JOUR - Visite 1 bénéficiaire"/>
    <s v="Visite"/>
    <n v="55.5"/>
    <s v="Michiels Henri"/>
    <m/>
    <s v="(137) Mutualité Chrétienne de Verviers - Eupen "/>
    <s v="Rue Laoureux 25-29  - 4800 Verviers"/>
    <s v="Différé"/>
    <s v="⅓ payant C"/>
    <s v="Oui"/>
    <n v="55.5"/>
    <n v="5"/>
    <x v="13"/>
    <n v="50.8"/>
    <x v="2"/>
    <m/>
    <x v="0"/>
    <n v="5"/>
    <x v="3"/>
    <s v="Virement 01/11/2017"/>
  </r>
  <r>
    <x v="124"/>
    <n v="7"/>
    <x v="165"/>
    <s v="Sam, dim et JF - JOUR - Visite 3 bénéficiaires"/>
    <s v="Visite"/>
    <n v="46.5"/>
    <s v="Jamar Josiane"/>
    <s v="MRS Bütgenbach"/>
    <m/>
    <m/>
    <s v="Différé"/>
    <s v="MR"/>
    <s v="Oui"/>
    <n v="46.5"/>
    <m/>
    <x v="1"/>
    <m/>
    <x v="2"/>
    <n v="46.5"/>
    <x v="9"/>
    <n v="46.5"/>
    <x v="0"/>
    <m/>
  </r>
  <r>
    <x v="124"/>
    <n v="7"/>
    <x v="165"/>
    <s v="Sam, dim et JF - JOUR - Consultation NA"/>
    <s v="Consultation"/>
    <n v="33.5"/>
    <s v="Leufgen Yann"/>
    <s v="M.Méd. Pro Gesund"/>
    <m/>
    <m/>
    <s v="Différé"/>
    <s v="Autres"/>
    <s v="Oui"/>
    <n v="33.5"/>
    <n v="6"/>
    <x v="13"/>
    <m/>
    <x v="2"/>
    <n v="27.5"/>
    <x v="9"/>
    <n v="33.5"/>
    <x v="0"/>
    <m/>
  </r>
  <r>
    <x v="124"/>
    <n v="4"/>
    <x v="19"/>
    <s v="Sam, dim et JF - JOUR - Consultation"/>
    <s v="Consultation"/>
    <n v="37.5"/>
    <s v="Pint Alicia"/>
    <m/>
    <s v="(137) Mutualité Chrétienne de Verviers - Eupen "/>
    <s v="Rue Laoureux 25-29  - 4800 Verviers"/>
    <s v="Différé"/>
    <s v="⅓ payant C"/>
    <s v="Oui"/>
    <n v="37.5"/>
    <n v="1.5"/>
    <x v="13"/>
    <n v="35.85"/>
    <x v="2"/>
    <m/>
    <x v="0"/>
    <n v="1.5"/>
    <x v="3"/>
    <s v="Virement 01/11/2017"/>
  </r>
  <r>
    <x v="124"/>
    <n v="6"/>
    <x v="66"/>
    <s v="Sam, dim et JF - JOUR - Visite 2 bénéficiaires"/>
    <s v="Visite"/>
    <n v="48"/>
    <s v="Rosskamp Thérèse"/>
    <s v="Ste Marie Raeren"/>
    <m/>
    <m/>
    <s v="Différé"/>
    <s v="MR"/>
    <s v="Oui"/>
    <n v="48.2"/>
    <m/>
    <x v="1"/>
    <m/>
    <x v="2"/>
    <n v="48.2"/>
    <x v="0"/>
    <n v="0"/>
    <x v="2"/>
    <s v="Virement 30/10/2017"/>
  </r>
  <r>
    <x v="124"/>
    <s v="1b"/>
    <x v="126"/>
    <s v="Sam, dim et JF - JOUR - Consultation"/>
    <s v="Consultation"/>
    <n v="37.5"/>
    <s v="Salihu Liam"/>
    <m/>
    <s v="(319) Solidaris - Mutualité socialiste et syndicale de la Province de Liège"/>
    <s v="Chaussée de Mons 228 1480 TUBIZE "/>
    <s v="Différé"/>
    <s v="⅓ payant BC"/>
    <s v="Oui"/>
    <n v="37.5"/>
    <n v="1"/>
    <x v="13"/>
    <n v="35.85"/>
    <x v="2"/>
    <m/>
    <x v="0"/>
    <n v="1"/>
    <x v="3"/>
    <s v="Virement 02/11/2017"/>
  </r>
  <r>
    <x v="124"/>
    <s v="2b"/>
    <x v="216"/>
    <s v="Sam, dim et JF - JOUR - Consultation"/>
    <s v="Consultation"/>
    <n v="37.5"/>
    <s v="Masson Stéphanie"/>
    <s v="M.Méd. Bulle D'Air Dison"/>
    <m/>
    <m/>
    <s v="Différé"/>
    <s v="Autres"/>
    <s v="Oui"/>
    <n v="37.5"/>
    <n v="1.5"/>
    <x v="13"/>
    <m/>
    <x v="2"/>
    <n v="36"/>
    <x v="9"/>
    <n v="37.5"/>
    <x v="0"/>
    <m/>
  </r>
  <r>
    <x v="124"/>
    <s v="2b"/>
    <x v="216"/>
    <s v="Sam, dim et JF - JOUR - Visite 1 bénéficiaire"/>
    <s v="Visite"/>
    <n v="55.5"/>
    <s v="Scheen Berthe"/>
    <m/>
    <s v="(228) Mutualia - Mutualité neutre"/>
    <s v="Place Verte 41 4800 VERVIERS"/>
    <s v="Différé"/>
    <s v="⅓ payant NP"/>
    <s v="Oui"/>
    <n v="55.5"/>
    <m/>
    <x v="1"/>
    <m/>
    <x v="2"/>
    <m/>
    <x v="0"/>
    <n v="0"/>
    <x v="3"/>
    <m/>
  </r>
  <r>
    <x v="124"/>
    <n v="6"/>
    <x v="66"/>
    <s v="Sam, dim et JF - JOUR - Consultation"/>
    <s v="Consultation"/>
    <n v="37.5"/>
    <s v="Segers Anne"/>
    <m/>
    <s v="(610) Office régional d'Eupen"/>
    <s v="Brauereihof 5 4700 EUPEN"/>
    <s v="Différé"/>
    <s v="⅓ payant NP"/>
    <s v="Oui"/>
    <n v="37.5"/>
    <m/>
    <x v="1"/>
    <n v="35.85"/>
    <x v="2"/>
    <m/>
    <x v="0"/>
    <n v="0"/>
    <x v="3"/>
    <s v="Virement 14/11/2017"/>
  </r>
  <r>
    <x v="124"/>
    <n v="6"/>
    <x v="66"/>
    <s v="Sam, dim et JF - JOUR - Visite 2 bénéficiaires"/>
    <s v="Visite"/>
    <n v="48"/>
    <s v="Stammen Hubertine"/>
    <s v="Ste Marie Raeren"/>
    <m/>
    <m/>
    <s v="Différé"/>
    <s v="MR"/>
    <s v="Oui"/>
    <n v="48.2"/>
    <m/>
    <x v="1"/>
    <m/>
    <x v="2"/>
    <n v="48.2"/>
    <x v="0"/>
    <n v="0"/>
    <x v="2"/>
    <s v="Virement 30/10/2017"/>
  </r>
  <r>
    <x v="124"/>
    <n v="6"/>
    <x v="66"/>
    <s v="Sam, dim et JF - JOUR - Visite 1 bénéficiaire"/>
    <s v="Visite"/>
    <n v="55.5"/>
    <s v="Visé Antonie Maria"/>
    <m/>
    <s v="(610) Office régional d'Eupen"/>
    <s v="Brauereihof 5 4700 EUPEN"/>
    <s v="Différé"/>
    <s v="⅓ payant C"/>
    <s v="Oui"/>
    <n v="55.5"/>
    <n v="9"/>
    <x v="13"/>
    <n v="37.979999999999997"/>
    <x v="2"/>
    <m/>
    <x v="0"/>
    <n v="9"/>
    <x v="3"/>
    <s v="Virement 14/11/2017"/>
  </r>
  <r>
    <x v="124"/>
    <s v="1a"/>
    <x v="22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a"/>
    <x v="22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a"/>
    <x v="224"/>
    <s v="Sam, dim et JF - JOUR - Consultation"/>
    <s v="Consultation"/>
    <n v="37.5"/>
    <m/>
    <m/>
    <m/>
    <m/>
    <s v="Bancontact"/>
    <m/>
    <m/>
    <n v="105"/>
    <m/>
    <x v="1"/>
    <m/>
    <x v="2"/>
    <n v="105"/>
    <x v="15"/>
    <n v="105"/>
    <x v="0"/>
    <m/>
  </r>
  <r>
    <x v="124"/>
    <s v="1a"/>
    <x v="22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a"/>
    <x v="22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a"/>
    <x v="22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a"/>
    <x v="22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a"/>
    <x v="22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a"/>
    <x v="22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a"/>
    <x v="224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4"/>
    <s v="1b"/>
    <x v="126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4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b"/>
    <x v="1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1b"/>
    <x v="126"/>
    <s v="Sam, dim et JF - JOUR - Consultation"/>
    <s v="Consultation"/>
    <n v="37.5"/>
    <m/>
    <m/>
    <m/>
    <m/>
    <s v="Bancontact"/>
    <m/>
    <m/>
    <n v="37"/>
    <m/>
    <x v="1"/>
    <m/>
    <x v="2"/>
    <n v="37"/>
    <x v="15"/>
    <n v="37"/>
    <x v="0"/>
    <m/>
  </r>
  <r>
    <x v="124"/>
    <s v="2a"/>
    <x v="200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4"/>
    <s v="2a"/>
    <x v="200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4"/>
    <s v="2a"/>
    <x v="200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24"/>
    <s v="2a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2a"/>
    <x v="20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2b"/>
    <x v="21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2b"/>
    <x v="21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n v="3"/>
    <x v="101"/>
    <s v="Sam, dim et JF - JOUR - Consultation"/>
    <s v="Consultation"/>
    <n v="37.5"/>
    <m/>
    <m/>
    <m/>
    <m/>
    <s v="Cash"/>
    <m/>
    <m/>
    <n v="33.5"/>
    <m/>
    <x v="1"/>
    <m/>
    <x v="2"/>
    <n v="33.5"/>
    <x v="15"/>
    <n v="33.5"/>
    <x v="0"/>
    <m/>
  </r>
  <r>
    <x v="124"/>
    <n v="3"/>
    <x v="101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24"/>
    <n v="3"/>
    <x v="101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24"/>
    <n v="3"/>
    <x v="101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24"/>
    <n v="4"/>
    <x v="19"/>
    <s v="Sam, dim et JF - JOUR - Visite 1 bénéficiaire"/>
    <s v="Visite"/>
    <n v="55.5"/>
    <m/>
    <m/>
    <m/>
    <m/>
    <s v="Bancontact"/>
    <m/>
    <m/>
    <n v="55"/>
    <m/>
    <x v="1"/>
    <m/>
    <x v="2"/>
    <n v="55"/>
    <x v="15"/>
    <n v="55"/>
    <x v="0"/>
    <m/>
  </r>
  <r>
    <x v="12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n v="4"/>
    <x v="1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n v="5"/>
    <x v="13"/>
    <s v="Sam, dim et JF - JOUR - Consultation"/>
    <s v="Consultation"/>
    <n v="37.5"/>
    <m/>
    <m/>
    <m/>
    <m/>
    <s v="Bancontact"/>
    <m/>
    <m/>
    <n v="40"/>
    <m/>
    <x v="1"/>
    <m/>
    <x v="2"/>
    <n v="40"/>
    <x v="15"/>
    <n v="40"/>
    <x v="0"/>
    <m/>
  </r>
  <r>
    <x v="124"/>
    <n v="5"/>
    <x v="13"/>
    <s v="Sam, dim et JF - JOUR - Consultation"/>
    <s v="Consultation"/>
    <n v="37.5"/>
    <m/>
    <m/>
    <m/>
    <m/>
    <s v="Bancontact"/>
    <m/>
    <m/>
    <n v="40"/>
    <m/>
    <x v="1"/>
    <m/>
    <x v="2"/>
    <n v="40"/>
    <x v="15"/>
    <n v="40"/>
    <x v="0"/>
    <m/>
  </r>
  <r>
    <x v="124"/>
    <n v="5"/>
    <x v="13"/>
    <s v="Sam, dim et JF - JOUR - Consultation"/>
    <s v="Consultation"/>
    <n v="37.5"/>
    <m/>
    <m/>
    <m/>
    <m/>
    <s v="Bancontact"/>
    <m/>
    <m/>
    <n v="40"/>
    <m/>
    <x v="1"/>
    <m/>
    <x v="2"/>
    <n v="40"/>
    <x v="15"/>
    <n v="40"/>
    <x v="0"/>
    <m/>
  </r>
  <r>
    <x v="124"/>
    <n v="5"/>
    <x v="13"/>
    <s v="Sam, dim et JF - JOUR - Consultation"/>
    <s v="Consultation"/>
    <n v="37.5"/>
    <m/>
    <m/>
    <m/>
    <m/>
    <s v="Bancontact"/>
    <m/>
    <m/>
    <n v="40"/>
    <m/>
    <x v="1"/>
    <m/>
    <x v="2"/>
    <n v="40"/>
    <x v="15"/>
    <n v="40"/>
    <x v="0"/>
    <m/>
  </r>
  <r>
    <x v="124"/>
    <n v="5"/>
    <x v="13"/>
    <s v="Sam, dim et JF - JOUR - Consultation"/>
    <s v="Consultation"/>
    <n v="37.5"/>
    <m/>
    <m/>
    <m/>
    <m/>
    <s v="Bancontact"/>
    <m/>
    <m/>
    <n v="40"/>
    <m/>
    <x v="1"/>
    <m/>
    <x v="2"/>
    <n v="40"/>
    <x v="15"/>
    <n v="40"/>
    <x v="0"/>
    <m/>
  </r>
  <r>
    <x v="124"/>
    <n v="6"/>
    <x v="66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4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n v="6"/>
    <x v="6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n v="7"/>
    <x v="165"/>
    <s v="Sam, dim et JF - JOUR - Consultation NA"/>
    <s v="Consultation"/>
    <n v="33.5"/>
    <m/>
    <m/>
    <m/>
    <m/>
    <s v="Cash"/>
    <m/>
    <m/>
    <n v="33.5"/>
    <m/>
    <x v="1"/>
    <m/>
    <x v="2"/>
    <n v="33.5"/>
    <x v="15"/>
    <n v="33.5"/>
    <x v="0"/>
    <m/>
  </r>
  <r>
    <x v="124"/>
    <n v="7"/>
    <x v="165"/>
    <s v="Sam, dim et JF - JOUR - Consultation NA"/>
    <s v="Consultation"/>
    <n v="33.5"/>
    <m/>
    <m/>
    <m/>
    <m/>
    <s v="Cash"/>
    <m/>
    <m/>
    <n v="33.5"/>
    <m/>
    <x v="1"/>
    <m/>
    <x v="2"/>
    <n v="33.5"/>
    <x v="15"/>
    <n v="33.5"/>
    <x v="0"/>
    <m/>
  </r>
  <r>
    <x v="124"/>
    <n v="7"/>
    <x v="165"/>
    <s v="Sam, dim et JF - JOUR - Consultation NA"/>
    <s v="Consultation"/>
    <n v="33.5"/>
    <m/>
    <m/>
    <m/>
    <m/>
    <s v="Bancontact"/>
    <m/>
    <m/>
    <n v="33.5"/>
    <m/>
    <x v="1"/>
    <m/>
    <x v="2"/>
    <n v="33.5"/>
    <x v="15"/>
    <n v="33.5"/>
    <x v="0"/>
    <m/>
  </r>
  <r>
    <x v="124"/>
    <n v="7"/>
    <x v="165"/>
    <s v="Sam, dim et JF - JOUR - Consultation NA"/>
    <s v="Consultation"/>
    <n v="33.5"/>
    <m/>
    <m/>
    <m/>
    <m/>
    <s v="Bancontact"/>
    <m/>
    <m/>
    <n v="33.5"/>
    <m/>
    <x v="1"/>
    <m/>
    <x v="2"/>
    <n v="33.5"/>
    <x v="15"/>
    <n v="33.5"/>
    <x v="0"/>
    <m/>
  </r>
  <r>
    <x v="124"/>
    <n v="7"/>
    <x v="165"/>
    <s v="Sam, dim et JF - JOUR - Consultation NA"/>
    <s v="Consultation"/>
    <n v="33.5"/>
    <m/>
    <m/>
    <m/>
    <m/>
    <s v="Bancontact"/>
    <m/>
    <m/>
    <n v="33.5"/>
    <m/>
    <x v="1"/>
    <m/>
    <x v="2"/>
    <n v="33.5"/>
    <x v="15"/>
    <n v="33.5"/>
    <x v="0"/>
    <m/>
  </r>
  <r>
    <x v="124"/>
    <n v="7"/>
    <x v="165"/>
    <s v="Sam, dim et JF - JOUR - Consultation NA"/>
    <s v="Consultation"/>
    <n v="33.5"/>
    <m/>
    <m/>
    <m/>
    <m/>
    <s v="Bancontact"/>
    <m/>
    <m/>
    <n v="33.5"/>
    <m/>
    <x v="1"/>
    <m/>
    <x v="2"/>
    <n v="33.5"/>
    <x v="15"/>
    <n v="33.5"/>
    <x v="0"/>
    <m/>
  </r>
  <r>
    <x v="124"/>
    <n v="7"/>
    <x v="165"/>
    <s v="Sam, dim et JF - JOUR - Consultation NA"/>
    <s v="Consultation"/>
    <n v="33.5"/>
    <m/>
    <m/>
    <m/>
    <m/>
    <s v="Bancontact"/>
    <m/>
    <m/>
    <n v="33.5"/>
    <m/>
    <x v="1"/>
    <m/>
    <x v="2"/>
    <n v="33.5"/>
    <x v="15"/>
    <n v="33.5"/>
    <x v="0"/>
    <m/>
  </r>
  <r>
    <x v="124"/>
    <n v="7"/>
    <x v="165"/>
    <s v="Sam, dim et JF - JOUR - Consultation NA"/>
    <s v="Consultation"/>
    <n v="33.5"/>
    <m/>
    <m/>
    <m/>
    <m/>
    <s v="Bancontact"/>
    <m/>
    <m/>
    <n v="33.5"/>
    <m/>
    <x v="1"/>
    <m/>
    <x v="2"/>
    <n v="33.5"/>
    <x v="15"/>
    <n v="33.5"/>
    <x v="0"/>
    <m/>
  </r>
  <r>
    <x v="124"/>
    <n v="7"/>
    <x v="165"/>
    <s v="Sam, dim et JF - JOUR - Consultation NA"/>
    <s v="Consultation"/>
    <n v="33.5"/>
    <m/>
    <m/>
    <m/>
    <m/>
    <s v="Bancontact"/>
    <m/>
    <m/>
    <n v="33.5"/>
    <m/>
    <x v="1"/>
    <m/>
    <x v="2"/>
    <n v="33.5"/>
    <x v="15"/>
    <n v="33.5"/>
    <x v="0"/>
    <m/>
  </r>
  <r>
    <x v="124"/>
    <n v="7"/>
    <x v="165"/>
    <s v="Sam, dim et JF - JOUR - Consultation NA"/>
    <s v="Consultation"/>
    <n v="33.5"/>
    <m/>
    <m/>
    <m/>
    <m/>
    <s v="Bancontact"/>
    <m/>
    <m/>
    <n v="33.5"/>
    <m/>
    <x v="1"/>
    <m/>
    <x v="2"/>
    <n v="33.5"/>
    <x v="15"/>
    <n v="33.5"/>
    <x v="0"/>
    <m/>
  </r>
  <r>
    <x v="124"/>
    <n v="7"/>
    <x v="165"/>
    <s v="Sam, dim et JF - JOUR - Consultation NA"/>
    <s v="Consultation"/>
    <n v="33.5"/>
    <m/>
    <m/>
    <m/>
    <m/>
    <s v="Bancontact"/>
    <m/>
    <m/>
    <n v="33.5"/>
    <m/>
    <x v="1"/>
    <m/>
    <x v="2"/>
    <n v="33.5"/>
    <x v="15"/>
    <n v="33.5"/>
    <x v="0"/>
    <m/>
  </r>
  <r>
    <x v="124"/>
    <n v="7"/>
    <x v="165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4"/>
    <s v="nuit 1"/>
    <x v="225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4"/>
    <s v="nuit 1"/>
    <x v="22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4"/>
    <s v="nuit 1"/>
    <x v="225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4"/>
    <s v="nuit 1"/>
    <x v="225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4"/>
    <s v="nuit 1"/>
    <x v="225"/>
    <s v="Sam, dim et JF - NUIT - Visite 1 bénéficiaire"/>
    <s v="Visite"/>
    <n v="85"/>
    <m/>
    <m/>
    <m/>
    <m/>
    <s v="Bancontact"/>
    <m/>
    <m/>
    <n v="85"/>
    <m/>
    <x v="1"/>
    <m/>
    <x v="2"/>
    <n v="85"/>
    <x v="15"/>
    <n v="85"/>
    <x v="0"/>
    <m/>
  </r>
  <r>
    <x v="124"/>
    <s v="nuit 1"/>
    <x v="225"/>
    <s v="Sam, dim et JF - NUIT - Visite 1 bénéficiaire"/>
    <s v="Visite"/>
    <n v="85"/>
    <m/>
    <m/>
    <m/>
    <m/>
    <s v="Bancontact"/>
    <m/>
    <m/>
    <n v="85"/>
    <m/>
    <x v="1"/>
    <m/>
    <x v="2"/>
    <n v="85"/>
    <x v="15"/>
    <n v="85"/>
    <x v="0"/>
    <m/>
  </r>
  <r>
    <x v="124"/>
    <s v="nuit 1"/>
    <x v="225"/>
    <s v="Sam, dim et JF - NUIT - Visite 1 bénéficiaire"/>
    <s v="Visite"/>
    <n v="85"/>
    <m/>
    <m/>
    <m/>
    <m/>
    <s v="Bancontact"/>
    <m/>
    <m/>
    <n v="85"/>
    <m/>
    <x v="1"/>
    <m/>
    <x v="2"/>
    <n v="85"/>
    <x v="15"/>
    <n v="85"/>
    <x v="0"/>
    <m/>
  </r>
  <r>
    <x v="125"/>
    <s v="nuit 1"/>
    <x v="105"/>
    <s v="Sam, dim et JF - NUIT - Visite 1 bénéficiaire"/>
    <s v="Visite"/>
    <n v="85"/>
    <s v="Charlier Grégoire"/>
    <m/>
    <s v="(319) Solidaris - Mutualité socialiste et syndicale de la Province de Liège _x000a_"/>
    <s v="Chaussée de Mons 228 1480 TUBIZE "/>
    <s v="Différé"/>
    <s v="⅓ payant NP"/>
    <s v="Oui"/>
    <n v="85"/>
    <m/>
    <x v="1"/>
    <n v="78.5"/>
    <x v="2"/>
    <m/>
    <x v="0"/>
    <n v="0"/>
    <x v="3"/>
    <s v="Virement 14/11/2017"/>
  </r>
  <r>
    <x v="125"/>
    <s v="nuit 1"/>
    <x v="105"/>
    <s v="Vend et veille JF - JOUR - Consultation"/>
    <s v="Consultation"/>
    <n v="29"/>
    <s v="Chavee Aurea"/>
    <m/>
    <s v="(319) Solidaris - Mutualité socialiste et syndicale de la Province de Liège _x000a_"/>
    <s v="Chaussée de Mons 228 1480 TUBIZE "/>
    <s v="Différé"/>
    <s v="⅓ payant BC"/>
    <s v="Oui"/>
    <n v="29"/>
    <n v="1"/>
    <x v="13"/>
    <n v="27.59"/>
    <x v="2"/>
    <m/>
    <x v="0"/>
    <n v="1"/>
    <x v="3"/>
    <s v="Virement 14/11/2017"/>
  </r>
  <r>
    <x v="125"/>
    <s v="nuit 1"/>
    <x v="105"/>
    <s v="Vend et veille JF - JOUR - Consultation"/>
    <s v="Consultation"/>
    <n v="29"/>
    <s v="Cuypers Jennifer"/>
    <m/>
    <s v="(319) Solidaris - Mutualité socialiste et syndicale de la Province de Liège _x000a_"/>
    <s v="Chaussée de Mons 228 1480 TUBIZE "/>
    <s v="Différé"/>
    <s v="⅓ payant NP"/>
    <s v="Oui"/>
    <n v="29"/>
    <m/>
    <x v="1"/>
    <n v="28.09"/>
    <x v="2"/>
    <m/>
    <x v="0"/>
    <n v="0"/>
    <x v="3"/>
    <s v="Virement 14/11/2017"/>
  </r>
  <r>
    <x v="125"/>
    <s v="nuit 3"/>
    <x v="202"/>
    <s v="Vend et veille JF - JOUR - Visite 3 bénéficiaires"/>
    <s v="Visite"/>
    <n v="40"/>
    <s v="Gallo Johann"/>
    <s v="MRS Bütgenbach"/>
    <m/>
    <m/>
    <s v="Différé"/>
    <s v="MR"/>
    <s v="Oui"/>
    <n v="40"/>
    <m/>
    <x v="1"/>
    <m/>
    <x v="2"/>
    <n v="40"/>
    <x v="0"/>
    <n v="0"/>
    <x v="2"/>
    <s v="Virement 30/10/2017"/>
  </r>
  <r>
    <x v="125"/>
    <s v="nuit 1"/>
    <x v="105"/>
    <s v="Vend et veille JF - JOUR - Visite 1 bénéficiare"/>
    <s v="Visite"/>
    <n v="49.5"/>
    <s v="Gombert Ralph"/>
    <m/>
    <s v="(137) Mutualité Chrétienne de Verviers - Eupen "/>
    <s v="Rue Laoureux 25-29  - 4800 Verviers"/>
    <s v="Différé"/>
    <s v="⅓ payant NP"/>
    <s v="Oui"/>
    <n v="49.5"/>
    <m/>
    <x v="1"/>
    <m/>
    <x v="2"/>
    <m/>
    <x v="0"/>
    <n v="0"/>
    <x v="3"/>
    <m/>
  </r>
  <r>
    <x v="125"/>
    <s v="nuit 3"/>
    <x v="202"/>
    <s v="Vend et veille JF - JOUR - Visite 3 bénéficiaires"/>
    <s v="Visite"/>
    <n v="40"/>
    <s v="Held Aloisius"/>
    <s v="MRS Bütgenbach"/>
    <m/>
    <m/>
    <s v="Différé"/>
    <s v="MR"/>
    <s v="Oui"/>
    <n v="40"/>
    <m/>
    <x v="1"/>
    <m/>
    <x v="2"/>
    <n v="40"/>
    <x v="0"/>
    <n v="0"/>
    <x v="2"/>
    <s v="Virement 08/11/2017"/>
  </r>
  <r>
    <x v="125"/>
    <s v="nuit 1"/>
    <x v="105"/>
    <s v="Vend et veille JF - JOUR - Visite 1 bénéficiare"/>
    <s v="Visite"/>
    <n v="49.5"/>
    <s v="Knoppersen Henri"/>
    <m/>
    <s v="(228) Mutualia - Mutualité neutre _x000a_"/>
    <s v="Place Verte 41 4800 VERVIERS"/>
    <s v="Différé"/>
    <s v="⅓ payant NP"/>
    <s v="Oui"/>
    <n v="49.5"/>
    <m/>
    <x v="1"/>
    <m/>
    <x v="2"/>
    <m/>
    <x v="0"/>
    <n v="0"/>
    <x v="3"/>
    <m/>
  </r>
  <r>
    <x v="125"/>
    <s v="nuit 1"/>
    <x v="105"/>
    <s v="Sam, dim et JF - NUIT - Visite 1 bénéficiaire"/>
    <s v="Visite"/>
    <n v="85"/>
    <s v="Koch Isabelle"/>
    <m/>
    <s v="(228) Mutualia - Mutualité neutre _x000a_"/>
    <s v="Place Verte 41 4800 VERVIERS"/>
    <s v="Différé"/>
    <s v="⅓ payant NP"/>
    <s v="Oui"/>
    <n v="85"/>
    <m/>
    <x v="1"/>
    <m/>
    <x v="2"/>
    <m/>
    <x v="0"/>
    <n v="0"/>
    <x v="3"/>
    <m/>
  </r>
  <r>
    <x v="125"/>
    <s v="nuit 3"/>
    <x v="202"/>
    <s v="Vend et veille JF - JOUR - Visite 3 bénéficiaires"/>
    <s v="Visite"/>
    <n v="40"/>
    <s v="Michaeli Peter"/>
    <s v="MRS Bütgenbach"/>
    <m/>
    <m/>
    <s v="Différé"/>
    <s v="MR"/>
    <s v="Oui"/>
    <n v="40"/>
    <m/>
    <x v="1"/>
    <m/>
    <x v="2"/>
    <n v="40"/>
    <x v="0"/>
    <n v="0"/>
    <x v="2"/>
    <s v="Virement 30/10/2017"/>
  </r>
  <r>
    <x v="125"/>
    <s v="nuit 1"/>
    <x v="105"/>
    <s v="Vend et veille JF - JOUR - Visite 1 bénéficiare"/>
    <s v="Visite"/>
    <n v="49.5"/>
    <s v="Vortanz Gertrud"/>
    <m/>
    <s v="(137) Mutualité Chrétienne de Verviers - Eupen "/>
    <s v="Rue Laoureux 25-29  - 4800 Verviers"/>
    <s v="Différé"/>
    <s v="⅓ payant NP"/>
    <s v="Oui"/>
    <n v="49.5"/>
    <m/>
    <x v="1"/>
    <m/>
    <x v="2"/>
    <m/>
    <x v="0"/>
    <n v="0"/>
    <x v="3"/>
    <m/>
  </r>
  <r>
    <x v="125"/>
    <s v="nuit 1"/>
    <x v="105"/>
    <s v="Vend et veille JF - JOUR - Consultation"/>
    <s v="Consultation"/>
    <n v="29"/>
    <m/>
    <m/>
    <m/>
    <m/>
    <s v="Bancontact"/>
    <m/>
    <m/>
    <n v="29"/>
    <m/>
    <x v="1"/>
    <m/>
    <x v="2"/>
    <n v="29"/>
    <x v="15"/>
    <n v="29"/>
    <x v="0"/>
    <m/>
  </r>
  <r>
    <x v="125"/>
    <s v="nuit 2"/>
    <x v="226"/>
    <s v="Vend et veille JF - NUIT - Visite 1 bénéficiare"/>
    <s v="Visite"/>
    <n v="85"/>
    <m/>
    <m/>
    <m/>
    <m/>
    <s v="Bancontact"/>
    <m/>
    <m/>
    <n v="85"/>
    <m/>
    <x v="1"/>
    <m/>
    <x v="2"/>
    <n v="85"/>
    <x v="15"/>
    <n v="85"/>
    <x v="0"/>
    <m/>
  </r>
  <r>
    <x v="125"/>
    <s v="nuit 3"/>
    <x v="202"/>
    <s v="Vend et veille JF - JOUR - Consultation"/>
    <s v="Consultation"/>
    <n v="29"/>
    <m/>
    <m/>
    <s v="(620) Section de Malmedy _x000a_"/>
    <s v="Rue Wibald 5 4960 MALMEDY"/>
    <s v="Cash"/>
    <m/>
    <s v="Oui"/>
    <n v="48.26"/>
    <m/>
    <x v="1"/>
    <m/>
    <x v="2"/>
    <n v="48.26"/>
    <x v="15"/>
    <n v="48.26"/>
    <x v="0"/>
    <m/>
  </r>
  <r>
    <x v="126"/>
    <s v="nuit 3"/>
    <x v="80"/>
    <s v="Sam, dim et JF - NUIT - Consultation"/>
    <s v="0 patient"/>
    <n v="50"/>
    <s v="0 patient"/>
    <m/>
    <m/>
    <m/>
    <m/>
    <m/>
    <m/>
    <n v="0"/>
    <m/>
    <x v="1"/>
    <m/>
    <x v="2"/>
    <m/>
    <x v="0"/>
    <n v="0"/>
    <x v="0"/>
    <m/>
  </r>
  <r>
    <x v="126"/>
    <s v="2b"/>
    <x v="30"/>
    <s v="Sam, dim et JF - JOUR - Consultation"/>
    <s v="Consultation"/>
    <n v="37.5"/>
    <s v="Ait-Nbir Omar"/>
    <m/>
    <s v="(137) Mutualité Chrétienne de Verviers - Eupen "/>
    <s v="Rue Laoureux 25-29  - 4800 Verviers"/>
    <s v="Différé"/>
    <s v="⅓ payant C"/>
    <s v="Oui"/>
    <n v="37.5"/>
    <n v="1.5"/>
    <x v="13"/>
    <m/>
    <x v="2"/>
    <m/>
    <x v="0"/>
    <n v="1.5"/>
    <x v="3"/>
    <m/>
  </r>
  <r>
    <x v="126"/>
    <n v="4"/>
    <x v="104"/>
    <s v="Sam, dim et JF - JOUR - Visite 1 bénéficiaire"/>
    <s v="Visite"/>
    <n v="55.5"/>
    <s v="Backes Theresia Kathar"/>
    <s v="Les Jardins D'Elisabeth Waimes"/>
    <m/>
    <m/>
    <s v="Différé"/>
    <s v="MR"/>
    <s v="Oui"/>
    <n v="55.6"/>
    <m/>
    <x v="1"/>
    <m/>
    <x v="2"/>
    <m/>
    <x v="0"/>
    <n v="0"/>
    <x v="2"/>
    <m/>
  </r>
  <r>
    <x v="126"/>
    <n v="3"/>
    <x v="47"/>
    <s v="Sam, dim et JF - JOUR - Consultation"/>
    <s v="Consultation"/>
    <n v="37.5"/>
    <s v="Daelman Gustave"/>
    <m/>
    <s v="(137) Mutualité Chrétienne de Verviers - Eupen "/>
    <s v="Rue Laoureux 25-29  - 4800 Verviers"/>
    <s v="Différé"/>
    <s v="⅓ payant BC"/>
    <s v="Oui"/>
    <n v="37.5"/>
    <n v="2"/>
    <x v="13"/>
    <m/>
    <x v="2"/>
    <m/>
    <x v="0"/>
    <n v="2"/>
    <x v="3"/>
    <m/>
  </r>
  <r>
    <x v="126"/>
    <s v="1b"/>
    <x v="227"/>
    <s v="Sam, dim et JF - JOUR - Visite 1 bénéficiaire"/>
    <s v="Visite"/>
    <n v="55.5"/>
    <s v="Fischer Maria"/>
    <m/>
    <s v="(506) Omnimut mutualité libre de Wallonie _x000a_"/>
    <s v="Rue Natalis 47 B 4020 LIEGE "/>
    <s v="Différé"/>
    <s v="⅓ payant C"/>
    <s v="Oui"/>
    <n v="55.5"/>
    <n v="5"/>
    <x v="13"/>
    <m/>
    <x v="2"/>
    <m/>
    <x v="0"/>
    <n v="5"/>
    <x v="3"/>
    <m/>
  </r>
  <r>
    <x v="126"/>
    <s v="1b"/>
    <x v="227"/>
    <s v="Sam, dim et JF - JOUR - Consultation"/>
    <s v="Consultation"/>
    <n v="37.5"/>
    <s v="Gushanaj Jassin"/>
    <m/>
    <s v="(137) Mutualité Chrétienne de Verviers - Eupen "/>
    <s v="Rue Laoureux 25-29  - 4800 Verviers"/>
    <s v="Différé"/>
    <s v="⅓ payant NP"/>
    <s v="Oui"/>
    <n v="37.5"/>
    <m/>
    <x v="1"/>
    <m/>
    <x v="2"/>
    <m/>
    <x v="0"/>
    <n v="0"/>
    <x v="3"/>
    <m/>
  </r>
  <r>
    <x v="126"/>
    <n v="5"/>
    <x v="82"/>
    <s v="Sam, dim et JF - JOUR - Consultation"/>
    <s v="Consultation"/>
    <n v="37.5"/>
    <s v="Hemroulle Georgette"/>
    <m/>
    <s v="(132) Mutualité chrétienne de la Province de Luxembourg "/>
    <s v="Rue de la Moselle 7-9 6700 ARLON "/>
    <s v="Différé"/>
    <s v="⅓ payant C"/>
    <s v="Oui"/>
    <n v="37.5"/>
    <n v="1.5"/>
    <x v="13"/>
    <m/>
    <x v="2"/>
    <m/>
    <x v="0"/>
    <n v="1.5"/>
    <x v="3"/>
    <m/>
  </r>
  <r>
    <x v="126"/>
    <n v="4"/>
    <x v="104"/>
    <s v="Sam, dim et JF - JOUR - Visite 1 bénéficiaire"/>
    <s v="Visite"/>
    <n v="55.5"/>
    <s v="Melchior Pol"/>
    <m/>
    <s v="(228) Mutualia - Mutualité neutre _x000a_"/>
    <s v="Place Verte 41 4800 VERVIERS"/>
    <s v="Différé"/>
    <s v="⅓ payant NP"/>
    <s v="Oui"/>
    <n v="55.5"/>
    <m/>
    <x v="1"/>
    <m/>
    <x v="2"/>
    <m/>
    <x v="0"/>
    <n v="0"/>
    <x v="3"/>
    <m/>
  </r>
  <r>
    <x v="126"/>
    <n v="7"/>
    <x v="80"/>
    <s v="Sam, dim et JF - JOUR - Consultation"/>
    <s v="Consultation"/>
    <n v="37.5"/>
    <s v="Breuer Léna"/>
    <s v="M.Méd. Pro Gesund"/>
    <m/>
    <m/>
    <s v="Différé"/>
    <s v="Autres"/>
    <s v="Oui"/>
    <n v="37.5"/>
    <n v="6"/>
    <x v="13"/>
    <m/>
    <x v="2"/>
    <n v="31.5"/>
    <x v="9"/>
    <n v="37.5"/>
    <x v="0"/>
    <m/>
  </r>
  <r>
    <x v="126"/>
    <n v="7"/>
    <x v="80"/>
    <s v="Sam, dim et JF - JOUR - Consultation"/>
    <s v="Consultation"/>
    <n v="37.5"/>
    <s v="Schander Marlon"/>
    <s v="M.Méd. Pro Gesund"/>
    <m/>
    <m/>
    <s v="Différé"/>
    <s v="Autres"/>
    <s v="Oui"/>
    <n v="37.5"/>
    <n v="6"/>
    <x v="13"/>
    <m/>
    <x v="2"/>
    <n v="31.5"/>
    <x v="9"/>
    <n v="37.5"/>
    <x v="0"/>
    <m/>
  </r>
  <r>
    <x v="126"/>
    <n v="7"/>
    <x v="80"/>
    <s v="Sam, dim et JF - JOUR - Consultation"/>
    <s v="Consultation"/>
    <n v="37.5"/>
    <s v="Parmentier Ingrid"/>
    <m/>
    <s v="(137) Mutualité Chrétienne de Verviers - Eupen "/>
    <s v="Rue Laoureux 25-29  - 4800 Verviers"/>
    <s v="Différé"/>
    <s v="⅓ payant C"/>
    <s v="Oui"/>
    <n v="37.5"/>
    <n v="1.5"/>
    <x v="13"/>
    <m/>
    <x v="2"/>
    <m/>
    <x v="0"/>
    <n v="1.5"/>
    <x v="3"/>
    <m/>
  </r>
  <r>
    <x v="126"/>
    <n v="6"/>
    <x v="22"/>
    <s v="Sam, dim et JF - JOUR - Visite 1 bénéficiaire"/>
    <s v="Visite"/>
    <n v="55.5"/>
    <s v="Peiffer Antonia"/>
    <m/>
    <s v="(137) Mutualité Chrétienne de Verviers - Eupen "/>
    <s v="Rue Laoureux 25-29  - 4800 Verviers"/>
    <s v="Différé"/>
    <s v="⅓ payant C"/>
    <s v="Oui"/>
    <n v="55.5"/>
    <n v="6"/>
    <x v="13"/>
    <m/>
    <x v="2"/>
    <m/>
    <x v="0"/>
    <n v="6"/>
    <x v="3"/>
    <m/>
  </r>
  <r>
    <x v="126"/>
    <n v="6"/>
    <x v="22"/>
    <s v="Sam, dim et JF - JOUR - Consultation"/>
    <s v="Consultation"/>
    <n v="37.5"/>
    <s v="Rauw Elisabeth"/>
    <m/>
    <s v="(515) Freie Krankenkasse"/>
    <s v="Rue Saint-Hubert 49 - 1150 BRUXELLES"/>
    <s v="Différé"/>
    <s v="⅓ payant NP"/>
    <s v="Non"/>
    <n v="37.5"/>
    <m/>
    <x v="1"/>
    <m/>
    <x v="2"/>
    <m/>
    <x v="0"/>
    <n v="0"/>
    <x v="4"/>
    <m/>
  </r>
  <r>
    <x v="126"/>
    <s v="2b"/>
    <x v="30"/>
    <s v="Sam, dim et JF - JOUR - Consultation"/>
    <s v="Consultation"/>
    <n v="37.5"/>
    <s v="Vanderghen Sébastien"/>
    <m/>
    <s v="(319) Solidaris - Mutualité socialiste et syndicale de la Province de Liège _x000a_"/>
    <s v="Chaussée de Mons 228 1480 TUBIZE "/>
    <s v="Différé"/>
    <s v="⅓ payant C"/>
    <s v="Oui"/>
    <n v="37.5"/>
    <n v="1.5"/>
    <x v="13"/>
    <n v="35.85"/>
    <x v="2"/>
    <m/>
    <x v="0"/>
    <n v="1.5"/>
    <x v="3"/>
    <s v="Virement 14/11/2017"/>
  </r>
  <r>
    <x v="126"/>
    <n v="3"/>
    <x v="47"/>
    <s v="Sam, dim et JF - JOUR - Visite 1 bénéficiaire"/>
    <s v="Visite"/>
    <n v="55.5"/>
    <s v="Windal Gilberte"/>
    <s v="Heures Claires Spa"/>
    <m/>
    <m/>
    <s v="Différé"/>
    <s v="MR"/>
    <s v="Oui"/>
    <n v="55.5"/>
    <m/>
    <x v="1"/>
    <m/>
    <x v="2"/>
    <m/>
    <x v="0"/>
    <n v="0"/>
    <x v="2"/>
    <m/>
  </r>
  <r>
    <x v="126"/>
    <s v="2b"/>
    <x v="30"/>
    <s v="Sam, dim et JF - JOUR - Consultation"/>
    <s v="Consultation"/>
    <n v="37.5"/>
    <s v="Znati Zakia"/>
    <s v="M.Méd. Mosaïque Verviers"/>
    <m/>
    <m/>
    <s v="Différé"/>
    <s v="Autres"/>
    <s v="Oui"/>
    <n v="37.5"/>
    <m/>
    <x v="1"/>
    <m/>
    <x v="2"/>
    <n v="31.35"/>
    <x v="0"/>
    <n v="0"/>
    <x v="2"/>
    <s v="Virement 27/10/2017"/>
  </r>
  <r>
    <x v="126"/>
    <s v="1a"/>
    <x v="52"/>
    <s v="Sam, dim et JF - JOUR - Visite 1 bénéficiaire"/>
    <s v="Visite"/>
    <n v="55.5"/>
    <s v="Straat Félicie"/>
    <s v="Régina Moresnet 4850"/>
    <m/>
    <m/>
    <s v="Différé"/>
    <s v="MR"/>
    <s v="Oui"/>
    <n v="55.5"/>
    <m/>
    <x v="1"/>
    <m/>
    <x v="2"/>
    <n v="55.5"/>
    <x v="0"/>
    <n v="0"/>
    <x v="2"/>
    <s v="Virement 06/11/2017"/>
  </r>
  <r>
    <x v="126"/>
    <s v="2a"/>
    <x v="40"/>
    <s v="Sam, dim et JF - JOUR - Consultation"/>
    <s v="Consultation"/>
    <n v="37.5"/>
    <s v="Breuer Carlos-Gust"/>
    <m/>
    <s v="(137) Mutualité Chrétienne de Verviers - Eupen "/>
    <s v="Rue Laoureux 25-29  - 4800 Verviers"/>
    <s v="Différé"/>
    <s v="⅓ payant C"/>
    <s v="Oui"/>
    <n v="37.5"/>
    <n v="1.5"/>
    <x v="13"/>
    <m/>
    <x v="2"/>
    <m/>
    <x v="0"/>
    <n v="1.5"/>
    <x v="3"/>
    <m/>
  </r>
  <r>
    <x v="126"/>
    <s v="nuit 1"/>
    <x v="40"/>
    <s v="Sam, dim et JF - NUIT - Consultation"/>
    <s v="Consultation"/>
    <n v="50"/>
    <s v="Farooq Mohamed-Zakaria"/>
    <m/>
    <s v="(319) Solidaris - Mutualité socialiste et syndicale de la Province de Liège _x000a_"/>
    <s v="Chaussée de Mons 228 1480 TUBIZE "/>
    <s v="Différé"/>
    <s v="⅓ payant BC"/>
    <s v="Oui"/>
    <n v="50"/>
    <n v="1.5"/>
    <x v="13"/>
    <n v="48.19"/>
    <x v="2"/>
    <m/>
    <x v="0"/>
    <n v="1.5"/>
    <x v="3"/>
    <s v="Virement 14/11/2017"/>
  </r>
  <r>
    <x v="126"/>
    <s v="2a"/>
    <x v="40"/>
    <s v="Sam, dim et JF - JOUR - Consultation"/>
    <s v="Consultation"/>
    <n v="37.5"/>
    <s v="Gadeyne Nelly"/>
    <m/>
    <s v="(137) Mutualité Chrétienne de Verviers - Eupen "/>
    <s v="Rue Laoureux 25-29  - 4800 Verviers"/>
    <s v="Différé"/>
    <s v="⅓ payant BC"/>
    <s v="Oui"/>
    <n v="37.5"/>
    <n v="1.5"/>
    <x v="13"/>
    <m/>
    <x v="2"/>
    <m/>
    <x v="0"/>
    <n v="1.5"/>
    <x v="3"/>
    <m/>
  </r>
  <r>
    <x v="126"/>
    <s v="2a"/>
    <x v="40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6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1a"/>
    <x v="52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6"/>
    <s v="1a"/>
    <x v="52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6"/>
    <s v="1a"/>
    <x v="52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26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1a"/>
    <x v="5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1a"/>
    <x v="52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6"/>
    <s v="1a"/>
    <x v="52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6"/>
    <s v="1b"/>
    <x v="227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6"/>
    <s v="1b"/>
    <x v="227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6"/>
    <s v="1b"/>
    <x v="22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1b"/>
    <x v="22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1b"/>
    <x v="22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2a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2a"/>
    <x v="40"/>
    <s v="Sam, dim et JF - JOUR - Visite 1 bénéficiaire"/>
    <s v="Visite"/>
    <n v="55.5"/>
    <m/>
    <m/>
    <m/>
    <m/>
    <s v="Bancontact"/>
    <m/>
    <m/>
    <n v="55"/>
    <m/>
    <x v="1"/>
    <m/>
    <x v="2"/>
    <n v="55"/>
    <x v="15"/>
    <n v="55"/>
    <x v="0"/>
    <m/>
  </r>
  <r>
    <x v="126"/>
    <s v="2a"/>
    <x v="40"/>
    <s v="Sam, dim et JF - JOUR - Visite 1 bénéficiaire"/>
    <s v="Visite"/>
    <n v="55.5"/>
    <m/>
    <m/>
    <m/>
    <m/>
    <s v="Bancontact"/>
    <m/>
    <m/>
    <n v="55"/>
    <m/>
    <x v="1"/>
    <m/>
    <x v="2"/>
    <n v="55"/>
    <x v="15"/>
    <n v="55"/>
    <x v="0"/>
    <m/>
  </r>
  <r>
    <x v="126"/>
    <s v="nuit 1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nuit 1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nuit 1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nuit 1"/>
    <x v="40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6"/>
    <s v="nuit 1"/>
    <x v="40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6"/>
    <s v="2b"/>
    <x v="30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26"/>
    <s v="2b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2b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2b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2b"/>
    <x v="3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2b"/>
    <x v="30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6"/>
    <s v="2b"/>
    <x v="30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6"/>
    <n v="3"/>
    <x v="47"/>
    <s v="Sam, dim et JF - JOUR - Consultation"/>
    <s v="Consultation"/>
    <n v="37.5"/>
    <m/>
    <m/>
    <m/>
    <m/>
    <s v="Bancontact"/>
    <m/>
    <m/>
    <n v="25"/>
    <m/>
    <x v="1"/>
    <m/>
    <x v="2"/>
    <n v="25"/>
    <x v="15"/>
    <n v="25"/>
    <x v="0"/>
    <m/>
  </r>
  <r>
    <x v="126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3"/>
    <x v="4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3"/>
    <x v="47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6"/>
    <n v="3"/>
    <x v="47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4"/>
    <x v="10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4"/>
    <x v="104"/>
    <s v="Sam, dim et JF - JOUR - Visite 1 bénéficiaire"/>
    <s v="Visite"/>
    <n v="55.5"/>
    <m/>
    <m/>
    <m/>
    <m/>
    <s v="Bancontact"/>
    <m/>
    <m/>
    <n v="56"/>
    <m/>
    <x v="1"/>
    <m/>
    <x v="2"/>
    <n v="56"/>
    <x v="15"/>
    <n v="56"/>
    <x v="0"/>
    <m/>
  </r>
  <r>
    <x v="126"/>
    <n v="4"/>
    <x v="104"/>
    <s v="Sam, dim et JF - JOUR - Visite 1 bénéficiaire"/>
    <s v="Visite"/>
    <n v="55.5"/>
    <m/>
    <m/>
    <m/>
    <m/>
    <s v="Bancontact"/>
    <m/>
    <m/>
    <n v="56"/>
    <m/>
    <x v="1"/>
    <m/>
    <x v="2"/>
    <n v="56"/>
    <x v="15"/>
    <n v="56"/>
    <x v="0"/>
    <m/>
  </r>
  <r>
    <x v="126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5"/>
    <x v="8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6"/>
    <x v="22"/>
    <s v="Sam, dim et JF - JOUR - Consultation"/>
    <s v="Consultation"/>
    <n v="37.5"/>
    <m/>
    <m/>
    <m/>
    <m/>
    <s v="Cash"/>
    <m/>
    <m/>
    <n v="39"/>
    <m/>
    <x v="1"/>
    <m/>
    <x v="2"/>
    <n v="39"/>
    <x v="15"/>
    <n v="39"/>
    <x v="0"/>
    <m/>
  </r>
  <r>
    <x v="126"/>
    <n v="6"/>
    <x v="22"/>
    <s v="Sam, dim et JF - JOUR - Consultation"/>
    <s v="Consultation"/>
    <n v="37.5"/>
    <m/>
    <m/>
    <m/>
    <m/>
    <s v="Bancontact"/>
    <m/>
    <m/>
    <n v="3.75"/>
    <m/>
    <x v="1"/>
    <m/>
    <x v="2"/>
    <n v="3.75"/>
    <x v="15"/>
    <n v="3.75"/>
    <x v="0"/>
    <m/>
  </r>
  <r>
    <x v="126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6"/>
    <x v="2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7"/>
    <x v="80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6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n v="7"/>
    <x v="8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6"/>
    <s v="nuit 1"/>
    <x v="40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6"/>
    <s v="nuit 2"/>
    <x v="146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7"/>
    <s v="nuit 2"/>
    <x v="79"/>
    <s v="Sam, dim et JF - NUIT - Consultation"/>
    <s v="0 patient"/>
    <n v="50"/>
    <s v="0 patient"/>
    <m/>
    <m/>
    <m/>
    <m/>
    <m/>
    <m/>
    <n v="0"/>
    <m/>
    <x v="1"/>
    <m/>
    <x v="2"/>
    <m/>
    <x v="0"/>
    <n v="0"/>
    <x v="0"/>
    <m/>
  </r>
  <r>
    <x v="127"/>
    <s v="2a"/>
    <x v="156"/>
    <s v="Sam, dim et JF - JOUR - Consultation"/>
    <s v="Consultation"/>
    <n v="37.5"/>
    <s v="Aksel Muhammed"/>
    <m/>
    <s v="(228) Mutualia - Mutualité neutre _x000a_"/>
    <s v="Place Verte 41 4800 VERVIERS"/>
    <s v="Différé"/>
    <s v="⅓ payant C"/>
    <s v="Oui"/>
    <n v="37.5"/>
    <n v="1.5"/>
    <x v="13"/>
    <m/>
    <x v="2"/>
    <m/>
    <x v="0"/>
    <n v="1.5"/>
    <x v="3"/>
    <m/>
  </r>
  <r>
    <x v="127"/>
    <s v="nuit 3"/>
    <x v="22"/>
    <s v="Sam, dim et JF - NUIT - Visite 1 bénéficiaire"/>
    <s v="Visite"/>
    <n v="85"/>
    <s v="Benker Norbert"/>
    <m/>
    <s v="(515) Freie Krankenkasse"/>
    <s v="Rue Saint-Hubert 49 - 1150 BRUXELLES"/>
    <s v="Différé"/>
    <s v="⅓ payant BC"/>
    <s v="Oui"/>
    <n v="85"/>
    <n v="7"/>
    <x v="13"/>
    <m/>
    <x v="2"/>
    <m/>
    <x v="0"/>
    <n v="7"/>
    <x v="3"/>
    <m/>
  </r>
  <r>
    <x v="127"/>
    <n v="6"/>
    <x v="73"/>
    <s v="Sam, dim et JF - JOUR - Visite 1 bénéficiaire"/>
    <s v="Visite"/>
    <n v="55.5"/>
    <s v="Christoph Herbert"/>
    <s v="ST Joseph Eupen"/>
    <m/>
    <m/>
    <s v="Différé"/>
    <s v="MR"/>
    <s v="Oui"/>
    <n v="55.5"/>
    <m/>
    <x v="1"/>
    <m/>
    <x v="2"/>
    <m/>
    <x v="0"/>
    <n v="0"/>
    <x v="2"/>
    <m/>
  </r>
  <r>
    <x v="127"/>
    <n v="6"/>
    <x v="73"/>
    <s v="Sam, dim et JF - JOUR - Visite 1 bénéficiaire"/>
    <s v="Visite"/>
    <n v="55.5"/>
    <s v="Crott Giesèla"/>
    <s v="St Marie Raeren"/>
    <m/>
    <m/>
    <s v="Différé"/>
    <s v="MR"/>
    <s v="Oui"/>
    <n v="55.5"/>
    <m/>
    <x v="1"/>
    <m/>
    <x v="2"/>
    <n v="55.5"/>
    <x v="0"/>
    <n v="0"/>
    <x v="2"/>
    <s v="Virement 30/10/2017"/>
  </r>
  <r>
    <x v="127"/>
    <n v="6"/>
    <x v="73"/>
    <s v="Sam, dim et JF - JOUR - Visite 1 bénéficiaire"/>
    <s v="Visite"/>
    <n v="55.5"/>
    <s v="Brockhans Ernst"/>
    <s v="St Franziskus Eupen"/>
    <m/>
    <m/>
    <s v="Différé"/>
    <s v="MR"/>
    <s v="Oui"/>
    <n v="55.5"/>
    <m/>
    <x v="1"/>
    <m/>
    <x v="2"/>
    <n v="55.5"/>
    <x v="9"/>
    <n v="55.5"/>
    <x v="0"/>
    <m/>
  </r>
  <r>
    <x v="127"/>
    <s v="nuit 3"/>
    <x v="22"/>
    <s v="Sam, dim et JF - NUIT - Visite 1 bénéficiaire"/>
    <s v="Visite"/>
    <n v="85"/>
    <s v="Brockhans Ernst"/>
    <s v="St Franziskus Eupen"/>
    <m/>
    <m/>
    <s v="Différé"/>
    <s v="MR"/>
    <s v="Oui"/>
    <n v="85"/>
    <m/>
    <x v="1"/>
    <m/>
    <x v="2"/>
    <n v="85"/>
    <x v="9"/>
    <n v="85"/>
    <x v="0"/>
    <m/>
  </r>
  <r>
    <x v="127"/>
    <s v="nuit 3"/>
    <x v="22"/>
    <s v="Sam, dim et JF - NUIT - Consultation"/>
    <s v="Consultation"/>
    <n v="50"/>
    <s v="Radermacher Michael"/>
    <s v="St Franziskus Eupen"/>
    <m/>
    <m/>
    <s v="Différé"/>
    <s v="MR"/>
    <s v="Oui"/>
    <n v="50"/>
    <m/>
    <x v="1"/>
    <m/>
    <x v="2"/>
    <n v="50"/>
    <x v="9"/>
    <n v="50"/>
    <x v="0"/>
    <m/>
  </r>
  <r>
    <x v="127"/>
    <s v="nuit 3"/>
    <x v="22"/>
    <s v="Sam, dim et JF - NUIT - Consultation"/>
    <s v="Consultation"/>
    <n v="50"/>
    <s v="Schmetz Anna Wilhelmine"/>
    <s v="St Franziskus Eupen"/>
    <m/>
    <m/>
    <s v="Différé"/>
    <s v="MR"/>
    <s v="Oui"/>
    <n v="50"/>
    <m/>
    <x v="1"/>
    <m/>
    <x v="2"/>
    <n v="50"/>
    <x v="9"/>
    <n v="50"/>
    <x v="0"/>
    <m/>
  </r>
  <r>
    <x v="127"/>
    <s v="nuit 1"/>
    <x v="191"/>
    <s v="Sam, dim et JF - JOUR - Visite 1 bénéficiaire"/>
    <s v="Visite"/>
    <n v="55.5"/>
    <s v="Fischer Ethan"/>
    <m/>
    <s v="(137) Mutualité Chrétienne de Verviers - Eupen "/>
    <s v="Rue Laoureux 25-29  - 4800 Verviers"/>
    <s v="Différé"/>
    <s v="⅓ payant C"/>
    <s v="Oui"/>
    <n v="55.5"/>
    <n v="3"/>
    <x v="13"/>
    <m/>
    <x v="2"/>
    <m/>
    <x v="0"/>
    <n v="3"/>
    <x v="3"/>
    <m/>
  </r>
  <r>
    <x v="127"/>
    <s v="1b"/>
    <x v="43"/>
    <s v="Sam, dim et JF - JOUR - Visite 1 bénéficiaire"/>
    <s v="Visite"/>
    <n v="55.5"/>
    <s v="Fraikin Guy"/>
    <s v="Léon D'Andrimont Limbourg"/>
    <m/>
    <m/>
    <s v="Différé"/>
    <s v="MR"/>
    <s v="Oui"/>
    <n v="55.5"/>
    <m/>
    <x v="1"/>
    <m/>
    <x v="2"/>
    <m/>
    <x v="0"/>
    <n v="0"/>
    <x v="2"/>
    <m/>
  </r>
  <r>
    <x v="127"/>
    <s v="1b"/>
    <x v="43"/>
    <s v="Sam, dim et JF - JOUR - Consultation"/>
    <s v="Consultation"/>
    <n v="37.5"/>
    <s v="Giltay Mathis"/>
    <m/>
    <s v="(319) Solidaris - Mutualité socialiste et syndicale de la Province de Liège _x000a_"/>
    <s v="Chaussée de Mons 228 1480 TUBIZE "/>
    <s v="Différé"/>
    <s v="⅓ payant C"/>
    <s v="Oui"/>
    <n v="37.5"/>
    <n v="1.5"/>
    <x v="13"/>
    <n v="35.85"/>
    <x v="2"/>
    <m/>
    <x v="0"/>
    <n v="1.5"/>
    <x v="3"/>
    <s v="Virement 14/11/2017"/>
  </r>
  <r>
    <x v="127"/>
    <s v="2b"/>
    <x v="100"/>
    <s v="Sam, dim et JF - JOUR - Visite 1 bénéficiaire"/>
    <s v="Visite"/>
    <n v="55.5"/>
    <s v="Lodomez Anne-Marie"/>
    <s v="ST Joseph Verviers"/>
    <m/>
    <m/>
    <s v="Différé"/>
    <s v="MR"/>
    <s v="Oui"/>
    <n v="55.5"/>
    <m/>
    <x v="1"/>
    <m/>
    <x v="2"/>
    <m/>
    <x v="0"/>
    <n v="0"/>
    <x v="2"/>
    <m/>
  </r>
  <r>
    <x v="127"/>
    <s v="2b"/>
    <x v="100"/>
    <s v="Sam, dim et JF - JOUR - Visite 1 bénéficiaire"/>
    <s v="Visite"/>
    <n v="55.5"/>
    <s v="Norga Mariette"/>
    <s v="La Barcarolle Stembert"/>
    <m/>
    <m/>
    <s v="Différé"/>
    <s v="MR"/>
    <s v="Oui"/>
    <n v="55.5"/>
    <m/>
    <x v="1"/>
    <m/>
    <x v="2"/>
    <m/>
    <x v="0"/>
    <n v="0"/>
    <x v="2"/>
    <m/>
  </r>
  <r>
    <x v="127"/>
    <s v="nuit 1"/>
    <x v="191"/>
    <s v="Sam, dim et JF - JOUR - Visite 1 bénéficiaire"/>
    <s v="Visite"/>
    <n v="55.5"/>
    <s v="Schmitz Arianne"/>
    <s v="Ste Elisabeth Herve"/>
    <m/>
    <m/>
    <s v="Différé"/>
    <s v="MR"/>
    <s v="Oui"/>
    <n v="55.5"/>
    <m/>
    <x v="1"/>
    <m/>
    <x v="2"/>
    <n v="55.5"/>
    <x v="0"/>
    <n v="0"/>
    <x v="2"/>
    <s v="Virement 27/10/2017"/>
  </r>
  <r>
    <x v="127"/>
    <s v="1b"/>
    <x v="43"/>
    <s v="Sam, dim et JF - JOUR - Consultation"/>
    <s v="Consultation"/>
    <n v="37.5"/>
    <s v="Schonen Tom"/>
    <m/>
    <s v="(319) Solidaris - Mutualité socialiste et syndicale de la Province de Liège _x000a_"/>
    <s v="Chaussée de Mons 228 1480 TUBIZE "/>
    <s v="Différé"/>
    <s v="⅓ payant C"/>
    <s v="Oui"/>
    <n v="37.5"/>
    <n v="1.5"/>
    <x v="13"/>
    <n v="35.85"/>
    <x v="2"/>
    <m/>
    <x v="0"/>
    <n v="1.5"/>
    <x v="3"/>
    <s v="Virement 14/11/2017"/>
  </r>
  <r>
    <x v="127"/>
    <s v="nuit 3"/>
    <x v="22"/>
    <s v="Sam, dim et JF - NUIT - Visite 1 bénéficiaire"/>
    <s v="Visite"/>
    <n v="85"/>
    <s v="Schroeder Wilhelm"/>
    <s v="MRS Bütgenbach"/>
    <m/>
    <m/>
    <s v="Différé"/>
    <s v="MR"/>
    <s v="Oui"/>
    <n v="85"/>
    <m/>
    <x v="1"/>
    <m/>
    <x v="2"/>
    <n v="85"/>
    <x v="0"/>
    <n v="0"/>
    <x v="2"/>
    <s v="Virement 26/10/2017"/>
  </r>
  <r>
    <x v="127"/>
    <s v="2a"/>
    <x v="156"/>
    <s v="Sam, dim et JF - JOUR - Consultation"/>
    <s v="Consultation"/>
    <n v="37.5"/>
    <s v="Verbruggen Marlon"/>
    <m/>
    <s v="(506) Omnimut mutualité libre de Wallonie _x000a_"/>
    <s v="Rue Natalis 47 B 4020 LIEGE "/>
    <s v="Différé"/>
    <s v="⅓ payant C"/>
    <s v="Oui"/>
    <n v="37.5"/>
    <n v="1.5"/>
    <x v="13"/>
    <m/>
    <x v="2"/>
    <m/>
    <x v="0"/>
    <n v="1.5"/>
    <x v="3"/>
    <m/>
  </r>
  <r>
    <x v="127"/>
    <n v="4"/>
    <x v="228"/>
    <s v="Sam, dim et JF - JOUR - Visite 1 bénéficiaire"/>
    <s v="Visite"/>
    <n v="55.5"/>
    <s v="Verreck Henri"/>
    <s v="Saint-Vincent De Paul Malmédy"/>
    <m/>
    <m/>
    <s v="Différé"/>
    <s v="MR"/>
    <s v="Oui"/>
    <n v="55.5"/>
    <m/>
    <x v="1"/>
    <m/>
    <x v="2"/>
    <n v="55.5"/>
    <x v="0"/>
    <n v="0"/>
    <x v="2"/>
    <s v="Virement 14/11/2017"/>
  </r>
  <r>
    <x v="127"/>
    <s v="1b"/>
    <x v="43"/>
    <s v="Sam, dim et JF - JOUR - Consultation"/>
    <s v="Consultation"/>
    <n v="37.5"/>
    <s v="Vondenhoff Mireille"/>
    <m/>
    <s v="(319) Solidaris - Mutualité socialiste et syndicale de la Province de Liège _x000a_"/>
    <s v="Chaussée de Mons 228 1480 TUBIZE "/>
    <s v="Différé"/>
    <s v="⅓ payant C"/>
    <s v="Oui"/>
    <n v="37.5"/>
    <n v="1.5"/>
    <x v="13"/>
    <n v="23.5"/>
    <x v="2"/>
    <m/>
    <x v="0"/>
    <n v="1.5"/>
    <x v="3"/>
    <s v="Virement 14/11/2017"/>
  </r>
  <r>
    <x v="127"/>
    <n v="3"/>
    <x v="65"/>
    <s v="Sam, dim et JF - JOUR - Visite 1 bénéficiaire"/>
    <s v="Visite"/>
    <n v="55.5"/>
    <s v="Wanson Katelijn"/>
    <s v="Heures Claires Spa"/>
    <m/>
    <m/>
    <s v="Différé"/>
    <s v="MR"/>
    <s v="Oui"/>
    <n v="55.5"/>
    <m/>
    <x v="1"/>
    <m/>
    <x v="2"/>
    <n v="55.5"/>
    <x v="0"/>
    <n v="0"/>
    <x v="2"/>
    <s v="Virement 07/11/2017"/>
  </r>
  <r>
    <x v="127"/>
    <s v="1a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1a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1a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1a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1a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1a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1a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1a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1a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1a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1a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1a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1a"/>
    <x v="6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1a"/>
    <x v="67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7"/>
    <s v="1b"/>
    <x v="43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7"/>
    <s v="2a"/>
    <x v="156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7"/>
    <s v="2a"/>
    <x v="156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7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2a"/>
    <x v="15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2b"/>
    <x v="100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27"/>
    <s v="2b"/>
    <x v="100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27"/>
    <s v="2b"/>
    <x v="100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7"/>
    <s v="2b"/>
    <x v="100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7"/>
    <s v="2b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2b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2b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2b"/>
    <x v="10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3"/>
    <x v="65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7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3"/>
    <x v="6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3"/>
    <x v="65"/>
    <s v="Sam, dim et JF - JOUR - Consultation"/>
    <s v="Consultation"/>
    <n v="37.5"/>
    <m/>
    <m/>
    <m/>
    <m/>
    <s v="Bancontact"/>
    <m/>
    <m/>
    <n v="71.5"/>
    <m/>
    <x v="1"/>
    <m/>
    <x v="2"/>
    <n v="71.5"/>
    <x v="15"/>
    <n v="71.5"/>
    <x v="0"/>
    <m/>
  </r>
  <r>
    <x v="127"/>
    <n v="4"/>
    <x v="22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4"/>
    <x v="22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4"/>
    <x v="22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4"/>
    <x v="22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4"/>
    <x v="22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4"/>
    <x v="22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4"/>
    <x v="22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4"/>
    <x v="22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4"/>
    <x v="22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4"/>
    <x v="22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4"/>
    <x v="228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7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5"/>
    <x v="9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6"/>
    <x v="7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7"/>
    <n v="7"/>
    <x v="5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7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n v="7"/>
    <x v="5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nuit 1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7"/>
    <s v="nuit 1"/>
    <x v="191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27"/>
    <s v="nuit 3"/>
    <x v="22"/>
    <s v="Sam, dim et JF - NUIT - Consultation"/>
    <s v="Consultation"/>
    <n v="50"/>
    <m/>
    <m/>
    <m/>
    <m/>
    <s v="Cash"/>
    <m/>
    <m/>
    <n v="50"/>
    <m/>
    <x v="1"/>
    <m/>
    <x v="2"/>
    <n v="50"/>
    <x v="15"/>
    <n v="50"/>
    <x v="0"/>
    <m/>
  </r>
  <r>
    <x v="127"/>
    <s v="nuit 3"/>
    <x v="22"/>
    <s v="Sam, dim et JF - NUIT - Consultation"/>
    <s v="Consultation"/>
    <n v="50"/>
    <m/>
    <m/>
    <m/>
    <m/>
    <s v="Cash"/>
    <m/>
    <m/>
    <n v="50"/>
    <m/>
    <x v="1"/>
    <m/>
    <x v="2"/>
    <n v="50"/>
    <x v="15"/>
    <n v="50"/>
    <x v="0"/>
    <m/>
  </r>
  <r>
    <x v="127"/>
    <s v="nuit 3"/>
    <x v="22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8"/>
    <s v="nuit 1"/>
    <x v="229"/>
    <s v="Vend et veille JF - JOUR - Consultation"/>
    <s v="Consultation"/>
    <n v="29"/>
    <s v="Delinaououm Aspasia"/>
    <m/>
    <s v="(228) Mutualia - Mutualité neutre _x000a_"/>
    <s v="Place Verte 41 4800 VERVIERS"/>
    <s v="Différé"/>
    <s v="⅓ payant C"/>
    <s v="Oui"/>
    <n v="25"/>
    <n v="1.5"/>
    <x v="13"/>
    <m/>
    <x v="2"/>
    <m/>
    <x v="0"/>
    <n v="1.5"/>
    <x v="3"/>
    <m/>
  </r>
  <r>
    <x v="128"/>
    <s v="nuit 2"/>
    <x v="128"/>
    <s v="Vend et veille JF - NUIT - Visite 1 bénéficiare"/>
    <s v="Visite"/>
    <n v="85"/>
    <s v="Gillon Oceane"/>
    <m/>
    <s v="(228) Mutualia - Mutualité neutre _x000a_"/>
    <s v="Place Verte 41 4800 VERVIERS"/>
    <s v="Différé"/>
    <s v="⅓ payant BC"/>
    <s v="Oui"/>
    <n v="85"/>
    <n v="7"/>
    <x v="13"/>
    <m/>
    <x v="2"/>
    <m/>
    <x v="0"/>
    <n v="7"/>
    <x v="3"/>
    <m/>
  </r>
  <r>
    <x v="128"/>
    <s v="nuit 1"/>
    <x v="229"/>
    <s v="Vend et veille JF - JOUR - Consultation"/>
    <s v="Consultation"/>
    <n v="29"/>
    <m/>
    <m/>
    <m/>
    <m/>
    <s v="Bancontact"/>
    <m/>
    <m/>
    <n v="25"/>
    <m/>
    <x v="1"/>
    <m/>
    <x v="2"/>
    <n v="25"/>
    <x v="15"/>
    <n v="25"/>
    <x v="0"/>
    <m/>
  </r>
  <r>
    <x v="128"/>
    <s v="nuit 1"/>
    <x v="229"/>
    <s v="Vend et veille JF - NUIT - Consultation"/>
    <s v="Consultation"/>
    <n v="50"/>
    <m/>
    <m/>
    <m/>
    <m/>
    <s v="Bancontact"/>
    <m/>
    <m/>
    <n v="46"/>
    <m/>
    <x v="1"/>
    <m/>
    <x v="2"/>
    <n v="46"/>
    <x v="15"/>
    <n v="46"/>
    <x v="0"/>
    <m/>
  </r>
  <r>
    <x v="128"/>
    <s v="nuit 1"/>
    <x v="229"/>
    <s v="Vend et veille JF - NUIT - Consultation"/>
    <s v="Consultation"/>
    <n v="50"/>
    <m/>
    <m/>
    <m/>
    <m/>
    <s v="Bancontact"/>
    <m/>
    <m/>
    <n v="46"/>
    <m/>
    <x v="1"/>
    <m/>
    <x v="2"/>
    <n v="46"/>
    <x v="15"/>
    <n v="46"/>
    <x v="0"/>
    <m/>
  </r>
  <r>
    <x v="128"/>
    <s v="nuit 2"/>
    <x v="128"/>
    <s v="Vend et veille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8"/>
    <s v="nuit 3"/>
    <x v="28"/>
    <s v="Vend et veille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9"/>
    <s v="nuit 3"/>
    <x v="36"/>
    <s v="Sam, dim et JF - NUIT - Consultation"/>
    <s v="0 patient"/>
    <n v="50"/>
    <s v="0 Patient"/>
    <m/>
    <m/>
    <m/>
    <m/>
    <m/>
    <m/>
    <n v="0"/>
    <m/>
    <x v="1"/>
    <m/>
    <x v="2"/>
    <m/>
    <x v="0"/>
    <n v="0"/>
    <x v="0"/>
    <m/>
  </r>
  <r>
    <x v="129"/>
    <n v="4"/>
    <x v="148"/>
    <s v="Sam, dim et JF - JOUR - Consultation"/>
    <s v="Consultation"/>
    <n v="37.5"/>
    <s v="Nagy Nadia"/>
    <m/>
    <s v="(135) Mutualité Saint-Michel "/>
    <s v="Boulevard Anspach 111-115 1000 BRUXELLES"/>
    <s v="Différé"/>
    <s v="⅓ payant C"/>
    <s v="Oui"/>
    <n v="37.5"/>
    <n v="1.5"/>
    <x v="13"/>
    <m/>
    <x v="2"/>
    <m/>
    <x v="0"/>
    <n v="1.5"/>
    <x v="3"/>
    <m/>
  </r>
  <r>
    <x v="129"/>
    <s v="nuit 2"/>
    <x v="55"/>
    <s v="Sam, dim et JF - NUIT - Consultation"/>
    <s v="Consultation"/>
    <n v="50"/>
    <s v="Cornelis Bryan"/>
    <m/>
    <s v="(137) Mutualité Chrétienne de Verviers - Eupen "/>
    <s v="Rue Laoureux 25-29  - 4800 Verviers"/>
    <s v="Différé"/>
    <s v="⅓ payant BC"/>
    <s v="Oui"/>
    <n v="50"/>
    <n v="1.5"/>
    <x v="13"/>
    <m/>
    <x v="2"/>
    <m/>
    <x v="0"/>
    <n v="1.5"/>
    <x v="3"/>
    <m/>
  </r>
  <r>
    <x v="129"/>
    <s v="2a"/>
    <x v="111"/>
    <s v="Sam, dim et JF - JOUR - Visite 1 bénéficiaire"/>
    <s v="Visite"/>
    <n v="55.5"/>
    <s v="Decerf Joëlle"/>
    <m/>
    <s v="(137) Mutualité Chrétienne de Verviers - Eupen "/>
    <s v="Rue Laoureux 25-29  - 4800 Verviers"/>
    <s v="Différé"/>
    <s v="⅓ payant C"/>
    <s v="Oui"/>
    <n v="55.5"/>
    <n v="3.5"/>
    <x v="13"/>
    <m/>
    <x v="2"/>
    <m/>
    <x v="0"/>
    <n v="3.5"/>
    <x v="3"/>
    <m/>
  </r>
  <r>
    <x v="129"/>
    <s v="1b"/>
    <x v="5"/>
    <s v="Sam, dim et JF - JOUR - Consultation"/>
    <s v="Consultation"/>
    <n v="37.5"/>
    <s v="Gushanaj Leonissa"/>
    <m/>
    <s v="(137) Mutualité Chrétienne de Verviers - Eupen "/>
    <s v="Rue Laoureux 25-29  - 4800 Verviers"/>
    <s v="Différé"/>
    <s v="⅓ payant C"/>
    <s v="Oui"/>
    <n v="37.5"/>
    <n v="1"/>
    <x v="13"/>
    <m/>
    <x v="2"/>
    <m/>
    <x v="0"/>
    <n v="1"/>
    <x v="3"/>
    <m/>
  </r>
  <r>
    <x v="129"/>
    <s v="2a"/>
    <x v="111"/>
    <s v="Sam, dim et JF - JOUR - Consultation"/>
    <s v="Consultation"/>
    <n v="37.5"/>
    <s v="Gunessli Mikail"/>
    <s v="M.Méd. Thier Mère Dieu "/>
    <m/>
    <m/>
    <s v="Différé"/>
    <s v="Autres"/>
    <s v="Oui"/>
    <n v="35"/>
    <n v="2"/>
    <x v="13"/>
    <m/>
    <x v="2"/>
    <n v="32.44"/>
    <x v="0"/>
    <n v="2"/>
    <x v="2"/>
    <s v="Virement 07/11/2017"/>
  </r>
  <r>
    <x v="129"/>
    <s v="1a"/>
    <x v="230"/>
    <s v="Sam, dim et JF - JOUR - Visite 1 bénéficiaire"/>
    <s v="Visite"/>
    <n v="55.5"/>
    <s v="Hamers c/Ransy Hubert"/>
    <s v="St Joseph Moresnet"/>
    <m/>
    <m/>
    <s v="Différé"/>
    <s v="MR"/>
    <s v="Oui"/>
    <n v="55.5"/>
    <m/>
    <x v="1"/>
    <m/>
    <x v="2"/>
    <m/>
    <x v="0"/>
    <n v="0"/>
    <x v="2"/>
    <m/>
  </r>
  <r>
    <x v="129"/>
    <s v="1b"/>
    <x v="5"/>
    <s v="Sam, dim et JF - JOUR - Visite 1 bénéficiaire"/>
    <s v="Visite"/>
    <n v="55.5"/>
    <s v="Hamers C/Ransy Hubert"/>
    <s v="St Joseph Moresnet"/>
    <m/>
    <m/>
    <s v="Différé"/>
    <s v="MR"/>
    <s v="Oui"/>
    <n v="55.5"/>
    <m/>
    <x v="1"/>
    <m/>
    <x v="2"/>
    <m/>
    <x v="0"/>
    <n v="0"/>
    <x v="2"/>
    <m/>
  </r>
  <r>
    <x v="129"/>
    <s v="1b"/>
    <x v="5"/>
    <s v="Sam, dim et JF - JOUR - Visite 1 bénéficiaire"/>
    <s v="Visite"/>
    <n v="55.5"/>
    <s v="Heunders Léonie"/>
    <s v="Beloeil  Henri - Chapelle"/>
    <m/>
    <m/>
    <s v="Différé"/>
    <s v="MR"/>
    <s v="Oui"/>
    <n v="55.5"/>
    <m/>
    <x v="1"/>
    <m/>
    <x v="2"/>
    <m/>
    <x v="0"/>
    <n v="0"/>
    <x v="2"/>
    <m/>
  </r>
  <r>
    <x v="129"/>
    <n v="7"/>
    <x v="36"/>
    <s v="Sam, dim et JF - JOUR - Consultation"/>
    <s v="Consultation"/>
    <n v="37.5"/>
    <s v="Kupper Luisa"/>
    <s v="M.Méd. Pro Gesund"/>
    <m/>
    <m/>
    <s v="Différé"/>
    <s v="Autres"/>
    <s v="Oui"/>
    <n v="37.5"/>
    <n v="6"/>
    <x v="13"/>
    <m/>
    <x v="2"/>
    <n v="31.5"/>
    <x v="0"/>
    <n v="6"/>
    <x v="2"/>
    <s v="Virement 14/11/2017"/>
  </r>
  <r>
    <x v="129"/>
    <s v="2a"/>
    <x v="111"/>
    <s v="Sam, dim et JF - JOUR - Visite 1 bénéficiaire"/>
    <s v="Visite"/>
    <n v="55.5"/>
    <s v="Lejeune Agnes"/>
    <s v="Les Hêtres Verviers"/>
    <m/>
    <m/>
    <s v="Différé"/>
    <s v="MR"/>
    <s v="Oui"/>
    <n v="55.5"/>
    <m/>
    <x v="1"/>
    <m/>
    <x v="2"/>
    <n v="55.5"/>
    <x v="0"/>
    <n v="0"/>
    <x v="2"/>
    <s v="Virement 09/11/2017"/>
  </r>
  <r>
    <x v="129"/>
    <n v="7"/>
    <x v="36"/>
    <s v="Sam, dim et JF - JOUR - Consultation"/>
    <s v="Consultation"/>
    <n v="37.5"/>
    <s v="Leufgen Sébastien"/>
    <s v="M.Méd. Pro Gesund"/>
    <m/>
    <m/>
    <s v="Différé"/>
    <s v="Autres"/>
    <s v="Oui"/>
    <n v="37.5"/>
    <n v="6"/>
    <x v="13"/>
    <m/>
    <x v="2"/>
    <n v="31.5"/>
    <x v="0"/>
    <n v="6"/>
    <x v="2"/>
    <s v="Virement 14/11/2017"/>
  </r>
  <r>
    <x v="129"/>
    <n v="3"/>
    <x v="133"/>
    <s v="Sam, dim et JF - JOUR - Consultation"/>
    <s v="Consultation"/>
    <n v="37.5"/>
    <s v="Gustin Caroline"/>
    <m/>
    <s v="(228) Mutualia - Mutualité neutre _x000a_"/>
    <s v="Place Verte 41 4800 VERVIERS"/>
    <s v="Différé"/>
    <s v="⅓ payant BC"/>
    <s v="Oui"/>
    <n v="37.5"/>
    <n v="2"/>
    <x v="13"/>
    <m/>
    <x v="2"/>
    <m/>
    <x v="0"/>
    <n v="2"/>
    <x v="3"/>
    <m/>
  </r>
  <r>
    <x v="129"/>
    <s v="2a"/>
    <x v="111"/>
    <s v="Sam, dim et JF - JOUR - Visite 1 bénéficiaire"/>
    <s v="Visite"/>
    <n v="55.5"/>
    <s v="Stroomeyte Vanessa"/>
    <m/>
    <s v="(228) Mutualia - Mutualité neutre _x000a_"/>
    <s v="Place Verte 41 4800 VERVIERS"/>
    <s v="Différé"/>
    <s v="⅓ payant C"/>
    <s v="Oui"/>
    <n v="55.5"/>
    <n v="5"/>
    <x v="13"/>
    <m/>
    <x v="2"/>
    <m/>
    <x v="0"/>
    <n v="5"/>
    <x v="3"/>
    <m/>
  </r>
  <r>
    <x v="129"/>
    <n v="7"/>
    <x v="36"/>
    <s v="Sam, dim et JF - JOUR - Consultation"/>
    <s v="Consultation"/>
    <n v="37.5"/>
    <s v="Kohnenmergen Michaéla"/>
    <s v="C P A S  St Vith"/>
    <m/>
    <m/>
    <s v="Différé"/>
    <s v="CPAS"/>
    <s v="Oui"/>
    <n v="37.5"/>
    <m/>
    <x v="1"/>
    <m/>
    <x v="2"/>
    <n v="37.5"/>
    <x v="9"/>
    <n v="37.5"/>
    <x v="0"/>
    <m/>
  </r>
  <r>
    <x v="129"/>
    <n v="7"/>
    <x v="36"/>
    <s v="Sam, dim et JF - JOUR - Consultation"/>
    <s v="Consultation"/>
    <n v="37.5"/>
    <s v="Schomus Pia"/>
    <s v="M.Méd. Pro Gesund"/>
    <m/>
    <m/>
    <s v="Différé"/>
    <s v="Autres"/>
    <s v="Oui"/>
    <n v="37.5"/>
    <n v="1.5"/>
    <x v="13"/>
    <m/>
    <x v="2"/>
    <n v="31.5"/>
    <x v="0"/>
    <n v="1.5"/>
    <x v="2"/>
    <s v="Virement 14/11/2017"/>
  </r>
  <r>
    <x v="129"/>
    <s v="1a"/>
    <x v="230"/>
    <s v="Sam, dim et JF - JOUR - Consultation"/>
    <s v="Consultation"/>
    <n v="37.5"/>
    <s v="Schoonbroodt Myriam"/>
    <s v="Avocat Gereon Rue Léopold 4650 Herve"/>
    <m/>
    <m/>
    <s v="Différé"/>
    <s v="Admin. De biens"/>
    <s v="Oui"/>
    <n v="33.5"/>
    <m/>
    <x v="1"/>
    <m/>
    <x v="2"/>
    <n v="33.5"/>
    <x v="0"/>
    <n v="0"/>
    <x v="2"/>
    <s v="Virement 31/10/2017"/>
  </r>
  <r>
    <x v="129"/>
    <s v="nuit 2"/>
    <x v="55"/>
    <s v="Sam, dim et JF - JOUR - Consultation"/>
    <s v="Consultation"/>
    <n v="37.5"/>
    <s v="Gilson Alicia"/>
    <m/>
    <s v="(319) Solidaris - Mutualité socialiste et syndicale de la Province de Liège _x000a_"/>
    <s v="Chaussée de Mons 228 1480 TUBIZE "/>
    <s v="Différé"/>
    <s v="⅓ payant C"/>
    <s v="Oui"/>
    <n v="37.5"/>
    <n v="2.2999999999999998"/>
    <x v="13"/>
    <m/>
    <x v="2"/>
    <m/>
    <x v="0"/>
    <n v="2.2999999999999998"/>
    <x v="3"/>
    <m/>
  </r>
  <r>
    <x v="129"/>
    <s v="2a"/>
    <x v="111"/>
    <s v="Sam, dim et JF - JOUR - Consultation"/>
    <s v="Consultation"/>
    <n v="37.5"/>
    <s v="Van Buggenhout Cindy"/>
    <s v="M.Méd. Thier Mère Dieu "/>
    <m/>
    <m/>
    <s v="Différé"/>
    <s v="Autres"/>
    <s v="Oui"/>
    <n v="35"/>
    <n v="2"/>
    <x v="13"/>
    <m/>
    <x v="2"/>
    <n v="32.44"/>
    <x v="0"/>
    <n v="2"/>
    <x v="2"/>
    <s v="Virement 07/11/2017"/>
  </r>
  <r>
    <x v="129"/>
    <n v="5"/>
    <x v="26"/>
    <s v="Sam, dim et JF - JOUR - Consultation"/>
    <s v="Consultation"/>
    <n v="37.5"/>
    <s v="Arys Yolan"/>
    <m/>
    <s v="(132) Mutualité chrétienne de la Province de Luxembourg "/>
    <s v="Rue de la Moselle 7-9 6700 ARLON "/>
    <s v="Différé"/>
    <s v="⅓ payant C"/>
    <s v="Oui"/>
    <n v="37.5"/>
    <n v="3"/>
    <x v="13"/>
    <m/>
    <x v="2"/>
    <m/>
    <x v="0"/>
    <n v="3"/>
    <x v="3"/>
    <m/>
  </r>
  <r>
    <x v="129"/>
    <n v="5"/>
    <x v="26"/>
    <s v="Sam, dim et JF - JOUR - Visite 1 bénéficiaire"/>
    <s v="Visite"/>
    <n v="55.5"/>
    <s v="Dosquet Maria"/>
    <s v="La Bouvière Vielsalm"/>
    <m/>
    <m/>
    <s v="Différé"/>
    <s v="MR"/>
    <s v="Oui"/>
    <n v="55.5"/>
    <m/>
    <x v="1"/>
    <m/>
    <x v="2"/>
    <n v="55.5"/>
    <x v="0"/>
    <n v="0"/>
    <x v="2"/>
    <s v="Virement 15/11/2017"/>
  </r>
  <r>
    <x v="129"/>
    <s v="2b"/>
    <x v="40"/>
    <s v="Sam, dim et JF - JOUR - Consultation"/>
    <s v="Consultation"/>
    <n v="37.5"/>
    <s v="Mathias Maud"/>
    <m/>
    <s v="(137) Mutualité Chrétienne de Verviers - Eupen "/>
    <s v="Rue Laoureux 25-29  - 4800 Verviers"/>
    <s v="Différé"/>
    <s v="⅓ payant BC"/>
    <s v="Oui"/>
    <n v="37.5"/>
    <n v="1.5"/>
    <x v="13"/>
    <m/>
    <x v="2"/>
    <m/>
    <x v="0"/>
    <n v="1.5"/>
    <x v="3"/>
    <m/>
  </r>
  <r>
    <x v="129"/>
    <s v="2b"/>
    <x v="40"/>
    <s v="Sam, dim et JF - JOUR - Consultation"/>
    <s v="Consultation"/>
    <n v="37.5"/>
    <s v="Roehl Félicien"/>
    <m/>
    <s v="(137) Mutualité Chrétienne de Verviers - Eupen "/>
    <s v="Rue Laoureux 25-29  - 4800 Verviers"/>
    <s v="Différé"/>
    <s v="⅓ payant BC"/>
    <s v="Oui"/>
    <n v="37.5"/>
    <n v="1.5"/>
    <x v="13"/>
    <m/>
    <x v="2"/>
    <m/>
    <x v="0"/>
    <n v="1.5"/>
    <x v="3"/>
    <m/>
  </r>
  <r>
    <x v="129"/>
    <s v="2b"/>
    <x v="40"/>
    <s v="Sam, dim et JF - JOUR - Consultation"/>
    <s v="Consultation"/>
    <n v="37.5"/>
    <s v="Kaba Aly"/>
    <s v="M.Méd. Thier Mère Dieu"/>
    <m/>
    <m/>
    <s v="Différé"/>
    <s v="Autres"/>
    <s v="Oui"/>
    <n v="37.5"/>
    <n v="1.5"/>
    <x v="13"/>
    <m/>
    <x v="2"/>
    <n v="36"/>
    <x v="0"/>
    <n v="1.5"/>
    <x v="2"/>
    <s v="Virement 07/11/2017"/>
  </r>
  <r>
    <x v="129"/>
    <s v="2b"/>
    <x v="40"/>
    <s v="Sam, dim et JF - JOUR - Consultation"/>
    <s v="Consultation"/>
    <n v="37.5"/>
    <s v="Driesen Diego"/>
    <m/>
    <s v="(319) Solidaris - Mutualité socialiste et syndicale de la Province de Liège _x000a_"/>
    <s v="Chaussée de Mons 228 1480 TUBIZE "/>
    <s v="Différé"/>
    <s v="⅓ payant BC"/>
    <s v="Oui"/>
    <n v="37.5"/>
    <n v="1.5"/>
    <x v="13"/>
    <m/>
    <x v="2"/>
    <m/>
    <x v="0"/>
    <n v="1.5"/>
    <x v="3"/>
    <m/>
  </r>
  <r>
    <x v="129"/>
    <s v="2b"/>
    <x v="40"/>
    <s v="Sam, dim et JF - JOUR - Consultation"/>
    <s v="Consultation"/>
    <n v="37.5"/>
    <s v="Grignard Mégane"/>
    <m/>
    <s v="(319) Solidaris - Mutualité socialiste et syndicale de la Province de Liège _x000a_"/>
    <s v="Chaussée de Mons 228 1480 TUBIZE "/>
    <s v="Différé"/>
    <s v="⅓ payant BC"/>
    <s v="Oui"/>
    <n v="37.5"/>
    <n v="1.5"/>
    <x v="13"/>
    <m/>
    <x v="2"/>
    <m/>
    <x v="0"/>
    <n v="1.5"/>
    <x v="3"/>
    <m/>
  </r>
  <r>
    <x v="129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29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29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29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29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29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29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29"/>
    <s v="1b"/>
    <x v="5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9"/>
    <s v="1b"/>
    <x v="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s v="1b"/>
    <x v="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s v="1b"/>
    <x v="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s v="1b"/>
    <x v="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s v="1b"/>
    <x v="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s v="2a"/>
    <x v="111"/>
    <s v="Sam, dim et JF - JOUR - Consultation"/>
    <s v="Consultation"/>
    <n v="37.5"/>
    <m/>
    <m/>
    <m/>
    <m/>
    <s v="Cash"/>
    <m/>
    <m/>
    <n v="35"/>
    <m/>
    <x v="1"/>
    <m/>
    <x v="2"/>
    <n v="35"/>
    <x v="15"/>
    <n v="35"/>
    <x v="0"/>
    <m/>
  </r>
  <r>
    <x v="129"/>
    <s v="2a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15"/>
    <n v="35"/>
    <x v="0"/>
    <m/>
  </r>
  <r>
    <x v="129"/>
    <s v="2a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15"/>
    <n v="35"/>
    <x v="0"/>
    <m/>
  </r>
  <r>
    <x v="129"/>
    <s v="2a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15"/>
    <n v="35"/>
    <x v="0"/>
    <m/>
  </r>
  <r>
    <x v="129"/>
    <s v="2a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15"/>
    <n v="35"/>
    <x v="0"/>
    <m/>
  </r>
  <r>
    <x v="129"/>
    <s v="2a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15"/>
    <n v="35"/>
    <x v="0"/>
    <m/>
  </r>
  <r>
    <x v="129"/>
    <s v="2a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15"/>
    <n v="35"/>
    <x v="0"/>
    <m/>
  </r>
  <r>
    <x v="129"/>
    <s v="2a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15"/>
    <n v="35"/>
    <x v="0"/>
    <m/>
  </r>
  <r>
    <x v="129"/>
    <s v="2a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15"/>
    <n v="35"/>
    <x v="0"/>
    <m/>
  </r>
  <r>
    <x v="129"/>
    <s v="2a"/>
    <x v="111"/>
    <s v="Sam, dim et JF - JOUR - Consultation"/>
    <s v="Consultation"/>
    <n v="37.5"/>
    <m/>
    <m/>
    <m/>
    <m/>
    <s v="Bancontact"/>
    <m/>
    <m/>
    <n v="35"/>
    <m/>
    <x v="1"/>
    <m/>
    <x v="2"/>
    <n v="35"/>
    <x v="15"/>
    <n v="35"/>
    <x v="0"/>
    <m/>
  </r>
  <r>
    <x v="129"/>
    <s v="2b"/>
    <x v="40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9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s v="2b"/>
    <x v="4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3"/>
    <x v="13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3"/>
    <x v="133"/>
    <s v="Sam, dim et JF - JOUR - Visite 1 bénéficiaire"/>
    <s v="Visite"/>
    <n v="55.5"/>
    <m/>
    <m/>
    <m/>
    <m/>
    <s v="Bancontact"/>
    <m/>
    <m/>
    <n v="55"/>
    <m/>
    <x v="1"/>
    <m/>
    <x v="2"/>
    <n v="55"/>
    <x v="15"/>
    <n v="55"/>
    <x v="0"/>
    <m/>
  </r>
  <r>
    <x v="129"/>
    <n v="3"/>
    <x v="133"/>
    <s v="Sam, dim et JF - JOUR - Visite 1 bénéficiaire"/>
    <s v="Visite"/>
    <n v="55.5"/>
    <m/>
    <m/>
    <m/>
    <m/>
    <s v="Bancontact"/>
    <m/>
    <m/>
    <n v="55"/>
    <m/>
    <x v="1"/>
    <m/>
    <x v="2"/>
    <n v="55"/>
    <x v="15"/>
    <n v="55"/>
    <x v="0"/>
    <m/>
  </r>
  <r>
    <x v="129"/>
    <n v="4"/>
    <x v="148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9"/>
    <n v="4"/>
    <x v="148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9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4"/>
    <x v="14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5"/>
    <x v="2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6"/>
    <x v="3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7"/>
    <x v="36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9"/>
    <n v="7"/>
    <x v="36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9"/>
    <n v="7"/>
    <x v="36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9"/>
    <n v="7"/>
    <x v="36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9"/>
    <n v="7"/>
    <x v="36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9"/>
    <n v="7"/>
    <x v="36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29"/>
    <n v="7"/>
    <x v="36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29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n v="7"/>
    <x v="3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s v="nuit 1"/>
    <x v="64"/>
    <s v="Sam, dim et JF - NUIT - Consultation"/>
    <s v="Consultation"/>
    <n v="50"/>
    <m/>
    <m/>
    <m/>
    <m/>
    <s v="Cash"/>
    <m/>
    <m/>
    <n v="50"/>
    <m/>
    <x v="1"/>
    <m/>
    <x v="2"/>
    <n v="50"/>
    <x v="15"/>
    <n v="50"/>
    <x v="0"/>
    <m/>
  </r>
  <r>
    <x v="129"/>
    <s v="nuit 1"/>
    <x v="64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9"/>
    <s v="nuit 1"/>
    <x v="64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9"/>
    <s v="nuit 1"/>
    <x v="64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29"/>
    <s v="nuit 1"/>
    <x v="6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s v="nuit 1"/>
    <x v="6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s v="nuit 1"/>
    <x v="6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s v="nuit 1"/>
    <x v="6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s v="nuit 2"/>
    <x v="55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29"/>
    <s v="nuit 2"/>
    <x v="55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29"/>
    <s v="nuit 2"/>
    <x v="55"/>
    <s v="Sam, dim et JF - NUIT - Visite 1 bénéficiaire"/>
    <s v="Visite"/>
    <n v="85"/>
    <m/>
    <m/>
    <m/>
    <m/>
    <s v="Bancontact"/>
    <m/>
    <m/>
    <n v="85"/>
    <m/>
    <x v="1"/>
    <m/>
    <x v="2"/>
    <n v="85"/>
    <x v="15"/>
    <n v="85"/>
    <x v="0"/>
    <m/>
  </r>
  <r>
    <x v="130"/>
    <n v="6"/>
    <x v="58"/>
    <s v="Sam, dim et JF - JOUR - Consultation"/>
    <s v="Consultation"/>
    <n v="37.5"/>
    <s v="Amagova Alina"/>
    <s v="M.Méd. G P S Med  Eupen"/>
    <m/>
    <m/>
    <s v="Différé"/>
    <s v="Autres"/>
    <s v="Oui"/>
    <n v="37.5"/>
    <m/>
    <x v="1"/>
    <m/>
    <x v="2"/>
    <n v="37.5"/>
    <x v="0"/>
    <n v="0"/>
    <x v="2"/>
    <s v="Virement 08/11/2017"/>
  </r>
  <r>
    <x v="130"/>
    <s v="1b"/>
    <x v="230"/>
    <s v="Sam, dim et JF - JOUR - Visite 1 bénéficiaire"/>
    <s v="Visite"/>
    <n v="55.5"/>
    <s v="Beausire Andrée"/>
    <s v="Beloeil Henri Chapelle"/>
    <m/>
    <m/>
    <s v="Différé"/>
    <s v="MR"/>
    <s v="Oui"/>
    <n v="55.5"/>
    <m/>
    <x v="1"/>
    <m/>
    <x v="2"/>
    <m/>
    <x v="0"/>
    <n v="0"/>
    <x v="2"/>
    <m/>
  </r>
  <r>
    <x v="130"/>
    <n v="5"/>
    <x v="37"/>
    <s v="Sam, dim et JF - JOUR - Visite 2 bénéficiaires"/>
    <s v="Visite"/>
    <n v="48"/>
    <s v="Burton Marie - Jeanne"/>
    <s v="La Bouvière Vielsam"/>
    <m/>
    <m/>
    <s v="Différé"/>
    <s v="MR"/>
    <s v="Oui"/>
    <n v="48"/>
    <m/>
    <x v="1"/>
    <m/>
    <x v="2"/>
    <m/>
    <x v="0"/>
    <n v="0"/>
    <x v="2"/>
    <m/>
  </r>
  <r>
    <x v="130"/>
    <s v="nuit 2"/>
    <x v="231"/>
    <s v="Sam, dim et JF - NUIT - Visite 1 bénéficiaire"/>
    <s v="Visite"/>
    <n v="85"/>
    <s v="Callewaert Juliette"/>
    <s v="Les Heures Claires Spa"/>
    <m/>
    <m/>
    <s v="Différé"/>
    <s v="MR"/>
    <s v="Oui"/>
    <n v="85"/>
    <m/>
    <x v="1"/>
    <m/>
    <x v="2"/>
    <m/>
    <x v="0"/>
    <n v="0"/>
    <x v="2"/>
    <m/>
  </r>
  <r>
    <x v="130"/>
    <s v="2a"/>
    <x v="7"/>
    <s v="Sam, dim et JF - JOUR - Visite 1 bénéficiaire"/>
    <s v="Visite"/>
    <n v="55.5"/>
    <s v="Collin Arlette"/>
    <s v="La Barcarolle Stembert"/>
    <m/>
    <m/>
    <s v="Différé"/>
    <s v="MR"/>
    <s v="Oui"/>
    <n v="55.5"/>
    <m/>
    <x v="1"/>
    <m/>
    <x v="2"/>
    <m/>
    <x v="0"/>
    <n v="0"/>
    <x v="2"/>
    <m/>
  </r>
  <r>
    <x v="130"/>
    <s v="1a"/>
    <x v="154"/>
    <s v="Sam, dim et JF - JOUR - Visite 1 bénéficiaire"/>
    <s v="Visite"/>
    <n v="55.5"/>
    <s v="Gursch Maria"/>
    <m/>
    <m/>
    <m/>
    <s v="Différé"/>
    <s v="Virement"/>
    <s v="Non"/>
    <n v="50"/>
    <m/>
    <x v="1"/>
    <m/>
    <x v="2"/>
    <n v="50"/>
    <x v="9"/>
    <n v="50"/>
    <x v="0"/>
    <m/>
  </r>
  <r>
    <x v="130"/>
    <s v="2a"/>
    <x v="7"/>
    <s v="Sam, dim et JF - JOUR - Consultation"/>
    <s v="Consultation"/>
    <n v="37.5"/>
    <s v="Mullabazi Andi"/>
    <m/>
    <s v="(137) Mutualité Chrétienne de Verviers - Eupen "/>
    <s v="Rue Laoureux 25-29  - 4800 Verviers"/>
    <s v="Différé"/>
    <s v="⅓ payant C"/>
    <s v="Oui"/>
    <n v="37.5"/>
    <n v="2"/>
    <x v="13"/>
    <m/>
    <x v="2"/>
    <m/>
    <x v="0"/>
    <n v="2"/>
    <x v="3"/>
    <m/>
  </r>
  <r>
    <x v="130"/>
    <s v="2a"/>
    <x v="7"/>
    <s v="Sam, dim et JF - JOUR - Consultation"/>
    <s v="Consultation"/>
    <n v="37.5"/>
    <s v="Mullabazi Rita"/>
    <m/>
    <s v="(137) Mutualité Chrétienne de Verviers - Eupen "/>
    <s v="Rue Laoureux 25-29  - 4800 Verviers"/>
    <s v="Différé"/>
    <s v="⅓ payant C"/>
    <s v="Oui"/>
    <n v="37.5"/>
    <n v="2"/>
    <x v="13"/>
    <m/>
    <x v="2"/>
    <m/>
    <x v="0"/>
    <n v="2"/>
    <x v="3"/>
    <m/>
  </r>
  <r>
    <x v="130"/>
    <s v="1b"/>
    <x v="230"/>
    <s v="Sam, dim et JF - JOUR - Consultation"/>
    <s v="Consultation"/>
    <n v="37.5"/>
    <s v="Nyssen Marie - Louise"/>
    <m/>
    <s v="(137) Mutualité Chrétienne de Verviers - Eupen "/>
    <s v="Rue Laoureux 25-29  - 4800 Verviers"/>
    <s v="Différé"/>
    <s v="⅓ payant C"/>
    <s v="Oui"/>
    <n v="33.5"/>
    <n v="2"/>
    <x v="13"/>
    <m/>
    <x v="2"/>
    <m/>
    <x v="0"/>
    <n v="2"/>
    <x v="3"/>
    <m/>
  </r>
  <r>
    <x v="130"/>
    <s v="1b"/>
    <x v="230"/>
    <s v="Sam, dim et JF - JOUR - Visite 1 bénéficiaire"/>
    <s v="Visite"/>
    <n v="55.5"/>
    <s v="Pirotte Stéphanie"/>
    <m/>
    <s v="(137) Mutualité Chrétienne de Verviers - Eupen "/>
    <s v="Rue Laoureux 25-29  - 4800 Verviers"/>
    <s v="Différé"/>
    <s v="⅓ payant BC"/>
    <s v="Oui"/>
    <n v="55.5"/>
    <n v="6"/>
    <x v="13"/>
    <m/>
    <x v="2"/>
    <m/>
    <x v="0"/>
    <n v="6"/>
    <x v="3"/>
    <m/>
  </r>
  <r>
    <x v="130"/>
    <n v="6"/>
    <x v="58"/>
    <s v="Sam, dim et JF - JOUR - Consultation"/>
    <s v="Consultation"/>
    <n v="37.5"/>
    <s v="Gjoni Vjolica"/>
    <s v="M.Méd. G P S Med  Eupen"/>
    <m/>
    <m/>
    <s v="Différé"/>
    <s v="Autres"/>
    <s v="Oui"/>
    <n v="37.5"/>
    <m/>
    <x v="1"/>
    <m/>
    <x v="2"/>
    <n v="37.5"/>
    <x v="0"/>
    <n v="0"/>
    <x v="2"/>
    <s v="Virement 15/11/2017"/>
  </r>
  <r>
    <x v="130"/>
    <s v="2a"/>
    <x v="7"/>
    <s v="Sam, dim et JF - JOUR - Consultation"/>
    <s v="Consultation"/>
    <n v="37.5"/>
    <s v="Scichilone Calogera"/>
    <m/>
    <s v="(137) Mutualité Chrétienne de Verviers - Eupen "/>
    <s v="Rue Laoureux 25-29  - 4800 Verviers"/>
    <s v="Différé"/>
    <s v="⅓ payant C"/>
    <s v="Oui"/>
    <n v="37.5"/>
    <n v="1.5"/>
    <x v="13"/>
    <m/>
    <x v="2"/>
    <m/>
    <x v="0"/>
    <n v="1.5"/>
    <x v="3"/>
    <m/>
  </r>
  <r>
    <x v="130"/>
    <s v="1a"/>
    <x v="154"/>
    <s v="Sam, dim et JF - JOUR - Consultation"/>
    <s v="Consultation"/>
    <n v="37.5"/>
    <s v="Sunda Kenaya"/>
    <m/>
    <s v="(137) Mutualité Chrétienne de Verviers - Eupen "/>
    <s v="Rue Laoureux 25-29  - 4800 Verviers"/>
    <s v="Différé"/>
    <s v="⅓ payant C"/>
    <s v="Oui"/>
    <n v="37.5"/>
    <n v="4"/>
    <x v="13"/>
    <m/>
    <x v="2"/>
    <m/>
    <x v="0"/>
    <n v="4"/>
    <x v="3"/>
    <m/>
  </r>
  <r>
    <x v="130"/>
    <s v="2b"/>
    <x v="136"/>
    <s v="Sam, dim et JF - JOUR - Visite 1 bénéficiaire"/>
    <s v="Visite"/>
    <n v="55.5"/>
    <s v="Dubois Karine"/>
    <m/>
    <s v="(228) Mutualia - Mutualité neutre _x000a_"/>
    <s v="Place Verte 41 4800 VERVIERS"/>
    <s v="Différé"/>
    <s v="⅓ payant C"/>
    <s v="Oui"/>
    <n v="55.5"/>
    <n v="5"/>
    <x v="13"/>
    <m/>
    <x v="2"/>
    <m/>
    <x v="0"/>
    <n v="5"/>
    <x v="3"/>
    <m/>
  </r>
  <r>
    <x v="130"/>
    <s v="1b"/>
    <x v="230"/>
    <s v="Sam, dim et JF - JOUR - Visite 1 bénéficiaire"/>
    <s v="Visite"/>
    <n v="55.5"/>
    <s v="Krein Maria"/>
    <s v="Léon D'Andrimont Limbourg"/>
    <m/>
    <m/>
    <s v="Différé"/>
    <s v="MR"/>
    <s v="Oui"/>
    <n v="55.5"/>
    <m/>
    <x v="1"/>
    <m/>
    <x v="2"/>
    <n v="55.5"/>
    <x v="0"/>
    <n v="0"/>
    <x v="2"/>
    <s v="Virement 08/11/2017"/>
  </r>
  <r>
    <x v="130"/>
    <s v="1b"/>
    <x v="230"/>
    <s v="Sam, dim et JF - JOUR - Visite 1 bénéficiaire"/>
    <s v="Visite"/>
    <n v="55.5"/>
    <s v="Lacroix Berthe"/>
    <s v="Bel Fays Limbourg "/>
    <m/>
    <m/>
    <s v="Différé"/>
    <s v="MR"/>
    <s v="Oui"/>
    <n v="55.5"/>
    <m/>
    <x v="1"/>
    <m/>
    <x v="2"/>
    <n v="55.5"/>
    <x v="0"/>
    <n v="0"/>
    <x v="2"/>
    <s v="Virement 03/11/2017"/>
  </r>
  <r>
    <x v="130"/>
    <n v="3"/>
    <x v="139"/>
    <s v="Sam, dim et JF - JOUR - Visite 1 bénéficiaire"/>
    <s v="Visite"/>
    <n v="55.5"/>
    <s v="Linon Suzanne"/>
    <s v="Les Heures Claires Spa"/>
    <m/>
    <m/>
    <s v="Différé"/>
    <s v="MR"/>
    <s v="Oui"/>
    <n v="55.5"/>
    <m/>
    <x v="1"/>
    <m/>
    <x v="2"/>
    <m/>
    <x v="0"/>
    <n v="0"/>
    <x v="2"/>
    <m/>
  </r>
  <r>
    <x v="130"/>
    <n v="3"/>
    <x v="139"/>
    <s v="Sam, dim et JF - JOUR - Visite 3 bénéficiaires"/>
    <s v="Visite"/>
    <n v="46.5"/>
    <s v="Linon Suzanne"/>
    <s v="Les Heures Claires Spa"/>
    <m/>
    <m/>
    <s v="Différé"/>
    <s v="MR"/>
    <s v="Oui"/>
    <n v="46.5"/>
    <m/>
    <x v="1"/>
    <m/>
    <x v="2"/>
    <m/>
    <x v="0"/>
    <n v="0"/>
    <x v="2"/>
    <m/>
  </r>
  <r>
    <x v="130"/>
    <n v="3"/>
    <x v="139"/>
    <s v="Sam, dim et JF - JOUR - Visite 3 bénéficiaires"/>
    <s v="Visite"/>
    <n v="46.5"/>
    <s v="Loute Christian"/>
    <s v="Les Heures Claires Spa"/>
    <m/>
    <m/>
    <s v="Différé"/>
    <s v="MR"/>
    <s v="Oui"/>
    <n v="46.5"/>
    <m/>
    <x v="1"/>
    <m/>
    <x v="2"/>
    <m/>
    <x v="0"/>
    <n v="0"/>
    <x v="2"/>
    <m/>
  </r>
  <r>
    <x v="130"/>
    <n v="7"/>
    <x v="90"/>
    <s v="Sam, dim et JF - JOUR - Consultation"/>
    <s v="Consultation"/>
    <n v="37.5"/>
    <s v="Fery Rebécca"/>
    <m/>
    <s v="(228) Mutualia - Mutualité neutre _x000a_"/>
    <s v="Place Verte 41 4800 VERVIERS"/>
    <s v="Différé"/>
    <s v="⅓ payant C"/>
    <s v="Oui"/>
    <n v="37.5"/>
    <n v="1.5"/>
    <x v="13"/>
    <m/>
    <x v="2"/>
    <m/>
    <x v="0"/>
    <n v="1.5"/>
    <x v="3"/>
    <m/>
  </r>
  <r>
    <x v="130"/>
    <s v="2b"/>
    <x v="136"/>
    <s v="Sam, dim et JF - JOUR - Consultation"/>
    <s v="Consultation"/>
    <n v="37.5"/>
    <s v="Burgeon Khadija"/>
    <m/>
    <s v="(319) Solidaris - Mutualité socialiste et syndicale de la Province de Liège _x000a_"/>
    <s v="Chaussée de Mons 228 1480 TUBIZE "/>
    <s v="Différé"/>
    <s v="⅓ payant C"/>
    <s v="Oui"/>
    <n v="37.5"/>
    <n v="2"/>
    <x v="13"/>
    <m/>
    <x v="2"/>
    <m/>
    <x v="0"/>
    <n v="2"/>
    <x v="3"/>
    <m/>
  </r>
  <r>
    <x v="130"/>
    <s v="2b"/>
    <x v="136"/>
    <s v="Sam, dim et JF - JOUR - Consultation"/>
    <s v="Consultation"/>
    <n v="37.5"/>
    <s v="Chavée Auréa"/>
    <m/>
    <s v="(319) Solidaris - Mutualité socialiste et syndicale de la Province de Liège _x000a_"/>
    <s v="Chaussée de Mons 228 1480 TUBIZE "/>
    <s v="Différé"/>
    <s v="⅓ payant BC"/>
    <s v="Oui"/>
    <n v="37.5"/>
    <n v="2"/>
    <x v="13"/>
    <m/>
    <x v="2"/>
    <m/>
    <x v="0"/>
    <n v="2"/>
    <x v="3"/>
    <m/>
  </r>
  <r>
    <x v="130"/>
    <s v="1b"/>
    <x v="230"/>
    <s v="Sam, dim et JF - JOUR - Visite 1 bénéficiaire"/>
    <s v="Visite"/>
    <n v="55.5"/>
    <s v="Schmitz Arianne"/>
    <s v="Ste Elisabeth Herve"/>
    <m/>
    <m/>
    <s v="Différé"/>
    <s v="MR"/>
    <s v="Oui"/>
    <n v="55.5"/>
    <m/>
    <x v="1"/>
    <m/>
    <x v="2"/>
    <n v="55.5"/>
    <x v="0"/>
    <n v="0"/>
    <x v="2"/>
    <s v="Virement 03/11/2017"/>
  </r>
  <r>
    <x v="130"/>
    <n v="3"/>
    <x v="139"/>
    <s v="Sam, dim et JF - JOUR - Visite 3 bénéficiaires"/>
    <s v="Visite"/>
    <n v="46.5"/>
    <s v="Schoune Alberte"/>
    <s v="Les Heures Claires Spa"/>
    <m/>
    <m/>
    <s v="Différé"/>
    <s v="MR"/>
    <s v="Oui"/>
    <n v="46.5"/>
    <m/>
    <x v="1"/>
    <m/>
    <x v="2"/>
    <m/>
    <x v="0"/>
    <n v="0"/>
    <x v="2"/>
    <m/>
  </r>
  <r>
    <x v="130"/>
    <s v="2b"/>
    <x v="136"/>
    <s v="Sam, dim et JF - JOUR - Consultation"/>
    <s v="Consultation"/>
    <n v="37.5"/>
    <s v="Duchateau Allyson"/>
    <m/>
    <s v="(319) Solidaris - Mutualité socialiste et syndicale de la Province de Liège _x000a_"/>
    <s v="Chaussée de Mons 228 1480 TUBIZE "/>
    <s v="Différé"/>
    <s v="⅓ payant BC"/>
    <s v="Oui"/>
    <n v="37.5"/>
    <n v="2"/>
    <x v="13"/>
    <m/>
    <x v="2"/>
    <m/>
    <x v="0"/>
    <n v="2"/>
    <x v="3"/>
    <m/>
  </r>
  <r>
    <x v="130"/>
    <s v="1b"/>
    <x v="230"/>
    <s v="Sam, dim et JF - JOUR - Visite 1 bénéficiaire"/>
    <s v="Visite"/>
    <n v="55.5"/>
    <s v="Struyven Gilbert"/>
    <s v="Beloeil Henri Chapelle"/>
    <m/>
    <m/>
    <s v="Différé"/>
    <s v="MR"/>
    <s v="Oui"/>
    <n v="55.5"/>
    <m/>
    <x v="1"/>
    <m/>
    <x v="2"/>
    <m/>
    <x v="0"/>
    <n v="0"/>
    <x v="2"/>
    <m/>
  </r>
  <r>
    <x v="130"/>
    <s v="1b"/>
    <x v="230"/>
    <s v="Sam, dim et JF - JOUR - Visite 1 bénéficiaire"/>
    <s v="Visite"/>
    <n v="55.5"/>
    <s v="Thys Guy"/>
    <s v="Beloeil Henri Chapelle"/>
    <m/>
    <m/>
    <s v="Différé"/>
    <s v="MR"/>
    <s v="Oui"/>
    <n v="55.5"/>
    <m/>
    <x v="1"/>
    <m/>
    <x v="2"/>
    <m/>
    <x v="0"/>
    <n v="0"/>
    <x v="2"/>
    <m/>
  </r>
  <r>
    <x v="130"/>
    <s v="nuit 2"/>
    <x v="231"/>
    <s v="Sam, dim et JF - NUIT - Visite 1 bénéficiaire"/>
    <s v="Visite"/>
    <n v="85"/>
    <s v="Van Hoorde Jean"/>
    <s v="Home Franchimontois  Theux"/>
    <m/>
    <m/>
    <s v="Différé"/>
    <s v="MR"/>
    <s v="Oui"/>
    <n v="85"/>
    <m/>
    <x v="1"/>
    <m/>
    <x v="2"/>
    <n v="85"/>
    <x v="0"/>
    <n v="0"/>
    <x v="6"/>
    <s v="Virement 09/11/2017"/>
  </r>
  <r>
    <x v="130"/>
    <s v="2b"/>
    <x v="136"/>
    <s v="Sam, dim et JF - JOUR - Visite 1 bénéficiaire"/>
    <s v="Visite"/>
    <n v="55.5"/>
    <s v="Vanberg Gertrude"/>
    <s v="La Barcarolle Stembert"/>
    <m/>
    <m/>
    <s v="Différé"/>
    <s v="MR"/>
    <s v="Oui"/>
    <n v="55.5"/>
    <m/>
    <x v="1"/>
    <m/>
    <x v="2"/>
    <m/>
    <x v="0"/>
    <n v="0"/>
    <x v="6"/>
    <m/>
  </r>
  <r>
    <x v="130"/>
    <n v="5"/>
    <x v="37"/>
    <s v="Sam, dim et JF - JOUR - Visite 2 bénéficiaires"/>
    <s v="Visite"/>
    <n v="48"/>
    <s v="Wathelet Paul"/>
    <s v="La Bouvière Vielsam"/>
    <m/>
    <m/>
    <s v="Différé"/>
    <s v="MR"/>
    <s v="Oui"/>
    <n v="48"/>
    <m/>
    <x v="1"/>
    <m/>
    <x v="2"/>
    <n v="48"/>
    <x v="0"/>
    <n v="0"/>
    <x v="2"/>
    <s v="Virement 15/11/2017"/>
  </r>
  <r>
    <x v="130"/>
    <n v="4"/>
    <x v="107"/>
    <s v="Sam, dim et JF - JOUR - Consultation"/>
    <s v="Consultation"/>
    <n v="37.5"/>
    <s v="Kohnen Maria"/>
    <m/>
    <s v="(319) Solidaris - Mutualité socialiste et syndicale de la Province de Liège _x000a_"/>
    <s v="Chaussée de Mons 228 1480 TUBIZE "/>
    <s v="Différé"/>
    <s v="⅓ payant C"/>
    <s v="Oui"/>
    <n v="37.5"/>
    <n v="1.5"/>
    <x v="13"/>
    <m/>
    <x v="2"/>
    <m/>
    <x v="0"/>
    <n v="1.5"/>
    <x v="3"/>
    <m/>
  </r>
  <r>
    <x v="130"/>
    <s v="1a"/>
    <x v="154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0"/>
    <s v="1a"/>
    <x v="154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0"/>
    <s v="1a"/>
    <x v="154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0"/>
    <s v="1a"/>
    <x v="154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0"/>
    <s v="1a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s v="1a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s v="1a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s v="1a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s v="1a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s v="1a"/>
    <x v="15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s v="1b"/>
    <x v="230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30"/>
    <s v="1b"/>
    <x v="230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30"/>
    <s v="1b"/>
    <x v="230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30"/>
    <s v="1b"/>
    <x v="230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30"/>
    <s v="2a"/>
    <x v="7"/>
    <s v="Sam, dim et JF - JOUR - Consultation"/>
    <s v="Consultation"/>
    <n v="37.5"/>
    <s v="De Marco Virginie"/>
    <s v="MM Thier mère dieu"/>
    <m/>
    <m/>
    <s v="Différé"/>
    <s v="Autres"/>
    <s v="Oui"/>
    <n v="37.5"/>
    <m/>
    <x v="1"/>
    <m/>
    <x v="2"/>
    <n v="37.5"/>
    <x v="15"/>
    <n v="37.5"/>
    <x v="0"/>
    <s v="MM remboursé 33,35 € dont normalement Hajdinaj doit rembourser 4,15 €"/>
  </r>
  <r>
    <x v="13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s v="2a"/>
    <x v="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s v="2a"/>
    <x v="7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30"/>
    <s v="2b"/>
    <x v="136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30"/>
    <s v="2b"/>
    <x v="13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s v="2b"/>
    <x v="13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s v="2b"/>
    <x v="13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3"/>
    <x v="13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4"/>
    <x v="107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30"/>
    <n v="4"/>
    <x v="107"/>
    <s v="Sam, dim et JF - JOUR - Visite 1 bénéficiaire"/>
    <s v="Visite"/>
    <n v="55.5"/>
    <m/>
    <m/>
    <m/>
    <m/>
    <s v="Cash"/>
    <m/>
    <m/>
    <n v="58"/>
    <m/>
    <x v="1"/>
    <m/>
    <x v="2"/>
    <n v="58"/>
    <x v="15"/>
    <n v="58"/>
    <x v="0"/>
    <m/>
  </r>
  <r>
    <x v="130"/>
    <n v="4"/>
    <x v="107"/>
    <s v="Sam, dim et JF - JOUR - Consultation"/>
    <s v="Consultation"/>
    <n v="37.5"/>
    <m/>
    <m/>
    <m/>
    <m/>
    <s v="Cash"/>
    <m/>
    <m/>
    <n v="36"/>
    <m/>
    <x v="1"/>
    <m/>
    <x v="2"/>
    <n v="36"/>
    <x v="15"/>
    <n v="36"/>
    <x v="0"/>
    <m/>
  </r>
  <r>
    <x v="130"/>
    <n v="4"/>
    <x v="107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0"/>
    <n v="4"/>
    <x v="107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0"/>
    <n v="4"/>
    <x v="107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0"/>
    <n v="4"/>
    <x v="107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0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4"/>
    <x v="10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5"/>
    <x v="37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5"/>
    <x v="3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5"/>
    <x v="37"/>
    <s v="Sam, dim et JF - JOUR - Visite 1 bénéficiaire"/>
    <s v="Visite"/>
    <n v="55.5"/>
    <m/>
    <m/>
    <m/>
    <m/>
    <s v="Bancontact"/>
    <m/>
    <m/>
    <n v="55.6"/>
    <m/>
    <x v="1"/>
    <m/>
    <x v="2"/>
    <n v="55.6"/>
    <x v="15"/>
    <n v="55.6"/>
    <x v="0"/>
    <m/>
  </r>
  <r>
    <x v="130"/>
    <n v="6"/>
    <x v="58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0"/>
    <n v="6"/>
    <x v="58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0"/>
    <n v="6"/>
    <x v="58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0"/>
    <n v="6"/>
    <x v="58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0"/>
    <n v="6"/>
    <x v="58"/>
    <s v="Sam, dim et JF - JOUR - Visite 1 bénéficiaire"/>
    <s v="Visite"/>
    <n v="55.5"/>
    <m/>
    <m/>
    <m/>
    <m/>
    <s v="Cash"/>
    <m/>
    <m/>
    <n v="55"/>
    <m/>
    <x v="1"/>
    <m/>
    <x v="2"/>
    <n v="55"/>
    <x v="15"/>
    <n v="55"/>
    <x v="0"/>
    <m/>
  </r>
  <r>
    <x v="130"/>
    <n v="6"/>
    <x v="5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6"/>
    <x v="5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6"/>
    <x v="5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6"/>
    <x v="5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6"/>
    <x v="5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6"/>
    <x v="58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n v="7"/>
    <x v="9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0"/>
    <s v="nuit 1"/>
    <x v="109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30"/>
    <s v="nuit 1"/>
    <x v="109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30"/>
    <s v="nuit 1"/>
    <x v="109"/>
    <s v="Sam, dim et JF - NUIT - Visite 1 bénéficiaire"/>
    <s v="Visite"/>
    <n v="85"/>
    <m/>
    <m/>
    <m/>
    <m/>
    <s v="Cash"/>
    <m/>
    <m/>
    <n v="85"/>
    <m/>
    <x v="1"/>
    <m/>
    <x v="2"/>
    <n v="85"/>
    <x v="15"/>
    <n v="85"/>
    <x v="0"/>
    <m/>
  </r>
  <r>
    <x v="130"/>
    <s v="nuit 3"/>
    <x v="90"/>
    <s v="Sam, dim et JF - NUIT - Consultation"/>
    <s v="Consultation"/>
    <n v="50"/>
    <m/>
    <m/>
    <m/>
    <m/>
    <s v="Cash"/>
    <m/>
    <m/>
    <n v="50"/>
    <m/>
    <x v="1"/>
    <m/>
    <x v="2"/>
    <n v="50"/>
    <x v="15"/>
    <n v="50"/>
    <x v="0"/>
    <m/>
  </r>
  <r>
    <x v="130"/>
    <s v="nuit 3"/>
    <x v="90"/>
    <s v="Sam, dim et JF - NUIT - Visite 1 bénéficiaire"/>
    <s v="Visite"/>
    <n v="85"/>
    <m/>
    <m/>
    <m/>
    <m/>
    <s v="Bancontact"/>
    <m/>
    <m/>
    <n v="85"/>
    <m/>
    <x v="1"/>
    <m/>
    <x v="2"/>
    <n v="85"/>
    <x v="15"/>
    <n v="85"/>
    <x v="0"/>
    <m/>
  </r>
  <r>
    <x v="131"/>
    <s v="1b"/>
    <x v="143"/>
    <s v="Sam, dim et JF - JOUR - Consultation"/>
    <s v="Consultation"/>
    <n v="37.5"/>
    <s v="Bonfond Swan"/>
    <m/>
    <s v="(137) Mutualité Chrétienne de Verviers - Eupen "/>
    <s v="Rue Laoureux 25-29  - 4800 Verviers"/>
    <s v="Différé"/>
    <s v="⅓ payant C"/>
    <s v="Oui"/>
    <n v="37.5"/>
    <n v="6"/>
    <x v="13"/>
    <m/>
    <x v="2"/>
    <m/>
    <x v="0"/>
    <n v="6"/>
    <x v="3"/>
    <m/>
  </r>
  <r>
    <x v="131"/>
    <s v="2b"/>
    <x v="232"/>
    <s v="Sam, dim et JF - JOUR - Consultation"/>
    <s v="Consultation"/>
    <n v="37.5"/>
    <s v="Cornet Catherine"/>
    <m/>
    <s v="(137) Mutualité Chrétienne de Verviers - Eupen "/>
    <s v="Rue Laoureux 25-29  - 4800 Verviers"/>
    <s v="Différé"/>
    <s v="⅓ payant BC"/>
    <s v="Oui"/>
    <n v="37.5"/>
    <n v="1.5"/>
    <x v="13"/>
    <m/>
    <x v="2"/>
    <m/>
    <x v="0"/>
    <n v="1.5"/>
    <x v="3"/>
    <m/>
  </r>
  <r>
    <x v="132"/>
    <s v="nuit 3"/>
    <x v="14"/>
    <s v="Vend et veille JF - NUIT - Consultation"/>
    <s v="Consultation"/>
    <n v="50"/>
    <m/>
    <m/>
    <m/>
    <m/>
    <s v="Cash"/>
    <m/>
    <m/>
    <n v="51"/>
    <m/>
    <x v="1"/>
    <m/>
    <x v="2"/>
    <n v="51"/>
    <x v="15"/>
    <n v="51"/>
    <x v="0"/>
    <m/>
  </r>
  <r>
    <x v="132"/>
    <s v="nuit 3"/>
    <x v="14"/>
    <s v="Vend et veille JF - NUIT - Visite 1 bénéficiare"/>
    <s v="Visite"/>
    <n v="85"/>
    <s v="Huberty Léonie"/>
    <s v="M.Méd. Pro Gesund"/>
    <m/>
    <m/>
    <s v="Différé"/>
    <s v="Autres"/>
    <s v="Oui"/>
    <n v="85"/>
    <n v="29"/>
    <x v="13"/>
    <m/>
    <x v="2"/>
    <n v="56"/>
    <x v="0"/>
    <n v="29"/>
    <x v="2"/>
    <s v="Virement 14/11/2017"/>
  </r>
  <r>
    <x v="131"/>
    <s v="1a"/>
    <x v="149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1"/>
    <s v="1a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1a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1a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1a"/>
    <x v="14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6"/>
    <x v="21"/>
    <s v="Sam, dim et JF - JOUR - Visite 1 bénéficiaire"/>
    <s v="Visite"/>
    <n v="55.5"/>
    <s v="Radermacher Barbara"/>
    <m/>
    <s v="(137) Mutualité Chrétienne de Verviers - Eupen "/>
    <s v="Rue Laoureux 25-29  - 4800 Verviers"/>
    <s v="Différé"/>
    <s v="⅓ payant BC"/>
    <s v="Oui"/>
    <n v="55.5"/>
    <n v="5"/>
    <x v="13"/>
    <m/>
    <x v="2"/>
    <m/>
    <x v="0"/>
    <n v="5"/>
    <x v="3"/>
    <m/>
  </r>
  <r>
    <x v="131"/>
    <s v="1b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1b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1b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1b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1b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1b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1b"/>
    <x v="14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nuit 1"/>
    <x v="221"/>
    <s v="Sam, dim et JF - NUIT - Consultation"/>
    <s v="Consultation"/>
    <n v="50"/>
    <s v="Fey Patricia"/>
    <m/>
    <s v="(137) Mutualité Chrétienne de Verviers - Eupen "/>
    <s v="Rue Laoureux 25-29  - 4800 Verviers"/>
    <s v="Différé"/>
    <s v="⅓ payant C"/>
    <s v="Oui"/>
    <n v="50"/>
    <n v="1.5"/>
    <x v="13"/>
    <m/>
    <x v="2"/>
    <m/>
    <x v="0"/>
    <n v="1.5"/>
    <x v="3"/>
    <m/>
  </r>
  <r>
    <x v="132"/>
    <s v="nuit 2"/>
    <x v="53"/>
    <s v="Vend et veille JF - NUIT - Visite 1 bénéficiare"/>
    <s v="Visite"/>
    <n v="85"/>
    <s v="Damhaut Marina"/>
    <m/>
    <s v="(228) Mutualia - Mutualité neutre _x000a_"/>
    <s v="Place Verte 41 4800 VERVIERS"/>
    <s v="Différé"/>
    <s v="⅓ payant C"/>
    <s v="Oui"/>
    <n v="85"/>
    <n v="7"/>
    <x v="13"/>
    <m/>
    <x v="2"/>
    <m/>
    <x v="0"/>
    <n v="7"/>
    <x v="3"/>
    <m/>
  </r>
  <r>
    <x v="131"/>
    <s v="1b"/>
    <x v="143"/>
    <s v="Sam, dim et JF - JOUR - Consultation"/>
    <s v="Consultation"/>
    <n v="37.5"/>
    <s v="Schroeder Benjamin"/>
    <m/>
    <s v="(228) Mutualia - Mutualité neutre _x000a_"/>
    <s v="Place Verte 41 4800 VERVIERS"/>
    <s v="Différé"/>
    <s v="⅓ payant C"/>
    <s v="Oui"/>
    <n v="37.5"/>
    <n v="2"/>
    <x v="13"/>
    <m/>
    <x v="2"/>
    <m/>
    <x v="0"/>
    <n v="2"/>
    <x v="3"/>
    <m/>
  </r>
  <r>
    <x v="131"/>
    <s v="2a"/>
    <x v="186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1"/>
    <s v="2a"/>
    <x v="186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31"/>
    <s v="2a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2a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2a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2a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2a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2a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2a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2a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2a"/>
    <x v="186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2a"/>
    <x v="186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33"/>
    <s v="2b"/>
    <x v="191"/>
    <s v="Sam, dim et JF - JOUR - Visite 1 bénéficiaire"/>
    <s v="Visite"/>
    <n v="55.5"/>
    <s v="Belaen C/Dumoulin Huguette"/>
    <s v="Barcarolle Stembert"/>
    <m/>
    <m/>
    <s v="Différé"/>
    <s v="MR"/>
    <s v="Oui"/>
    <n v="55.5"/>
    <m/>
    <x v="1"/>
    <m/>
    <x v="2"/>
    <m/>
    <x v="0"/>
    <n v="0"/>
    <x v="2"/>
    <m/>
  </r>
  <r>
    <x v="131"/>
    <s v="2b"/>
    <x v="232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31"/>
    <s v="2b"/>
    <x v="232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1"/>
    <s v="2b"/>
    <x v="232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1"/>
    <s v="2b"/>
    <x v="232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1"/>
    <s v="2b"/>
    <x v="23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2b"/>
    <x v="23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2b"/>
    <x v="23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2b"/>
    <x v="23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2b"/>
    <x v="23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2b"/>
    <x v="23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4"/>
    <x v="42"/>
    <s v="Sam, dim et JF - JOUR - Visite 1 bénéficiaire"/>
    <s v="Visite"/>
    <n v="55.5"/>
    <s v="Blaise Marcel"/>
    <s v="Do Grand Fa Malmédy "/>
    <m/>
    <m/>
    <s v="Différé"/>
    <s v="MR"/>
    <s v="Oui"/>
    <n v="55.5"/>
    <m/>
    <x v="1"/>
    <m/>
    <x v="2"/>
    <m/>
    <x v="0"/>
    <n v="0"/>
    <x v="2"/>
    <m/>
  </r>
  <r>
    <x v="131"/>
    <s v="nuit 1"/>
    <x v="221"/>
    <s v="Sam, dim et JF - NUIT - Visite 1 bénéficiaire"/>
    <s v="Visite"/>
    <n v="85"/>
    <s v="Clément Félicitée"/>
    <s v="Léon D'Andrimont Limbourg"/>
    <m/>
    <m/>
    <s v="Différé"/>
    <s v="MR"/>
    <s v="Oui"/>
    <n v="85"/>
    <m/>
    <x v="1"/>
    <m/>
    <x v="2"/>
    <m/>
    <x v="0"/>
    <n v="0"/>
    <x v="2"/>
    <m/>
  </r>
  <r>
    <x v="131"/>
    <s v="1b"/>
    <x v="143"/>
    <s v="Sam, dim et JF - JOUR - Consultation"/>
    <s v="Consultation"/>
    <n v="37.5"/>
    <s v="Bottin  Ethan"/>
    <m/>
    <s v="(228) Mutualia - Mutualité neutre _x000a_"/>
    <s v="Place Verte 41 4800 VERVIERS"/>
    <s v="Différé"/>
    <s v="⅓ payant C"/>
    <s v="Oui"/>
    <n v="37.5"/>
    <n v="2"/>
    <x v="13"/>
    <m/>
    <x v="2"/>
    <m/>
    <x v="0"/>
    <n v="2"/>
    <x v="3"/>
    <m/>
  </r>
  <r>
    <x v="131"/>
    <s v="2b"/>
    <x v="232"/>
    <s v="Sam, dim et JF - JOUR - Visite 1 bénéficiaire"/>
    <s v="Visite"/>
    <n v="55.5"/>
    <s v="Mormont Mathilde"/>
    <m/>
    <s v="(228) Mutualia - Mutualité neutre _x000a_"/>
    <s v="Place Verte 41 4800 VERVIERS"/>
    <s v="Différé"/>
    <s v="⅓ payant C"/>
    <s v="Oui"/>
    <n v="55.5"/>
    <n v="5"/>
    <x v="13"/>
    <m/>
    <x v="2"/>
    <m/>
    <x v="0"/>
    <n v="5"/>
    <x v="3"/>
    <m/>
  </r>
  <r>
    <x v="131"/>
    <s v="nuit 1"/>
    <x v="221"/>
    <s v="Sam, dim et JF - NUIT - Visite 1 bénéficiaire"/>
    <s v="Visite"/>
    <n v="85"/>
    <s v="Chantrain Heinrich"/>
    <m/>
    <s v="(228) Mutualia - Mutualité neutre _x000a_"/>
    <s v="Place Verte 41 4800 VERVIERS"/>
    <s v="Différé"/>
    <s v="⅓ payant C"/>
    <s v="Oui"/>
    <n v="85"/>
    <n v="1.5"/>
    <x v="13"/>
    <m/>
    <x v="2"/>
    <m/>
    <x v="0"/>
    <n v="1.5"/>
    <x v="3"/>
    <m/>
  </r>
  <r>
    <x v="131"/>
    <n v="3"/>
    <x v="137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s v="1a"/>
    <x v="230"/>
    <s v="Sam, dim et JF - JOUR - Consultation"/>
    <s v="Consultation"/>
    <n v="37.5"/>
    <s v="Kersten Brigitte"/>
    <m/>
    <s v="(228) Mutualia - Mutualité neutre _x000a_"/>
    <s v="Place Verte 41 4800 VERVIERS"/>
    <s v="Différé"/>
    <s v="⅓ payant C"/>
    <s v="Oui"/>
    <n v="33.5"/>
    <n v="2"/>
    <x v="13"/>
    <m/>
    <x v="2"/>
    <m/>
    <x v="0"/>
    <n v="2"/>
    <x v="3"/>
    <m/>
  </r>
  <r>
    <x v="133"/>
    <n v="7"/>
    <x v="14"/>
    <s v="Sam, dim et JF - JOUR - Visite 1 bénéficiaire"/>
    <s v="Visite"/>
    <n v="55.5"/>
    <s v="Clohse Anna Elisabeth"/>
    <s v="Hinterscheider Wall 4  St Vith 4780"/>
    <m/>
    <m/>
    <s v="Différé"/>
    <s v="MR"/>
    <s v="Oui"/>
    <n v="55.5"/>
    <m/>
    <x v="1"/>
    <m/>
    <x v="2"/>
    <n v="55.5"/>
    <x v="0"/>
    <n v="0"/>
    <x v="2"/>
    <s v="Virement 13/11/2017"/>
  </r>
  <r>
    <x v="131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5"/>
    <n v="33.44"/>
    <x v="0"/>
    <m/>
  </r>
  <r>
    <x v="131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5"/>
    <n v="33.44"/>
    <x v="0"/>
    <m/>
  </r>
  <r>
    <x v="131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5"/>
    <n v="33.44"/>
    <x v="0"/>
    <m/>
  </r>
  <r>
    <x v="131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5"/>
    <n v="33.44"/>
    <x v="0"/>
    <m/>
  </r>
  <r>
    <x v="131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5"/>
    <n v="33.44"/>
    <x v="0"/>
    <m/>
  </r>
  <r>
    <x v="131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5"/>
    <n v="33.44"/>
    <x v="0"/>
    <m/>
  </r>
  <r>
    <x v="131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5"/>
    <n v="33.44"/>
    <x v="0"/>
    <m/>
  </r>
  <r>
    <x v="131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5"/>
    <n v="33.44"/>
    <x v="0"/>
    <m/>
  </r>
  <r>
    <x v="131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5"/>
    <n v="33.44"/>
    <x v="0"/>
    <m/>
  </r>
  <r>
    <x v="131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5"/>
    <n v="33.44"/>
    <x v="0"/>
    <m/>
  </r>
  <r>
    <x v="131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5"/>
    <n v="33.44"/>
    <x v="0"/>
    <m/>
  </r>
  <r>
    <x v="131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5"/>
    <n v="33.44"/>
    <x v="0"/>
    <m/>
  </r>
  <r>
    <x v="131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5"/>
    <n v="33.44"/>
    <x v="0"/>
    <m/>
  </r>
  <r>
    <x v="131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5"/>
    <n v="33.44"/>
    <x v="0"/>
    <m/>
  </r>
  <r>
    <x v="131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5"/>
    <n v="33.44"/>
    <x v="0"/>
    <m/>
  </r>
  <r>
    <x v="131"/>
    <n v="4"/>
    <x v="3"/>
    <s v="Sam, dim et JF - JOUR - Consultation"/>
    <s v="Consultation"/>
    <n v="37.5"/>
    <m/>
    <m/>
    <m/>
    <m/>
    <s v="Bancontact"/>
    <m/>
    <m/>
    <n v="33.44"/>
    <m/>
    <x v="1"/>
    <m/>
    <x v="2"/>
    <n v="33.44"/>
    <x v="15"/>
    <n v="33.44"/>
    <x v="0"/>
    <m/>
  </r>
  <r>
    <x v="131"/>
    <n v="4"/>
    <x v="3"/>
    <s v="Sam, dim et JF - JOUR - Consultation"/>
    <s v="Consultation"/>
    <n v="37.5"/>
    <m/>
    <m/>
    <m/>
    <m/>
    <s v="Bancontact"/>
    <m/>
    <m/>
    <n v="54.66"/>
    <m/>
    <x v="1"/>
    <m/>
    <x v="2"/>
    <n v="54.66"/>
    <x v="15"/>
    <n v="54.66"/>
    <x v="0"/>
    <m/>
  </r>
  <r>
    <x v="133"/>
    <s v="2b"/>
    <x v="191"/>
    <s v="Sam, dim et JF - JOUR - Visite 1 bénéficiaire"/>
    <s v="Visite"/>
    <n v="55.5"/>
    <s v="Collard Suzanne"/>
    <s v="La Lainière Verviers"/>
    <m/>
    <m/>
    <s v="Différé"/>
    <s v="MR"/>
    <s v="Oui"/>
    <n v="55.5"/>
    <m/>
    <x v="1"/>
    <m/>
    <x v="2"/>
    <m/>
    <x v="0"/>
    <n v="0"/>
    <x v="2"/>
    <m/>
  </r>
  <r>
    <x v="131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5"/>
    <x v="5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s v="2a"/>
    <x v="187"/>
    <s v="Sam, dim et JF - JOUR - Consultation"/>
    <s v="Consultation"/>
    <n v="37.5"/>
    <s v="Waucomont Célian"/>
    <m/>
    <s v="(228) Mutualia - Mutualité neutre _x000a_"/>
    <s v="Place Verte 41 4800 VERVIERS"/>
    <s v="Différé"/>
    <s v="⅓ payant C"/>
    <s v="Oui"/>
    <n v="37.5"/>
    <n v="1"/>
    <x v="13"/>
    <m/>
    <x v="2"/>
    <m/>
    <x v="0"/>
    <n v="1"/>
    <x v="3"/>
    <m/>
  </r>
  <r>
    <x v="131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6"/>
    <x v="2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6"/>
    <x v="21"/>
    <s v="Sam, dim et JF - JOUR - Consultation"/>
    <s v="Consultation"/>
    <n v="37.5"/>
    <m/>
    <m/>
    <m/>
    <m/>
    <s v="Bancontact"/>
    <m/>
    <m/>
    <n v="55.5"/>
    <m/>
    <x v="1"/>
    <m/>
    <x v="2"/>
    <n v="55.5"/>
    <x v="15"/>
    <n v="55.5"/>
    <x v="0"/>
    <m/>
  </r>
  <r>
    <x v="131"/>
    <n v="6"/>
    <x v="21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32"/>
    <s v="nuit 1"/>
    <x v="155"/>
    <s v="Vend et veille JF - NUIT - Consultation"/>
    <s v="Consultation"/>
    <n v="50"/>
    <s v="Peters Alyson"/>
    <m/>
    <s v="(319) Solidaris - Mutualité socialiste et syndicale de la Province de Liège _x000a_"/>
    <s v="Chaussée de Mons 228 1480 TUBIZE "/>
    <s v="Différé"/>
    <s v="⅓ payant C"/>
    <s v="Oui"/>
    <n v="50"/>
    <n v="1.5"/>
    <x v="13"/>
    <m/>
    <x v="2"/>
    <m/>
    <x v="0"/>
    <n v="1.5"/>
    <x v="3"/>
    <m/>
  </r>
  <r>
    <x v="131"/>
    <s v="1a"/>
    <x v="149"/>
    <s v="Sam, dim et JF - JOUR - Visite 1 bénéficiaire"/>
    <s v="Visite"/>
    <n v="55.5"/>
    <s v="Jacques Berthe"/>
    <m/>
    <s v="(319) Solidaris - Mutualité socialiste et syndicale de la Province de Liège _x000a_"/>
    <s v="Chaussée de Mons 228 1480 TUBIZE "/>
    <s v="Différé"/>
    <s v="⅓ payant NP"/>
    <s v="Oui"/>
    <n v="55.5"/>
    <m/>
    <x v="1"/>
    <m/>
    <x v="2"/>
    <m/>
    <x v="0"/>
    <n v="0"/>
    <x v="3"/>
    <m/>
  </r>
  <r>
    <x v="131"/>
    <s v="2b"/>
    <x v="232"/>
    <s v="Sam, dim et JF - JOUR - Visite 1 bénéficiaire"/>
    <s v="Visite"/>
    <n v="55.5"/>
    <s v="Collin Hubert"/>
    <s v="La Barcarolle Stembert"/>
    <m/>
    <m/>
    <s v="Différé"/>
    <s v="MR"/>
    <s v="Oui"/>
    <n v="55.5"/>
    <m/>
    <x v="1"/>
    <m/>
    <x v="2"/>
    <m/>
    <x v="0"/>
    <n v="0"/>
    <x v="2"/>
    <m/>
  </r>
  <r>
    <x v="131"/>
    <s v="2a"/>
    <x v="186"/>
    <s v="Sam, dim et JF - JOUR - Visite 1 bénéficiaire"/>
    <s v="Visite"/>
    <n v="55.5"/>
    <s v="Doneux Mariette"/>
    <s v="La Lainière Verviers"/>
    <m/>
    <m/>
    <s v="Différé"/>
    <s v="MR"/>
    <s v="Non"/>
    <n v="55.5"/>
    <m/>
    <x v="1"/>
    <m/>
    <x v="2"/>
    <m/>
    <x v="0"/>
    <n v="0"/>
    <x v="1"/>
    <m/>
  </r>
  <r>
    <x v="131"/>
    <n v="7"/>
    <x v="12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1"/>
    <n v="7"/>
    <x v="12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1"/>
    <n v="7"/>
    <x v="12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1"/>
    <n v="7"/>
    <x v="12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1"/>
    <n v="7"/>
    <x v="12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1"/>
    <n v="7"/>
    <x v="12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1"/>
    <n v="7"/>
    <x v="12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1"/>
    <n v="7"/>
    <x v="121"/>
    <s v="Sam, dim et JF - JOUR - Consultation"/>
    <s v="Consultation"/>
    <n v="37.5"/>
    <s v="Block Dwayne"/>
    <m/>
    <s v="(515) Freie Krankenkasse"/>
    <s v="Rue Saint-Hubert 49 - 1150 BRUXELLES"/>
    <s v="Différé"/>
    <s v="Virement"/>
    <s v="Oui"/>
    <n v="37.5"/>
    <m/>
    <x v="1"/>
    <m/>
    <x v="2"/>
    <m/>
    <x v="0"/>
    <n v="0"/>
    <x v="2"/>
    <m/>
  </r>
  <r>
    <x v="131"/>
    <n v="7"/>
    <x v="121"/>
    <s v="Sam, dim et JF - JOUR - Consultation"/>
    <s v="Consultation"/>
    <n v="37.5"/>
    <s v="Kohnen Alain"/>
    <m/>
    <s v="(515) Freie Krankenkasse"/>
    <s v="Rue Saint-Hubert 49 - 1150 BRUXELLES"/>
    <s v="Différé"/>
    <s v="Virement"/>
    <s v="Oui"/>
    <n v="37.5"/>
    <m/>
    <x v="1"/>
    <m/>
    <x v="2"/>
    <m/>
    <x v="0"/>
    <n v="0"/>
    <x v="2"/>
    <m/>
  </r>
  <r>
    <x v="131"/>
    <n v="7"/>
    <x v="121"/>
    <s v="Sam, dim et JF - JOUR - Consultation"/>
    <s v="Consultation"/>
    <n v="37.5"/>
    <s v="Peters Tiffany"/>
    <m/>
    <s v="(515) Freie Krankenkasse"/>
    <s v="Rue Saint-Hubert 49 - 1150 BRUXELLES"/>
    <s v="Différé"/>
    <s v="Virement"/>
    <s v="Oui"/>
    <n v="37.5"/>
    <m/>
    <x v="1"/>
    <n v="37.5"/>
    <x v="2"/>
    <m/>
    <x v="0"/>
    <n v="0"/>
    <x v="4"/>
    <s v="Virement 02/11/2017"/>
  </r>
  <r>
    <x v="131"/>
    <n v="7"/>
    <x v="121"/>
    <s v="Sam, dim et JF - JOUR - Consultation"/>
    <s v="Consultation"/>
    <n v="37.5"/>
    <s v="Jouck Bianca"/>
    <m/>
    <s v="(515) Freie Krankenkasse"/>
    <s v="Rue Saint-Hubert 49 - 1150 BRUXELLES"/>
    <s v="Différé"/>
    <s v="Virement"/>
    <s v="Oui"/>
    <n v="37.5"/>
    <m/>
    <x v="1"/>
    <m/>
    <x v="2"/>
    <m/>
    <x v="0"/>
    <n v="0"/>
    <x v="2"/>
    <m/>
  </r>
  <r>
    <x v="133"/>
    <s v="1a"/>
    <x v="230"/>
    <s v="Sam, dim et JF - JOUR - Visite 1 bénéficiaire"/>
    <s v="Visite"/>
    <n v="55.5"/>
    <s v="Fagot Marie - Louise"/>
    <s v="Léon D'Andrimont Limbourg"/>
    <m/>
    <m/>
    <s v="Différé"/>
    <s v="MR"/>
    <s v="Oui"/>
    <n v="55.5"/>
    <m/>
    <x v="1"/>
    <m/>
    <x v="2"/>
    <m/>
    <x v="0"/>
    <n v="0"/>
    <x v="2"/>
    <m/>
  </r>
  <r>
    <x v="131"/>
    <s v="nuit 1"/>
    <x v="221"/>
    <s v="Sam, dim et JF - NUIT - Visite 1 bénéficiaire"/>
    <s v="Visite"/>
    <n v="85"/>
    <m/>
    <m/>
    <m/>
    <m/>
    <s v="Cash"/>
    <m/>
    <m/>
    <n v="83.5"/>
    <m/>
    <x v="1"/>
    <m/>
    <x v="2"/>
    <n v="83.5"/>
    <x v="15"/>
    <n v="83.5"/>
    <x v="0"/>
    <m/>
  </r>
  <r>
    <x v="131"/>
    <s v="nuit 1"/>
    <x v="221"/>
    <s v="Sam, dim et JF - NUIT - Visite 1 bénéficiaire"/>
    <s v="Visite"/>
    <n v="85"/>
    <m/>
    <m/>
    <m/>
    <m/>
    <s v="Cash"/>
    <m/>
    <m/>
    <n v="85"/>
    <m/>
    <x v="1"/>
    <m/>
    <x v="2"/>
    <n v="85"/>
    <x v="15"/>
    <n v="85"/>
    <x v="0"/>
    <m/>
  </r>
  <r>
    <x v="131"/>
    <s v="nuit 1"/>
    <x v="221"/>
    <s v="Sam, dim et JF - NUIT - Visite 1 bénéficiaire"/>
    <s v="Visite"/>
    <n v="85"/>
    <m/>
    <m/>
    <m/>
    <m/>
    <s v="Cash"/>
    <m/>
    <m/>
    <n v="85"/>
    <m/>
    <x v="1"/>
    <m/>
    <x v="2"/>
    <n v="85"/>
    <x v="15"/>
    <n v="85"/>
    <x v="0"/>
    <m/>
  </r>
  <r>
    <x v="131"/>
    <s v="nuit 1"/>
    <x v="221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31"/>
    <s v="nuit 1"/>
    <x v="221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31"/>
    <s v="2b"/>
    <x v="232"/>
    <s v="Sam, dim et JF - JOUR - Consultation"/>
    <s v="Consultation"/>
    <n v="37.5"/>
    <s v="Maas Marie - Thérèse"/>
    <m/>
    <s v="(319) Solidaris - Mutualité socialiste et syndicale de la Province de Liège _x000a_"/>
    <s v="Chaussée de Mons 228 1480 TUBIZE "/>
    <s v="Différé"/>
    <s v="⅓ payant C"/>
    <s v="Oui"/>
    <n v="37.5"/>
    <n v="1.5"/>
    <x v="13"/>
    <m/>
    <x v="2"/>
    <m/>
    <x v="0"/>
    <n v="1.5"/>
    <x v="3"/>
    <m/>
  </r>
  <r>
    <x v="131"/>
    <n v="3"/>
    <x v="137"/>
    <s v="Sam, dim et JF - JOUR - Consultation"/>
    <s v="Consultation"/>
    <n v="37.5"/>
    <s v="Jeukens Shelomi"/>
    <m/>
    <s v="(319) Solidaris - Mutualité socialiste et syndicale de la Province de Liège _x000a_"/>
    <s v="Chaussée de Mons 228 1480 TUBIZE "/>
    <s v="Différé"/>
    <s v="⅓ payant BC"/>
    <s v="Oui"/>
    <n v="37.5"/>
    <n v="5"/>
    <x v="13"/>
    <m/>
    <x v="2"/>
    <m/>
    <x v="0"/>
    <n v="5"/>
    <x v="3"/>
    <m/>
  </r>
  <r>
    <x v="131"/>
    <n v="6"/>
    <x v="21"/>
    <s v="Sam, dim et JF - JOUR - Visite 1 bénéficiaire"/>
    <s v="Visite"/>
    <n v="55.5"/>
    <s v="Hehlemann Freddy"/>
    <s v="Reine Fabiola Eupen"/>
    <m/>
    <m/>
    <s v="Différé"/>
    <s v="MR"/>
    <s v="Oui"/>
    <n v="55.5"/>
    <m/>
    <x v="1"/>
    <m/>
    <x v="2"/>
    <n v="55.5"/>
    <x v="0"/>
    <n v="0"/>
    <x v="2"/>
    <s v="Virement 07/11/2017"/>
  </r>
  <r>
    <x v="131"/>
    <n v="7"/>
    <x v="121"/>
    <s v="Sam, dim et JF - JOUR - Visite 1 bénéficiaire"/>
    <s v="Visite"/>
    <n v="55.5"/>
    <s v="Held Alois"/>
    <s v="MRS Bütgenbach"/>
    <m/>
    <m/>
    <s v="Différé"/>
    <s v="MR"/>
    <s v="Oui"/>
    <n v="55.5"/>
    <m/>
    <x v="1"/>
    <m/>
    <x v="2"/>
    <n v="55.5"/>
    <x v="0"/>
    <n v="0"/>
    <x v="2"/>
    <s v="Virement 15/11/2017"/>
  </r>
  <r>
    <x v="131"/>
    <n v="6"/>
    <x v="21"/>
    <s v="Sam, dim et JF - JOUR - Visite 1 bénéficiaire"/>
    <s v="Visite"/>
    <n v="55.5"/>
    <s v="Kirschfink Elisabeth"/>
    <s v="St Franziskus Eupen"/>
    <m/>
    <m/>
    <s v="Différé"/>
    <s v="MR"/>
    <s v="Oui"/>
    <n v="55.5"/>
    <m/>
    <x v="1"/>
    <m/>
    <x v="2"/>
    <n v="55.5"/>
    <x v="0"/>
    <n v="0"/>
    <x v="2"/>
    <s v="Virement 08/11/2017"/>
  </r>
  <r>
    <x v="131"/>
    <s v="nuit 1"/>
    <x v="221"/>
    <s v="Sam, dim et JF - NUIT - Visite 1 bénéficiaire"/>
    <s v="Visite"/>
    <n v="85"/>
    <s v="Lanckohr Barbe"/>
    <s v="La Kan Aubel"/>
    <m/>
    <m/>
    <s v="Différé"/>
    <s v="MR"/>
    <s v="Oui"/>
    <n v="85"/>
    <m/>
    <x v="1"/>
    <m/>
    <x v="2"/>
    <m/>
    <x v="0"/>
    <n v="0"/>
    <x v="2"/>
    <m/>
  </r>
  <r>
    <x v="131"/>
    <s v="nuit 2"/>
    <x v="233"/>
    <s v="Sam, dim et JF - NUIT - Consultation"/>
    <s v="0 patient"/>
    <n v="50"/>
    <s v="0 Patient"/>
    <m/>
    <m/>
    <m/>
    <m/>
    <m/>
    <m/>
    <n v="0"/>
    <m/>
    <x v="1"/>
    <m/>
    <x v="2"/>
    <m/>
    <x v="0"/>
    <n v="0"/>
    <x v="0"/>
    <m/>
  </r>
  <r>
    <x v="131"/>
    <s v="nuit 3"/>
    <x v="202"/>
    <s v="Sam, dim et JF - NUIT - Consultation"/>
    <s v="0 patient"/>
    <n v="50"/>
    <s v="0 Patient"/>
    <m/>
    <m/>
    <m/>
    <m/>
    <m/>
    <m/>
    <n v="0"/>
    <m/>
    <x v="1"/>
    <m/>
    <x v="2"/>
    <m/>
    <x v="0"/>
    <n v="0"/>
    <x v="0"/>
    <m/>
  </r>
  <r>
    <x v="133"/>
    <s v="1a"/>
    <x v="230"/>
    <s v="Sam, dim et JF - JOUR - Consultation"/>
    <s v="Consultation"/>
    <n v="37.5"/>
    <m/>
    <m/>
    <m/>
    <m/>
    <s v="Cash"/>
    <m/>
    <m/>
    <n v="33.5"/>
    <m/>
    <x v="1"/>
    <m/>
    <x v="2"/>
    <n v="33.5"/>
    <x v="15"/>
    <n v="33.5"/>
    <x v="0"/>
    <m/>
  </r>
  <r>
    <x v="133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33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33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33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33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33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33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33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n v="33.5"/>
    <x v="15"/>
    <n v="33.5"/>
    <x v="0"/>
    <m/>
  </r>
  <r>
    <x v="133"/>
    <s v="1a"/>
    <x v="230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31"/>
    <n v="5"/>
    <x v="54"/>
    <s v="Sam, dim et JF - JOUR - Consultation"/>
    <s v="Consultation"/>
    <n v="37.5"/>
    <s v="Geron Tom"/>
    <m/>
    <s v="(319) Solidaris - Mutualité socialiste et syndicale de la Province de Liège _x000a_"/>
    <s v="Chaussée de Mons 228 1480 TUBIZE "/>
    <s v="Différé"/>
    <s v="⅓ payant NP"/>
    <s v="Oui"/>
    <n v="39.450000000000003"/>
    <m/>
    <x v="1"/>
    <m/>
    <x v="2"/>
    <m/>
    <x v="0"/>
    <n v="0"/>
    <x v="3"/>
    <m/>
  </r>
  <r>
    <x v="133"/>
    <s v="1b"/>
    <x v="27"/>
    <s v="Sam, dim et JF - JOUR - Visite 1 bénéficiaire"/>
    <s v="Visite"/>
    <n v="55.5"/>
    <s v="Lanckohr Barbe"/>
    <s v="La Kan Aubel"/>
    <m/>
    <m/>
    <s v="Différé"/>
    <s v="MR"/>
    <s v="Oui"/>
    <n v="55.5"/>
    <m/>
    <x v="1"/>
    <m/>
    <x v="2"/>
    <m/>
    <x v="0"/>
    <n v="0"/>
    <x v="2"/>
    <m/>
  </r>
  <r>
    <x v="133"/>
    <s v="1b"/>
    <x v="27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33"/>
    <s v="1b"/>
    <x v="27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3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s v="1b"/>
    <x v="2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s v="1b"/>
    <x v="27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33"/>
    <n v="6"/>
    <x v="223"/>
    <s v="Sam, dim et JF - JOUR - Visite 1 bénéficiaire"/>
    <s v="Visite"/>
    <n v="55.5"/>
    <s v="Laschet Maria"/>
    <s v="Ste Marie Raeren"/>
    <m/>
    <m/>
    <s v="Différé"/>
    <s v="MR"/>
    <s v="Oui"/>
    <n v="55"/>
    <m/>
    <x v="1"/>
    <m/>
    <x v="2"/>
    <m/>
    <x v="0"/>
    <n v="0"/>
    <x v="2"/>
    <m/>
  </r>
  <r>
    <x v="133"/>
    <n v="7"/>
    <x v="14"/>
    <s v="Sam, dim et JF - JOUR - Visite 1 bénéficiaire"/>
    <s v="Visite"/>
    <n v="55.5"/>
    <s v="Louvet Alphons"/>
    <s v="Klosterstrasse 9 bus B  4780 St Vith"/>
    <m/>
    <m/>
    <s v="Différé"/>
    <s v="MR"/>
    <s v="Oui"/>
    <n v="55.5"/>
    <m/>
    <x v="1"/>
    <m/>
    <x v="2"/>
    <n v="55.5"/>
    <x v="0"/>
    <n v="0"/>
    <x v="2"/>
    <s v="Virement 14/11/2017"/>
  </r>
  <r>
    <x v="133"/>
    <s v="2a"/>
    <x v="187"/>
    <s v="Sam, dim et JF - JOUR - Consultation"/>
    <s v="Consultation"/>
    <n v="37.5"/>
    <m/>
    <m/>
    <m/>
    <m/>
    <s v="Cash"/>
    <m/>
    <m/>
    <n v="30"/>
    <m/>
    <x v="1"/>
    <m/>
    <x v="2"/>
    <n v="30"/>
    <x v="15"/>
    <n v="30"/>
    <x v="0"/>
    <m/>
  </r>
  <r>
    <x v="133"/>
    <s v="2a"/>
    <x v="187"/>
    <s v="Sam, dim et JF - JOUR - Consultation"/>
    <s v="Consultation"/>
    <n v="37.5"/>
    <m/>
    <m/>
    <m/>
    <m/>
    <s v="Bancontact"/>
    <m/>
    <m/>
    <n v="7.5"/>
    <m/>
    <x v="1"/>
    <m/>
    <x v="2"/>
    <n v="7.5"/>
    <x v="15"/>
    <n v="7.5"/>
    <x v="0"/>
    <m/>
  </r>
  <r>
    <x v="133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s v="2a"/>
    <x v="187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s v="2a"/>
    <x v="187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33"/>
    <s v="2a"/>
    <x v="187"/>
    <s v="Sam, dim et JF - JOUR - Visite 1 bénéficiaire"/>
    <s v="Visite"/>
    <n v="55.5"/>
    <m/>
    <m/>
    <m/>
    <m/>
    <s v="Bancontact"/>
    <m/>
    <m/>
    <n v="55.5"/>
    <m/>
    <x v="1"/>
    <m/>
    <x v="2"/>
    <n v="55.5"/>
    <x v="15"/>
    <n v="55.5"/>
    <x v="0"/>
    <m/>
  </r>
  <r>
    <x v="133"/>
    <s v="2b"/>
    <x v="191"/>
    <s v="Sam, dim et JF - JOUR - Visite 1 bénéficiaire"/>
    <s v="Visite"/>
    <n v="55.5"/>
    <s v="Dormans Michel"/>
    <m/>
    <s v="(319) Solidaris - Mutualité socialiste et syndicale de la Province de Liège _x000a_"/>
    <s v="Chaussée de Mons 228 1480 TUBIZE "/>
    <s v="Différé"/>
    <s v="⅓ payant C"/>
    <s v="Oui"/>
    <n v="55.5"/>
    <n v="5"/>
    <x v="13"/>
    <m/>
    <x v="2"/>
    <m/>
    <x v="0"/>
    <n v="5"/>
    <x v="3"/>
    <m/>
  </r>
  <r>
    <x v="133"/>
    <n v="7"/>
    <x v="14"/>
    <s v="Sam, dim et JF - JOUR - Consultation"/>
    <s v="Consultation"/>
    <n v="37.5"/>
    <s v="Jonius Mathis"/>
    <s v="M.Méd. Pro Gesund"/>
    <m/>
    <m/>
    <s v="Différé"/>
    <s v="Autres"/>
    <s v="Oui"/>
    <n v="37.5"/>
    <n v="6"/>
    <x v="13"/>
    <m/>
    <x v="2"/>
    <n v="31.5"/>
    <x v="0"/>
    <n v="6"/>
    <x v="2"/>
    <s v="Virement 14/11/2017"/>
  </r>
  <r>
    <x v="133"/>
    <n v="7"/>
    <x v="14"/>
    <s v="Sam, dim et JF - JOUR - Consultation"/>
    <s v="Consultation"/>
    <n v="37.5"/>
    <s v="Kever Christophe"/>
    <s v="M.Méd. Pro Gesund"/>
    <m/>
    <m/>
    <s v="Différé"/>
    <s v="Autres"/>
    <s v="Oui"/>
    <n v="37.5"/>
    <n v="6"/>
    <x v="13"/>
    <m/>
    <x v="2"/>
    <n v="31.5"/>
    <x v="0"/>
    <n v="6"/>
    <x v="2"/>
    <s v="Virement 14/11/2017"/>
  </r>
  <r>
    <x v="133"/>
    <s v="2a"/>
    <x v="187"/>
    <s v="Sam, dim et JF - JOUR - Consultation"/>
    <s v="Consultation"/>
    <n v="37.5"/>
    <s v="Mbila Makila Ethan "/>
    <s v="M.Méd. Bulle D'Air Dison"/>
    <m/>
    <m/>
    <s v="Différé"/>
    <s v="Autres"/>
    <s v="Oui"/>
    <n v="37.5"/>
    <n v="1"/>
    <x v="13"/>
    <m/>
    <x v="2"/>
    <m/>
    <x v="0"/>
    <n v="1"/>
    <x v="2"/>
    <m/>
  </r>
  <r>
    <x v="133"/>
    <s v="2b"/>
    <x v="191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33"/>
    <s v="2b"/>
    <x v="191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33"/>
    <s v="2b"/>
    <x v="191"/>
    <s v="Sam, dim et JF - JOUR - Visite 1 bénéficiaire"/>
    <s v="Visite"/>
    <n v="55.5"/>
    <m/>
    <m/>
    <m/>
    <m/>
    <s v="Cash"/>
    <m/>
    <m/>
    <n v="55.5"/>
    <m/>
    <x v="1"/>
    <m/>
    <x v="2"/>
    <n v="55.5"/>
    <x v="15"/>
    <n v="55.5"/>
    <x v="0"/>
    <m/>
  </r>
  <r>
    <x v="133"/>
    <s v="2b"/>
    <x v="19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3"/>
    <s v="2b"/>
    <x v="19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s v="2b"/>
    <x v="191"/>
    <s v="Sam, dim et JF - JOUR - Consultation"/>
    <s v="Consultation"/>
    <n v="37.5"/>
    <s v="Kilinc Abdul - Malik"/>
    <m/>
    <s v="(506) Omnimut mutualité libre de Wallonie _x000a_"/>
    <s v="Rue Natalis 47 B 4020 LIEGE "/>
    <s v="Différé"/>
    <s v="⅓ payant C"/>
    <s v="Oui"/>
    <n v="37.5"/>
    <n v="1.5"/>
    <x v="13"/>
    <m/>
    <x v="2"/>
    <m/>
    <x v="0"/>
    <n v="1.5"/>
    <x v="3"/>
    <m/>
  </r>
  <r>
    <x v="131"/>
    <n v="6"/>
    <x v="21"/>
    <s v="Sam, dim et JF - JOUR - Consultation"/>
    <s v="Consultation"/>
    <n v="37.5"/>
    <s v="Turan Esra"/>
    <m/>
    <s v="(515) Freie Krankenkasse"/>
    <s v="Rue Saint-Hubert 49 - 1150 BRUXELLES"/>
    <s v="Différé"/>
    <s v="⅓ payant BC"/>
    <s v="Oui"/>
    <n v="55.5"/>
    <n v="1.5"/>
    <x v="13"/>
    <m/>
    <x v="2"/>
    <m/>
    <x v="0"/>
    <n v="1.5"/>
    <x v="3"/>
    <m/>
  </r>
  <r>
    <x v="133"/>
    <n v="7"/>
    <x v="14"/>
    <s v="Sam, dim et JF - JOUR - Visite 1 bénéficiaire"/>
    <s v="Visite"/>
    <n v="55.5"/>
    <s v="Ludes Agnes"/>
    <s v="Aldringen 53 4791 Thommen"/>
    <m/>
    <m/>
    <s v="Différé"/>
    <s v="MR"/>
    <s v="Oui"/>
    <n v="55.5"/>
    <m/>
    <x v="1"/>
    <m/>
    <x v="2"/>
    <n v="55.5"/>
    <x v="0"/>
    <n v="0"/>
    <x v="2"/>
    <s v="Virement 09/11/2017"/>
  </r>
  <r>
    <x v="131"/>
    <s v="nuit 1"/>
    <x v="221"/>
    <s v="Sam, dim et JF - NUIT - Visite 1 bénéficiaire"/>
    <s v="Visite"/>
    <n v="85"/>
    <s v="Mairlot André"/>
    <s v="La Seigneurie D'Heusy"/>
    <m/>
    <m/>
    <s v="Différé"/>
    <s v="MR"/>
    <s v="Oui"/>
    <n v="85"/>
    <m/>
    <x v="1"/>
    <m/>
    <x v="2"/>
    <m/>
    <x v="0"/>
    <n v="0"/>
    <x v="2"/>
    <m/>
  </r>
  <r>
    <x v="133"/>
    <n v="3"/>
    <x v="201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3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3"/>
    <x v="201"/>
    <s v="Sam, dim et JF - JOUR - Consultation"/>
    <s v="Consultation"/>
    <n v="37.5"/>
    <m/>
    <m/>
    <m/>
    <m/>
    <s v="Bancontact"/>
    <m/>
    <m/>
    <n v="83"/>
    <m/>
    <x v="1"/>
    <m/>
    <x v="2"/>
    <n v="83"/>
    <x v="15"/>
    <n v="83"/>
    <x v="0"/>
    <m/>
  </r>
  <r>
    <x v="133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3"/>
    <x v="201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7"/>
    <x v="14"/>
    <s v="Sam, dim et JF - JOUR - Visite 1 bénéficiaire"/>
    <s v="Visite"/>
    <n v="55.5"/>
    <s v="Margraff Anna"/>
    <s v="Weiherstrasse, Recht 51 St Vith 4780"/>
    <m/>
    <m/>
    <s v="Différé"/>
    <s v="MR"/>
    <s v="Oui"/>
    <n v="55.5"/>
    <m/>
    <x v="1"/>
    <m/>
    <x v="2"/>
    <n v="37.5"/>
    <x v="0"/>
    <n v="0"/>
    <x v="2"/>
    <s v="Virement 07/11/2017"/>
  </r>
  <r>
    <x v="133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4"/>
    <x v="42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n v="4"/>
    <x v="3"/>
    <s v="Sam, dim et JF - JOUR - Visite 1 bénéficiaire"/>
    <s v="Visite"/>
    <n v="55.5"/>
    <s v="Poulaert Colette"/>
    <s v="Les Jardins D'Elisabeth Waimes"/>
    <m/>
    <m/>
    <s v="Différé"/>
    <s v="MR"/>
    <s v="Oui"/>
    <n v="55.5"/>
    <m/>
    <x v="1"/>
    <m/>
    <x v="2"/>
    <m/>
    <x v="0"/>
    <n v="0"/>
    <x v="2"/>
    <m/>
  </r>
  <r>
    <x v="133"/>
    <n v="5"/>
    <x v="70"/>
    <s v="Sam, dim et JF - JOUR - Visite 1 bénéficiaire"/>
    <s v="Visite"/>
    <n v="55.5"/>
    <m/>
    <m/>
    <m/>
    <m/>
    <s v="Cash"/>
    <m/>
    <m/>
    <n v="60"/>
    <m/>
    <x v="1"/>
    <m/>
    <x v="2"/>
    <n v="60"/>
    <x v="15"/>
    <n v="60"/>
    <x v="0"/>
    <m/>
  </r>
  <r>
    <x v="133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5"/>
    <x v="7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1"/>
    <s v="2b"/>
    <x v="232"/>
    <s v="Sam, dim et JF - JOUR - Visite 1 bénéficiaire"/>
    <s v="Visite"/>
    <n v="55.5"/>
    <s v="Remacle Jeanne"/>
    <s v="St Joseph Verviers"/>
    <m/>
    <m/>
    <s v="Différé"/>
    <s v="MR"/>
    <s v="Oui"/>
    <n v="55.5"/>
    <m/>
    <x v="1"/>
    <m/>
    <x v="2"/>
    <m/>
    <x v="0"/>
    <n v="0"/>
    <x v="2"/>
    <m/>
  </r>
  <r>
    <x v="133"/>
    <n v="5"/>
    <x v="70"/>
    <s v="Sam, dim et JF - JOUR - Visite 1 bénéficiaire"/>
    <s v="Visite"/>
    <n v="55.5"/>
    <s v="Santkin Gabrielle"/>
    <s v="Philippe Watelet La Gleize"/>
    <m/>
    <m/>
    <s v="Différé"/>
    <s v="MR"/>
    <s v="Oui"/>
    <n v="61"/>
    <m/>
    <x v="1"/>
    <m/>
    <x v="2"/>
    <m/>
    <x v="0"/>
    <n v="0"/>
    <x v="2"/>
    <m/>
  </r>
  <r>
    <x v="133"/>
    <n v="6"/>
    <x v="223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3"/>
    <n v="6"/>
    <x v="223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3"/>
    <n v="6"/>
    <x v="223"/>
    <s v="Sam, dim et JF - JOUR - Visite 1 bénéficiaire"/>
    <s v="Visite"/>
    <n v="55.5"/>
    <m/>
    <m/>
    <m/>
    <m/>
    <s v="Cash"/>
    <m/>
    <m/>
    <n v="55"/>
    <m/>
    <x v="1"/>
    <m/>
    <x v="2"/>
    <n v="55"/>
    <x v="15"/>
    <n v="55"/>
    <x v="0"/>
    <m/>
  </r>
  <r>
    <x v="133"/>
    <n v="6"/>
    <x v="22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6"/>
    <x v="22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6"/>
    <x v="22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6"/>
    <x v="22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6"/>
    <x v="22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6"/>
    <x v="22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6"/>
    <x v="22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6"/>
    <x v="22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6"/>
    <x v="22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6"/>
    <x v="22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6"/>
    <x v="22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6"/>
    <x v="223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6"/>
    <x v="223"/>
    <s v="Sam, dim et JF - JOUR - Visite 1 bénéficiaire"/>
    <s v="Visite"/>
    <n v="55.5"/>
    <s v="Scheuren Hilda"/>
    <s v="St Joseph Eupen"/>
    <m/>
    <m/>
    <s v="Différé"/>
    <s v="MR"/>
    <s v="Oui"/>
    <n v="55"/>
    <m/>
    <x v="1"/>
    <m/>
    <x v="2"/>
    <m/>
    <x v="0"/>
    <n v="0"/>
    <x v="2"/>
    <m/>
  </r>
  <r>
    <x v="133"/>
    <s v="nuit 2"/>
    <x v="49"/>
    <s v="Sam, dim et JF - NUIT - Visite 1 bénéficiaire"/>
    <s v="Visite"/>
    <n v="85"/>
    <s v="Son Jacqueline"/>
    <s v="Les Heures Claires Spa"/>
    <m/>
    <m/>
    <s v="Différé"/>
    <s v="MR"/>
    <s v="Oui"/>
    <n v="85"/>
    <m/>
    <x v="1"/>
    <m/>
    <x v="2"/>
    <m/>
    <x v="0"/>
    <n v="0"/>
    <x v="2"/>
    <m/>
  </r>
  <r>
    <x v="131"/>
    <n v="3"/>
    <x v="137"/>
    <s v="Sam, dim et JF - JOUR - Visite 1 bénéficiaire"/>
    <s v="Visite"/>
    <n v="55.5"/>
    <s v="Tefnin Marie"/>
    <s v="Les Heures Claires Spa"/>
    <m/>
    <m/>
    <s v="Différé"/>
    <s v="MR"/>
    <s v="Oui"/>
    <n v="55.5"/>
    <m/>
    <x v="1"/>
    <m/>
    <x v="2"/>
    <m/>
    <x v="0"/>
    <n v="0"/>
    <x v="2"/>
    <m/>
  </r>
  <r>
    <x v="133"/>
    <s v="2a"/>
    <x v="187"/>
    <s v="Sam, dim et JF - JOUR - Consultation"/>
    <s v="Consultation"/>
    <n v="37.5"/>
    <s v="Mbila Makila Heaven"/>
    <s v="M.Méd. Bulle D'Air Dison"/>
    <m/>
    <m/>
    <s v="Différé"/>
    <s v="Autres"/>
    <s v="Oui"/>
    <n v="37.5"/>
    <n v="1"/>
    <x v="13"/>
    <m/>
    <x v="2"/>
    <m/>
    <x v="0"/>
    <n v="1"/>
    <x v="2"/>
    <m/>
  </r>
  <r>
    <x v="133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7"/>
    <x v="14"/>
    <s v="Sam, dim et JF - JOUR - Consultation"/>
    <s v="Consultation"/>
    <n v="37.5"/>
    <m/>
    <m/>
    <m/>
    <m/>
    <s v="Cash"/>
    <m/>
    <m/>
    <n v="37.5"/>
    <m/>
    <x v="1"/>
    <m/>
    <x v="2"/>
    <n v="37.5"/>
    <x v="15"/>
    <n v="37.5"/>
    <x v="0"/>
    <m/>
  </r>
  <r>
    <x v="133"/>
    <s v="2a"/>
    <x v="187"/>
    <s v="Sam, dim et JF - JOUR - Consultation"/>
    <s v="Consultation"/>
    <n v="37.5"/>
    <s v="Muntu Joshua"/>
    <s v="M.Méd. Bulle D'Air Dison"/>
    <m/>
    <m/>
    <s v="Différé"/>
    <s v="Autres"/>
    <s v="Oui"/>
    <n v="37.5"/>
    <n v="1"/>
    <x v="13"/>
    <m/>
    <x v="2"/>
    <m/>
    <x v="0"/>
    <n v="1"/>
    <x v="2"/>
    <m/>
  </r>
  <r>
    <x v="133"/>
    <n v="7"/>
    <x v="14"/>
    <s v="Sam, dim et JF - JOUR - Consultation"/>
    <s v="Consultation"/>
    <n v="37.5"/>
    <s v="Gennen Christa"/>
    <m/>
    <s v="(515) Freie Krankenkasse"/>
    <s v="Rue Saint-Hubert 49 - 1150 BRUXELLES"/>
    <s v="Différé"/>
    <s v="⅓ payant C"/>
    <s v="Oui"/>
    <n v="37.5"/>
    <n v="1.5"/>
    <x v="13"/>
    <m/>
    <x v="2"/>
    <m/>
    <x v="0"/>
    <n v="1.5"/>
    <x v="3"/>
    <m/>
  </r>
  <r>
    <x v="133"/>
    <n v="7"/>
    <x v="14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n v="5"/>
    <x v="70"/>
    <s v="Sam, dim et JF - JOUR - Visite 1 bénéficiaire"/>
    <s v="Visite"/>
    <n v="55.5"/>
    <s v="Thyrion Fernand"/>
    <s v="Philippe Watelet La Gleize"/>
    <m/>
    <m/>
    <s v="Différé"/>
    <s v="MR"/>
    <s v="Oui"/>
    <n v="61"/>
    <m/>
    <x v="1"/>
    <m/>
    <x v="2"/>
    <m/>
    <x v="0"/>
    <n v="0"/>
    <x v="2"/>
    <m/>
  </r>
  <r>
    <x v="133"/>
    <n v="3"/>
    <x v="201"/>
    <s v="Sam, dim et JF - JOUR - Visite 1 bénéficiaire"/>
    <s v="Visite"/>
    <n v="55.5"/>
    <s v="Vandenbosur Jean - Pierre"/>
    <s v="Château Sous Bois Spa"/>
    <m/>
    <m/>
    <s v="Différé"/>
    <s v="MR"/>
    <s v="Oui"/>
    <n v="55.5"/>
    <m/>
    <x v="1"/>
    <m/>
    <x v="2"/>
    <m/>
    <x v="0"/>
    <n v="0"/>
    <x v="2"/>
    <m/>
  </r>
  <r>
    <x v="131"/>
    <s v="nuit 1"/>
    <x v="221"/>
    <s v="Sam, dim et JF - NUIT - Visite 1 bénéficiaire"/>
    <s v="Visite"/>
    <n v="85"/>
    <s v="Vanderheyden Liliane"/>
    <s v="Léon D'Andrimont Limbourg"/>
    <m/>
    <m/>
    <s v="Différé"/>
    <s v="MR"/>
    <s v="Oui"/>
    <n v="85"/>
    <m/>
    <x v="1"/>
    <m/>
    <x v="2"/>
    <m/>
    <x v="0"/>
    <n v="0"/>
    <x v="2"/>
    <m/>
  </r>
  <r>
    <x v="133"/>
    <n v="7"/>
    <x v="14"/>
    <s v="Sam, dim et JF - JOUR - Visite 1 bénéficiaire"/>
    <s v="Visite"/>
    <n v="55.5"/>
    <s v="Wagner Heinrich"/>
    <s v="Gartenweg 11 St Vith 4780"/>
    <m/>
    <m/>
    <s v="Différé"/>
    <s v="MR"/>
    <s v="Oui"/>
    <n v="55.5"/>
    <m/>
    <x v="1"/>
    <m/>
    <x v="2"/>
    <n v="55.5"/>
    <x v="0"/>
    <n v="0"/>
    <x v="2"/>
    <s v="Virement 13/11/2017"/>
  </r>
  <r>
    <x v="133"/>
    <s v="1b"/>
    <x v="27"/>
    <s v="Sam, dim et JF - JOUR - Visite 1 bénéficiaire"/>
    <s v="Visite"/>
    <n v="55.5"/>
    <s v="Wintgens Marie - Angèle"/>
    <s v="Ste Elisabeth Herve"/>
    <m/>
    <m/>
    <s v="Différé"/>
    <s v="MR"/>
    <s v="Oui"/>
    <n v="55.5"/>
    <m/>
    <x v="1"/>
    <m/>
    <x v="2"/>
    <n v="55.5"/>
    <x v="0"/>
    <n v="0"/>
    <x v="2"/>
    <s v="Virement 14/11/2017"/>
  </r>
  <r>
    <x v="133"/>
    <n v="7"/>
    <x v="14"/>
    <s v="Sam, dim et JF - JOUR - Visite 1 bénéficiaire"/>
    <s v="Visite"/>
    <n v="55.5"/>
    <s v="Lejeune Hubert "/>
    <m/>
    <s v="(940,941,942) Caisse des Soins de santé de HR Rail Centre Médical Régional Namur _x000a_"/>
    <s v="Rue de France, 85 - 1060 BRUXELLES"/>
    <s v="Différé"/>
    <s v="⅓ payant C"/>
    <s v="Oui"/>
    <n v="55.5"/>
    <n v="5"/>
    <x v="13"/>
    <m/>
    <x v="2"/>
    <m/>
    <x v="0"/>
    <n v="5"/>
    <x v="1"/>
    <m/>
  </r>
  <r>
    <x v="133"/>
    <s v="nuit 1"/>
    <x v="234"/>
    <s v="Sam, dim et JF - NUIT - Consultation"/>
    <s v="0 patient"/>
    <n v="50"/>
    <s v="0 Patient"/>
    <m/>
    <m/>
    <m/>
    <m/>
    <m/>
    <m/>
    <n v="0"/>
    <m/>
    <x v="1"/>
    <m/>
    <x v="2"/>
    <m/>
    <x v="0"/>
    <n v="0"/>
    <x v="0"/>
    <m/>
  </r>
  <r>
    <x v="133"/>
    <s v="nuit 2"/>
    <x v="49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s v="nuit 2"/>
    <x v="49"/>
    <s v="Sam, dim et JF - NUIT - Consultation"/>
    <s v="Consultation"/>
    <n v="50"/>
    <m/>
    <m/>
    <m/>
    <m/>
    <s v="Bancontact"/>
    <m/>
    <m/>
    <n v="50"/>
    <m/>
    <x v="1"/>
    <m/>
    <x v="2"/>
    <n v="50"/>
    <x v="15"/>
    <n v="50"/>
    <x v="0"/>
    <m/>
  </r>
  <r>
    <x v="133"/>
    <n v="6"/>
    <x v="223"/>
    <s v="Sam, dim et JF - JOUR - Visite 1 bénéficiaire"/>
    <s v="Visite"/>
    <n v="55.5"/>
    <s v="Zeimers Régina"/>
    <s v="St Joseph Eupen"/>
    <m/>
    <m/>
    <s v="Différé"/>
    <s v="MR"/>
    <s v="Oui"/>
    <n v="50"/>
    <m/>
    <x v="1"/>
    <m/>
    <x v="2"/>
    <m/>
    <x v="0"/>
    <n v="0"/>
    <x v="2"/>
    <m/>
  </r>
  <r>
    <x v="133"/>
    <s v="nuit 3"/>
    <x v="50"/>
    <s v="Sam, dim et JF - JOUR - Consultation"/>
    <s v="Consultation"/>
    <n v="37.5"/>
    <m/>
    <m/>
    <m/>
    <m/>
    <s v="Bancontact"/>
    <m/>
    <m/>
    <n v="37.5"/>
    <m/>
    <x v="1"/>
    <m/>
    <x v="2"/>
    <n v="37.5"/>
    <x v="15"/>
    <n v="37.5"/>
    <x v="0"/>
    <m/>
  </r>
  <r>
    <x v="133"/>
    <s v="nuit 3"/>
    <x v="50"/>
    <s v="Sam, dim et JF - NUIT - Visite 1 bénéficiaire"/>
    <s v="Visite"/>
    <n v="85"/>
    <m/>
    <m/>
    <m/>
    <m/>
    <s v="Bancontact"/>
    <m/>
    <m/>
    <n v="85"/>
    <m/>
    <x v="1"/>
    <m/>
    <x v="2"/>
    <n v="85"/>
    <x v="15"/>
    <n v="85"/>
    <x v="0"/>
    <m/>
  </r>
  <r>
    <x v="134"/>
    <s v="nuit 1"/>
    <x v="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4"/>
    <s v="nuit 2"/>
    <x v="59"/>
    <s v="Vend et veille JF - NUIT - Consultation"/>
    <s v="Consultation"/>
    <n v="50"/>
    <m/>
    <m/>
    <m/>
    <m/>
    <s v="Bancontact"/>
    <m/>
    <m/>
    <n v="50"/>
    <m/>
    <x v="1"/>
    <m/>
    <x v="2"/>
    <m/>
    <x v="0"/>
    <n v="0"/>
    <x v="4"/>
    <m/>
  </r>
  <r>
    <x v="134"/>
    <s v="nuit 2"/>
    <x v="59"/>
    <s v="Vend et veille JF - NUIT - Consultation"/>
    <s v="Consultation"/>
    <n v="50"/>
    <m/>
    <m/>
    <m/>
    <m/>
    <s v="Bancontact"/>
    <m/>
    <m/>
    <n v="50"/>
    <m/>
    <x v="1"/>
    <m/>
    <x v="2"/>
    <m/>
    <x v="0"/>
    <n v="0"/>
    <x v="4"/>
    <m/>
  </r>
  <r>
    <x v="134"/>
    <s v="nuit 3"/>
    <x v="51"/>
    <s v="Vend et veille JF - NUIT - Consultation"/>
    <s v="0 patient"/>
    <n v="50"/>
    <s v="0 Patient"/>
    <m/>
    <m/>
    <m/>
    <m/>
    <m/>
    <m/>
    <n v="0"/>
    <m/>
    <x v="1"/>
    <m/>
    <x v="2"/>
    <m/>
    <x v="0"/>
    <n v="0"/>
    <x v="0"/>
    <m/>
  </r>
  <r>
    <x v="135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m/>
    <x v="0"/>
    <n v="0"/>
    <x v="4"/>
    <m/>
  </r>
  <r>
    <x v="135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m/>
    <x v="0"/>
    <n v="0"/>
    <x v="4"/>
    <m/>
  </r>
  <r>
    <x v="135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m/>
    <x v="0"/>
    <n v="0"/>
    <x v="4"/>
    <m/>
  </r>
  <r>
    <x v="135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m/>
    <x v="0"/>
    <n v="0"/>
    <x v="4"/>
    <m/>
  </r>
  <r>
    <x v="135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m/>
    <x v="0"/>
    <n v="0"/>
    <x v="4"/>
    <m/>
  </r>
  <r>
    <x v="135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m/>
    <x v="0"/>
    <n v="0"/>
    <x v="4"/>
    <m/>
  </r>
  <r>
    <x v="135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m/>
    <x v="0"/>
    <n v="0"/>
    <x v="4"/>
    <m/>
  </r>
  <r>
    <x v="135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m/>
    <x v="0"/>
    <n v="0"/>
    <x v="4"/>
    <m/>
  </r>
  <r>
    <x v="135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m/>
    <x v="0"/>
    <n v="0"/>
    <x v="4"/>
    <m/>
  </r>
  <r>
    <x v="135"/>
    <s v="1a"/>
    <x v="230"/>
    <s v="Sam, dim et JF - JOUR - Consultation"/>
    <s v="Consultation"/>
    <n v="37.5"/>
    <m/>
    <m/>
    <m/>
    <m/>
    <s v="Bancontact"/>
    <m/>
    <m/>
    <n v="33.5"/>
    <m/>
    <x v="1"/>
    <m/>
    <x v="2"/>
    <m/>
    <x v="0"/>
    <n v="0"/>
    <x v="4"/>
    <m/>
  </r>
  <r>
    <x v="135"/>
    <s v="1a"/>
    <x v="230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35"/>
    <s v="1a"/>
    <x v="230"/>
    <s v="Sam, dim et JF - JOUR - Consultation"/>
    <s v="Consultation"/>
    <n v="37.5"/>
    <s v="Marquet Aurore"/>
    <m/>
    <m/>
    <m/>
    <s v="Différé"/>
    <s v="Virement"/>
    <s v="Non"/>
    <n v="33.5"/>
    <m/>
    <x v="1"/>
    <m/>
    <x v="2"/>
    <n v="33.5"/>
    <x v="0"/>
    <n v="0"/>
    <x v="4"/>
    <s v="Virement 07/11/2017"/>
  </r>
  <r>
    <x v="135"/>
    <s v="1b"/>
    <x v="189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s v="1b"/>
    <x v="18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s v="1b"/>
    <x v="18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s v="1b"/>
    <x v="18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s v="1b"/>
    <x v="18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s v="1b"/>
    <x v="18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s v="1b"/>
    <x v="189"/>
    <s v="Sam, dim et JF - JOUR - Visite 1 bénéficiaire"/>
    <s v="Visite"/>
    <n v="55.5"/>
    <s v="Gushanaj Léonora"/>
    <m/>
    <s v="(137) Mutualité Chrétienne de Verviers - Eupen "/>
    <s v="Rue Laoureux 25-29  - 4800 Verviers"/>
    <s v="Différé"/>
    <s v="⅓ payant C"/>
    <s v="Oui"/>
    <n v="55.5"/>
    <n v="3.5"/>
    <x v="1"/>
    <m/>
    <x v="2"/>
    <m/>
    <x v="0"/>
    <n v="0"/>
    <x v="3"/>
    <m/>
  </r>
  <r>
    <x v="136"/>
    <s v="1b"/>
    <x v="230"/>
    <s v="Sam, dim et JF - JOUR - Consultation"/>
    <s v="Consultation"/>
    <n v="37.5"/>
    <s v="Lazard Frabcis"/>
    <m/>
    <s v="(137) Mutualité Chrétienne de Verviers - Eupen "/>
    <s v="Rue Laoureux 25-29  - 4800 Verviers"/>
    <s v="Différé"/>
    <s v="⅓ payant C"/>
    <s v="Oui"/>
    <n v="37.5"/>
    <n v="2"/>
    <x v="1"/>
    <m/>
    <x v="2"/>
    <m/>
    <x v="0"/>
    <n v="0"/>
    <x v="3"/>
    <m/>
  </r>
  <r>
    <x v="135"/>
    <n v="7"/>
    <x v="22"/>
    <s v="Sam, dim et JF - JOUR - Visite 1 bénéficiaire"/>
    <s v="Visite"/>
    <n v="55.5"/>
    <s v="Adams Irma"/>
    <s v="Goronne 18  6690 Vielsam"/>
    <m/>
    <m/>
    <s v="Différé"/>
    <s v="MR"/>
    <s v="Oui"/>
    <n v="55.5"/>
    <m/>
    <x v="1"/>
    <m/>
    <x v="2"/>
    <n v="55.5"/>
    <x v="0"/>
    <n v="0"/>
    <x v="2"/>
    <s v="Virement 14/11/2017"/>
  </r>
  <r>
    <x v="135"/>
    <s v="2a"/>
    <x v="235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s v="2a"/>
    <x v="23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s v="2a"/>
    <x v="23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s v="2a"/>
    <x v="23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s v="2a"/>
    <x v="23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s v="2a"/>
    <x v="23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s v="2a"/>
    <x v="23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s v="2a"/>
    <x v="23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s v="2a"/>
    <x v="235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35"/>
    <s v="2a"/>
    <x v="235"/>
    <s v="Sam, dim et JF - JOUR - Visite 1 bénéficiaire"/>
    <s v="Visite"/>
    <n v="55.5"/>
    <s v="Brossel Ginette"/>
    <s v="Rue des Coteaux  107 Verviers"/>
    <m/>
    <m/>
    <s v="Différé"/>
    <s v="Autres"/>
    <s v="Oui"/>
    <n v="55.5"/>
    <m/>
    <x v="1"/>
    <m/>
    <x v="2"/>
    <n v="55.5"/>
    <x v="0"/>
    <n v="0"/>
    <x v="2"/>
    <s v="Virement 13/11/2017"/>
  </r>
  <r>
    <x v="136"/>
    <s v="2b"/>
    <x v="180"/>
    <s v="Sam, dim et JF - JOUR - Visite 1 bénéficiaire"/>
    <s v="Visite"/>
    <n v="55.5"/>
    <s v="Herzet Florentine"/>
    <m/>
    <s v="(137) Mutualité Chrétienne de Verviers - Eupen "/>
    <s v="Rue Laoureux 25-29  - 4800 Verviers"/>
    <s v="Différé"/>
    <s v="⅓ payant C"/>
    <s v="Oui"/>
    <n v="55.5"/>
    <n v="3"/>
    <x v="1"/>
    <m/>
    <x v="2"/>
    <m/>
    <x v="0"/>
    <n v="0"/>
    <x v="3"/>
    <m/>
  </r>
  <r>
    <x v="137"/>
    <n v="7"/>
    <x v="22"/>
    <s v="Sam, dim et JF - JOUR - Consultation"/>
    <s v="Consultation"/>
    <n v="37.5"/>
    <s v="Faymonville Rita"/>
    <s v="MM Pro Gesund"/>
    <m/>
    <m/>
    <s v="Différé"/>
    <s v="Autres"/>
    <s v="Oui"/>
    <n v="37.5"/>
    <n v="1.5"/>
    <x v="1"/>
    <m/>
    <x v="2"/>
    <m/>
    <x v="0"/>
    <n v="0"/>
    <x v="2"/>
    <m/>
  </r>
  <r>
    <x v="136"/>
    <s v="2b"/>
    <x v="180"/>
    <s v="Sam, dim et JF - JOUR - Visite 1 bénéficiaire"/>
    <s v="Visite"/>
    <n v="55.5"/>
    <s v="Cupers Rene"/>
    <s v="La Providence Verviers"/>
    <m/>
    <m/>
    <s v="Différé"/>
    <s v="MR"/>
    <s v="Oui"/>
    <n v="55.5"/>
    <m/>
    <x v="1"/>
    <m/>
    <x v="2"/>
    <m/>
    <x v="0"/>
    <n v="0"/>
    <x v="2"/>
    <m/>
  </r>
  <r>
    <x v="136"/>
    <n v="4"/>
    <x v="112"/>
    <s v="Sam, dim et JF - JOUR - Consultation"/>
    <s v="Consultation"/>
    <n v="37.5"/>
    <s v="Benker Roger"/>
    <m/>
    <s v="(137) Mutualité Chrétienne de Verviers - Eupen "/>
    <s v="Rue Laoureux 25-29  - 4800 Verviers"/>
    <s v="Différé"/>
    <s v="⅓ payant C"/>
    <s v="Oui"/>
    <n v="37.5"/>
    <n v="2"/>
    <x v="1"/>
    <m/>
    <x v="2"/>
    <m/>
    <x v="0"/>
    <n v="0"/>
    <x v="3"/>
    <m/>
  </r>
  <r>
    <x v="137"/>
    <s v="nuit 3"/>
    <x v="22"/>
    <s v="Sam, dim et JF - NUIT - Consultation"/>
    <s v="Consultation"/>
    <n v="50"/>
    <s v="Feltes Valérie"/>
    <s v="M.Méd. Pro Gesund"/>
    <m/>
    <m/>
    <s v="Différé"/>
    <s v="Autres"/>
    <s v="Oui"/>
    <n v="50"/>
    <n v="6"/>
    <x v="1"/>
    <m/>
    <x v="2"/>
    <m/>
    <x v="0"/>
    <n v="0"/>
    <x v="2"/>
    <m/>
  </r>
  <r>
    <x v="136"/>
    <n v="4"/>
    <x v="112"/>
    <s v="Sam, dim et JF - JOUR - Consultation"/>
    <s v="Consultation"/>
    <n v="37.5"/>
    <s v="Lecoq Gary"/>
    <m/>
    <s v="(137) Mutualité Chrétienne de Verviers - Eupen "/>
    <s v="Rue Laoureux 25-29  - 4800 Verviers"/>
    <s v="Différé"/>
    <s v="⅓ payant C"/>
    <s v="Oui"/>
    <n v="37.5"/>
    <n v="2"/>
    <x v="1"/>
    <m/>
    <x v="2"/>
    <m/>
    <x v="0"/>
    <n v="0"/>
    <x v="3"/>
    <m/>
  </r>
  <r>
    <x v="135"/>
    <s v="1b"/>
    <x v="189"/>
    <s v="Sam, dim et JF - JOUR - Visite 1 bénéficiaire"/>
    <s v="Visite"/>
    <n v="55.5"/>
    <s v="Delhez Gaston"/>
    <s v="Léonardo Da Vinci Welkenraedt"/>
    <m/>
    <m/>
    <s v="Différé"/>
    <s v="MR"/>
    <s v="Oui"/>
    <n v="55.5"/>
    <m/>
    <x v="1"/>
    <m/>
    <x v="2"/>
    <m/>
    <x v="0"/>
    <n v="0"/>
    <x v="2"/>
    <m/>
  </r>
  <r>
    <x v="137"/>
    <s v="1b"/>
    <x v="172"/>
    <s v="Sam, dim et JF - JOUR - Visite 1 bénéficiaire"/>
    <s v="Visite"/>
    <n v="55.5"/>
    <s v="Delhez Gaston"/>
    <s v="Léonardo Da Vinci Welkenraedt"/>
    <m/>
    <m/>
    <s v="Différé"/>
    <s v="MR"/>
    <s v="Oui"/>
    <n v="55.5"/>
    <m/>
    <x v="1"/>
    <m/>
    <x v="2"/>
    <m/>
    <x v="0"/>
    <n v="0"/>
    <x v="2"/>
    <m/>
  </r>
  <r>
    <x v="135"/>
    <s v="2a"/>
    <x v="235"/>
    <s v="Sam, dim et JF - JOUR - Visite 1 bénéficiaire"/>
    <s v="Visite"/>
    <n v="55.5"/>
    <s v="Detaille Hélène"/>
    <s v="Bon Air Petit Rechain"/>
    <m/>
    <m/>
    <s v="Différé"/>
    <s v="MR"/>
    <s v="Oui"/>
    <n v="55.5"/>
    <m/>
    <x v="1"/>
    <m/>
    <x v="2"/>
    <m/>
    <x v="0"/>
    <n v="0"/>
    <x v="2"/>
    <m/>
  </r>
  <r>
    <x v="135"/>
    <s v="2b"/>
    <x v="236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s v="2b"/>
    <x v="236"/>
    <s v="Sam, dim et JF - JOUR - Visite 1 bénéficiaire"/>
    <s v="Visite"/>
    <n v="55.5"/>
    <m/>
    <m/>
    <m/>
    <m/>
    <s v="Cash"/>
    <m/>
    <m/>
    <n v="55.5"/>
    <m/>
    <x v="1"/>
    <m/>
    <x v="2"/>
    <m/>
    <x v="0"/>
    <n v="0"/>
    <x v="4"/>
    <m/>
  </r>
  <r>
    <x v="135"/>
    <s v="2b"/>
    <x v="23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s v="2b"/>
    <x v="23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n v="4"/>
    <x v="237"/>
    <s v="Sam, dim et JF - JOUR - Visite 1 bénéficiaire"/>
    <s v="Visite"/>
    <n v="55.5"/>
    <s v="Doneux Madeleine"/>
    <s v="MR ?"/>
    <s v="(509) Partena - Mutualité libre _x000a_"/>
    <s v="Boulevard Louis Mettewie 74-76 1080 BRUXELLES "/>
    <s v="Différé"/>
    <s v="MR"/>
    <s v="Oui"/>
    <n v="55.5"/>
    <m/>
    <x v="1"/>
    <m/>
    <x v="2"/>
    <m/>
    <x v="0"/>
    <n v="0"/>
    <x v="4"/>
    <m/>
  </r>
  <r>
    <x v="137"/>
    <n v="7"/>
    <x v="22"/>
    <s v="Sam, dim et JF - JOUR - Consultation"/>
    <s v="Consultation"/>
    <n v="37.5"/>
    <s v="Halmes Max"/>
    <s v="MM Pro Gesund"/>
    <m/>
    <m/>
    <s v="Différé"/>
    <s v="Autres"/>
    <s v="Oui"/>
    <n v="37.5"/>
    <n v="6"/>
    <x v="1"/>
    <m/>
    <x v="2"/>
    <m/>
    <x v="0"/>
    <n v="0"/>
    <x v="2"/>
    <m/>
  </r>
  <r>
    <x v="136"/>
    <n v="7"/>
    <x v="11"/>
    <s v="Sam, dim et JF - JOUR - Consultation"/>
    <s v="Consultation"/>
    <n v="37.5"/>
    <s v="Halmes Reinhold"/>
    <s v="Pro Gesund"/>
    <m/>
    <m/>
    <s v="Différé"/>
    <s v="Autres"/>
    <s v="Oui"/>
    <n v="37.5"/>
    <n v="6"/>
    <x v="1"/>
    <m/>
    <x v="2"/>
    <m/>
    <x v="0"/>
    <n v="0"/>
    <x v="2"/>
    <m/>
  </r>
  <r>
    <x v="136"/>
    <n v="6"/>
    <x v="66"/>
    <s v="Sam, dim et JF - JOUR - Visite 1 bénéficiaire"/>
    <s v="Visite"/>
    <n v="55.5"/>
    <s v="Remmy Margareta"/>
    <m/>
    <s v="(137) Mutualité Chrétienne de Verviers - Eupen "/>
    <s v="Rue Laoureux 25-29  - 4800 Verviers"/>
    <s v="Différé"/>
    <s v="⅓ payant C"/>
    <s v="Oui"/>
    <n v="55.5"/>
    <n v="3"/>
    <x v="1"/>
    <m/>
    <x v="2"/>
    <m/>
    <x v="0"/>
    <n v="0"/>
    <x v="3"/>
    <m/>
  </r>
  <r>
    <x v="135"/>
    <n v="3"/>
    <x v="89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n v="3"/>
    <x v="89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n v="3"/>
    <x v="8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3"/>
    <x v="8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3"/>
    <x v="8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3"/>
    <x v="8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3"/>
    <x v="8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3"/>
    <x v="8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3"/>
    <x v="89"/>
    <s v="Sam, dim et JF - JOUR - Visite 1 bénéficiaire"/>
    <s v="Visite"/>
    <n v="55.5"/>
    <m/>
    <m/>
    <m/>
    <m/>
    <s v="Bancontact"/>
    <m/>
    <m/>
    <n v="56"/>
    <m/>
    <x v="1"/>
    <m/>
    <x v="2"/>
    <m/>
    <x v="0"/>
    <n v="0"/>
    <x v="4"/>
    <m/>
  </r>
  <r>
    <x v="136"/>
    <s v="nuit 1"/>
    <x v="188"/>
    <s v="Sam, dim et JF - JOUR - Visite 1 bénéficiaire"/>
    <s v="Visite"/>
    <n v="55.5"/>
    <s v="Herzet Florentine"/>
    <m/>
    <s v="(137) Mutualité Chrétienne de Verviers - Eupen "/>
    <s v="Rue Laoureux 25-29  - 4800 Verviers"/>
    <s v="Différé"/>
    <s v="⅓ payant C"/>
    <s v="Oui"/>
    <n v="55.5"/>
    <n v="3"/>
    <x v="1"/>
    <m/>
    <x v="2"/>
    <m/>
    <x v="0"/>
    <n v="0"/>
    <x v="3"/>
    <m/>
  </r>
  <r>
    <x v="136"/>
    <s v="nuit 1"/>
    <x v="188"/>
    <s v="Sam, dim et JF - JOUR - Visite 1 bénéficiaire"/>
    <s v="Visite"/>
    <n v="55.5"/>
    <s v="Zinzen Maria"/>
    <m/>
    <s v="(137) Mutualité Chrétienne de Verviers - Eupen "/>
    <s v="Rue Laoureux 25-29  - 4800 Verviers"/>
    <s v="Différé"/>
    <s v="⅓ payant C"/>
    <s v="Oui"/>
    <n v="55.5"/>
    <n v="3"/>
    <x v="1"/>
    <m/>
    <x v="2"/>
    <m/>
    <x v="0"/>
    <n v="0"/>
    <x v="3"/>
    <m/>
  </r>
  <r>
    <x v="135"/>
    <n v="4"/>
    <x v="10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4"/>
    <x v="10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4"/>
    <x v="10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4"/>
    <x v="10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4"/>
    <x v="10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4"/>
    <x v="10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4"/>
    <x v="10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4"/>
    <x v="10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4"/>
    <x v="10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4"/>
    <x v="104"/>
    <s v="Sam, dim et JF - JOUR - Consultation"/>
    <s v="Consultation"/>
    <n v="37.5"/>
    <m/>
    <m/>
    <m/>
    <m/>
    <s v="Bancontact"/>
    <m/>
    <m/>
    <n v="37.51"/>
    <m/>
    <x v="1"/>
    <m/>
    <x v="2"/>
    <m/>
    <x v="0"/>
    <n v="0"/>
    <x v="4"/>
    <m/>
  </r>
  <r>
    <x v="135"/>
    <s v="2b"/>
    <x v="236"/>
    <s v="Sam, dim et JF - JOUR - Consultation"/>
    <s v="Consultation"/>
    <n v="37.5"/>
    <s v="Scholzen Philippe"/>
    <m/>
    <s v="(228) Mutualia - Mutualité neutre _x000a_"/>
    <s v="Place Verte 41 4800 VERVIERS"/>
    <s v="Différé"/>
    <s v="⅓ payant C"/>
    <s v="Oui"/>
    <n v="37.5"/>
    <n v="3"/>
    <x v="1"/>
    <m/>
    <x v="2"/>
    <m/>
    <x v="0"/>
    <n v="0"/>
    <x v="3"/>
    <m/>
  </r>
  <r>
    <x v="135"/>
    <n v="3"/>
    <x v="89"/>
    <s v="Sam, dim et JF - JOUR - Consultation"/>
    <s v="Consultation"/>
    <n v="37.5"/>
    <s v="Bruyère Eléonore"/>
    <m/>
    <s v="(228) Mutualia - Mutualité neutre _x000a_"/>
    <s v="Place Verte 41 4800 VERVIERS"/>
    <s v="Différé"/>
    <s v="⅓ payant BC"/>
    <s v="Oui"/>
    <n v="37.5"/>
    <n v="1.5"/>
    <x v="1"/>
    <m/>
    <x v="2"/>
    <m/>
    <x v="0"/>
    <n v="0"/>
    <x v="3"/>
    <m/>
  </r>
  <r>
    <x v="135"/>
    <n v="5"/>
    <x v="13"/>
    <s v="Sam, dim et JF - JOUR - Consultation"/>
    <s v="Consultation"/>
    <n v="37.5"/>
    <m/>
    <m/>
    <m/>
    <m/>
    <s v="Cash"/>
    <m/>
    <m/>
    <n v="40"/>
    <m/>
    <x v="1"/>
    <m/>
    <x v="2"/>
    <m/>
    <x v="0"/>
    <n v="0"/>
    <x v="4"/>
    <m/>
  </r>
  <r>
    <x v="135"/>
    <n v="5"/>
    <x v="13"/>
    <s v="Sam, dim et JF - JOUR - Consultation"/>
    <s v="Consultation"/>
    <n v="37.5"/>
    <m/>
    <m/>
    <m/>
    <m/>
    <s v="Cash"/>
    <m/>
    <m/>
    <n v="40"/>
    <m/>
    <x v="1"/>
    <m/>
    <x v="2"/>
    <m/>
    <x v="0"/>
    <n v="0"/>
    <x v="4"/>
    <m/>
  </r>
  <r>
    <x v="135"/>
    <n v="5"/>
    <x v="13"/>
    <s v="Sam, dim et JF - JOUR - Consultation"/>
    <s v="Consultation"/>
    <n v="37.5"/>
    <m/>
    <m/>
    <m/>
    <m/>
    <s v="Cash"/>
    <m/>
    <m/>
    <n v="40"/>
    <m/>
    <x v="1"/>
    <m/>
    <x v="2"/>
    <m/>
    <x v="0"/>
    <n v="0"/>
    <x v="4"/>
    <m/>
  </r>
  <r>
    <x v="135"/>
    <n v="5"/>
    <x v="13"/>
    <s v="Sam, dim et JF - JOUR - Consultation"/>
    <s v="Consultation"/>
    <n v="37.5"/>
    <m/>
    <m/>
    <m/>
    <m/>
    <s v="Cash"/>
    <m/>
    <m/>
    <n v="40"/>
    <m/>
    <x v="1"/>
    <m/>
    <x v="2"/>
    <m/>
    <x v="0"/>
    <n v="0"/>
    <x v="4"/>
    <m/>
  </r>
  <r>
    <x v="135"/>
    <n v="5"/>
    <x v="13"/>
    <s v="Sam, dim et JF - JOUR - Consultation"/>
    <s v="Consultation"/>
    <n v="37.5"/>
    <m/>
    <m/>
    <m/>
    <m/>
    <s v="Cash"/>
    <m/>
    <m/>
    <n v="40"/>
    <m/>
    <x v="1"/>
    <m/>
    <x v="2"/>
    <m/>
    <x v="0"/>
    <n v="0"/>
    <x v="4"/>
    <m/>
  </r>
  <r>
    <x v="135"/>
    <n v="5"/>
    <x v="13"/>
    <s v="Sam, dim et JF - JOUR - Consultation"/>
    <s v="Consultation"/>
    <n v="37.5"/>
    <m/>
    <m/>
    <m/>
    <m/>
    <s v="Bancontact"/>
    <m/>
    <m/>
    <n v="40"/>
    <m/>
    <x v="1"/>
    <m/>
    <x v="2"/>
    <m/>
    <x v="0"/>
    <n v="0"/>
    <x v="4"/>
    <m/>
  </r>
  <r>
    <x v="135"/>
    <n v="5"/>
    <x v="13"/>
    <s v="Sam, dim et JF - JOUR - Consultation"/>
    <s v="Consultation"/>
    <n v="37.5"/>
    <m/>
    <m/>
    <m/>
    <m/>
    <s v="Bancontact"/>
    <m/>
    <m/>
    <n v="40"/>
    <m/>
    <x v="1"/>
    <m/>
    <x v="2"/>
    <m/>
    <x v="0"/>
    <n v="0"/>
    <x v="4"/>
    <m/>
  </r>
  <r>
    <x v="135"/>
    <n v="6"/>
    <x v="15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n v="6"/>
    <x v="15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n v="6"/>
    <x v="15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n v="6"/>
    <x v="15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n v="6"/>
    <x v="15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n v="6"/>
    <x v="15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n v="6"/>
    <x v="15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6"/>
    <x v="15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6"/>
    <x v="15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6"/>
    <x v="15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6"/>
    <x v="15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6"/>
    <x v="15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6"/>
    <x v="15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6"/>
    <x v="15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6"/>
    <x v="15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6"/>
    <x v="15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3"/>
    <x v="89"/>
    <s v="Sam, dim et JF - JOUR - Consultation"/>
    <s v="Consultation"/>
    <n v="37.5"/>
    <s v="Wislet Jonathan"/>
    <m/>
    <s v="(228) Mutualia - Mutualité neutre _x000a_"/>
    <s v="Place Verte 41 4800 VERVIERS"/>
    <s v="Différé"/>
    <s v="⅓ payant NP"/>
    <s v="Oui"/>
    <n v="37.5"/>
    <m/>
    <x v="1"/>
    <m/>
    <x v="2"/>
    <m/>
    <x v="0"/>
    <n v="0"/>
    <x v="3"/>
    <m/>
  </r>
  <r>
    <x v="135"/>
    <s v="nuit 1"/>
    <x v="9"/>
    <s v="Sam, dim et JF - NUIT - Visite 1 bénéficiaire"/>
    <s v="Visite"/>
    <n v="85"/>
    <s v="Renard Léon"/>
    <m/>
    <s v="(228) Mutualia - Mutualité neutre _x000a_"/>
    <s v="Place Verte 41 4800 VERVIERS"/>
    <s v="Différé"/>
    <s v="⅓ payant NP"/>
    <s v="Oui"/>
    <n v="78.5"/>
    <m/>
    <x v="1"/>
    <m/>
    <x v="2"/>
    <m/>
    <x v="0"/>
    <n v="0"/>
    <x v="3"/>
    <m/>
  </r>
  <r>
    <x v="137"/>
    <n v="7"/>
    <x v="22"/>
    <s v="Sam, dim et JF - JOUR - Consultation"/>
    <s v="Consultation"/>
    <n v="37.5"/>
    <s v="Jansen Catherine"/>
    <s v="MM Pro Gesund"/>
    <m/>
    <m/>
    <s v="Différé"/>
    <s v="Autres"/>
    <s v="Oui"/>
    <n v="37.5"/>
    <n v="6"/>
    <x v="1"/>
    <m/>
    <x v="2"/>
    <m/>
    <x v="0"/>
    <n v="0"/>
    <x v="2"/>
    <m/>
  </r>
  <r>
    <x v="135"/>
    <n v="7"/>
    <x v="2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n v="7"/>
    <x v="2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n v="7"/>
    <x v="2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n v="7"/>
    <x v="2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n v="7"/>
    <x v="2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n v="7"/>
    <x v="2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n v="7"/>
    <x v="22"/>
    <s v="Sam, dim et JF - JOUR - Visite 1 bénéficiaire"/>
    <s v="Visite"/>
    <n v="55.5"/>
    <m/>
    <m/>
    <m/>
    <m/>
    <s v="Cash"/>
    <m/>
    <m/>
    <n v="55"/>
    <m/>
    <x v="1"/>
    <m/>
    <x v="2"/>
    <m/>
    <x v="0"/>
    <n v="0"/>
    <x v="4"/>
    <m/>
  </r>
  <r>
    <x v="135"/>
    <n v="7"/>
    <x v="2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7"/>
    <x v="2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7"/>
    <x v="2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7"/>
    <x v="2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7"/>
    <x v="2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7"/>
    <x v="2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7"/>
    <x v="2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s v="2a"/>
    <x v="235"/>
    <s v="Sam, dim et JF - JOUR - Consultation"/>
    <s v="Consultation"/>
    <n v="37.5"/>
    <s v="Kabadayi Ozgur"/>
    <s v="M.Méd.Mosaïque Verviers"/>
    <m/>
    <m/>
    <s v="Différé"/>
    <s v="Autres"/>
    <s v="Oui"/>
    <n v="37.5"/>
    <n v="6"/>
    <x v="1"/>
    <m/>
    <x v="2"/>
    <n v="31.35"/>
    <x v="0"/>
    <n v="0"/>
    <x v="2"/>
    <s v="Virement 15/11/2017"/>
  </r>
  <r>
    <x v="137"/>
    <s v="2a"/>
    <x v="238"/>
    <s v="Sam, dim et JF - JOUR - Consultation"/>
    <s v="Consultation"/>
    <n v="37.5"/>
    <s v="Schuind Lucie"/>
    <m/>
    <s v="(228) Mutualia - Mutualité neutre _x000a_"/>
    <s v="Place Verte 41 4800 VERVIERS"/>
    <s v="Différé"/>
    <s v="⅓ payant C"/>
    <s v="Oui"/>
    <n v="37.5"/>
    <n v="1.5"/>
    <x v="1"/>
    <m/>
    <x v="2"/>
    <m/>
    <x v="0"/>
    <n v="0"/>
    <x v="3"/>
    <m/>
  </r>
  <r>
    <x v="135"/>
    <s v="2a"/>
    <x v="235"/>
    <s v="Sam, dim et JF - JOUR - Visite 1 bénéficiaire"/>
    <s v="Visite"/>
    <n v="55.5"/>
    <s v="Fransolet Madeleine Marie"/>
    <s v="Le Couquemont Dison"/>
    <m/>
    <m/>
    <s v="Différé"/>
    <s v="MR"/>
    <s v="Oui"/>
    <n v="55.5"/>
    <m/>
    <x v="1"/>
    <m/>
    <x v="2"/>
    <m/>
    <x v="0"/>
    <n v="0"/>
    <x v="2"/>
    <m/>
  </r>
  <r>
    <x v="135"/>
    <s v="nuit 1"/>
    <x v="9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s v="nuit 1"/>
    <x v="9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s v="nuit 1"/>
    <x v="9"/>
    <s v="Sam, dim et JF - NUIT - Visite 1 bénéficiaire"/>
    <s v="Visite"/>
    <n v="85"/>
    <m/>
    <m/>
    <m/>
    <m/>
    <s v="Cash"/>
    <m/>
    <m/>
    <n v="85"/>
    <m/>
    <x v="1"/>
    <m/>
    <x v="2"/>
    <m/>
    <x v="0"/>
    <n v="0"/>
    <x v="4"/>
    <m/>
  </r>
  <r>
    <x v="136"/>
    <s v="1a"/>
    <x v="134"/>
    <s v="Sam, dim et JF - JOUR - Visite 1 bénéficiaire"/>
    <s v="Visite"/>
    <n v="55.5"/>
    <s v="Gerkens Charles"/>
    <s v="Home Leonard de Vinci Welkenraedt"/>
    <m/>
    <m/>
    <s v="Différé"/>
    <s v="MR"/>
    <s v="Oui"/>
    <n v="55.5"/>
    <m/>
    <x v="1"/>
    <m/>
    <x v="2"/>
    <m/>
    <x v="0"/>
    <n v="0"/>
    <x v="2"/>
    <m/>
  </r>
  <r>
    <x v="137"/>
    <s v="nuit 2"/>
    <x v="156"/>
    <s v="Sam, dim et JF - NUIT - Visite 1 bénéficiaire"/>
    <s v="Visite"/>
    <n v="85"/>
    <s v="Germaneau Claudett C/ Faber M"/>
    <s v="La Bouvière Vielsalm"/>
    <m/>
    <m/>
    <s v="Différé"/>
    <s v="MR"/>
    <s v="Oui"/>
    <n v="130"/>
    <m/>
    <x v="1"/>
    <m/>
    <x v="2"/>
    <m/>
    <x v="0"/>
    <n v="0"/>
    <x v="2"/>
    <m/>
  </r>
  <r>
    <x v="135"/>
    <s v="nuit 1"/>
    <x v="9"/>
    <s v="Sam, dim et JF - NUIT - Visite 1 bénéficiaire"/>
    <s v="Visite"/>
    <n v="85"/>
    <s v="Gilles Erna"/>
    <s v="Ste Catherine Walhorn"/>
    <m/>
    <m/>
    <s v="Différé"/>
    <s v="MR"/>
    <s v="Oui"/>
    <n v="85"/>
    <m/>
    <x v="1"/>
    <m/>
    <x v="2"/>
    <m/>
    <x v="0"/>
    <n v="0"/>
    <x v="2"/>
    <m/>
  </r>
  <r>
    <x v="138"/>
    <s v="nuit 1"/>
    <x v="95"/>
    <s v="Vend et veille JF - JOUR - Visite 1 bénéficiare"/>
    <s v="Visite"/>
    <n v="49.5"/>
    <s v="Hacking Yvonne"/>
    <s v="MR Ste Elisabeth Herve"/>
    <m/>
    <m/>
    <s v="Différé"/>
    <s v="MR"/>
    <s v="Oui"/>
    <n v="49"/>
    <m/>
    <x v="1"/>
    <m/>
    <x v="2"/>
    <m/>
    <x v="0"/>
    <n v="0"/>
    <x v="2"/>
    <m/>
  </r>
  <r>
    <x v="137"/>
    <s v="2a"/>
    <x v="238"/>
    <s v="Sam, dim et JF - JOUR - Consultation"/>
    <s v="Consultation"/>
    <n v="37.5"/>
    <s v="Saulle Enora"/>
    <m/>
    <s v="(228) Mutualia - Mutualité neutre _x000a_"/>
    <s v="Place Verte 41 4800 VERVIERS"/>
    <s v="Différé"/>
    <s v="⅓ payant C"/>
    <s v="Oui"/>
    <n v="37.5"/>
    <n v="1.5"/>
    <x v="1"/>
    <m/>
    <x v="2"/>
    <m/>
    <x v="0"/>
    <n v="0"/>
    <x v="3"/>
    <m/>
  </r>
  <r>
    <x v="135"/>
    <s v="nuit 2"/>
    <x v="19"/>
    <s v="Sam, dim et JF - NUIT - Visite 1 bénéficiaire"/>
    <s v="Visite"/>
    <n v="85"/>
    <m/>
    <m/>
    <m/>
    <m/>
    <s v="Cash"/>
    <m/>
    <m/>
    <n v="85"/>
    <m/>
    <x v="1"/>
    <m/>
    <x v="2"/>
    <m/>
    <x v="0"/>
    <n v="0"/>
    <x v="4"/>
    <m/>
  </r>
  <r>
    <x v="135"/>
    <s v="nuit 2"/>
    <x v="1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s v="nuit 2"/>
    <x v="19"/>
    <s v="Sam, dim et JF - NUIT - Consultation"/>
    <s v="Consultation"/>
    <n v="50"/>
    <m/>
    <m/>
    <m/>
    <m/>
    <s v="Bancontact"/>
    <m/>
    <m/>
    <n v="50"/>
    <m/>
    <x v="1"/>
    <m/>
    <x v="2"/>
    <m/>
    <x v="0"/>
    <n v="0"/>
    <x v="4"/>
    <m/>
  </r>
  <r>
    <x v="135"/>
    <s v="nuit 2"/>
    <x v="19"/>
    <s v="Sam, dim et JF - NUIT - Visite 1 bénéficiaire"/>
    <s v="Visite"/>
    <n v="85"/>
    <m/>
    <m/>
    <m/>
    <m/>
    <s v="Bancontact"/>
    <m/>
    <m/>
    <n v="85"/>
    <m/>
    <x v="1"/>
    <m/>
    <x v="2"/>
    <m/>
    <x v="0"/>
    <n v="0"/>
    <x v="4"/>
    <m/>
  </r>
  <r>
    <x v="135"/>
    <s v="nuit 2"/>
    <x v="19"/>
    <s v="Sam, dim et JF - NUIT - Visite 1 bénéficiaire"/>
    <s v="Visite"/>
    <n v="85"/>
    <m/>
    <m/>
    <m/>
    <m/>
    <s v="Bancontact"/>
    <m/>
    <m/>
    <n v="85"/>
    <m/>
    <x v="1"/>
    <m/>
    <x v="2"/>
    <m/>
    <x v="0"/>
    <n v="0"/>
    <x v="4"/>
    <m/>
  </r>
  <r>
    <x v="135"/>
    <s v="nuit 1"/>
    <x v="9"/>
    <s v="Sam, dim et JF - NUIT - Visite 1 bénéficiaire"/>
    <s v="Visite"/>
    <n v="85"/>
    <s v="Keutgen Erna"/>
    <s v="Ste Catherine Walhorn"/>
    <m/>
    <m/>
    <s v="Différé"/>
    <s v="MR"/>
    <s v="Oui"/>
    <n v="78.5"/>
    <m/>
    <x v="1"/>
    <m/>
    <x v="2"/>
    <m/>
    <x v="0"/>
    <n v="0"/>
    <x v="2"/>
    <m/>
  </r>
  <r>
    <x v="135"/>
    <s v="nuit 3"/>
    <x v="22"/>
    <s v="Sam, dim et JF - NUIT - Consultation"/>
    <s v="0 patient"/>
    <n v="50"/>
    <s v="0 Patient"/>
    <m/>
    <m/>
    <m/>
    <m/>
    <m/>
    <m/>
    <n v="0"/>
    <m/>
    <x v="1"/>
    <m/>
    <x v="2"/>
    <m/>
    <x v="0"/>
    <n v="0"/>
    <x v="0"/>
    <m/>
  </r>
  <r>
    <x v="137"/>
    <s v="1a"/>
    <x v="230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s v="1a"/>
    <x v="230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s v="1a"/>
    <x v="230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s v="1a"/>
    <x v="230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s v="1a"/>
    <x v="230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s v="1a"/>
    <x v="230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s v="1a"/>
    <x v="230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s v="1a"/>
    <x v="230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s v="1a"/>
    <x v="230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s v="1a"/>
    <x v="230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s v="1a"/>
    <x v="230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s v="1a"/>
    <x v="230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s v="1a"/>
    <x v="230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s v="1a"/>
    <x v="230"/>
    <s v="Sam, dim et JF - JOUR - Consultation NA"/>
    <s v="Consultation"/>
    <n v="33.5"/>
    <m/>
    <m/>
    <m/>
    <m/>
    <s v="Bancontact"/>
    <m/>
    <m/>
    <n v="75"/>
    <m/>
    <x v="1"/>
    <m/>
    <x v="2"/>
    <m/>
    <x v="0"/>
    <n v="0"/>
    <x v="4"/>
    <m/>
  </r>
  <r>
    <x v="137"/>
    <s v="1b"/>
    <x v="172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37"/>
    <s v="1b"/>
    <x v="172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36"/>
    <n v="6"/>
    <x v="66"/>
    <s v="Sam, dim et JF - JOUR - Visite 1 bénéficiaire"/>
    <s v="Visite"/>
    <n v="55.5"/>
    <s v="Laschet Maria"/>
    <s v="MRS Marienheim Spitalstrasse 60 Raeren"/>
    <m/>
    <m/>
    <s v="Différé"/>
    <s v="MR"/>
    <s v="Oui"/>
    <n v="55.5"/>
    <m/>
    <x v="1"/>
    <m/>
    <x v="2"/>
    <m/>
    <x v="0"/>
    <n v="0"/>
    <x v="2"/>
    <m/>
  </r>
  <r>
    <x v="135"/>
    <s v="2a"/>
    <x v="235"/>
    <s v="Sam, dim et JF - JOUR - Visite 1 bénéficiaire"/>
    <s v="Visite"/>
    <n v="55.5"/>
    <s v="Loffet François"/>
    <s v="Le Couquemont Dison"/>
    <m/>
    <m/>
    <s v="Différé"/>
    <s v="MR"/>
    <s v="Oui"/>
    <n v="55.5"/>
    <m/>
    <x v="1"/>
    <m/>
    <x v="2"/>
    <m/>
    <x v="0"/>
    <n v="0"/>
    <x v="2"/>
    <m/>
  </r>
  <r>
    <x v="137"/>
    <s v="1b"/>
    <x v="17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s v="1b"/>
    <x v="17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s v="1b"/>
    <x v="17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s v="1b"/>
    <x v="17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s v="1b"/>
    <x v="17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s v="2a"/>
    <x v="238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s v="2a"/>
    <x v="238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s v="2a"/>
    <x v="238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s v="2a"/>
    <x v="238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s v="2a"/>
    <x v="238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s v="2a"/>
    <x v="238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s v="2a"/>
    <x v="238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s v="2a"/>
    <x v="238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s v="2a"/>
    <x v="238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37"/>
    <s v="2b"/>
    <x v="175"/>
    <s v="Sam, dim et JF - JOUR - Consultation"/>
    <s v="Consultation"/>
    <n v="37.5"/>
    <s v="Meyers Theo"/>
    <m/>
    <s v="(228) Mutualia - Mutualité neutre _x000a_"/>
    <s v="Place Verte 41 4800 VERVIERS"/>
    <s v="Différé"/>
    <s v="⅓ payant NP"/>
    <s v="Oui"/>
    <n v="37.5"/>
    <m/>
    <x v="1"/>
    <m/>
    <x v="2"/>
    <m/>
    <x v="0"/>
    <n v="0"/>
    <x v="3"/>
    <m/>
  </r>
  <r>
    <x v="137"/>
    <n v="3"/>
    <x v="72"/>
    <s v="Sam, dim et JF - JOUR - Consultation"/>
    <s v="Consultation"/>
    <n v="37.5"/>
    <s v="Maes Stephanie"/>
    <m/>
    <s v="(228) Mutualia - Mutualité neutre _x000a_"/>
    <s v="Place Verte 41 4800 VERVIERS"/>
    <s v="Différé"/>
    <s v="⅓ payant BC"/>
    <s v="Oui"/>
    <n v="37.5"/>
    <n v="6"/>
    <x v="1"/>
    <m/>
    <x v="2"/>
    <m/>
    <x v="0"/>
    <n v="0"/>
    <x v="3"/>
    <m/>
  </r>
  <r>
    <x v="137"/>
    <n v="3"/>
    <x v="72"/>
    <s v="Sam, dim et JF - JOUR - Consultation"/>
    <s v="Consultation"/>
    <n v="37.5"/>
    <s v="Renier Raymond"/>
    <m/>
    <s v="(228) Mutualia - Mutualité neutre _x000a_"/>
    <s v="Place Verte 41 4800 VERVIERS"/>
    <s v="Différé"/>
    <s v="⅓ payant BC"/>
    <s v="Oui"/>
    <n v="37.5"/>
    <n v="6"/>
    <x v="1"/>
    <m/>
    <x v="2"/>
    <m/>
    <x v="0"/>
    <n v="0"/>
    <x v="3"/>
    <m/>
  </r>
  <r>
    <x v="137"/>
    <s v="2b"/>
    <x v="175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37"/>
    <s v="2b"/>
    <x v="175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37"/>
    <s v="2b"/>
    <x v="17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s v="2b"/>
    <x v="17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s v="2b"/>
    <x v="17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s v="2b"/>
    <x v="17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s v="nuit 1"/>
    <x v="9"/>
    <s v="Sam, dim et JF - NUIT - Visite 1 bénéficiaire"/>
    <s v="Visite"/>
    <n v="85"/>
    <s v="Morello Sante"/>
    <s v="Ste Elisabeth Herve"/>
    <m/>
    <m/>
    <s v="Différé"/>
    <s v="MR"/>
    <s v="Oui"/>
    <n v="85"/>
    <m/>
    <x v="1"/>
    <m/>
    <x v="2"/>
    <m/>
    <x v="0"/>
    <n v="0"/>
    <x v="2"/>
    <m/>
  </r>
  <r>
    <x v="137"/>
    <n v="5"/>
    <x v="239"/>
    <s v="Sam, dim et JF - JOUR - Visite 1 bénéficiaire"/>
    <s v="Visite"/>
    <n v="55.5"/>
    <s v="Weber Jacqueline"/>
    <m/>
    <s v="(228) Mutualia - Mutualité neutre _x000a_"/>
    <s v="Place Verte 41 4800 VERVIERS"/>
    <s v="Différé"/>
    <s v="⅓ payant C"/>
    <s v="Oui"/>
    <n v="55.5"/>
    <n v="2"/>
    <x v="1"/>
    <m/>
    <x v="2"/>
    <m/>
    <x v="0"/>
    <n v="0"/>
    <x v="3"/>
    <m/>
  </r>
  <r>
    <x v="135"/>
    <s v="1b"/>
    <x v="189"/>
    <s v="Sam, dim et JF - JOUR - Consultation"/>
    <s v="Consultation"/>
    <n v="37.5"/>
    <s v="Crutzen Georges"/>
    <m/>
    <s v="(319) Solidaris - Mutualité socialiste et syndicale de la Province de Liège _x000a_"/>
    <s v="Chaussée de Mons 228 1480 TUBIZE "/>
    <s v="Différé"/>
    <s v="⅓ payant C"/>
    <s v="Oui"/>
    <n v="37.5"/>
    <n v="1.5"/>
    <x v="1"/>
    <m/>
    <x v="2"/>
    <m/>
    <x v="0"/>
    <n v="0"/>
    <x v="3"/>
    <m/>
  </r>
  <r>
    <x v="137"/>
    <n v="3"/>
    <x v="7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n v="3"/>
    <x v="7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n v="3"/>
    <x v="7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n v="3"/>
    <x v="7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n v="3"/>
    <x v="72"/>
    <s v="Sam, dim et JF - JOUR - Visite 1 bénéficiaire"/>
    <s v="Visite"/>
    <n v="55.5"/>
    <m/>
    <m/>
    <m/>
    <m/>
    <s v="Cash"/>
    <m/>
    <m/>
    <n v="55.5"/>
    <m/>
    <x v="1"/>
    <m/>
    <x v="2"/>
    <m/>
    <x v="0"/>
    <n v="0"/>
    <x v="4"/>
    <m/>
  </r>
  <r>
    <x v="137"/>
    <n v="6"/>
    <x v="229"/>
    <s v="Sam, dim et JF - JOUR - Visite 1 bénéficiaire"/>
    <s v="Visite"/>
    <n v="55.5"/>
    <s v="Muller Elfriede"/>
    <s v="MR St Joseph Eupen sinon MM GPS Med"/>
    <m/>
    <m/>
    <s v="Différé"/>
    <s v="MR"/>
    <s v="Oui"/>
    <n v="55.5"/>
    <m/>
    <x v="1"/>
    <m/>
    <x v="2"/>
    <m/>
    <x v="0"/>
    <n v="0"/>
    <x v="2"/>
    <m/>
  </r>
  <r>
    <x v="135"/>
    <s v="2a"/>
    <x v="235"/>
    <s v="Sam, dim et JF - JOUR - Consultation"/>
    <s v="Consultation"/>
    <n v="37.5"/>
    <s v="Ozdemir Ezra"/>
    <m/>
    <s v="(319) Solidaris - Mutualité socialiste et syndicale de la Province de Liège _x000a_"/>
    <s v="Chaussée de Mons 228 1480 TUBIZE "/>
    <s v="Différé"/>
    <s v="⅓ payant C"/>
    <s v="Oui"/>
    <n v="37.5"/>
    <n v="1.5"/>
    <x v="1"/>
    <m/>
    <x v="2"/>
    <m/>
    <x v="0"/>
    <n v="0"/>
    <x v="3"/>
    <m/>
  </r>
  <r>
    <x v="135"/>
    <s v="2a"/>
    <x v="235"/>
    <s v="Sam, dim et JF - JOUR - Visite 1 bénéficiaire"/>
    <s v="Visite"/>
    <n v="55.5"/>
    <s v="Calégari Micheline"/>
    <m/>
    <s v="(319) Solidaris - Mutualité socialiste et syndicale de la Province de Liège _x000a_"/>
    <s v="Chaussée de Mons 228 1480 TUBIZE "/>
    <s v="Différé"/>
    <s v="⅓ payant BC"/>
    <s v="Oui"/>
    <n v="55.5"/>
    <n v="5"/>
    <x v="1"/>
    <m/>
    <x v="2"/>
    <m/>
    <x v="0"/>
    <n v="0"/>
    <x v="3"/>
    <m/>
  </r>
  <r>
    <x v="135"/>
    <n v="4"/>
    <x v="104"/>
    <s v="Sam, dim et JF - JOUR - Consultation"/>
    <s v="Consultation"/>
    <n v="37.5"/>
    <s v="Jamar Elodie"/>
    <m/>
    <s v="(319) Solidaris - Mutualité socialiste et syndicale de la Province de Liège _x000a_"/>
    <s v="Chaussée de Mons 228 1480 TUBIZE "/>
    <s v="Différé"/>
    <s v="⅓ payant BC"/>
    <s v="Oui"/>
    <n v="37.5"/>
    <n v="1.5"/>
    <x v="1"/>
    <m/>
    <x v="2"/>
    <m/>
    <x v="0"/>
    <n v="0"/>
    <x v="3"/>
    <m/>
  </r>
  <r>
    <x v="137"/>
    <n v="3"/>
    <x v="72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37"/>
    <n v="4"/>
    <x v="23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n v="4"/>
    <x v="23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n v="4"/>
    <x v="23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n v="4"/>
    <x v="23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n v="4"/>
    <x v="23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n v="4"/>
    <x v="23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n v="4"/>
    <x v="23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s v="nuit 2"/>
    <x v="19"/>
    <s v="Sam, dim et JF - NUIT - Visite 1 bénéficiaire"/>
    <s v="Visite"/>
    <n v="85"/>
    <s v="Osmanovic/Fatzing Emira"/>
    <s v="Les Bleuets Spa"/>
    <m/>
    <m/>
    <s v="Différé"/>
    <s v="MR"/>
    <s v="Oui"/>
    <n v="85"/>
    <m/>
    <x v="1"/>
    <m/>
    <x v="2"/>
    <m/>
    <x v="0"/>
    <n v="0"/>
    <x v="2"/>
    <m/>
  </r>
  <r>
    <x v="137"/>
    <n v="5"/>
    <x v="239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n v="5"/>
    <x v="23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n v="5"/>
    <x v="239"/>
    <s v="Sam, dim et JF - JOUR - Consultation NA"/>
    <s v="Consultation"/>
    <n v="33.5"/>
    <m/>
    <m/>
    <m/>
    <m/>
    <s v="Cash"/>
    <m/>
    <m/>
    <n v="33.5"/>
    <m/>
    <x v="1"/>
    <m/>
    <x v="2"/>
    <m/>
    <x v="0"/>
    <n v="0"/>
    <x v="4"/>
    <m/>
  </r>
  <r>
    <x v="137"/>
    <n v="5"/>
    <x v="239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7"/>
    <n v="5"/>
    <x v="239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7"/>
    <s v="2a"/>
    <x v="238"/>
    <s v="Sam, dim et JF - JOUR - Visite 1 bénéficiaire"/>
    <s v="Visite"/>
    <n v="55.5"/>
    <s v="Malherbe Rebecca"/>
    <m/>
    <s v="(319) Solidaris - Mutualité socialiste et syndicale de la Province de Liège _x000a_"/>
    <s v="Chaussée de Mons 228 1480 TUBIZE "/>
    <s v="Différé"/>
    <s v="⅓ payant C"/>
    <s v="Oui"/>
    <n v="55.5"/>
    <n v="5"/>
    <x v="1"/>
    <m/>
    <x v="2"/>
    <m/>
    <x v="0"/>
    <n v="0"/>
    <x v="3"/>
    <m/>
  </r>
  <r>
    <x v="137"/>
    <n v="6"/>
    <x v="229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n v="6"/>
    <x v="229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n v="6"/>
    <x v="229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n v="6"/>
    <x v="229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n v="6"/>
    <x v="229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n v="6"/>
    <x v="229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n v="6"/>
    <x v="229"/>
    <s v="Sam, dim et JF - JOUR - Consultation NA"/>
    <s v="Consultation"/>
    <n v="33.5"/>
    <m/>
    <m/>
    <m/>
    <m/>
    <s v="Bancontact"/>
    <m/>
    <m/>
    <n v="33.5"/>
    <m/>
    <x v="1"/>
    <m/>
    <x v="2"/>
    <m/>
    <x v="0"/>
    <n v="0"/>
    <x v="4"/>
    <m/>
  </r>
  <r>
    <x v="137"/>
    <n v="6"/>
    <x v="229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35"/>
    <s v="2b"/>
    <x v="236"/>
    <s v="Sam, dim et JF - JOUR - Visite 1 bénéficiaire"/>
    <s v="Visite"/>
    <n v="55.5"/>
    <s v="Peters Marie"/>
    <s v="Les Hêtres Verviers"/>
    <m/>
    <m/>
    <s v="Différé"/>
    <s v="MR"/>
    <s v="Oui"/>
    <n v="55.5"/>
    <m/>
    <x v="1"/>
    <m/>
    <x v="2"/>
    <m/>
    <x v="0"/>
    <n v="0"/>
    <x v="2"/>
    <m/>
  </r>
  <r>
    <x v="137"/>
    <n v="7"/>
    <x v="2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7"/>
    <n v="7"/>
    <x v="2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s v="2b"/>
    <x v="236"/>
    <s v="Sam, dim et JF - JOUR - Consultation"/>
    <s v="Consultation"/>
    <n v="37.5"/>
    <s v="Nelissen Christiane"/>
    <s v="M.Méd. Thier Mère Dieu"/>
    <m/>
    <m/>
    <s v="Différé"/>
    <s v="Autres"/>
    <s v="Oui"/>
    <n v="37.5"/>
    <n v="1.5"/>
    <x v="1"/>
    <m/>
    <x v="2"/>
    <m/>
    <x v="0"/>
    <n v="0"/>
    <x v="2"/>
    <m/>
  </r>
  <r>
    <x v="135"/>
    <n v="7"/>
    <x v="22"/>
    <s v="Sam, dim et JF - JOUR - Consultation"/>
    <s v="Consultation"/>
    <n v="37.5"/>
    <s v="Plattes Miguel"/>
    <s v="M.Méd. Pro Gesund"/>
    <m/>
    <m/>
    <s v="Différé"/>
    <s v="Autres"/>
    <s v="Oui"/>
    <n v="37.5"/>
    <n v="6"/>
    <x v="1"/>
    <m/>
    <x v="2"/>
    <m/>
    <x v="0"/>
    <n v="0"/>
    <x v="2"/>
    <m/>
  </r>
  <r>
    <x v="135"/>
    <s v="2b"/>
    <x v="236"/>
    <s v="Sam, dim et JF - JOUR - Visite 1 bénéficiaire"/>
    <s v="Visite"/>
    <n v="55.5"/>
    <s v="Renard Audrey"/>
    <s v="M.Méd. Thier Mère Dieu"/>
    <m/>
    <m/>
    <s v="Différé"/>
    <s v="Autres"/>
    <s v="Oui"/>
    <n v="55.5"/>
    <n v="6"/>
    <x v="1"/>
    <m/>
    <x v="2"/>
    <m/>
    <x v="0"/>
    <n v="0"/>
    <x v="2"/>
    <m/>
  </r>
  <r>
    <x v="137"/>
    <s v="nuit 1"/>
    <x v="24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s v="2b"/>
    <x v="175"/>
    <s v="Sam, dim et JF - JOUR - Consultation"/>
    <s v="Consultation"/>
    <n v="37.5"/>
    <s v="Hendrick Fabienne"/>
    <m/>
    <s v="(319) Solidaris - Mutualité socialiste et syndicale de la Province de Liège _x000a_"/>
    <s v="Chaussée de Mons 228 1480 TUBIZE "/>
    <s v="Différé"/>
    <s v="⅓ payant NP"/>
    <s v="Oui"/>
    <n v="37.5"/>
    <m/>
    <x v="1"/>
    <m/>
    <x v="2"/>
    <m/>
    <x v="0"/>
    <n v="0"/>
    <x v="3"/>
    <m/>
  </r>
  <r>
    <x v="137"/>
    <s v="nuit 2"/>
    <x v="156"/>
    <s v="Sam, dim et JF - NUIT - Visite 1 bénéficiaire"/>
    <s v="Visite"/>
    <n v="85"/>
    <m/>
    <m/>
    <m/>
    <m/>
    <s v="Bancontact"/>
    <m/>
    <m/>
    <n v="85"/>
    <m/>
    <x v="1"/>
    <m/>
    <x v="2"/>
    <m/>
    <x v="0"/>
    <n v="0"/>
    <x v="4"/>
    <m/>
  </r>
  <r>
    <x v="137"/>
    <n v="3"/>
    <x v="72"/>
    <s v="Sam, dim et JF - JOUR - Visite 1 bénéficiaire"/>
    <s v="Visite"/>
    <n v="55.5"/>
    <s v="Quishout Jeanne"/>
    <s v="Les Heures Claires"/>
    <m/>
    <m/>
    <s v="Différé"/>
    <s v="MR"/>
    <s v="Oui"/>
    <n v="55.5"/>
    <m/>
    <x v="1"/>
    <m/>
    <x v="2"/>
    <m/>
    <x v="0"/>
    <n v="0"/>
    <x v="2"/>
    <s v="envoyé Vanen Brack Fabian Av des Cerisiers 51 4280 Hannut"/>
  </r>
  <r>
    <x v="135"/>
    <n v="6"/>
    <x v="152"/>
    <s v="Sam, dim et JF - JOUR - Visite 1 bénéficiaire"/>
    <s v="Visite"/>
    <n v="55.5"/>
    <s v="Rutten Anna Maria"/>
    <m/>
    <m/>
    <m/>
    <s v="Différé"/>
    <s v="Autres"/>
    <s v="Non"/>
    <n v="55.5"/>
    <m/>
    <x v="1"/>
    <m/>
    <x v="2"/>
    <m/>
    <x v="0"/>
    <n v="0"/>
    <x v="1"/>
    <m/>
  </r>
  <r>
    <x v="138"/>
    <s v="nuit 1"/>
    <x v="95"/>
    <s v="Vend et veille JF - JOUR - Visite 1 bénéficiare"/>
    <s v="Visite"/>
    <n v="49.5"/>
    <m/>
    <m/>
    <m/>
    <m/>
    <s v="Bancontact"/>
    <m/>
    <m/>
    <n v="49"/>
    <m/>
    <x v="1"/>
    <m/>
    <x v="2"/>
    <m/>
    <x v="0"/>
    <n v="0"/>
    <x v="4"/>
    <m/>
  </r>
  <r>
    <x v="135"/>
    <s v="2a"/>
    <x v="235"/>
    <s v="Sam, dim et JF - JOUR - Visite 1 bénéficiaire"/>
    <s v="Visite"/>
    <n v="55.5"/>
    <s v="Scheen Berthe"/>
    <s v="La Barcarolle Stembert"/>
    <m/>
    <m/>
    <s v="Différé"/>
    <s v="MR"/>
    <s v="Oui"/>
    <n v="55.5"/>
    <m/>
    <x v="1"/>
    <m/>
    <x v="2"/>
    <m/>
    <x v="0"/>
    <n v="0"/>
    <x v="2"/>
    <m/>
  </r>
  <r>
    <x v="138"/>
    <s v="nuit 1"/>
    <x v="95"/>
    <s v="Vend et veille JF - NUIT - Consultation"/>
    <s v="Consultation"/>
    <n v="50"/>
    <m/>
    <m/>
    <m/>
    <m/>
    <s v="Bancontact"/>
    <m/>
    <m/>
    <n v="50"/>
    <m/>
    <x v="1"/>
    <m/>
    <x v="2"/>
    <m/>
    <x v="0"/>
    <n v="0"/>
    <x v="4"/>
    <m/>
  </r>
  <r>
    <x v="138"/>
    <s v="nuit 2"/>
    <x v="241"/>
    <s v="Sam, dim et JF - JOUR - Consultation"/>
    <s v="Consultation"/>
    <n v="37.5"/>
    <m/>
    <m/>
    <m/>
    <m/>
    <s v="Bancontact"/>
    <m/>
    <m/>
    <n v="37"/>
    <m/>
    <x v="1"/>
    <m/>
    <x v="2"/>
    <m/>
    <x v="0"/>
    <n v="0"/>
    <x v="4"/>
    <m/>
  </r>
  <r>
    <x v="138"/>
    <s v="nuit 2"/>
    <x v="241"/>
    <s v="Sam, dim et JF - NUIT - Visite 1 bénéficiaire"/>
    <s v="Visite"/>
    <n v="85"/>
    <m/>
    <m/>
    <m/>
    <m/>
    <s v="Bancontact"/>
    <m/>
    <m/>
    <n v="85"/>
    <m/>
    <x v="1"/>
    <m/>
    <x v="2"/>
    <m/>
    <x v="0"/>
    <n v="0"/>
    <x v="4"/>
    <m/>
  </r>
  <r>
    <x v="137"/>
    <n v="3"/>
    <x v="72"/>
    <s v="Sam, dim et JF - JOUR - Visite 1 bénéficiaire"/>
    <s v="Visite"/>
    <n v="55.5"/>
    <s v="Delarge Myriam"/>
    <s v="Av Reine Astrid 54 bte 5/2 4900 Spa"/>
    <s v="(319) Solidaris - Mutualité socialiste et syndicale de la Province de Liège _x000a_"/>
    <s v="Chaussée de Mons 228 1480 TUBIZE "/>
    <s v="Différé"/>
    <s v="⅓ payant NP"/>
    <s v="Oui"/>
    <n v="55.5"/>
    <m/>
    <x v="1"/>
    <m/>
    <x v="2"/>
    <m/>
    <x v="0"/>
    <n v="0"/>
    <x v="3"/>
    <m/>
  </r>
  <r>
    <x v="138"/>
    <s v="nuit 3"/>
    <x v="131"/>
    <s v="Vend et veille JF - JOUR - Consultation"/>
    <s v="Consultation"/>
    <n v="29"/>
    <m/>
    <m/>
    <m/>
    <m/>
    <s v="Cash"/>
    <m/>
    <m/>
    <n v="30"/>
    <m/>
    <x v="1"/>
    <m/>
    <x v="2"/>
    <m/>
    <x v="0"/>
    <n v="0"/>
    <x v="4"/>
    <m/>
  </r>
  <r>
    <x v="136"/>
    <s v="1a"/>
    <x v="134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36"/>
    <s v="1a"/>
    <x v="134"/>
    <s v="Sam, dim et JF - JOUR - Visite 1 bénéficiaire"/>
    <s v="Visite"/>
    <n v="55.5"/>
    <m/>
    <m/>
    <m/>
    <m/>
    <s v="Cash"/>
    <m/>
    <m/>
    <n v="55.5"/>
    <m/>
    <x v="1"/>
    <m/>
    <x v="2"/>
    <m/>
    <x v="0"/>
    <n v="0"/>
    <x v="4"/>
    <m/>
  </r>
  <r>
    <x v="136"/>
    <s v="1a"/>
    <x v="134"/>
    <s v="Sam, dim et JF - JOUR - Visite 1 bénéficiaire"/>
    <s v="Visite"/>
    <n v="55.5"/>
    <m/>
    <m/>
    <m/>
    <m/>
    <s v="Cash"/>
    <m/>
    <m/>
    <n v="55.5"/>
    <m/>
    <x v="1"/>
    <m/>
    <x v="2"/>
    <m/>
    <x v="0"/>
    <n v="0"/>
    <x v="4"/>
    <m/>
  </r>
  <r>
    <x v="137"/>
    <s v="2b"/>
    <x v="175"/>
    <s v="Sam, dim et JF - JOUR - Visite 1 bénéficiaire"/>
    <s v="Visite"/>
    <n v="55.5"/>
    <s v="Scheen Berthe"/>
    <s v="La Barcarolle"/>
    <m/>
    <m/>
    <s v="Différé"/>
    <s v="MR"/>
    <s v="Oui"/>
    <n v="55.5"/>
    <m/>
    <x v="1"/>
    <m/>
    <x v="2"/>
    <m/>
    <x v="0"/>
    <n v="0"/>
    <x v="2"/>
    <m/>
  </r>
  <r>
    <x v="136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7"/>
    <s v="nuit 1"/>
    <x v="240"/>
    <s v="Sam, dim et JF - JOUR - Consultation"/>
    <s v="Consultation"/>
    <n v="37.5"/>
    <s v="Peters Julie"/>
    <m/>
    <s v="(319) Solidaris - Mutualité socialiste et syndicale de la Province de Liège _x000a_"/>
    <s v="Chaussée de Mons 228 1480 TUBIZE "/>
    <s v="Différé"/>
    <s v="⅓ payant C"/>
    <s v="Oui"/>
    <n v="37.5"/>
    <n v="1"/>
    <x v="1"/>
    <m/>
    <x v="2"/>
    <m/>
    <x v="0"/>
    <n v="0"/>
    <x v="3"/>
    <m/>
  </r>
  <r>
    <x v="136"/>
    <s v="1b"/>
    <x v="230"/>
    <s v="Sam, dim et JF - JOUR - Consultation"/>
    <s v="Consultation"/>
    <n v="37.5"/>
    <s v="Debain Nadege"/>
    <m/>
    <s v="(319) Solidaris - Mutualité socialiste et syndicale de la Province de Liège _x000a_"/>
    <s v="Chaussée de Mons 228 1480 TUBIZE "/>
    <s v="Différé"/>
    <s v="⅓ payant NP"/>
    <s v="Oui"/>
    <n v="37.5"/>
    <m/>
    <x v="1"/>
    <m/>
    <x v="2"/>
    <m/>
    <x v="0"/>
    <n v="0"/>
    <x v="3"/>
    <m/>
  </r>
  <r>
    <x v="136"/>
    <s v="1b"/>
    <x v="230"/>
    <s v="Sam, dim et JF - JOUR - Consultation"/>
    <s v="Consultation"/>
    <n v="37.5"/>
    <s v="Gerotto Alessia"/>
    <m/>
    <s v="(319) Solidaris - Mutualité socialiste et syndicale de la Province de Liège _x000a_"/>
    <s v="Chaussée de Mons 228 1480 TUBIZE "/>
    <s v="Différé"/>
    <s v="⅓ payant C"/>
    <s v="Oui"/>
    <n v="37.5"/>
    <n v="2"/>
    <x v="1"/>
    <m/>
    <x v="2"/>
    <m/>
    <x v="0"/>
    <n v="0"/>
    <x v="3"/>
    <m/>
  </r>
  <r>
    <x v="136"/>
    <s v="2a"/>
    <x v="4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2a"/>
    <x v="4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2a"/>
    <x v="4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2a"/>
    <x v="4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2a"/>
    <x v="4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2a"/>
    <x v="4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2a"/>
    <x v="46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36"/>
    <s v="2a"/>
    <x v="46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6"/>
    <s v="2a"/>
    <x v="46"/>
    <s v="Sam, dim et JF - JOUR - Visite 1 bénéficiaire"/>
    <s v="Visite"/>
    <n v="55.5"/>
    <m/>
    <m/>
    <m/>
    <m/>
    <s v="Cash"/>
    <m/>
    <m/>
    <n v="55.5"/>
    <m/>
    <x v="1"/>
    <m/>
    <x v="2"/>
    <m/>
    <x v="0"/>
    <n v="0"/>
    <x v="4"/>
    <m/>
  </r>
  <r>
    <x v="136"/>
    <s v="2a"/>
    <x v="46"/>
    <s v="Sam, dim et JF - JOUR - Visite 1 bénéficiaire"/>
    <s v="Visite"/>
    <n v="55.5"/>
    <m/>
    <m/>
    <m/>
    <m/>
    <s v="Cash"/>
    <m/>
    <m/>
    <n v="55.5"/>
    <m/>
    <x v="1"/>
    <m/>
    <x v="2"/>
    <m/>
    <x v="0"/>
    <n v="0"/>
    <x v="4"/>
    <m/>
  </r>
  <r>
    <x v="136"/>
    <n v="3"/>
    <x v="242"/>
    <s v="Sam, dim et JF - JOUR - Visite 1 bénéficiaire"/>
    <s v="Visite"/>
    <n v="55.5"/>
    <s v="Verbruggen Fernand"/>
    <s v="MR Ste Joséphine theux"/>
    <m/>
    <m/>
    <s v="Différé"/>
    <s v="MR"/>
    <s v="Oui"/>
    <n v="55.5"/>
    <m/>
    <x v="1"/>
    <m/>
    <x v="2"/>
    <m/>
    <x v="0"/>
    <n v="0"/>
    <x v="2"/>
    <m/>
  </r>
  <r>
    <x v="136"/>
    <n v="4"/>
    <x v="112"/>
    <s v="Sam, dim et JF - JOUR - Consultation"/>
    <s v="Consultation"/>
    <n v="37.5"/>
    <s v="Akbel Ahmet"/>
    <m/>
    <s v="(319) Solidaris - Mutualité socialiste et syndicale de la Province de Liège _x000a_"/>
    <s v="Chaussée de Mons 228 1480 TUBIZE "/>
    <s v="Différé"/>
    <s v="⅓ payant C"/>
    <s v="Oui"/>
    <n v="37.5"/>
    <n v="2"/>
    <x v="1"/>
    <m/>
    <x v="2"/>
    <m/>
    <x v="0"/>
    <n v="0"/>
    <x v="3"/>
    <m/>
  </r>
  <r>
    <x v="136"/>
    <n v="3"/>
    <x v="24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s v="Patient payé 58,50 donc remboursé de 21 € le 10/11/2017"/>
  </r>
  <r>
    <x v="136"/>
    <n v="3"/>
    <x v="24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3"/>
    <x v="24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3"/>
    <x v="24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3"/>
    <x v="24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3"/>
    <x v="24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3"/>
    <x v="24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3"/>
    <x v="24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3"/>
    <x v="24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3"/>
    <x v="242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36"/>
    <n v="3"/>
    <x v="242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35"/>
    <s v="nuit 1"/>
    <x v="9"/>
    <s v="Sam, dim et JF - NUIT - Visite 1 bénéficiaire"/>
    <s v="Visite"/>
    <n v="85"/>
    <s v="Zegels Marie Louise"/>
    <s v="Ste Famille Thimister"/>
    <m/>
    <m/>
    <s v="Différé"/>
    <s v="MR"/>
    <s v="Oui"/>
    <n v="85"/>
    <m/>
    <x v="1"/>
    <m/>
    <x v="2"/>
    <m/>
    <x v="0"/>
    <n v="0"/>
    <x v="2"/>
    <m/>
  </r>
  <r>
    <x v="136"/>
    <n v="4"/>
    <x v="112"/>
    <s v="Sam, dim et JF - JOUR - Consultation"/>
    <s v="Consultation"/>
    <n v="37.5"/>
    <m/>
    <m/>
    <m/>
    <m/>
    <s v="Bancontact"/>
    <m/>
    <m/>
    <n v="37"/>
    <m/>
    <x v="1"/>
    <m/>
    <x v="2"/>
    <m/>
    <x v="0"/>
    <n v="0"/>
    <x v="4"/>
    <m/>
  </r>
  <r>
    <x v="136"/>
    <n v="4"/>
    <x v="112"/>
    <s v="Sam, dim et JF - JOUR - Consultation"/>
    <s v="Consultation"/>
    <n v="37.5"/>
    <m/>
    <m/>
    <m/>
    <m/>
    <s v="Bancontact"/>
    <m/>
    <m/>
    <n v="37"/>
    <m/>
    <x v="1"/>
    <m/>
    <x v="2"/>
    <m/>
    <x v="0"/>
    <n v="0"/>
    <x v="4"/>
    <m/>
  </r>
  <r>
    <x v="136"/>
    <n v="4"/>
    <x v="112"/>
    <s v="Sam, dim et JF - JOUR - Consultation"/>
    <s v="Consultation"/>
    <n v="37.5"/>
    <m/>
    <m/>
    <m/>
    <m/>
    <s v="Bancontact"/>
    <m/>
    <m/>
    <n v="37"/>
    <m/>
    <x v="1"/>
    <m/>
    <x v="2"/>
    <m/>
    <x v="0"/>
    <n v="0"/>
    <x v="4"/>
    <m/>
  </r>
  <r>
    <x v="136"/>
    <n v="4"/>
    <x v="112"/>
    <s v="Sam, dim et JF - JOUR - Consultation"/>
    <s v="Consultation"/>
    <n v="37.5"/>
    <m/>
    <m/>
    <m/>
    <m/>
    <s v="Bancontact"/>
    <m/>
    <m/>
    <n v="37"/>
    <m/>
    <x v="1"/>
    <m/>
    <x v="2"/>
    <m/>
    <x v="0"/>
    <n v="0"/>
    <x v="4"/>
    <m/>
  </r>
  <r>
    <x v="136"/>
    <n v="4"/>
    <x v="112"/>
    <s v="Sam, dim et JF - JOUR - Consultation"/>
    <s v="Consultation"/>
    <n v="37.5"/>
    <m/>
    <m/>
    <m/>
    <m/>
    <s v="Bancontact"/>
    <m/>
    <m/>
    <n v="37"/>
    <m/>
    <x v="1"/>
    <m/>
    <x v="2"/>
    <m/>
    <x v="0"/>
    <n v="0"/>
    <x v="4"/>
    <m/>
  </r>
  <r>
    <x v="136"/>
    <n v="4"/>
    <x v="112"/>
    <s v="Sam, dim et JF - JOUR - Consultation"/>
    <s v="Consultation"/>
    <n v="37.5"/>
    <m/>
    <m/>
    <m/>
    <m/>
    <s v="Bancontact"/>
    <m/>
    <m/>
    <n v="37"/>
    <m/>
    <x v="1"/>
    <m/>
    <x v="2"/>
    <m/>
    <x v="0"/>
    <n v="0"/>
    <x v="4"/>
    <m/>
  </r>
  <r>
    <x v="136"/>
    <n v="4"/>
    <x v="112"/>
    <s v="Sam, dim et JF - JOUR - Consultation"/>
    <s v="Consultation"/>
    <n v="37.5"/>
    <m/>
    <m/>
    <m/>
    <m/>
    <s v="Bancontact"/>
    <m/>
    <m/>
    <n v="37"/>
    <m/>
    <x v="1"/>
    <m/>
    <x v="2"/>
    <m/>
    <x v="0"/>
    <n v="0"/>
    <x v="4"/>
    <m/>
  </r>
  <r>
    <x v="136"/>
    <n v="4"/>
    <x v="112"/>
    <s v="Sam, dim et JF - JOUR - Consultation"/>
    <s v="Consultation"/>
    <n v="37.5"/>
    <m/>
    <m/>
    <m/>
    <m/>
    <s v="Bancontact"/>
    <m/>
    <m/>
    <n v="37"/>
    <m/>
    <x v="1"/>
    <m/>
    <x v="2"/>
    <m/>
    <x v="0"/>
    <n v="0"/>
    <x v="4"/>
    <m/>
  </r>
  <r>
    <x v="136"/>
    <n v="4"/>
    <x v="112"/>
    <s v="Sam, dim et JF - JOUR - Consultation"/>
    <s v="Consultation"/>
    <n v="37.5"/>
    <m/>
    <m/>
    <m/>
    <m/>
    <s v="Bancontact"/>
    <m/>
    <m/>
    <n v="37"/>
    <m/>
    <x v="1"/>
    <m/>
    <x v="2"/>
    <m/>
    <x v="0"/>
    <n v="0"/>
    <x v="4"/>
    <m/>
  </r>
  <r>
    <x v="136"/>
    <n v="4"/>
    <x v="112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36"/>
    <n v="4"/>
    <x v="112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36"/>
    <n v="6"/>
    <x v="66"/>
    <s v="Sam, dim et JF - JOUR - Consultation"/>
    <s v="Consultation"/>
    <n v="37.5"/>
    <s v="Skura Klaudia"/>
    <m/>
    <s v="(319) Solidaris - Mutualité socialiste et syndicale de la Province de Liège _x000a_"/>
    <s v="Chaussée de Mons 228 1480 TUBIZE "/>
    <s v="Différé"/>
    <s v="⅓ payant C"/>
    <s v="Oui"/>
    <n v="37.5"/>
    <n v="1.5"/>
    <x v="1"/>
    <m/>
    <x v="2"/>
    <m/>
    <x v="0"/>
    <n v="0"/>
    <x v="3"/>
    <m/>
  </r>
  <r>
    <x v="135"/>
    <s v="2a"/>
    <x v="235"/>
    <s v="Sam, dim et JF - JOUR - Visite 1 bénéficiaire"/>
    <s v="Visite"/>
    <n v="55.5"/>
    <s v="Menu  Marie - France"/>
    <m/>
    <s v="(319) Solidaris - Mutualité socialiste et syndicale de la Province de Liège _x000a_"/>
    <s v="Chaussée de Mons 228 1480 TUBIZE "/>
    <s v="Différé"/>
    <s v="⅓ payant BC"/>
    <s v="Oui"/>
    <n v="55.5"/>
    <n v="5"/>
    <x v="1"/>
    <m/>
    <x v="2"/>
    <m/>
    <x v="0"/>
    <n v="0"/>
    <x v="3"/>
    <m/>
  </r>
  <r>
    <x v="135"/>
    <n v="4"/>
    <x v="104"/>
    <s v="Sam, dim et JF - JOUR - Consultation"/>
    <s v="Consultation"/>
    <n v="37.5"/>
    <s v="Dountsop Kafo Jade"/>
    <m/>
    <s v="(515) Freie Krankenkasse"/>
    <s v="Rue Saint-Hubert 49 - 1150 BRUXELLES"/>
    <s v="Différé"/>
    <s v="⅓ payant C"/>
    <s v="Oui"/>
    <n v="37.5"/>
    <n v="1.5"/>
    <x v="1"/>
    <m/>
    <x v="2"/>
    <m/>
    <x v="0"/>
    <n v="0"/>
    <x v="3"/>
    <m/>
  </r>
  <r>
    <x v="136"/>
    <n v="5"/>
    <x v="243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6"/>
    <n v="5"/>
    <x v="243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6"/>
    <n v="5"/>
    <x v="243"/>
    <s v="Sam, dim et JF - JOUR - Visite 1 bénéficiaire"/>
    <s v="Visite"/>
    <n v="55.5"/>
    <m/>
    <m/>
    <m/>
    <m/>
    <s v="Cash"/>
    <m/>
    <m/>
    <n v="55.5"/>
    <m/>
    <x v="1"/>
    <m/>
    <x v="2"/>
    <m/>
    <x v="0"/>
    <n v="0"/>
    <x v="4"/>
    <m/>
  </r>
  <r>
    <x v="136"/>
    <n v="5"/>
    <x v="24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5"/>
    <x v="24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5"/>
    <x v="24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5"/>
    <x v="24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5"/>
    <x v="24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5"/>
    <x v="24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5"/>
    <x v="24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5"/>
    <x v="24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5"/>
    <x v="24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6"/>
    <x v="6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6"/>
    <x v="6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6"/>
    <x v="6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6"/>
    <x v="66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n v="6"/>
    <x v="152"/>
    <s v="Sam, dim et JF - JOUR - Consultation"/>
    <s v="Consultation"/>
    <n v="37.5"/>
    <s v="Schmitz Hildegard"/>
    <m/>
    <s v="(515) Freie Krankenkasse"/>
    <s v="Rue Saint-Hubert 49 - 1150 BRUXELLES"/>
    <s v="Différé"/>
    <s v="⅓ payant C"/>
    <s v="Oui"/>
    <n v="37.5"/>
    <n v="1.5"/>
    <x v="1"/>
    <m/>
    <x v="2"/>
    <m/>
    <x v="0"/>
    <n v="0"/>
    <x v="3"/>
    <m/>
  </r>
  <r>
    <x v="136"/>
    <n v="6"/>
    <x v="66"/>
    <s v="Sam, dim et JF - JOUR - Consultation"/>
    <s v="Consultation"/>
    <n v="37.5"/>
    <s v="Reuter Mary "/>
    <m/>
    <s v="(515) Freie Krankenkasse"/>
    <s v="Rue Saint-Hubert 49 - 1150 BRUXELLES"/>
    <s v="Différé"/>
    <s v="⅓ payant C"/>
    <s v="Oui"/>
    <n v="37.5"/>
    <n v="6"/>
    <x v="1"/>
    <m/>
    <x v="2"/>
    <m/>
    <x v="0"/>
    <n v="0"/>
    <x v="3"/>
    <m/>
  </r>
  <r>
    <x v="135"/>
    <n v="6"/>
    <x v="152"/>
    <s v="Sam, dim et JF - JOUR - Consultation"/>
    <s v="Consultation"/>
    <n v="37.5"/>
    <s v="Waauff Govan"/>
    <m/>
    <s v="(610) Office régional d'Eupen"/>
    <s v="Brauereihof 5 4700 EUPEN"/>
    <s v="Différé"/>
    <s v="⅓ payant C"/>
    <s v="Non"/>
    <n v="37.5"/>
    <n v="1.5"/>
    <x v="1"/>
    <m/>
    <x v="2"/>
    <m/>
    <x v="0"/>
    <n v="0"/>
    <x v="1"/>
    <m/>
  </r>
  <r>
    <x v="137"/>
    <s v="1b"/>
    <x v="172"/>
    <s v="Sam, dim et JF - JOUR - Visite 1 bénéficiaire"/>
    <s v="Visite"/>
    <n v="55.5"/>
    <s v="Zegels Marie Louise"/>
    <s v="Bevfe"/>
    <m/>
    <m/>
    <s v="Différé"/>
    <s v="MR"/>
    <s v="Oui"/>
    <n v="55.5"/>
    <m/>
    <x v="1"/>
    <m/>
    <x v="2"/>
    <m/>
    <x v="0"/>
    <n v="0"/>
    <x v="2"/>
    <m/>
  </r>
  <r>
    <x v="136"/>
    <n v="7"/>
    <x v="1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7"/>
    <x v="1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7"/>
    <x v="1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7"/>
    <x v="1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7"/>
    <x v="1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7"/>
    <x v="1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n v="7"/>
    <x v="11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35"/>
    <s v="2a"/>
    <x v="235"/>
    <s v="Sam, dim et JF - JOUR - Consultation"/>
    <s v="Consultation"/>
    <n v="37.5"/>
    <s v="Tran Sandrine"/>
    <s v="M.Méd. Le Brassero Verviers"/>
    <m/>
    <m/>
    <s v="Différé"/>
    <s v="Autres"/>
    <s v="Oui"/>
    <n v="37.5"/>
    <n v="6"/>
    <x v="1"/>
    <m/>
    <x v="2"/>
    <m/>
    <x v="0"/>
    <n v="0"/>
    <x v="2"/>
    <m/>
  </r>
  <r>
    <x v="136"/>
    <s v="nuit 1"/>
    <x v="188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6"/>
    <s v="nuit 1"/>
    <x v="188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35"/>
    <n v="7"/>
    <x v="22"/>
    <s v="Sam, dim et JF - JOUR - Visite 1 bénéficiaire"/>
    <s v="Visite"/>
    <n v="55.5"/>
    <s v="Schmitz Henri Marc"/>
    <m/>
    <s v="(994) Invalides de guerre"/>
    <n v="0"/>
    <s v="Différé"/>
    <s v="⅓ payant NP"/>
    <s v="Oui"/>
    <n v="55.5"/>
    <m/>
    <x v="1"/>
    <m/>
    <x v="2"/>
    <m/>
    <x v="0"/>
    <n v="0"/>
    <x v="3"/>
    <m/>
  </r>
  <r>
    <x v="138"/>
    <s v="nuit 2"/>
    <x v="241"/>
    <s v="Sam, dim et JF - NUIT - Visite 1 bénéficiaire"/>
    <s v="Visite"/>
    <n v="85"/>
    <s v="Van Herreweghe Danny"/>
    <m/>
    <s v="(137) Mutualité Chrétienne de Verviers - Eupen "/>
    <m/>
    <s v="Différé"/>
    <s v="⅓ payant NP"/>
    <s v="Oui"/>
    <n v="85"/>
    <m/>
    <x v="1"/>
    <m/>
    <x v="2"/>
    <m/>
    <x v="0"/>
    <n v="0"/>
    <x v="3"/>
    <m/>
  </r>
  <r>
    <x v="136"/>
    <s v="nuit 2"/>
    <x v="2"/>
    <s v="Vend et veille JF - JOUR - Consultation"/>
    <s v="0 patient"/>
    <n v="29"/>
    <s v="0 patient"/>
    <m/>
    <m/>
    <m/>
    <m/>
    <m/>
    <m/>
    <n v="0"/>
    <m/>
    <x v="1"/>
    <m/>
    <x v="2"/>
    <m/>
    <x v="0"/>
    <n v="0"/>
    <x v="0"/>
    <m/>
  </r>
  <r>
    <x v="136"/>
    <s v="nuit 3"/>
    <x v="11"/>
    <s v="Vend et veille JF - NUIT - Consultation"/>
    <s v="Consultation"/>
    <n v="50"/>
    <s v="Wilbers Sven"/>
    <s v="CPAS Oshz Sankt Vith (Wiesebvacgebstrasse) Wiesenbach 5 ?"/>
    <m/>
    <m/>
    <s v="Différé"/>
    <s v="CPAS"/>
    <s v="Oui"/>
    <n v="50"/>
    <m/>
    <x v="1"/>
    <m/>
    <x v="2"/>
    <m/>
    <x v="0"/>
    <n v="0"/>
    <x v="2"/>
    <m/>
  </r>
  <r>
    <x v="139"/>
    <s v="nuit 1"/>
    <x v="151"/>
    <s v="Vend et veille JF - JOUR - Consultation"/>
    <s v="Consultation"/>
    <n v="29"/>
    <m/>
    <m/>
    <m/>
    <m/>
    <s v="Cash"/>
    <m/>
    <m/>
    <n v="30"/>
    <m/>
    <x v="1"/>
    <m/>
    <x v="2"/>
    <m/>
    <x v="0"/>
    <n v="0"/>
    <x v="4"/>
    <m/>
  </r>
  <r>
    <x v="139"/>
    <s v="nuit 1"/>
    <x v="151"/>
    <s v="Vend et veille JF - NUIT - Visite 1 bénéficiare"/>
    <s v="Visite"/>
    <n v="85"/>
    <m/>
    <m/>
    <m/>
    <m/>
    <s v="Cash"/>
    <m/>
    <m/>
    <n v="85"/>
    <m/>
    <x v="1"/>
    <m/>
    <x v="2"/>
    <m/>
    <x v="0"/>
    <n v="0"/>
    <x v="4"/>
    <m/>
  </r>
  <r>
    <x v="139"/>
    <s v="nuit 1"/>
    <x v="151"/>
    <s v="Vend et veille JF - NUIT - Visite 1 bénéficiare"/>
    <s v="Visite"/>
    <n v="85"/>
    <m/>
    <m/>
    <m/>
    <m/>
    <s v="Cash"/>
    <m/>
    <m/>
    <n v="85"/>
    <m/>
    <x v="1"/>
    <m/>
    <x v="2"/>
    <m/>
    <x v="0"/>
    <n v="0"/>
    <x v="4"/>
    <m/>
  </r>
  <r>
    <x v="139"/>
    <s v="nuit 2"/>
    <x v="32"/>
    <s v="Vend et veille JF - NUIT - Consultation"/>
    <s v="Consultation"/>
    <n v="50"/>
    <m/>
    <m/>
    <m/>
    <m/>
    <s v="Bancontact"/>
    <m/>
    <m/>
    <n v="50"/>
    <m/>
    <x v="1"/>
    <m/>
    <x v="2"/>
    <m/>
    <x v="0"/>
    <n v="0"/>
    <x v="4"/>
    <m/>
  </r>
  <r>
    <x v="139"/>
    <s v="nuit 3"/>
    <x v="22"/>
    <s v="Vend et veille JF - NUIT - Consultation"/>
    <s v="Consultation"/>
    <n v="50"/>
    <m/>
    <m/>
    <m/>
    <m/>
    <s v="Bancontact"/>
    <m/>
    <m/>
    <n v="50"/>
    <m/>
    <x v="1"/>
    <m/>
    <x v="2"/>
    <m/>
    <x v="0"/>
    <n v="0"/>
    <x v="4"/>
    <m/>
  </r>
  <r>
    <x v="140"/>
    <s v="1a"/>
    <x v="230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0"/>
    <s v="1a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1a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1a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1a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1a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1a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1a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1a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1a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1a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1a"/>
    <x v="230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0"/>
    <s v="1a"/>
    <x v="230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0"/>
    <s v="2a"/>
    <x v="227"/>
    <s v="Sam, dim et JF - JOUR - Consultation"/>
    <s v="Consultation"/>
    <n v="37.5"/>
    <s v="Colosimo Donatella"/>
    <m/>
    <s v="(130) Mutualité chrétienne de Liège _x000a_"/>
    <s v="Place du XX Août 38 - 4000 LIEGE"/>
    <s v="Différé"/>
    <s v="⅓ payant C"/>
    <s v="Oui"/>
    <n v="37.5"/>
    <n v="1.5"/>
    <x v="1"/>
    <m/>
    <x v="2"/>
    <m/>
    <x v="0"/>
    <n v="0"/>
    <x v="3"/>
    <m/>
  </r>
  <r>
    <x v="140"/>
    <n v="5"/>
    <x v="79"/>
    <s v="Sam, dim et JF - JOUR - Visite 1 bénéficiaire"/>
    <s v="Visite"/>
    <n v="55.5"/>
    <s v="Sevrin Juliette"/>
    <m/>
    <s v="(132) Mutualité chrétienne de la Province de Luxembourg "/>
    <s v="Rue de la Moselle 7-9 6700 ARLON "/>
    <s v="Différé"/>
    <s v="⅓ payant C"/>
    <s v="Oui"/>
    <n v="55.5"/>
    <n v="5"/>
    <x v="1"/>
    <m/>
    <x v="2"/>
    <m/>
    <x v="0"/>
    <n v="0"/>
    <x v="3"/>
    <m/>
  </r>
  <r>
    <x v="140"/>
    <s v="1a"/>
    <x v="230"/>
    <s v="Sam, dim et JF - JOUR - Visite 1 bénéficiaire"/>
    <s v="Visite"/>
    <n v="55.5"/>
    <s v="Bleser Raymonde"/>
    <s v="Ste Elisabeth Herve"/>
    <m/>
    <m/>
    <s v="Différé"/>
    <s v="MR"/>
    <s v="Oui"/>
    <n v="55.5"/>
    <m/>
    <x v="1"/>
    <m/>
    <x v="2"/>
    <m/>
    <x v="0"/>
    <n v="0"/>
    <x v="2"/>
    <m/>
  </r>
  <r>
    <x v="140"/>
    <n v="4"/>
    <x v="148"/>
    <s v="Sam, dim et JF - JOUR - Visite 1 bénéficiaire"/>
    <s v="Visite"/>
    <n v="55.5"/>
    <s v="Dandrifosse Marie"/>
    <s v="Les Jardins D'Elisabeth  Waimes"/>
    <m/>
    <m/>
    <s v="Différé"/>
    <s v="MR"/>
    <s v="Oui"/>
    <n v="55.5"/>
    <m/>
    <x v="1"/>
    <m/>
    <x v="2"/>
    <m/>
    <x v="0"/>
    <n v="0"/>
    <x v="2"/>
    <m/>
  </r>
  <r>
    <x v="140"/>
    <s v="1a"/>
    <x v="230"/>
    <s v="Sam, dim et JF - JOUR - Visite 1 bénéficiaire"/>
    <s v="Visite"/>
    <n v="55.5"/>
    <s v="Falla Rodolphe"/>
    <s v="CPAS Dolhain"/>
    <m/>
    <m/>
    <s v="Différé"/>
    <s v="CPAS"/>
    <s v="Oui"/>
    <n v="55.5"/>
    <m/>
    <x v="1"/>
    <m/>
    <x v="2"/>
    <m/>
    <x v="0"/>
    <n v="0"/>
    <x v="2"/>
    <m/>
  </r>
  <r>
    <x v="140"/>
    <s v="1b"/>
    <x v="27"/>
    <s v="Sam, dim et JF - JOUR - Visite 1 bénéficiaire"/>
    <s v="Visite"/>
    <n v="55.5"/>
    <m/>
    <m/>
    <m/>
    <m/>
    <s v="Cash"/>
    <m/>
    <m/>
    <n v="55.5"/>
    <m/>
    <x v="1"/>
    <m/>
    <x v="2"/>
    <m/>
    <x v="0"/>
    <n v="0"/>
    <x v="4"/>
    <m/>
  </r>
  <r>
    <x v="140"/>
    <s v="1b"/>
    <x v="27"/>
    <s v="Sam, dim et JF - JOUR - Visite 1 bénéficiaire"/>
    <s v="Visite"/>
    <n v="55.5"/>
    <m/>
    <m/>
    <m/>
    <m/>
    <s v="Cash"/>
    <m/>
    <m/>
    <n v="55.5"/>
    <m/>
    <x v="1"/>
    <m/>
    <x v="2"/>
    <m/>
    <x v="0"/>
    <n v="0"/>
    <x v="4"/>
    <m/>
  </r>
  <r>
    <x v="140"/>
    <s v="1b"/>
    <x v="27"/>
    <s v="Sam, dim et JF - JOUR - Visite 1 bénéficiaire"/>
    <s v="Visite"/>
    <n v="55.5"/>
    <m/>
    <m/>
    <m/>
    <m/>
    <s v="Cash"/>
    <m/>
    <m/>
    <n v="55.5"/>
    <m/>
    <x v="1"/>
    <m/>
    <x v="2"/>
    <m/>
    <x v="0"/>
    <n v="0"/>
    <x v="4"/>
    <m/>
  </r>
  <r>
    <x v="140"/>
    <s v="1b"/>
    <x v="27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0"/>
    <s v="1b"/>
    <x v="27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0"/>
    <s v="1b"/>
    <x v="27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0"/>
    <s v="1b"/>
    <x v="2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1b"/>
    <x v="2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1b"/>
    <x v="2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1b"/>
    <x v="2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1b"/>
    <x v="2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1b"/>
    <x v="27"/>
    <s v="Sam, dim et JF - JOUR - Visite 1 bénéficiaire"/>
    <s v="Visite"/>
    <n v="55.5"/>
    <s v="Detroz Emilie"/>
    <s v="Ste Elisabeth Herve"/>
    <m/>
    <m/>
    <s v="Différé"/>
    <s v="MR"/>
    <s v="Oui"/>
    <n v="55.5"/>
    <m/>
    <x v="1"/>
    <m/>
    <x v="2"/>
    <m/>
    <x v="0"/>
    <n v="0"/>
    <x v="2"/>
    <m/>
  </r>
  <r>
    <x v="140"/>
    <s v="2a"/>
    <x v="227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0"/>
    <s v="2a"/>
    <x v="227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0"/>
    <s v="2a"/>
    <x v="227"/>
    <s v="Sam, dim et JF - JOUR - Visite 1 bénéficiaire"/>
    <s v="Visite"/>
    <n v="55.5"/>
    <m/>
    <m/>
    <m/>
    <m/>
    <s v="Cash"/>
    <m/>
    <m/>
    <n v="55.5"/>
    <m/>
    <x v="1"/>
    <m/>
    <x v="2"/>
    <m/>
    <x v="0"/>
    <n v="0"/>
    <x v="4"/>
    <m/>
  </r>
  <r>
    <x v="140"/>
    <s v="2a"/>
    <x v="22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2a"/>
    <x v="22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2a"/>
    <x v="22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2a"/>
    <x v="22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2a"/>
    <x v="22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2a"/>
    <x v="22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2a"/>
    <x v="22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2a"/>
    <x v="227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0"/>
    <n v="5"/>
    <x v="79"/>
    <s v="Sam, dim et JF - JOUR - Visite 1 bénéficiaire"/>
    <s v="Visite"/>
    <n v="55.5"/>
    <s v="Dumont Josée"/>
    <m/>
    <s v="(132) Mutualité chrétienne de la Province de Luxembourg "/>
    <s v="Rue de la Moselle 7-9 6700 ARLON "/>
    <s v="Différé"/>
    <s v="⅓ payant C"/>
    <s v="Oui"/>
    <n v="55.5"/>
    <n v="5"/>
    <x v="1"/>
    <m/>
    <x v="2"/>
    <m/>
    <x v="0"/>
    <n v="0"/>
    <x v="3"/>
    <m/>
  </r>
  <r>
    <x v="141"/>
    <s v="2b"/>
    <x v="24"/>
    <s v="Sam, dim et JF - JOUR - Consultation"/>
    <s v="Consultation"/>
    <n v="37.5"/>
    <s v="Georges Patrick"/>
    <s v="M.Méd. La Mosaïque Verviers"/>
    <m/>
    <m/>
    <s v="Différé"/>
    <s v="Autres"/>
    <s v="Oui"/>
    <n v="37.5"/>
    <n v="5"/>
    <x v="1"/>
    <m/>
    <x v="2"/>
    <m/>
    <x v="0"/>
    <n v="0"/>
    <x v="2"/>
    <m/>
  </r>
  <r>
    <x v="140"/>
    <s v="2b"/>
    <x v="240"/>
    <s v="Sam, dim et JF - JOUR - Visite 1 bénéficiaire"/>
    <s v="Visite"/>
    <n v="55.5"/>
    <m/>
    <m/>
    <m/>
    <m/>
    <s v="Cash"/>
    <m/>
    <m/>
    <n v="55.5"/>
    <m/>
    <x v="1"/>
    <m/>
    <x v="2"/>
    <m/>
    <x v="0"/>
    <n v="0"/>
    <x v="4"/>
    <m/>
  </r>
  <r>
    <x v="140"/>
    <s v="2b"/>
    <x v="240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0"/>
    <s v="2b"/>
    <x v="24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2b"/>
    <x v="24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2b"/>
    <x v="24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2b"/>
    <x v="24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2b"/>
    <x v="24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2b"/>
    <x v="24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2b"/>
    <x v="24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2b"/>
    <x v="24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3"/>
    <x v="120"/>
    <s v="Sam, dim et JF - JOUR - Consultation"/>
    <s v="Consultation"/>
    <n v="37.5"/>
    <s v="Vinders Jean -  Paul"/>
    <m/>
    <s v="(137) Mutualité Chrétienne de Verviers - Eupen "/>
    <s v="Rue Laoureux 25-29  - 4800 Verviers"/>
    <s v="Différé"/>
    <s v="⅓ payant BC"/>
    <s v="Oui"/>
    <n v="37.5"/>
    <n v="3"/>
    <x v="1"/>
    <m/>
    <x v="2"/>
    <m/>
    <x v="0"/>
    <n v="0"/>
    <x v="3"/>
    <m/>
  </r>
  <r>
    <x v="140"/>
    <n v="4"/>
    <x v="148"/>
    <s v="Sam, dim et JF - JOUR - Consultation"/>
    <s v="Consultation"/>
    <n v="37.5"/>
    <s v="Renard René"/>
    <m/>
    <s v="(137) Mutualité Chrétienne de Verviers - Eupen "/>
    <s v="Rue Laoureux 25-29  - 4800 Verviers"/>
    <s v="Différé"/>
    <s v="⅓ payant C"/>
    <s v="Oui"/>
    <n v="37.5"/>
    <n v="1.5"/>
    <x v="1"/>
    <m/>
    <x v="2"/>
    <m/>
    <x v="0"/>
    <n v="0"/>
    <x v="3"/>
    <m/>
  </r>
  <r>
    <x v="140"/>
    <n v="7"/>
    <x v="22"/>
    <s v="Sam, dim et JF - JOUR - Consultation"/>
    <s v="Consultation"/>
    <n v="37.5"/>
    <s v="Krings Stéphanie"/>
    <m/>
    <s v="(137) Mutualité Chrétienne de Verviers - Eupen "/>
    <s v="Rue Laoureux 25-29  - 4800 Verviers"/>
    <s v="Différé"/>
    <s v="⅓ payant C"/>
    <s v="Oui"/>
    <n v="37.5"/>
    <n v="1.5"/>
    <x v="1"/>
    <m/>
    <x v="2"/>
    <m/>
    <x v="0"/>
    <n v="0"/>
    <x v="3"/>
    <m/>
  </r>
  <r>
    <x v="141"/>
    <n v="3"/>
    <x v="137"/>
    <s v="Sam, dim et JF - JOUR - Visite 1 bénéficiaire"/>
    <s v="Visite"/>
    <n v="55.5"/>
    <s v="Lefevre Georgette"/>
    <m/>
    <s v="(137) Mutualité Chrétienne de Verviers - Eupen "/>
    <s v="Rue Laoureux 25-29  - 4800 Verviers"/>
    <s v="Différé"/>
    <s v="⅓ payant BC"/>
    <s v="Oui"/>
    <n v="55.5"/>
    <n v="5"/>
    <x v="1"/>
    <m/>
    <x v="2"/>
    <m/>
    <x v="0"/>
    <n v="0"/>
    <x v="3"/>
    <m/>
  </r>
  <r>
    <x v="141"/>
    <n v="3"/>
    <x v="137"/>
    <s v="Sam, dim et JF - JOUR - Visite 1 bénéficiaire"/>
    <s v="Visite"/>
    <n v="55.5"/>
    <s v="Desonay Jean"/>
    <m/>
    <s v="(137) Mutualité Chrétienne de Verviers - Eupen "/>
    <s v="Rue Laoureux 25-29  - 4800 Verviers"/>
    <s v="Différé"/>
    <s v="⅓ payant NP"/>
    <s v="Oui"/>
    <n v="55.5"/>
    <m/>
    <x v="1"/>
    <m/>
    <x v="2"/>
    <m/>
    <x v="0"/>
    <n v="0"/>
    <x v="3"/>
    <m/>
  </r>
  <r>
    <x v="141"/>
    <s v="2b"/>
    <x v="24"/>
    <s v="Sam, dim et JF - JOUR - Visite 1 bénéficiaire"/>
    <s v="Visite"/>
    <n v="55.5"/>
    <s v="Drapier Denise"/>
    <s v="La Barcarole Stembert  envoi facture"/>
    <m/>
    <m/>
    <s v="Différé"/>
    <s v="MR"/>
    <s v="Non"/>
    <n v="55.5"/>
    <m/>
    <x v="1"/>
    <m/>
    <x v="2"/>
    <m/>
    <x v="0"/>
    <n v="0"/>
    <x v="4"/>
    <m/>
  </r>
  <r>
    <x v="14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3"/>
    <x v="12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3"/>
    <x v="120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1"/>
    <n v="4"/>
    <x v="241"/>
    <s v="Sam, dim et JF - JOUR - Consultation"/>
    <s v="Consultation"/>
    <n v="37.5"/>
    <s v="Kaynak Betul"/>
    <m/>
    <s v="(137) Mutualité Chrétienne de Verviers - Eupen "/>
    <s v="Rue Laoureux 25-29  - 4800 Verviers"/>
    <s v="Différé"/>
    <s v="⅓ payant C"/>
    <s v="Oui"/>
    <n v="37.5"/>
    <n v="1.5"/>
    <x v="1"/>
    <m/>
    <x v="2"/>
    <m/>
    <x v="0"/>
    <n v="0"/>
    <x v="3"/>
    <m/>
  </r>
  <r>
    <x v="141"/>
    <n v="5"/>
    <x v="26"/>
    <s v="Sam, dim et JF - JOUR - Consultation"/>
    <s v="Consultation"/>
    <n v="37.5"/>
    <s v="Ekchian Mégane"/>
    <m/>
    <s v="(137) Mutualité Chrétienne de Verviers - Eupen "/>
    <s v="Rue Laoureux 25-29  - 4800 Verviers"/>
    <s v="Différé"/>
    <s v="⅓ payant C"/>
    <s v="Oui"/>
    <n v="37.5"/>
    <n v="5"/>
    <x v="1"/>
    <m/>
    <x v="2"/>
    <m/>
    <x v="0"/>
    <n v="0"/>
    <x v="3"/>
    <m/>
  </r>
  <r>
    <x v="140"/>
    <s v="1a"/>
    <x v="230"/>
    <s v="Sam, dim et JF - JOUR - Visite 1 bénéficiaire"/>
    <s v="Visite"/>
    <n v="55.5"/>
    <s v="Frisschen Jacques"/>
    <s v="Ste Elisabeth Herve"/>
    <m/>
    <m/>
    <s v="Différé"/>
    <s v="MR"/>
    <s v="Oui"/>
    <n v="55.5"/>
    <m/>
    <x v="1"/>
    <m/>
    <x v="2"/>
    <m/>
    <x v="0"/>
    <n v="0"/>
    <x v="2"/>
    <m/>
  </r>
  <r>
    <x v="141"/>
    <s v="nuit 2"/>
    <x v="49"/>
    <s v="Sam, dim et JF - NUIT - Visite 1 bénéficiaire"/>
    <s v="Visite"/>
    <n v="85"/>
    <s v="Gendebien Jean - Marie"/>
    <s v="Les Bleuets Spa"/>
    <m/>
    <m/>
    <s v="Différé"/>
    <s v="MR"/>
    <s v="Oui"/>
    <n v="164.53"/>
    <m/>
    <x v="1"/>
    <m/>
    <x v="2"/>
    <m/>
    <x v="0"/>
    <n v="0"/>
    <x v="2"/>
    <m/>
  </r>
  <r>
    <x v="141"/>
    <s v="nuit 1"/>
    <x v="12"/>
    <s v="Sam, dim et JF - NUIT - Visite 1 bénéficiaire"/>
    <s v="Visite"/>
    <n v="85"/>
    <s v="Mélin M-Thérèse"/>
    <s v="Les Hêtres Verviers"/>
    <m/>
    <m/>
    <s v="Différé"/>
    <s v="MR"/>
    <s v="Oui"/>
    <n v="85"/>
    <m/>
    <x v="1"/>
    <m/>
    <x v="2"/>
    <m/>
    <x v="0"/>
    <n v="0"/>
    <x v="2"/>
    <m/>
  </r>
  <r>
    <x v="140"/>
    <n v="4"/>
    <x v="148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0"/>
    <n v="4"/>
    <x v="148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4"/>
    <x v="148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4"/>
    <x v="148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4"/>
    <x v="148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4"/>
    <x v="148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4"/>
    <x v="148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4"/>
    <x v="148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4"/>
    <x v="148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0"/>
    <s v="1a"/>
    <x v="230"/>
    <s v="Sam, dim et JF - JOUR - Consultation"/>
    <s v="Consultation"/>
    <n v="37.5"/>
    <s v="Charlier Raphaël"/>
    <m/>
    <s v="(226) Mutualité neutre de la Santé "/>
    <s v="Rue de Chestret 4-6 4000 LIEGE"/>
    <s v="Différé"/>
    <s v="⅓ payant NP"/>
    <s v="Oui"/>
    <n v="37.5"/>
    <m/>
    <x v="1"/>
    <m/>
    <x v="2"/>
    <m/>
    <x v="0"/>
    <n v="0"/>
    <x v="3"/>
    <m/>
  </r>
  <r>
    <x v="140"/>
    <s v="2b"/>
    <x v="240"/>
    <s v="Sam, dim et JF - JOUR - Visite 1 bénéficiaire"/>
    <s v="Visite"/>
    <n v="55.5"/>
    <s v="Kesseler Marie - José"/>
    <m/>
    <s v="(228) Mutualia - Mutualité neutre _x000a_"/>
    <s v="Place Verte 41 4800 VERVIERS"/>
    <s v="Différé"/>
    <s v="⅓ payant C"/>
    <s v="Oui"/>
    <n v="55.5"/>
    <n v="5"/>
    <x v="1"/>
    <m/>
    <x v="2"/>
    <m/>
    <x v="0"/>
    <n v="0"/>
    <x v="3"/>
    <m/>
  </r>
  <r>
    <x v="140"/>
    <s v="2b"/>
    <x v="240"/>
    <s v="Sam, dim et JF - JOUR - Consultation"/>
    <s v="Consultation"/>
    <n v="37.5"/>
    <s v="Grignard Karine"/>
    <m/>
    <s v="(228) Mutualia - Mutualité neutre _x000a_"/>
    <s v="Place Verte 41 4800 VERVIERS"/>
    <s v="Différé"/>
    <s v="⅓ payant C"/>
    <s v="Oui"/>
    <n v="37.5"/>
    <n v="1"/>
    <x v="1"/>
    <m/>
    <x v="2"/>
    <m/>
    <x v="0"/>
    <n v="0"/>
    <x v="3"/>
    <m/>
  </r>
  <r>
    <x v="141"/>
    <s v="1a"/>
    <x v="170"/>
    <s v="Sam, dim et JF - JOUR - Visite 1 bénéficiaire"/>
    <s v="Visite"/>
    <n v="55.5"/>
    <s v="Pire Maria"/>
    <s v="Léonardo Da Vinci Welkenraedt"/>
    <m/>
    <m/>
    <s v="Différé"/>
    <s v="MR"/>
    <s v="Oui"/>
    <n v="55.5"/>
    <m/>
    <x v="1"/>
    <m/>
    <x v="2"/>
    <m/>
    <x v="0"/>
    <n v="0"/>
    <x v="2"/>
    <m/>
  </r>
  <r>
    <x v="140"/>
    <n v="5"/>
    <x v="79"/>
    <s v="Sam, dim et JF - JOUR - Consultation NA"/>
    <s v="Consultation"/>
    <n v="33.5"/>
    <m/>
    <m/>
    <m/>
    <m/>
    <s v="Bancontact"/>
    <m/>
    <m/>
    <n v="33"/>
    <m/>
    <x v="1"/>
    <m/>
    <x v="2"/>
    <m/>
    <x v="0"/>
    <n v="0"/>
    <x v="4"/>
    <m/>
  </r>
  <r>
    <x v="140"/>
    <n v="5"/>
    <x v="79"/>
    <s v="Sam, dim et JF - JOUR - Consultation NA"/>
    <s v="Consultation"/>
    <n v="33.5"/>
    <m/>
    <m/>
    <m/>
    <m/>
    <s v="Bancontact"/>
    <m/>
    <m/>
    <n v="33"/>
    <m/>
    <x v="1"/>
    <m/>
    <x v="2"/>
    <m/>
    <x v="0"/>
    <n v="0"/>
    <x v="4"/>
    <m/>
  </r>
  <r>
    <x v="140"/>
    <n v="5"/>
    <x v="79"/>
    <s v="Sam, dim et JF - JOUR - Consultation NA"/>
    <s v="Consultation"/>
    <n v="33.5"/>
    <m/>
    <m/>
    <m/>
    <m/>
    <s v="Bancontact"/>
    <m/>
    <m/>
    <n v="33"/>
    <m/>
    <x v="1"/>
    <m/>
    <x v="2"/>
    <m/>
    <x v="0"/>
    <n v="0"/>
    <x v="4"/>
    <m/>
  </r>
  <r>
    <x v="140"/>
    <n v="5"/>
    <x v="79"/>
    <s v="Sam, dim et JF - JOUR - Consultation NA"/>
    <s v="Consultation"/>
    <n v="33.5"/>
    <m/>
    <m/>
    <m/>
    <m/>
    <s v="Bancontact"/>
    <m/>
    <m/>
    <n v="33"/>
    <m/>
    <x v="1"/>
    <m/>
    <x v="2"/>
    <m/>
    <x v="0"/>
    <n v="0"/>
    <x v="4"/>
    <m/>
  </r>
  <r>
    <x v="140"/>
    <n v="5"/>
    <x v="79"/>
    <s v="Sam, dim et JF - JOUR - Consultation NA"/>
    <s v="Consultation"/>
    <n v="33.5"/>
    <m/>
    <m/>
    <m/>
    <m/>
    <s v="Bancontact"/>
    <m/>
    <m/>
    <n v="33"/>
    <m/>
    <x v="1"/>
    <m/>
    <x v="2"/>
    <m/>
    <x v="0"/>
    <n v="0"/>
    <x v="4"/>
    <m/>
  </r>
  <r>
    <x v="140"/>
    <n v="5"/>
    <x v="79"/>
    <s v="Sam, dim et JF - JOUR - Consultation NA"/>
    <s v="Consultation"/>
    <n v="33.5"/>
    <m/>
    <m/>
    <m/>
    <m/>
    <s v="Bancontact"/>
    <m/>
    <m/>
    <n v="33"/>
    <m/>
    <x v="1"/>
    <m/>
    <x v="2"/>
    <m/>
    <x v="0"/>
    <n v="0"/>
    <x v="4"/>
    <m/>
  </r>
  <r>
    <x v="140"/>
    <n v="5"/>
    <x v="79"/>
    <s v="Sam, dim et JF - JOUR - Consultation NA"/>
    <s v="Consultation"/>
    <n v="33.5"/>
    <m/>
    <m/>
    <m/>
    <m/>
    <s v="Bancontact"/>
    <m/>
    <m/>
    <n v="33"/>
    <m/>
    <x v="1"/>
    <m/>
    <x v="2"/>
    <m/>
    <x v="0"/>
    <n v="0"/>
    <x v="4"/>
    <m/>
  </r>
  <r>
    <x v="140"/>
    <n v="5"/>
    <x v="79"/>
    <s v="Sam, dim et JF - JOUR - Consultation NA"/>
    <s v="Consultation"/>
    <n v="33.5"/>
    <m/>
    <m/>
    <m/>
    <m/>
    <s v="Bancontact"/>
    <m/>
    <m/>
    <n v="33"/>
    <m/>
    <x v="1"/>
    <m/>
    <x v="2"/>
    <m/>
    <x v="0"/>
    <n v="0"/>
    <x v="4"/>
    <m/>
  </r>
  <r>
    <x v="140"/>
    <n v="5"/>
    <x v="79"/>
    <s v="Sam, dim et JF - JOUR - Consultation NA"/>
    <s v="Consultation"/>
    <n v="33.5"/>
    <m/>
    <m/>
    <m/>
    <m/>
    <s v="Bancontact"/>
    <m/>
    <m/>
    <n v="33"/>
    <m/>
    <x v="1"/>
    <m/>
    <x v="2"/>
    <m/>
    <x v="0"/>
    <n v="0"/>
    <x v="4"/>
    <m/>
  </r>
  <r>
    <x v="140"/>
    <n v="5"/>
    <x v="79"/>
    <s v="Sam, dim et JF - JOUR - Consultation NA"/>
    <s v="Consultation"/>
    <n v="33.5"/>
    <m/>
    <m/>
    <m/>
    <m/>
    <s v="Bancontact"/>
    <m/>
    <m/>
    <n v="33"/>
    <m/>
    <x v="1"/>
    <m/>
    <x v="2"/>
    <m/>
    <x v="0"/>
    <n v="0"/>
    <x v="4"/>
    <m/>
  </r>
  <r>
    <x v="140"/>
    <s v="2b"/>
    <x v="240"/>
    <s v="Sam, dim et JF - JOUR - Consultation"/>
    <s v="Consultation"/>
    <n v="37.5"/>
    <s v="Tsilligas Alexendra"/>
    <m/>
    <s v="(228) Mutualia - Mutualité neutre _x000a_"/>
    <s v="Place Verte 41 4800 VERVIERS"/>
    <s v="Différé"/>
    <s v="⅓ payant C"/>
    <s v="Oui"/>
    <n v="37.5"/>
    <n v="1"/>
    <x v="1"/>
    <m/>
    <x v="2"/>
    <m/>
    <x v="0"/>
    <n v="0"/>
    <x v="3"/>
    <m/>
  </r>
  <r>
    <x v="141"/>
    <s v="2a"/>
    <x v="115"/>
    <s v="Sam, dim et JF - JOUR - Consultation NA"/>
    <s v="Consultation"/>
    <n v="33.5"/>
    <s v="Janclaes Marie"/>
    <m/>
    <s v="(228) Mutualia - Mutualité neutre _x000a_"/>
    <s v="Place Verte 41 4800 VERVIERS"/>
    <s v="Différé"/>
    <s v="⅓ payant C"/>
    <s v="Oui"/>
    <n v="33"/>
    <n v="1.5"/>
    <x v="1"/>
    <m/>
    <x v="2"/>
    <m/>
    <x v="0"/>
    <n v="0"/>
    <x v="3"/>
    <m/>
  </r>
  <r>
    <x v="141"/>
    <s v="2b"/>
    <x v="24"/>
    <s v="Sam, dim et JF - JOUR - Visite 1 bénéficiaire"/>
    <s v="Visite"/>
    <n v="55.5"/>
    <s v="Houssa Jeannine"/>
    <m/>
    <s v="(228) Mutualia - Mutualité neutre _x000a_"/>
    <s v="Place Verte 41 4800 VERVIERS"/>
    <s v="Différé"/>
    <s v="⅓ payant C"/>
    <s v="Oui"/>
    <n v="55.5"/>
    <n v="5"/>
    <x v="1"/>
    <m/>
    <x v="2"/>
    <m/>
    <x v="0"/>
    <n v="0"/>
    <x v="3"/>
    <m/>
  </r>
  <r>
    <x v="141"/>
    <n v="3"/>
    <x v="137"/>
    <s v="Sam, dim et JF - JOUR - Visite 1 bénéficiaire"/>
    <s v="Visite"/>
    <n v="55.5"/>
    <s v="Dohogne Anne - Marie"/>
    <m/>
    <s v="(228) Mutualia - Mutualité neutre _x000a_"/>
    <s v="Place Verte 41 4800 VERVIERS"/>
    <s v="Différé"/>
    <s v="⅓ payant C"/>
    <s v="Oui"/>
    <n v="55.5"/>
    <n v="5"/>
    <x v="1"/>
    <m/>
    <x v="2"/>
    <m/>
    <x v="0"/>
    <n v="0"/>
    <x v="3"/>
    <m/>
  </r>
  <r>
    <x v="140"/>
    <n v="6"/>
    <x v="86"/>
    <s v="Sam, dim et JF - JOUR - Visite 1 bénéficiaire"/>
    <s v="Visite"/>
    <n v="55.5"/>
    <m/>
    <m/>
    <m/>
    <m/>
    <s v="Cash"/>
    <m/>
    <m/>
    <n v="55.5"/>
    <m/>
    <x v="1"/>
    <m/>
    <x v="2"/>
    <m/>
    <x v="0"/>
    <n v="0"/>
    <x v="4"/>
    <m/>
  </r>
  <r>
    <x v="140"/>
    <n v="6"/>
    <x v="8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6"/>
    <x v="8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6"/>
    <x v="8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6"/>
    <x v="8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6"/>
    <x v="8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6"/>
    <x v="8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1a"/>
    <x v="230"/>
    <s v="Sam, dim et JF - JOUR - Consultation"/>
    <s v="Consultation"/>
    <n v="37.5"/>
    <s v="Schonen Tim"/>
    <m/>
    <s v="(319) Solidaris - Mutualité socialiste et syndicale de la Province de Liège _x000a_"/>
    <s v="Chaussée de Mons 228 1480 TUBIZE "/>
    <s v="Différé"/>
    <s v="⅓ payant C"/>
    <s v="Oui"/>
    <n v="37.5"/>
    <n v="2"/>
    <x v="1"/>
    <m/>
    <x v="2"/>
    <m/>
    <x v="0"/>
    <n v="0"/>
    <x v="3"/>
    <m/>
  </r>
  <r>
    <x v="140"/>
    <n v="7"/>
    <x v="2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0"/>
    <n v="7"/>
    <x v="2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0"/>
    <n v="7"/>
    <x v="2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0"/>
    <n v="7"/>
    <x v="2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0"/>
    <n v="7"/>
    <x v="2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7"/>
    <x v="2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7"/>
    <x v="2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2b"/>
    <x v="240"/>
    <s v="Sam, dim et JF - JOUR - Consultation"/>
    <s v="Consultation"/>
    <n v="37.5"/>
    <s v="Curreli Liebenguth Lena"/>
    <m/>
    <s v="(319) Solidaris - Mutualité socialiste et syndicale de la Province de Liège _x000a_"/>
    <s v="Chaussée de Mons 228 1480 TUBIZE "/>
    <s v="Différé"/>
    <s v="⅓ payant C"/>
    <s v="Oui"/>
    <n v="37.5"/>
    <n v="1"/>
    <x v="1"/>
    <m/>
    <x v="2"/>
    <m/>
    <x v="0"/>
    <n v="0"/>
    <x v="3"/>
    <m/>
  </r>
  <r>
    <x v="140"/>
    <s v="2b"/>
    <x v="240"/>
    <s v="Sam, dim et JF - JOUR - Consultation"/>
    <s v="Consultation"/>
    <n v="37.5"/>
    <s v="Callaert Sabrina"/>
    <m/>
    <s v="(319) Solidaris - Mutualité socialiste et syndicale de la Province de Liège _x000a_"/>
    <s v="Chaussée de Mons 228 1480 TUBIZE "/>
    <s v="Différé"/>
    <s v="⅓ payant C"/>
    <s v="Oui"/>
    <n v="37.5"/>
    <n v="1"/>
    <x v="1"/>
    <m/>
    <x v="2"/>
    <m/>
    <x v="0"/>
    <n v="0"/>
    <x v="3"/>
    <m/>
  </r>
  <r>
    <x v="140"/>
    <n v="3"/>
    <x v="120"/>
    <s v="Sam, dim et JF - JOUR - Consultation"/>
    <s v="Consultation"/>
    <n v="37.5"/>
    <s v="Antoine Bruno"/>
    <m/>
    <s v="(319) Solidaris - Mutualité socialiste et syndicale de la Province de Liège _x000a_"/>
    <s v="Chaussée de Mons 228 1480 TUBIZE "/>
    <s v="Différé"/>
    <s v="⅓ payant C"/>
    <s v="Oui"/>
    <n v="37.5"/>
    <n v="3"/>
    <x v="1"/>
    <m/>
    <x v="2"/>
    <m/>
    <x v="0"/>
    <n v="0"/>
    <x v="3"/>
    <m/>
  </r>
  <r>
    <x v="140"/>
    <n v="7"/>
    <x v="22"/>
    <s v="Sam, dim et JF - JOUR - Consultation"/>
    <s v="Consultation"/>
    <n v="37.5"/>
    <s v="Heiners Nina"/>
    <s v="M.Méd. Pro Gesund"/>
    <m/>
    <m/>
    <s v="Différé"/>
    <s v="Autres"/>
    <s v="Oui"/>
    <n v="37.5"/>
    <n v="6"/>
    <x v="1"/>
    <m/>
    <x v="2"/>
    <m/>
    <x v="0"/>
    <n v="0"/>
    <x v="2"/>
    <m/>
  </r>
  <r>
    <x v="141"/>
    <n v="7"/>
    <x v="44"/>
    <s v="Sam, dim et JF - JOUR - Consultation"/>
    <s v="Consultation"/>
    <n v="37.5"/>
    <s v="Leufgen Caroline"/>
    <s v="M.Méd. Pro Gesund"/>
    <m/>
    <m/>
    <s v="Différé"/>
    <s v="Autres"/>
    <s v="Oui"/>
    <n v="37.5"/>
    <n v="6"/>
    <x v="1"/>
    <m/>
    <x v="2"/>
    <m/>
    <x v="0"/>
    <n v="0"/>
    <x v="2"/>
    <m/>
  </r>
  <r>
    <x v="140"/>
    <n v="7"/>
    <x v="22"/>
    <s v="Sam, dim et JF - JOUR - Consultation"/>
    <s v="Consultation"/>
    <n v="37.5"/>
    <s v="Haas Janina"/>
    <s v="Poststrasse Emmels 93 St Vith 4780"/>
    <m/>
    <m/>
    <s v="Différé"/>
    <s v="Virement"/>
    <s v="Oui"/>
    <n v="37.5"/>
    <m/>
    <x v="1"/>
    <m/>
    <x v="2"/>
    <m/>
    <x v="0"/>
    <n v="0"/>
    <x v="4"/>
    <m/>
  </r>
  <r>
    <x v="140"/>
    <n v="7"/>
    <x v="22"/>
    <s v="Sam, dim et JF - JOUR - Consultation"/>
    <s v="Consultation"/>
    <n v="37.5"/>
    <s v="Jacquemin Aymeric"/>
    <s v="Birkelerstrasse, Rodt 6 St Vith 4780"/>
    <m/>
    <m/>
    <s v="Différé"/>
    <s v="Virement"/>
    <s v="Oui"/>
    <n v="37.5"/>
    <m/>
    <x v="1"/>
    <m/>
    <x v="2"/>
    <m/>
    <x v="0"/>
    <n v="0"/>
    <x v="4"/>
    <m/>
  </r>
  <r>
    <x v="140"/>
    <n v="7"/>
    <x v="22"/>
    <s v="Sam, dim et JF - JOUR - Consultation"/>
    <s v="Consultation"/>
    <n v="37.5"/>
    <s v="Cremer Susanne"/>
    <s v="Am Stein , Recht 11 St Vith 4780"/>
    <m/>
    <m/>
    <s v="Différé"/>
    <s v="Virement"/>
    <s v="Oui"/>
    <n v="37.5"/>
    <m/>
    <x v="1"/>
    <m/>
    <x v="2"/>
    <m/>
    <x v="0"/>
    <n v="0"/>
    <x v="4"/>
    <m/>
  </r>
  <r>
    <x v="141"/>
    <s v="2a"/>
    <x v="115"/>
    <s v="Sam, dim et JF - JOUR - Visite 1 bénéficiaire"/>
    <s v="Visite"/>
    <n v="55.5"/>
    <s v="Rahir Georges"/>
    <s v="La Barcarolle Stembert"/>
    <m/>
    <m/>
    <s v="Différé"/>
    <s v="MR"/>
    <s v="Oui"/>
    <n v="78.099999999999994"/>
    <m/>
    <x v="1"/>
    <m/>
    <x v="2"/>
    <m/>
    <x v="0"/>
    <n v="0"/>
    <x v="2"/>
    <m/>
  </r>
  <r>
    <x v="141"/>
    <s v="2a"/>
    <x v="115"/>
    <s v="Sam, dim et JF - JOUR - Visite 1 bénéficiaire"/>
    <s v="Visite"/>
    <n v="55.5"/>
    <s v="Raskin Pierre"/>
    <s v="Les Hespérides Heusy"/>
    <m/>
    <m/>
    <s v="Différé"/>
    <s v="MR"/>
    <s v="Oui"/>
    <n v="55.5"/>
    <m/>
    <x v="1"/>
    <m/>
    <x v="2"/>
    <m/>
    <x v="0"/>
    <n v="0"/>
    <x v="2"/>
    <m/>
  </r>
  <r>
    <x v="140"/>
    <s v="nuit 1"/>
    <x v="12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0"/>
    <s v="nuit 1"/>
    <x v="12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nuit 1"/>
    <x v="12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nuit 1"/>
    <x v="122"/>
    <s v="Sam, dim et JF - NUIT - Visite 1 bénéficiaire"/>
    <s v="Visite"/>
    <n v="85"/>
    <m/>
    <m/>
    <m/>
    <m/>
    <s v="Bancontact"/>
    <m/>
    <m/>
    <n v="85"/>
    <m/>
    <x v="1"/>
    <m/>
    <x v="2"/>
    <m/>
    <x v="0"/>
    <n v="0"/>
    <x v="4"/>
    <m/>
  </r>
  <r>
    <x v="140"/>
    <n v="4"/>
    <x v="148"/>
    <s v="Sam, dim et JF - JOUR - Consultation"/>
    <s v="Consultation"/>
    <n v="37.5"/>
    <s v="Ineza Marie Immaculée"/>
    <m/>
    <s v="(319) Solidaris - Mutualité socialiste et syndicale de la Province de Liège _x000a_"/>
    <s v="Chaussée de Mons 228 1480 TUBIZE "/>
    <s v="Différé"/>
    <s v="⅓ payant C"/>
    <s v="Oui"/>
    <n v="37.5"/>
    <n v="1.5"/>
    <x v="1"/>
    <m/>
    <x v="2"/>
    <m/>
    <x v="0"/>
    <n v="0"/>
    <x v="3"/>
    <m/>
  </r>
  <r>
    <x v="140"/>
    <s v="nuit 2"/>
    <x v="128"/>
    <s v="Sam, dim et JF - NUIT - Consultation"/>
    <s v="0 patient"/>
    <n v="50"/>
    <s v="0 Patient"/>
    <m/>
    <m/>
    <m/>
    <m/>
    <m/>
    <m/>
    <n v="0"/>
    <m/>
    <x v="1"/>
    <m/>
    <x v="2"/>
    <m/>
    <x v="0"/>
    <n v="0"/>
    <x v="0"/>
    <m/>
  </r>
  <r>
    <x v="140"/>
    <n v="7"/>
    <x v="22"/>
    <s v="Sam, dim et JF - JOUR - Visite 1 bénéficiaire"/>
    <s v="Visite"/>
    <n v="55.5"/>
    <s v="Reinertz Christine"/>
    <s v="Modersch.,Z. Morsheck 16 Amel 4770"/>
    <m/>
    <m/>
    <s v="Différé"/>
    <s v="MR"/>
    <s v="Oui"/>
    <n v="55.5"/>
    <m/>
    <x v="1"/>
    <m/>
    <x v="2"/>
    <m/>
    <x v="0"/>
    <n v="0"/>
    <x v="2"/>
    <m/>
  </r>
  <r>
    <x v="141"/>
    <s v="1a"/>
    <x v="170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0"/>
    <n v="3"/>
    <x v="120"/>
    <s v="Sam, dim et JF - JOUR - Visite 1 bénéficiaire"/>
    <s v="Visite"/>
    <n v="55.5"/>
    <s v="Renard Solange"/>
    <s v="Ste Joséphine Theux"/>
    <m/>
    <m/>
    <s v="Différé"/>
    <s v="MR"/>
    <s v="Oui"/>
    <n v="55.5"/>
    <m/>
    <x v="1"/>
    <m/>
    <x v="2"/>
    <m/>
    <x v="0"/>
    <n v="0"/>
    <x v="2"/>
    <m/>
  </r>
  <r>
    <x v="141"/>
    <s v="1a"/>
    <x v="170"/>
    <s v="Sam, dim et JF - JOUR - Visite 1 bénéficiaire"/>
    <s v="Visite"/>
    <n v="55.5"/>
    <s v="Delcourt Angélique"/>
    <s v="Rue St Paul 63 Welkenraedt 4840"/>
    <m/>
    <m/>
    <s v="Différé"/>
    <s v="CPAS"/>
    <s v="Oui"/>
    <n v="55.5"/>
    <m/>
    <x v="1"/>
    <m/>
    <x v="2"/>
    <m/>
    <x v="0"/>
    <n v="0"/>
    <x v="2"/>
    <m/>
  </r>
  <r>
    <x v="141"/>
    <s v="1b"/>
    <x v="230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1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s v="nuit 1"/>
    <x v="122"/>
    <s v="Sam, dim et JF - JOUR - Visite 1 bénéficiaire"/>
    <s v="Visite"/>
    <n v="55.5"/>
    <s v="Detruit Michèle"/>
    <m/>
    <s v="(319) Solidaris - Mutualité socialiste et syndicale de la Province de Liège _x000a_"/>
    <s v="Chaussée de Mons 228 1480 TUBIZE "/>
    <s v="Différé"/>
    <s v="⅓ payant NP"/>
    <s v="Oui"/>
    <n v="55.5"/>
    <m/>
    <x v="1"/>
    <m/>
    <x v="2"/>
    <m/>
    <x v="0"/>
    <n v="0"/>
    <x v="3"/>
    <m/>
  </r>
  <r>
    <x v="141"/>
    <s v="1b"/>
    <x v="230"/>
    <s v="Sam, dim et JF - JOUR - Consultation"/>
    <s v="Consultation"/>
    <n v="37.5"/>
    <s v="Giltay Mathys"/>
    <m/>
    <s v="(319) Solidaris - Mutualité socialiste et syndicale de la Province de Liège _x000a_"/>
    <s v="Chaussée de Mons 228 1480 TUBIZE "/>
    <s v="Différé"/>
    <s v="⅓ payant NP"/>
    <s v="Oui"/>
    <n v="37.5"/>
    <m/>
    <x v="1"/>
    <m/>
    <x v="2"/>
    <m/>
    <x v="0"/>
    <n v="0"/>
    <x v="3"/>
    <m/>
  </r>
  <r>
    <x v="141"/>
    <s v="2a"/>
    <x v="115"/>
    <s v="Sam, dim et JF - JOUR - Consultation NA"/>
    <s v="Consultation"/>
    <n v="33.5"/>
    <m/>
    <m/>
    <m/>
    <m/>
    <s v="Bancontact"/>
    <m/>
    <m/>
    <n v="33"/>
    <m/>
    <x v="1"/>
    <m/>
    <x v="2"/>
    <m/>
    <x v="0"/>
    <n v="0"/>
    <x v="4"/>
    <m/>
  </r>
  <r>
    <x v="141"/>
    <s v="2a"/>
    <x v="115"/>
    <s v="Sam, dim et JF - JOUR - Consultation NA"/>
    <s v="Consultation"/>
    <n v="33.5"/>
    <m/>
    <m/>
    <m/>
    <m/>
    <s v="Bancontact"/>
    <m/>
    <m/>
    <n v="33"/>
    <m/>
    <x v="1"/>
    <m/>
    <x v="2"/>
    <m/>
    <x v="0"/>
    <n v="0"/>
    <x v="4"/>
    <m/>
  </r>
  <r>
    <x v="141"/>
    <s v="2a"/>
    <x v="115"/>
    <s v="Sam, dim et JF - JOUR - Consultation NA"/>
    <s v="Consultation"/>
    <n v="33.5"/>
    <m/>
    <m/>
    <m/>
    <m/>
    <s v="Bancontact"/>
    <m/>
    <m/>
    <n v="33"/>
    <m/>
    <x v="1"/>
    <m/>
    <x v="2"/>
    <m/>
    <x v="0"/>
    <n v="0"/>
    <x v="4"/>
    <m/>
  </r>
  <r>
    <x v="141"/>
    <s v="2a"/>
    <x v="115"/>
    <s v="Sam, dim et JF - JOUR - Consultation NA"/>
    <s v="Consultation"/>
    <n v="33.5"/>
    <m/>
    <m/>
    <m/>
    <m/>
    <s v="Bancontact"/>
    <m/>
    <m/>
    <n v="33"/>
    <m/>
    <x v="1"/>
    <m/>
    <x v="2"/>
    <m/>
    <x v="0"/>
    <n v="0"/>
    <x v="4"/>
    <m/>
  </r>
  <r>
    <x v="141"/>
    <s v="2a"/>
    <x v="115"/>
    <s v="Sam, dim et JF - JOUR - Consultation NA"/>
    <s v="Consultation"/>
    <n v="33.5"/>
    <m/>
    <m/>
    <m/>
    <m/>
    <s v="Bancontact"/>
    <m/>
    <m/>
    <n v="33"/>
    <m/>
    <x v="1"/>
    <m/>
    <x v="2"/>
    <m/>
    <x v="0"/>
    <n v="0"/>
    <x v="4"/>
    <m/>
  </r>
  <r>
    <x v="141"/>
    <s v="2a"/>
    <x v="115"/>
    <s v="Sam, dim et JF - JOUR - Consultation NA"/>
    <s v="Consultation"/>
    <n v="33.5"/>
    <m/>
    <m/>
    <m/>
    <m/>
    <s v="Bancontact"/>
    <m/>
    <m/>
    <n v="33"/>
    <m/>
    <x v="1"/>
    <m/>
    <x v="2"/>
    <m/>
    <x v="0"/>
    <n v="0"/>
    <x v="4"/>
    <m/>
  </r>
  <r>
    <x v="141"/>
    <s v="2a"/>
    <x v="115"/>
    <s v="Sam, dim et JF - JOUR - Consultation NA"/>
    <s v="Consultation"/>
    <n v="33.5"/>
    <m/>
    <m/>
    <m/>
    <m/>
    <s v="Bancontact"/>
    <m/>
    <m/>
    <n v="33"/>
    <m/>
    <x v="1"/>
    <m/>
    <x v="2"/>
    <m/>
    <x v="0"/>
    <n v="0"/>
    <x v="4"/>
    <m/>
  </r>
  <r>
    <x v="141"/>
    <s v="2a"/>
    <x v="115"/>
    <s v="Sam, dim et JF - JOUR - Consultation NA"/>
    <s v="Consultation"/>
    <n v="33.5"/>
    <m/>
    <m/>
    <m/>
    <m/>
    <s v="Bancontact"/>
    <m/>
    <m/>
    <n v="33"/>
    <m/>
    <x v="1"/>
    <m/>
    <x v="2"/>
    <m/>
    <x v="0"/>
    <n v="0"/>
    <x v="4"/>
    <m/>
  </r>
  <r>
    <x v="141"/>
    <s v="2a"/>
    <x v="115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1"/>
    <s v="2a"/>
    <x v="115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1"/>
    <s v="1b"/>
    <x v="230"/>
    <s v="Sam, dim et JF - JOUR - Consultation"/>
    <s v="Consultation"/>
    <n v="37.5"/>
    <s v="Ferri Mickaël"/>
    <m/>
    <s v="(319) Solidaris - Mutualité socialiste et syndicale de la Province de Liège _x000a_"/>
    <s v="Chaussée de Mons 228 1480 TUBIZE "/>
    <s v="Différé"/>
    <s v="⅓ payant NP"/>
    <s v="Oui"/>
    <n v="37.5"/>
    <m/>
    <x v="1"/>
    <m/>
    <x v="2"/>
    <m/>
    <x v="0"/>
    <n v="0"/>
    <x v="3"/>
    <m/>
  </r>
  <r>
    <x v="140"/>
    <n v="7"/>
    <x v="22"/>
    <s v="Sam, dim et JF - JOUR - Consultation"/>
    <s v="Consultation"/>
    <n v="37.5"/>
    <s v="Mollers Marius"/>
    <s v="M.Méd. Pro Gesund"/>
    <m/>
    <m/>
    <s v="Différé"/>
    <s v="Autres"/>
    <s v="Oui"/>
    <n v="37.5"/>
    <n v="6"/>
    <x v="1"/>
    <m/>
    <x v="2"/>
    <m/>
    <x v="0"/>
    <n v="0"/>
    <x v="2"/>
    <m/>
  </r>
  <r>
    <x v="140"/>
    <n v="3"/>
    <x v="120"/>
    <s v="Sam, dim et JF - JOUR - Visite 1 bénéficiaire"/>
    <s v="Visite"/>
    <n v="55.5"/>
    <s v="Schoonbroodt Augusta"/>
    <s v="La Charmille Jalhay"/>
    <m/>
    <m/>
    <s v="Différé"/>
    <s v="MR"/>
    <s v="Oui"/>
    <n v="55.5"/>
    <m/>
    <x v="1"/>
    <m/>
    <x v="2"/>
    <m/>
    <x v="0"/>
    <n v="0"/>
    <x v="2"/>
    <m/>
  </r>
  <r>
    <x v="140"/>
    <s v="2b"/>
    <x v="240"/>
    <s v="Sam, dim et JF - JOUR - Visite 1 bénéficiaire"/>
    <s v="Visite"/>
    <n v="55.5"/>
    <s v="Vanautreve Livina"/>
    <s v="La Providence Verviers"/>
    <m/>
    <m/>
    <s v="Différé"/>
    <s v="MR"/>
    <s v="Oui"/>
    <n v="55.5"/>
    <m/>
    <x v="1"/>
    <m/>
    <x v="2"/>
    <m/>
    <x v="0"/>
    <n v="0"/>
    <x v="2"/>
    <m/>
  </r>
  <r>
    <x v="141"/>
    <s v="2b"/>
    <x v="2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s v="2b"/>
    <x v="2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s v="2b"/>
    <x v="2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s v="2b"/>
    <x v="24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0"/>
    <s v="2a"/>
    <x v="227"/>
    <s v="Sam, dim et JF - JOUR - Consultation"/>
    <s v="Consultation"/>
    <n v="37.5"/>
    <s v="Moukhaoui Kamal"/>
    <s v="M.Méd. Mosaïque Verviers"/>
    <m/>
    <m/>
    <s v="Différé"/>
    <s v="Autres"/>
    <s v="Oui"/>
    <n v="37.5"/>
    <n v="6"/>
    <x v="1"/>
    <m/>
    <x v="2"/>
    <m/>
    <x v="0"/>
    <n v="0"/>
    <x v="2"/>
    <m/>
  </r>
  <r>
    <x v="141"/>
    <s v="nuit 2"/>
    <x v="49"/>
    <s v="Sam, dim et JF - NUIT - Visite 1 bénéficiaire"/>
    <s v="Visite"/>
    <n v="85"/>
    <s v="Lambert Josée"/>
    <m/>
    <s v="(319) Solidaris - Mutualité socialiste et syndicale de la Province de Liège _x000a_"/>
    <s v="Chaussée de Mons 228 1480 TUBIZE "/>
    <s v="Différé"/>
    <s v="⅓ payant BC"/>
    <s v="Oui"/>
    <n v="85"/>
    <n v="7"/>
    <x v="1"/>
    <m/>
    <x v="2"/>
    <m/>
    <x v="0"/>
    <n v="0"/>
    <x v="3"/>
    <m/>
  </r>
  <r>
    <x v="140"/>
    <n v="3"/>
    <x v="120"/>
    <s v="Sam, dim et JF - JOUR - Visite 1 bénéficiaire"/>
    <s v="Visite"/>
    <n v="55.5"/>
    <s v="Vandebeek Isabella"/>
    <s v="Les Heures Claires Spa"/>
    <m/>
    <m/>
    <s v="Différé"/>
    <s v="MR"/>
    <s v="Oui"/>
    <n v="55.5"/>
    <m/>
    <x v="1"/>
    <m/>
    <x v="2"/>
    <m/>
    <x v="0"/>
    <n v="0"/>
    <x v="2"/>
    <m/>
  </r>
  <r>
    <x v="141"/>
    <s v="2b"/>
    <x v="24"/>
    <s v="Sam, dim et JF - JOUR - Consultation"/>
    <s v="Consultation"/>
    <n v="37.5"/>
    <m/>
    <m/>
    <m/>
    <m/>
    <s v="Cash"/>
    <m/>
    <m/>
    <n v="1"/>
    <m/>
    <x v="1"/>
    <m/>
    <x v="2"/>
    <m/>
    <x v="0"/>
    <n v="0"/>
    <x v="4"/>
    <m/>
  </r>
  <r>
    <x v="141"/>
    <n v="3"/>
    <x v="137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1"/>
    <n v="3"/>
    <x v="137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3"/>
    <x v="13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4"/>
    <x v="148"/>
    <s v="Sam, dim et JF - JOUR - Consultation"/>
    <s v="Consultation"/>
    <n v="37.5"/>
    <s v="Pierre Céline"/>
    <m/>
    <s v="(509) Partena - Mutualité libre _x000a_"/>
    <s v="Boulevard Louis Mettewie 74-76 1080 BRUXELLES "/>
    <s v="Différé"/>
    <s v="⅓ payant C"/>
    <s v="Oui"/>
    <n v="37.5"/>
    <n v="1.5"/>
    <x v="1"/>
    <m/>
    <x v="2"/>
    <m/>
    <x v="0"/>
    <n v="0"/>
    <x v="3"/>
    <m/>
  </r>
  <r>
    <x v="140"/>
    <n v="5"/>
    <x v="79"/>
    <s v="Sam, dim et JF - JOUR - Consultation NA"/>
    <s v="Consultation"/>
    <n v="33.5"/>
    <s v="Maeck Vandepontseele Logan"/>
    <m/>
    <s v="(509) Partena - Mutualité libre _x000a_"/>
    <s v="Boulevard Louis Mettewie 74-76 1080 BRUXELLES "/>
    <s v="Différé"/>
    <s v="⅓ payant C"/>
    <s v="Oui"/>
    <n v="33"/>
    <n v="1.5"/>
    <x v="1"/>
    <m/>
    <x v="2"/>
    <m/>
    <x v="0"/>
    <n v="0"/>
    <x v="3"/>
    <m/>
  </r>
  <r>
    <x v="140"/>
    <n v="5"/>
    <x v="79"/>
    <s v="Sam, dim et JF - JOUR - Consultation NA"/>
    <s v="Consultation"/>
    <n v="33.5"/>
    <s v="Maeck Vandepontseele Océane"/>
    <m/>
    <s v="(509) Partena - Mutualité libre _x000a_"/>
    <s v="Boulevard Louis Mettewie 74-76 1080 BRUXELLES "/>
    <s v="Différé"/>
    <s v="⅓ payant C"/>
    <s v="Oui"/>
    <n v="33"/>
    <n v="1.5"/>
    <x v="1"/>
    <m/>
    <x v="2"/>
    <m/>
    <x v="0"/>
    <n v="0"/>
    <x v="3"/>
    <m/>
  </r>
  <r>
    <x v="141"/>
    <n v="4"/>
    <x v="24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4"/>
    <x v="24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4"/>
    <x v="24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4"/>
    <x v="24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4"/>
    <x v="24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4"/>
    <x v="24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4"/>
    <x v="24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4"/>
    <x v="24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4"/>
    <x v="24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4"/>
    <x v="24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4"/>
    <x v="241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1"/>
    <n v="4"/>
    <x v="241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1"/>
    <n v="4"/>
    <x v="241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1"/>
    <n v="4"/>
    <x v="241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1"/>
    <n v="5"/>
    <x v="26"/>
    <s v="Sam, dim et JF - JOUR - Consultation"/>
    <s v="Consultation"/>
    <n v="37.5"/>
    <s v="Maeck Vandepontseele Ophélie"/>
    <m/>
    <s v="(509) Partena - Mutualité libre _x000a_"/>
    <s v="Boulevard Louis Mettewie 74-76 1080 BRUXELLES "/>
    <s v="Différé"/>
    <s v="⅓ payant C"/>
    <s v="Oui"/>
    <n v="37.5"/>
    <n v="5"/>
    <x v="1"/>
    <m/>
    <x v="2"/>
    <m/>
    <x v="0"/>
    <n v="0"/>
    <x v="3"/>
    <m/>
  </r>
  <r>
    <x v="140"/>
    <n v="7"/>
    <x v="22"/>
    <s v="Sam, dim et JF - JOUR - Consultation"/>
    <s v="Consultation"/>
    <n v="37.5"/>
    <s v="Peters Noémie"/>
    <m/>
    <s v="(515) Freie Krankenkasse"/>
    <s v="Rue Saint-Hubert 49 - 1150 BRUXELLES"/>
    <s v="Différé"/>
    <s v="⅓ payant C"/>
    <s v="Non"/>
    <n v="37.5"/>
    <n v="1.5"/>
    <x v="1"/>
    <m/>
    <x v="2"/>
    <m/>
    <x v="0"/>
    <n v="0"/>
    <x v="1"/>
    <m/>
  </r>
  <r>
    <x v="141"/>
    <n v="5"/>
    <x v="26"/>
    <s v="Sam, dim et JF - JOUR - Visite 1 bénéficiaire"/>
    <s v="Visite"/>
    <n v="55.5"/>
    <m/>
    <m/>
    <m/>
    <m/>
    <s v="Bancontact"/>
    <m/>
    <m/>
    <n v="70"/>
    <m/>
    <x v="1"/>
    <m/>
    <x v="2"/>
    <m/>
    <x v="0"/>
    <n v="0"/>
    <x v="4"/>
    <m/>
  </r>
  <r>
    <x v="141"/>
    <n v="5"/>
    <x v="2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5"/>
    <x v="2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5"/>
    <x v="2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5"/>
    <x v="2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7"/>
    <x v="22"/>
    <s v="Sam, dim et JF - JOUR - Consultation"/>
    <s v="Consultation"/>
    <n v="37.5"/>
    <s v="Bodeux Liliane"/>
    <m/>
    <s v="(515) Freie Krankenkasse"/>
    <s v="Rue Saint-Hubert 49 - 1150 BRUXELLES"/>
    <s v="Différé"/>
    <s v="⅓ payant C"/>
    <s v="Oui"/>
    <n v="37.5"/>
    <n v="1.5"/>
    <x v="1"/>
    <m/>
    <x v="2"/>
    <m/>
    <x v="0"/>
    <n v="0"/>
    <x v="3"/>
    <m/>
  </r>
  <r>
    <x v="141"/>
    <n v="7"/>
    <x v="44"/>
    <s v="Sam, dim et JF - JOUR - Consultation"/>
    <s v="Consultation"/>
    <n v="37.5"/>
    <s v="Niessen Helga"/>
    <m/>
    <s v="(515) Freie Krankenkasse"/>
    <s v="Rue Saint-Hubert 49 - 1150 BRUXELLES"/>
    <s v="Différé"/>
    <s v="⅓ payant C"/>
    <s v="Oui"/>
    <n v="37.5"/>
    <n v="1.5"/>
    <x v="1"/>
    <m/>
    <x v="2"/>
    <m/>
    <x v="0"/>
    <n v="0"/>
    <x v="3"/>
    <m/>
  </r>
  <r>
    <x v="141"/>
    <n v="6"/>
    <x v="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6"/>
    <x v="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6"/>
    <x v="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6"/>
    <x v="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6"/>
    <x v="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6"/>
    <x v="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0"/>
    <n v="6"/>
    <x v="86"/>
    <s v="Sam, dim et JF - JOUR - Consultation"/>
    <s v="Consultation"/>
    <n v="37.5"/>
    <s v="Horten Mélanie Claude"/>
    <m/>
    <s v="(610) Office régional d'Eupen"/>
    <s v="Brauereihof 5 4700 EUPEN"/>
    <s v="Différé"/>
    <s v="⅓ payant C"/>
    <s v="Oui"/>
    <n v="37.5"/>
    <n v="1.5"/>
    <x v="1"/>
    <m/>
    <x v="2"/>
    <m/>
    <x v="0"/>
    <n v="0"/>
    <x v="3"/>
    <m/>
  </r>
  <r>
    <x v="141"/>
    <n v="6"/>
    <x v="9"/>
    <s v="Sam, dim et JF - JOUR - Consultation"/>
    <s v="Consultation"/>
    <n v="37.5"/>
    <s v="Arsbiyeva Zama"/>
    <s v="CPAS Eupen Limburger Weg 5  Eupen4700"/>
    <m/>
    <m/>
    <s v="Différé"/>
    <s v="CPAS"/>
    <s v="Oui"/>
    <n v="37.5"/>
    <m/>
    <x v="1"/>
    <m/>
    <x v="2"/>
    <m/>
    <x v="0"/>
    <n v="0"/>
    <x v="2"/>
    <m/>
  </r>
  <r>
    <x v="141"/>
    <n v="7"/>
    <x v="4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7"/>
    <x v="4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7"/>
    <x v="4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7"/>
    <x v="4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n v="7"/>
    <x v="44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1"/>
    <n v="6"/>
    <x v="9"/>
    <s v="Sam, dim et JF - JOUR - Visite 1 bénéficiaire"/>
    <s v="Visite"/>
    <n v="55.5"/>
    <s v="Ortmann Gunter"/>
    <m/>
    <s v="(610) Office régional d'Eupen"/>
    <s v="Brauereihof 5 4700 EUPEN"/>
    <s v="Différé"/>
    <s v="⅓ payant NP"/>
    <s v="Oui"/>
    <n v="55.5"/>
    <m/>
    <x v="1"/>
    <m/>
    <x v="2"/>
    <m/>
    <x v="0"/>
    <n v="0"/>
    <x v="3"/>
    <m/>
  </r>
  <r>
    <x v="141"/>
    <s v="2a"/>
    <x v="115"/>
    <s v="Sam, dim et JF - JOUR - Consultation NA"/>
    <s v="Consultation"/>
    <n v="33.5"/>
    <s v="Ouriachi Fatima"/>
    <s v="M.Méd. Bulle D'Air  Dison"/>
    <m/>
    <m/>
    <s v="Différé"/>
    <s v="Autres"/>
    <s v="Oui"/>
    <n v="33"/>
    <m/>
    <x v="1"/>
    <m/>
    <x v="2"/>
    <m/>
    <x v="0"/>
    <n v="0"/>
    <x v="2"/>
    <m/>
  </r>
  <r>
    <x v="141"/>
    <n v="7"/>
    <x v="44"/>
    <s v="Sam, dim et JF - JOUR - Visite 1 bénéficiaire"/>
    <s v="Visite"/>
    <n v="55.5"/>
    <s v="Halmes Albert Heinrich"/>
    <s v="Albinusstrase,Hinderhausen 18  St Vith 4780"/>
    <m/>
    <m/>
    <s v="Différé"/>
    <s v="Virement"/>
    <s v="Oui"/>
    <n v="55.5"/>
    <m/>
    <x v="1"/>
    <m/>
    <x v="2"/>
    <m/>
    <x v="0"/>
    <n v="0"/>
    <x v="4"/>
    <m/>
  </r>
  <r>
    <x v="141"/>
    <s v="nuit 1"/>
    <x v="12"/>
    <s v="Sam, dim et JF - JOUR - Consultation"/>
    <s v="Consultation"/>
    <n v="37.5"/>
    <m/>
    <m/>
    <m/>
    <m/>
    <s v="Bancontact"/>
    <m/>
    <m/>
    <n v="37"/>
    <m/>
    <x v="1"/>
    <m/>
    <x v="2"/>
    <m/>
    <x v="0"/>
    <n v="0"/>
    <x v="4"/>
    <m/>
  </r>
  <r>
    <x v="141"/>
    <s v="nuit 1"/>
    <x v="12"/>
    <s v="Sam, dim et JF - JOUR - Visite 1 bénéficiaire"/>
    <s v="Visite"/>
    <n v="55.5"/>
    <m/>
    <m/>
    <m/>
    <m/>
    <s v="Bancontact"/>
    <m/>
    <m/>
    <n v="55"/>
    <m/>
    <x v="1"/>
    <m/>
    <x v="2"/>
    <m/>
    <x v="0"/>
    <n v="0"/>
    <x v="4"/>
    <m/>
  </r>
  <r>
    <x v="141"/>
    <s v="nuit 1"/>
    <x v="12"/>
    <s v="Sam, dim et JF - JOUR - Visite 1 bénéficiaire"/>
    <s v="Visite"/>
    <n v="55.5"/>
    <m/>
    <m/>
    <m/>
    <m/>
    <s v="Bancontact"/>
    <m/>
    <m/>
    <n v="55"/>
    <m/>
    <x v="1"/>
    <m/>
    <x v="2"/>
    <m/>
    <x v="0"/>
    <n v="0"/>
    <x v="4"/>
    <m/>
  </r>
  <r>
    <x v="141"/>
    <s v="nuit 1"/>
    <x v="12"/>
    <s v="Sam, dim et JF - NUIT - Consultation"/>
    <s v="Consultation"/>
    <n v="50"/>
    <m/>
    <m/>
    <m/>
    <m/>
    <s v="Bancontact"/>
    <m/>
    <m/>
    <n v="50"/>
    <m/>
    <x v="1"/>
    <m/>
    <x v="2"/>
    <m/>
    <x v="0"/>
    <n v="0"/>
    <x v="4"/>
    <m/>
  </r>
  <r>
    <x v="140"/>
    <n v="7"/>
    <x v="22"/>
    <s v="Sam, dim et JF - JOUR - Visite 1 bénéficiaire"/>
    <s v="Visite"/>
    <n v="55.5"/>
    <s v="Zeyen Maria Hedwig"/>
    <s v="Middelweg,Crombach 6 St Vith 4780"/>
    <m/>
    <m/>
    <s v="Différé"/>
    <s v="MR"/>
    <s v="Oui"/>
    <n v="55.5"/>
    <m/>
    <x v="1"/>
    <m/>
    <x v="2"/>
    <m/>
    <x v="0"/>
    <n v="0"/>
    <x v="2"/>
    <m/>
  </r>
  <r>
    <x v="141"/>
    <s v="nuit 2"/>
    <x v="49"/>
    <s v="Sam, dim et JF - NUIT - Visite 1 bénéficiaire"/>
    <s v="Visite"/>
    <n v="85"/>
    <m/>
    <m/>
    <m/>
    <m/>
    <s v="Bancontact"/>
    <m/>
    <m/>
    <n v="85"/>
    <m/>
    <x v="1"/>
    <m/>
    <x v="2"/>
    <m/>
    <x v="0"/>
    <n v="0"/>
    <x v="4"/>
    <m/>
  </r>
  <r>
    <x v="141"/>
    <s v="nuit 2"/>
    <x v="49"/>
    <s v="Sam, dim et JF - NUIT - Consultation"/>
    <s v="Consultation"/>
    <n v="50"/>
    <m/>
    <m/>
    <m/>
    <m/>
    <s v="Bancontact"/>
    <m/>
    <m/>
    <n v="50"/>
    <m/>
    <x v="1"/>
    <m/>
    <x v="2"/>
    <m/>
    <x v="0"/>
    <n v="0"/>
    <x v="4"/>
    <m/>
  </r>
  <r>
    <x v="141"/>
    <n v="4"/>
    <x v="241"/>
    <s v="Sam, dim et JF - JOUR - Visite 1 bénéficiaire"/>
    <s v="Visite"/>
    <n v="55.5"/>
    <s v="Bastie Christian Julien"/>
    <m/>
    <s v="(620) Section de Malmedy _x000a_"/>
    <s v="Rue Wibald 5 4960 MALMEDY"/>
    <s v="Différé"/>
    <s v="⅓ payant C"/>
    <s v="Oui"/>
    <n v="55.5"/>
    <n v="3"/>
    <x v="1"/>
    <m/>
    <x v="2"/>
    <m/>
    <x v="0"/>
    <n v="0"/>
    <x v="3"/>
    <m/>
  </r>
  <r>
    <x v="140"/>
    <s v="nuit 3"/>
    <x v="22"/>
    <s v="Sam, dim et JF - NUIT - Visite 1 bénéficiaire"/>
    <s v="Visite"/>
    <n v="85"/>
    <s v="Zeyen Maria Hedwig"/>
    <s v="Middelweg Crombach 6 St Vith 4780"/>
    <m/>
    <m/>
    <s v="Différé"/>
    <s v="MR"/>
    <s v="Oui"/>
    <n v="85"/>
    <m/>
    <x v="1"/>
    <m/>
    <x v="2"/>
    <m/>
    <x v="0"/>
    <n v="0"/>
    <x v="2"/>
    <m/>
  </r>
  <r>
    <x v="141"/>
    <s v="nuit 3"/>
    <x v="4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1"/>
    <s v="nuit 3"/>
    <x v="44"/>
    <s v="Sam, dim et JF - NUIT - Visite 1 bénéficiaire"/>
    <s v="Visite"/>
    <n v="85"/>
    <m/>
    <m/>
    <m/>
    <m/>
    <s v="Cash"/>
    <m/>
    <m/>
    <n v="100"/>
    <m/>
    <x v="1"/>
    <m/>
    <x v="2"/>
    <m/>
    <x v="0"/>
    <n v="0"/>
    <x v="4"/>
    <m/>
  </r>
  <r>
    <x v="142"/>
    <s v="nuit 1"/>
    <x v="27"/>
    <s v="Vend et veille JF - JOUR - Consultation"/>
    <s v="Consultation"/>
    <n v="29"/>
    <m/>
    <m/>
    <m/>
    <m/>
    <s v="Bancontact"/>
    <m/>
    <m/>
    <n v="29"/>
    <m/>
    <x v="1"/>
    <m/>
    <x v="2"/>
    <m/>
    <x v="0"/>
    <n v="0"/>
    <x v="4"/>
    <m/>
  </r>
  <r>
    <x v="142"/>
    <s v="nuit 1"/>
    <x v="27"/>
    <s v="Vend et veille JF - JOUR - Consultation"/>
    <s v="Consultation"/>
    <n v="29"/>
    <m/>
    <m/>
    <m/>
    <m/>
    <s v="Bancontact"/>
    <m/>
    <m/>
    <n v="29"/>
    <m/>
    <x v="1"/>
    <m/>
    <x v="2"/>
    <m/>
    <x v="0"/>
    <n v="0"/>
    <x v="4"/>
    <m/>
  </r>
  <r>
    <x v="142"/>
    <s v="nuit 1"/>
    <x v="27"/>
    <s v="Vend et veille JF - JOUR - Consultation"/>
    <s v="Consultation"/>
    <n v="29"/>
    <m/>
    <m/>
    <m/>
    <m/>
    <s v="Bancontact"/>
    <m/>
    <m/>
    <n v="29"/>
    <m/>
    <x v="1"/>
    <m/>
    <x v="2"/>
    <m/>
    <x v="0"/>
    <n v="0"/>
    <x v="4"/>
    <m/>
  </r>
  <r>
    <x v="143"/>
    <s v="1a"/>
    <x v="117"/>
    <s v="Sam, dim et JF - JOUR - Consultation"/>
    <s v="Consultation"/>
    <n v="37.5"/>
    <s v="Thunissen Anne"/>
    <m/>
    <s v="(137) Mutualité Chrétienne de Verviers - Eupen "/>
    <s v="Rue Laoureux 25-29  - 4800 Verviers"/>
    <s v="Différé"/>
    <s v="⅓ payant C"/>
    <s v="Oui"/>
    <n v="82.5"/>
    <n v="1.5"/>
    <x v="1"/>
    <m/>
    <x v="2"/>
    <m/>
    <x v="0"/>
    <n v="0"/>
    <x v="3"/>
    <m/>
  </r>
  <r>
    <x v="142"/>
    <s v="nuit 2"/>
    <x v="89"/>
    <s v="Vend et veille JF - JOUR - Visite 1 bénéficiare"/>
    <s v="Visite"/>
    <n v="49.5"/>
    <m/>
    <m/>
    <m/>
    <m/>
    <s v="Bancontact"/>
    <m/>
    <m/>
    <n v="49.5"/>
    <m/>
    <x v="1"/>
    <m/>
    <x v="2"/>
    <m/>
    <x v="0"/>
    <n v="0"/>
    <x v="4"/>
    <m/>
  </r>
  <r>
    <x v="143"/>
    <s v="1a"/>
    <x v="117"/>
    <s v="Sam, dim et JF - JOUR - Visite 1 bénéficiaire"/>
    <s v="Visite"/>
    <n v="55.5"/>
    <s v="Feyen Isabelle"/>
    <m/>
    <s v="(137) Mutualité Chrétienne de Verviers - Eupen "/>
    <s v="Rue Laoureux 25-29  - 4800 Verviers"/>
    <s v="Différé"/>
    <s v="⅓ payant C"/>
    <s v="Oui"/>
    <n v="55.5"/>
    <n v="3"/>
    <x v="1"/>
    <m/>
    <x v="2"/>
    <m/>
    <x v="0"/>
    <n v="0"/>
    <x v="3"/>
    <m/>
  </r>
  <r>
    <x v="142"/>
    <s v="nuit 3"/>
    <x v="202"/>
    <s v="Vend et veille JF - JOUR - Consultation"/>
    <s v="Consultation"/>
    <n v="29"/>
    <s v="0 Patient"/>
    <m/>
    <m/>
    <m/>
    <m/>
    <m/>
    <m/>
    <n v="0"/>
    <m/>
    <x v="1"/>
    <m/>
    <x v="2"/>
    <m/>
    <x v="0"/>
    <n v="0"/>
    <x v="4"/>
    <m/>
  </r>
  <r>
    <x v="143"/>
    <s v="1a"/>
    <x v="11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1a"/>
    <x v="11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1a"/>
    <x v="11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1a"/>
    <x v="11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1a"/>
    <x v="11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1a"/>
    <x v="11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1a"/>
    <x v="117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3"/>
    <s v="1a"/>
    <x v="117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3"/>
    <s v="1b"/>
    <x v="230"/>
    <s v="Sam, dim et JF - JOUR - Consultation"/>
    <s v="Consultation"/>
    <n v="37.5"/>
    <s v="Massafi Souleyman"/>
    <m/>
    <s v="(137) Mutualité Chrétienne de Verviers - Eupen "/>
    <s v="Rue Laoureux 25-29  - 4800 Verviers"/>
    <s v="Différé"/>
    <s v="⅓ payant C"/>
    <s v="Oui"/>
    <n v="37.5"/>
    <n v="2"/>
    <x v="1"/>
    <m/>
    <x v="2"/>
    <m/>
    <x v="0"/>
    <n v="0"/>
    <x v="3"/>
    <m/>
  </r>
  <r>
    <x v="143"/>
    <s v="2a"/>
    <x v="16"/>
    <s v="Sam, dim et JF - JOUR - Visite 1 bénéficiaire"/>
    <s v="Visite"/>
    <n v="55.5"/>
    <s v="Wutsch Anna"/>
    <m/>
    <s v="(137) Mutualité Chrétienne de Verviers - Eupen "/>
    <s v="Rue Laoureux 25-29  - 4800 Verviers"/>
    <s v="Différé"/>
    <s v="⅓ payant NP"/>
    <s v="Oui"/>
    <n v="55"/>
    <m/>
    <x v="1"/>
    <m/>
    <x v="2"/>
    <m/>
    <x v="0"/>
    <n v="0"/>
    <x v="3"/>
    <m/>
  </r>
  <r>
    <x v="143"/>
    <n v="4"/>
    <x v="42"/>
    <s v="Sam, dim et JF - JOUR - Consultation"/>
    <s v="Consultation"/>
    <n v="37.5"/>
    <s v="Bertrume/Clermont Raphaël"/>
    <m/>
    <s v="(137) Mutualité Chrétienne de Verviers - Eupen "/>
    <s v="Rue Laoureux 25-29  - 4800 Verviers"/>
    <s v="Différé"/>
    <s v="⅓ payant C"/>
    <s v="Oui"/>
    <n v="37.5"/>
    <n v="1.5"/>
    <x v="1"/>
    <m/>
    <x v="2"/>
    <m/>
    <x v="0"/>
    <n v="0"/>
    <x v="3"/>
    <m/>
  </r>
  <r>
    <x v="143"/>
    <n v="6"/>
    <x v="99"/>
    <s v="Sam, dim et JF - JOUR - Visite 1 bénéficiaire"/>
    <s v="Visite"/>
    <n v="55.5"/>
    <s v="Arens Martha"/>
    <s v="Golden Morgen Walhorn 4711"/>
    <m/>
    <m/>
    <s v="Différé"/>
    <s v="MR"/>
    <s v="Oui"/>
    <n v="55.5"/>
    <m/>
    <x v="1"/>
    <m/>
    <x v="2"/>
    <m/>
    <x v="0"/>
    <n v="0"/>
    <x v="2"/>
    <m/>
  </r>
  <r>
    <x v="143"/>
    <s v="1b"/>
    <x v="230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3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1b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5"/>
    <x v="233"/>
    <s v="Sam, dim et JF - JOUR - Consultation"/>
    <s v="Consultation"/>
    <n v="37.5"/>
    <s v="Ilunga Kabwé Cécile"/>
    <m/>
    <s v="(137) Mutualité Chrétienne de Verviers - Eupen "/>
    <s v="Rue Laoureux 25-29  - 4800 Verviers"/>
    <s v="Différé"/>
    <s v="⅓ payant C"/>
    <s v="Oui"/>
    <n v="37.5"/>
    <n v="1.5"/>
    <x v="1"/>
    <m/>
    <x v="2"/>
    <m/>
    <x v="0"/>
    <n v="0"/>
    <x v="3"/>
    <m/>
  </r>
  <r>
    <x v="143"/>
    <n v="6"/>
    <x v="99"/>
    <s v="Sam, dim et JF - JOUR - Consultation"/>
    <s v="Consultation"/>
    <n v="37.5"/>
    <s v="Simonis Yves"/>
    <m/>
    <s v="(137) Mutualité Chrétienne de Verviers - Eupen "/>
    <s v="Rue Laoureux 25-29  - 4800 Verviers"/>
    <s v="Différé"/>
    <s v="⅓ payant C"/>
    <s v="Oui"/>
    <n v="37.5"/>
    <n v="1.5"/>
    <x v="1"/>
    <m/>
    <x v="2"/>
    <m/>
    <x v="0"/>
    <n v="0"/>
    <x v="3"/>
    <m/>
  </r>
  <r>
    <x v="143"/>
    <n v="6"/>
    <x v="99"/>
    <s v="Sam, dim et JF - JOUR - Consultation"/>
    <s v="Consultation"/>
    <n v="37.5"/>
    <s v="Renaers Nara"/>
    <m/>
    <s v="(137) Mutualité Chrétienne de Verviers - Eupen "/>
    <s v="Rue Laoureux 25-29  - 4800 Verviers"/>
    <s v="Différé"/>
    <s v="⅓ payant C"/>
    <s v="Oui"/>
    <n v="37.5"/>
    <n v="1.5"/>
    <x v="1"/>
    <m/>
    <x v="2"/>
    <m/>
    <x v="0"/>
    <n v="0"/>
    <x v="3"/>
    <m/>
  </r>
  <r>
    <x v="143"/>
    <n v="6"/>
    <x v="99"/>
    <s v="Sam, dim et JF - JOUR - Visite 1 bénéficiaire"/>
    <s v="Visite"/>
    <n v="55.5"/>
    <s v="Ahn Paula"/>
    <m/>
    <s v="(137) Mutualité Chrétienne de Verviers - Eupen "/>
    <s v="Rue Laoureux 25-29  - 4800 Verviers"/>
    <s v="Différé"/>
    <s v="⅓ payant C"/>
    <s v="Oui"/>
    <n v="55.5"/>
    <n v="5"/>
    <x v="1"/>
    <m/>
    <x v="2"/>
    <m/>
    <x v="0"/>
    <n v="0"/>
    <x v="3"/>
    <m/>
  </r>
  <r>
    <x v="144"/>
    <s v="2b"/>
    <x v="244"/>
    <s v="Sam, dim et JF - JOUR - Visite 1 bénéficiaire"/>
    <s v="Visite"/>
    <n v="55.5"/>
    <s v="Bartholomeus Josiane"/>
    <s v="Seigneurie D'Heusy Heusy 4802"/>
    <m/>
    <m/>
    <s v="Différé"/>
    <s v="MR"/>
    <s v="Oui"/>
    <n v="55.5"/>
    <m/>
    <x v="1"/>
    <m/>
    <x v="2"/>
    <m/>
    <x v="0"/>
    <n v="0"/>
    <x v="2"/>
    <m/>
  </r>
  <r>
    <x v="144"/>
    <s v="2a"/>
    <x v="84"/>
    <s v="Sam, dim et JF - JOUR - Visite 1 bénéficiaire"/>
    <s v="Visite"/>
    <n v="55.5"/>
    <s v="Collinet Gustave"/>
    <s v="La Barcarole Stembert 4801"/>
    <m/>
    <m/>
    <s v="Différé"/>
    <s v="MR"/>
    <s v="Oui"/>
    <n v="55.5"/>
    <m/>
    <x v="1"/>
    <m/>
    <x v="2"/>
    <m/>
    <x v="0"/>
    <n v="0"/>
    <x v="2"/>
    <m/>
  </r>
  <r>
    <x v="143"/>
    <s v="1b"/>
    <x v="230"/>
    <s v="Sam, dim et JF - JOUR - Visite 1 bénéficiaire"/>
    <s v="Visite"/>
    <n v="55.5"/>
    <s v="Dethier Liliane"/>
    <s v="Léon D'Andrimont Limbourg 4830"/>
    <m/>
    <m/>
    <s v="Différé"/>
    <s v="MR"/>
    <s v="Oui"/>
    <n v="55.5"/>
    <m/>
    <x v="1"/>
    <m/>
    <x v="2"/>
    <m/>
    <x v="0"/>
    <n v="0"/>
    <x v="2"/>
    <m/>
  </r>
  <r>
    <x v="143"/>
    <s v="2a"/>
    <x v="16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2a"/>
    <x v="16"/>
    <s v="Sam, dim et JF - JOUR - Visite 1 bénéficiaire"/>
    <s v="Visite"/>
    <n v="55.5"/>
    <m/>
    <m/>
    <m/>
    <m/>
    <s v="Bancontact"/>
    <m/>
    <m/>
    <n v="55"/>
    <m/>
    <x v="1"/>
    <m/>
    <x v="2"/>
    <m/>
    <x v="0"/>
    <n v="0"/>
    <x v="4"/>
    <m/>
  </r>
  <r>
    <x v="143"/>
    <s v="2a"/>
    <x v="16"/>
    <s v="Sam, dim et JF - JOUR - Visite 1 bénéficiaire"/>
    <s v="Visite"/>
    <n v="55.5"/>
    <m/>
    <m/>
    <m/>
    <m/>
    <s v="Bancontact"/>
    <m/>
    <m/>
    <n v="55"/>
    <m/>
    <x v="1"/>
    <m/>
    <x v="2"/>
    <m/>
    <x v="0"/>
    <n v="0"/>
    <x v="4"/>
    <m/>
  </r>
  <r>
    <x v="143"/>
    <s v="nuit 1"/>
    <x v="245"/>
    <s v="Vend et veille JF - NUIT - Consultation"/>
    <s v="Consultation"/>
    <n v="50"/>
    <s v="Bourse Jean - Louis"/>
    <m/>
    <s v="(137) Mutualité Chrétienne de Verviers - Eupen "/>
    <s v="Rue Laoureux 25-29  - 4800 Verviers"/>
    <s v="Différé"/>
    <s v="⅓ payant C"/>
    <s v="Oui"/>
    <n v="50"/>
    <n v="6"/>
    <x v="1"/>
    <m/>
    <x v="2"/>
    <m/>
    <x v="0"/>
    <n v="0"/>
    <x v="3"/>
    <m/>
  </r>
  <r>
    <x v="143"/>
    <s v="nuit 3"/>
    <x v="22"/>
    <s v="Sam, dim et JF - JOUR - Visite 1 bénéficiaire"/>
    <s v="Visite"/>
    <n v="55.5"/>
    <s v="Reuter Alexa"/>
    <m/>
    <s v="(137) Mutualité Chrétienne de Verviers - Eupen "/>
    <s v="Rue Laoureux 25-29  - 4800 Verviers"/>
    <s v="Différé"/>
    <s v="⅓ payant C"/>
    <s v="Oui"/>
    <n v="55.5"/>
    <n v="5"/>
    <x v="1"/>
    <m/>
    <x v="2"/>
    <m/>
    <x v="0"/>
    <n v="0"/>
    <x v="3"/>
    <m/>
  </r>
  <r>
    <x v="144"/>
    <s v="2b"/>
    <x v="244"/>
    <s v="Sam, dim et JF - JOUR - Consultation"/>
    <s v="Consultation"/>
    <n v="37.5"/>
    <s v="Léonard Geneviève"/>
    <m/>
    <s v="(137) Mutualité Chrétienne de Verviers - Eupen "/>
    <s v="Rue Laoureux 25-29  - 4800 Verviers"/>
    <s v="Différé"/>
    <s v="⅓ payant C"/>
    <s v="Oui"/>
    <n v="37.5"/>
    <n v="1.5"/>
    <x v="1"/>
    <m/>
    <x v="2"/>
    <m/>
    <x v="0"/>
    <n v="0"/>
    <x v="3"/>
    <m/>
  </r>
  <r>
    <x v="144"/>
    <n v="4"/>
    <x v="144"/>
    <s v="Sam, dim et JF - NUIT - Visite 1 bénéficiaire"/>
    <s v="Visite"/>
    <n v="85"/>
    <s v="Toussaint  M - Jeanne"/>
    <m/>
    <s v="(137) Mutualité Chrétienne de Verviers - Eupen "/>
    <s v="Rue Laoureux 25-29  - 4800 Verviers"/>
    <s v="Différé"/>
    <s v="⅓ payant C"/>
    <s v="Oui"/>
    <n v="85"/>
    <n v="7"/>
    <x v="1"/>
    <m/>
    <x v="2"/>
    <m/>
    <x v="0"/>
    <n v="0"/>
    <x v="3"/>
    <m/>
  </r>
  <r>
    <x v="143"/>
    <n v="3"/>
    <x v="213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3"/>
    <n v="3"/>
    <x v="21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3"/>
    <x v="21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3"/>
    <x v="21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3"/>
    <x v="21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3"/>
    <x v="21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3"/>
    <x v="21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3"/>
    <x v="21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3"/>
    <x v="21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3"/>
    <x v="21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3"/>
    <x v="21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3"/>
    <x v="213"/>
    <s v="Sam, dim et JF - JOUR - Visite 1 bénéficiaire"/>
    <s v="Visite"/>
    <n v="55.5"/>
    <m/>
    <m/>
    <m/>
    <m/>
    <s v="Bancontact"/>
    <m/>
    <m/>
    <n v="55"/>
    <m/>
    <x v="1"/>
    <m/>
    <x v="2"/>
    <m/>
    <x v="0"/>
    <n v="0"/>
    <x v="4"/>
    <m/>
  </r>
  <r>
    <x v="143"/>
    <s v="1b"/>
    <x v="230"/>
    <s v="Sam, dim et JF - JOUR - Consultation"/>
    <s v="Consultation"/>
    <n v="37.5"/>
    <s v="Rammach Miryam"/>
    <m/>
    <s v="(228) Mutualia - Mutualité neutre _x000a_"/>
    <s v="Place Verte 41 4800 VERVIERS"/>
    <s v="Différé"/>
    <s v="⅓ payant C"/>
    <s v="Oui"/>
    <n v="37.5"/>
    <n v="2"/>
    <x v="1"/>
    <m/>
    <x v="2"/>
    <m/>
    <x v="0"/>
    <n v="0"/>
    <x v="3"/>
    <m/>
  </r>
  <r>
    <x v="143"/>
    <s v="1b"/>
    <x v="230"/>
    <s v="Sam, dim et JF - JOUR - Consultation"/>
    <s v="Consultation"/>
    <n v="37.5"/>
    <s v="Defour Alexis"/>
    <m/>
    <s v="(228) Mutualia - Mutualité neutre _x000a_"/>
    <s v="Place Verte 41 4800 VERVIERS"/>
    <s v="Différé"/>
    <s v="⅓ payant NP"/>
    <s v="Oui"/>
    <n v="37.5"/>
    <m/>
    <x v="1"/>
    <m/>
    <x v="2"/>
    <m/>
    <x v="0"/>
    <n v="0"/>
    <x v="3"/>
    <m/>
  </r>
  <r>
    <x v="143"/>
    <s v="1b"/>
    <x v="230"/>
    <s v="Sam, dim et JF - JOUR - Consultation"/>
    <s v="Consultation"/>
    <n v="37.5"/>
    <s v="Lousberg Zoé"/>
    <m/>
    <s v="(228) Mutualia - Mutualité neutre _x000a_"/>
    <s v="Place Verte 41 4800 VERVIERS"/>
    <s v="Différé"/>
    <s v="⅓ payant C"/>
    <s v="Oui"/>
    <n v="37.5"/>
    <n v="2"/>
    <x v="1"/>
    <m/>
    <x v="2"/>
    <m/>
    <x v="0"/>
    <n v="0"/>
    <x v="3"/>
    <m/>
  </r>
  <r>
    <x v="144"/>
    <s v="2a"/>
    <x v="84"/>
    <s v="Sam, dim et JF - JOUR - Visite 1 bénéficiaire"/>
    <s v="Visite"/>
    <n v="55.5"/>
    <s v="Gillard Marcel"/>
    <s v="Sol' Azur Wegnez 4860"/>
    <m/>
    <m/>
    <s v="Différé"/>
    <s v="MR"/>
    <s v="Oui"/>
    <n v="55.5"/>
    <m/>
    <x v="1"/>
    <m/>
    <x v="2"/>
    <m/>
    <x v="0"/>
    <n v="0"/>
    <x v="2"/>
    <m/>
  </r>
  <r>
    <x v="143"/>
    <n v="4"/>
    <x v="42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3"/>
    <n v="4"/>
    <x v="4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4"/>
    <x v="4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4"/>
    <x v="4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4"/>
    <x v="4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4"/>
    <x v="4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4"/>
    <x v="4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4"/>
    <x v="4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4"/>
    <x v="4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4"/>
    <x v="4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s v="Turkkal Arman"/>
    <m/>
    <s v="(228) Mutualia - Mutualité neutre _x000a_"/>
    <s v="Place Verte 41 4800 VERVIERS"/>
    <s v="Différé"/>
    <s v="⅓ payant NP"/>
    <s v="Oui"/>
    <n v="37.5"/>
    <m/>
    <x v="1"/>
    <m/>
    <x v="2"/>
    <m/>
    <x v="0"/>
    <n v="0"/>
    <x v="3"/>
    <m/>
  </r>
  <r>
    <x v="143"/>
    <s v="2a"/>
    <x v="16"/>
    <s v="Sam, dim et JF - JOUR - Consultation"/>
    <s v="Consultation"/>
    <n v="37.5"/>
    <s v="Gehlen Sarah"/>
    <m/>
    <s v="(228) Mutualia - Mutualité neutre _x000a_"/>
    <s v="Place Verte 41 4800 VERVIERS"/>
    <s v="Différé"/>
    <s v="⅓ payant NP"/>
    <s v="Oui"/>
    <n v="52"/>
    <m/>
    <x v="1"/>
    <m/>
    <x v="2"/>
    <m/>
    <x v="0"/>
    <n v="0"/>
    <x v="3"/>
    <m/>
  </r>
  <r>
    <x v="143"/>
    <n v="5"/>
    <x v="23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5"/>
    <x v="23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5"/>
    <x v="23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5"/>
    <x v="23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2a"/>
    <x v="16"/>
    <s v="Sam, dim et JF - JOUR - Consultation"/>
    <s v="Consultation"/>
    <n v="37.5"/>
    <s v="Dilawar Nadia"/>
    <m/>
    <s v="(228) Mutualia - Mutualité neutre _x000a_"/>
    <s v="Place Verte 41 4800 VERVIERS"/>
    <s v="Différé"/>
    <s v="⅓ payant NP"/>
    <s v="Oui"/>
    <n v="37.5"/>
    <m/>
    <x v="1"/>
    <m/>
    <x v="2"/>
    <m/>
    <x v="0"/>
    <n v="0"/>
    <x v="3"/>
    <m/>
  </r>
  <r>
    <x v="143"/>
    <n v="6"/>
    <x v="9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6"/>
    <x v="9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6"/>
    <x v="9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6"/>
    <x v="9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6"/>
    <x v="9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6"/>
    <x v="9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6"/>
    <x v="9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6"/>
    <x v="9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6"/>
    <x v="9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6"/>
    <x v="9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6"/>
    <x v="99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3"/>
    <x v="213"/>
    <s v="Sam, dim et JF - JOUR - Consultation"/>
    <s v="Consultation"/>
    <n v="37.5"/>
    <s v="Seffer Dorothée"/>
    <m/>
    <s v="(228) Mutualia - Mutualité neutre _x000a_"/>
    <s v="Place Verte 41 4800 VERVIERS"/>
    <s v="Différé"/>
    <s v="⅓ payant C"/>
    <s v="Oui"/>
    <n v="37.5"/>
    <n v="1.5"/>
    <x v="1"/>
    <m/>
    <x v="2"/>
    <m/>
    <x v="0"/>
    <n v="0"/>
    <x v="3"/>
    <m/>
  </r>
  <r>
    <x v="143"/>
    <n v="3"/>
    <x v="213"/>
    <s v="Sam, dim et JF - JOUR - Consultation"/>
    <s v="Consultation"/>
    <n v="37.5"/>
    <s v="Loslever Clément"/>
    <m/>
    <s v="(228) Mutualia - Mutualité neutre _x000a_"/>
    <s v="Place Verte 41 4800 VERVIERS"/>
    <s v="Différé"/>
    <s v="⅓ payant BC"/>
    <s v="Oui"/>
    <n v="37.5"/>
    <n v="1.5"/>
    <x v="1"/>
    <m/>
    <x v="2"/>
    <m/>
    <x v="0"/>
    <n v="0"/>
    <x v="3"/>
    <m/>
  </r>
  <r>
    <x v="144"/>
    <s v="2a"/>
    <x v="84"/>
    <s v="Sam, dim et JF - JOUR - Consultation"/>
    <s v="Consultation"/>
    <n v="37.5"/>
    <s v="Yildirim Gulcan"/>
    <m/>
    <s v="(228) Mutualia - Mutualité neutre _x000a_"/>
    <s v="Place Verte 41 4800 VERVIERS"/>
    <s v="Différé"/>
    <s v="⅓ payant C"/>
    <s v="Oui"/>
    <n v="37.5"/>
    <n v="1.5"/>
    <x v="1"/>
    <m/>
    <x v="2"/>
    <m/>
    <x v="0"/>
    <n v="0"/>
    <x v="3"/>
    <m/>
  </r>
  <r>
    <x v="144"/>
    <s v="2a"/>
    <x v="84"/>
    <s v="Sam, dim et JF - JOUR - Consultation"/>
    <s v="Consultation"/>
    <n v="37.5"/>
    <s v="Ridane Warlet Mehdi"/>
    <m/>
    <s v="(228) Mutualia - Mutualité neutre _x000a_"/>
    <s v="Place Verte 41 4800 VERVIERS"/>
    <s v="Différé"/>
    <s v="⅓ payant C"/>
    <s v="Oui"/>
    <n v="37.5"/>
    <n v="1.5"/>
    <x v="1"/>
    <m/>
    <x v="2"/>
    <m/>
    <x v="0"/>
    <n v="0"/>
    <x v="3"/>
    <m/>
  </r>
  <r>
    <x v="144"/>
    <n v="3"/>
    <x v="101"/>
    <s v="Sam, dim et JF - JOUR - Visite 1 bénéficiaire"/>
    <s v="Visite"/>
    <n v="55.5"/>
    <s v="Glodek Hélène"/>
    <s v="Domaine De Nivezé Spa 4900"/>
    <m/>
    <m/>
    <s v="Différé"/>
    <s v="MR"/>
    <s v="Oui"/>
    <n v="55.5"/>
    <m/>
    <x v="1"/>
    <m/>
    <x v="2"/>
    <m/>
    <x v="0"/>
    <n v="0"/>
    <x v="2"/>
    <m/>
  </r>
  <r>
    <x v="143"/>
    <s v="1b"/>
    <x v="230"/>
    <s v="Sam, dim et JF - JOUR - Visite 1 bénéficiaire"/>
    <s v="Visite"/>
    <n v="55.5"/>
    <s v="Hubert Mariette"/>
    <s v="Léon D'Andrimont Limbourg 4830"/>
    <m/>
    <m/>
    <s v="Différé"/>
    <s v="MR"/>
    <s v="Oui"/>
    <n v="55.5"/>
    <m/>
    <x v="1"/>
    <m/>
    <x v="2"/>
    <m/>
    <x v="0"/>
    <n v="0"/>
    <x v="2"/>
    <m/>
  </r>
  <r>
    <x v="143"/>
    <n v="6"/>
    <x v="99"/>
    <s v="Sam, dim et JF - JOUR - Visite 1 bénéficiaire"/>
    <s v="Visite"/>
    <n v="55.5"/>
    <s v="Jansen Anna"/>
    <s v="Ste Marie Raeren 4730"/>
    <m/>
    <m/>
    <s v="Différé"/>
    <s v="MR"/>
    <s v="Oui"/>
    <n v="55.5"/>
    <m/>
    <x v="1"/>
    <m/>
    <x v="2"/>
    <m/>
    <x v="0"/>
    <n v="0"/>
    <x v="2"/>
    <m/>
  </r>
  <r>
    <x v="143"/>
    <n v="6"/>
    <x v="99"/>
    <s v="Sam, dim et JF - JOUR - Visite 1 bénéficiaire"/>
    <s v="Visite"/>
    <n v="55.5"/>
    <m/>
    <m/>
    <m/>
    <m/>
    <s v="Cash"/>
    <m/>
    <m/>
    <n v="55.5"/>
    <m/>
    <x v="1"/>
    <m/>
    <x v="2"/>
    <m/>
    <x v="0"/>
    <n v="0"/>
    <x v="4"/>
    <m/>
  </r>
  <r>
    <x v="143"/>
    <n v="7"/>
    <x v="121"/>
    <s v="Sam, dim et JF - JOUR - Consultation"/>
    <s v="Consultation"/>
    <n v="37.5"/>
    <m/>
    <m/>
    <m/>
    <m/>
    <s v="Cash"/>
    <m/>
    <m/>
    <n v="37.53"/>
    <m/>
    <x v="1"/>
    <m/>
    <x v="2"/>
    <m/>
    <x v="0"/>
    <n v="0"/>
    <x v="4"/>
    <m/>
  </r>
  <r>
    <x v="143"/>
    <n v="7"/>
    <x v="121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3"/>
    <n v="7"/>
    <x v="121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3"/>
    <n v="7"/>
    <x v="121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3"/>
    <n v="7"/>
    <x v="12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7"/>
    <x v="12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n v="7"/>
    <x v="12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1a"/>
    <x v="230"/>
    <s v="Sam, dim et JF - JOUR - Visite 1 bénéficiaire"/>
    <s v="Visite"/>
    <n v="55.5"/>
    <s v="Lacroix Berthe"/>
    <s v="Bel Fays Limbourg 4830"/>
    <m/>
    <m/>
    <s v="Différé"/>
    <s v="MR"/>
    <s v="Oui"/>
    <n v="55.5"/>
    <m/>
    <x v="1"/>
    <m/>
    <x v="2"/>
    <m/>
    <x v="0"/>
    <n v="0"/>
    <x v="2"/>
    <m/>
  </r>
  <r>
    <x v="143"/>
    <s v="1a"/>
    <x v="117"/>
    <s v="Sam, dim et JF - JOUR - Visite 1 bénéficiaire"/>
    <s v="Visite"/>
    <n v="55.5"/>
    <s v="Leruth Margueritte"/>
    <s v="Clos Des Bouleaux Xhendelesse 4652"/>
    <m/>
    <m/>
    <s v="Différé"/>
    <s v="MR"/>
    <s v="Oui"/>
    <n v="55.5"/>
    <m/>
    <x v="1"/>
    <m/>
    <x v="2"/>
    <m/>
    <x v="0"/>
    <n v="0"/>
    <x v="2"/>
    <m/>
  </r>
  <r>
    <x v="143"/>
    <s v="nuit 1"/>
    <x v="24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nuit 1"/>
    <x v="24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nuit 1"/>
    <x v="24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nuit 1"/>
    <x v="245"/>
    <s v="Sam, dim et JF - NUIT - Consultation"/>
    <s v="Consultation"/>
    <n v="50"/>
    <m/>
    <m/>
    <m/>
    <m/>
    <s v="Bancontact"/>
    <m/>
    <m/>
    <n v="50"/>
    <m/>
    <x v="1"/>
    <m/>
    <x v="2"/>
    <m/>
    <x v="0"/>
    <n v="0"/>
    <x v="4"/>
    <m/>
  </r>
  <r>
    <x v="143"/>
    <s v="nuit 1"/>
    <x v="245"/>
    <s v="Sam, dim et JF - NUIT - Consultation"/>
    <s v="Consultation"/>
    <n v="50"/>
    <m/>
    <m/>
    <m/>
    <m/>
    <s v="Bancontact"/>
    <m/>
    <m/>
    <n v="50"/>
    <m/>
    <x v="1"/>
    <m/>
    <x v="2"/>
    <m/>
    <x v="0"/>
    <n v="0"/>
    <x v="4"/>
    <m/>
  </r>
  <r>
    <x v="144"/>
    <s v="2a"/>
    <x v="84"/>
    <s v="Sam, dim et JF - JOUR - Consultation"/>
    <s v="Consultation"/>
    <n v="37.5"/>
    <s v="Iafrate Anita"/>
    <m/>
    <s v="(228) Mutualia - Mutualité neutre _x000a_"/>
    <s v="Place Verte 41 4800 VERVIERS"/>
    <s v="Différé"/>
    <s v="⅓ payant C"/>
    <s v="Oui"/>
    <n v="37.5"/>
    <n v="1.5"/>
    <x v="1"/>
    <m/>
    <x v="2"/>
    <m/>
    <x v="0"/>
    <n v="0"/>
    <x v="3"/>
    <m/>
  </r>
  <r>
    <x v="143"/>
    <s v="nuit 2"/>
    <x v="23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3"/>
    <s v="nuit 2"/>
    <x v="231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n v="3"/>
    <x v="101"/>
    <s v="Sam, dim et JF - JOUR - Consultation"/>
    <s v="Consultation"/>
    <n v="37.5"/>
    <s v="Biersart Tatiana"/>
    <m/>
    <s v="(228) Mutualia - Mutualité neutre _x000a_"/>
    <s v="Place Verte 41 4800 VERVIERS"/>
    <s v="Différé"/>
    <s v="⅓ payant C"/>
    <s v="Oui"/>
    <n v="33.5"/>
    <n v="1.5"/>
    <x v="1"/>
    <m/>
    <x v="2"/>
    <m/>
    <x v="0"/>
    <n v="0"/>
    <x v="3"/>
    <m/>
  </r>
  <r>
    <x v="144"/>
    <n v="3"/>
    <x v="101"/>
    <s v="Sam, dim et JF - JOUR - Visite 1 bénéficiaire"/>
    <s v="Visite"/>
    <n v="55.5"/>
    <s v="Maniaudeix Jeanne"/>
    <s v="Les Heures Claires Spa 4900"/>
    <m/>
    <m/>
    <s v="Différé"/>
    <s v="MR"/>
    <s v="Oui"/>
    <n v="55.5"/>
    <m/>
    <x v="1"/>
    <m/>
    <x v="2"/>
    <m/>
    <x v="0"/>
    <n v="0"/>
    <x v="2"/>
    <m/>
  </r>
  <r>
    <x v="143"/>
    <s v="nuit 3"/>
    <x v="22"/>
    <s v="Sam, dim et JF - NUIT - Consultation"/>
    <s v="Consultation"/>
    <n v="50"/>
    <m/>
    <m/>
    <m/>
    <m/>
    <s v="Cash"/>
    <m/>
    <m/>
    <n v="50"/>
    <m/>
    <x v="1"/>
    <m/>
    <x v="2"/>
    <m/>
    <x v="0"/>
    <n v="0"/>
    <x v="4"/>
    <m/>
  </r>
  <r>
    <x v="143"/>
    <s v="nuit 3"/>
    <x v="22"/>
    <s v="Sam, dim et JF - NUIT - Consultation"/>
    <s v="Consultation"/>
    <n v="50"/>
    <m/>
    <m/>
    <m/>
    <m/>
    <s v="Cash"/>
    <m/>
    <m/>
    <n v="50"/>
    <m/>
    <x v="1"/>
    <m/>
    <x v="2"/>
    <m/>
    <x v="0"/>
    <n v="0"/>
    <x v="4"/>
    <m/>
  </r>
  <r>
    <x v="142"/>
    <s v="nuit 1"/>
    <x v="27"/>
    <s v="Vend et veille JF - JOUR - Consultation"/>
    <s v="Consultation"/>
    <n v="29"/>
    <s v="Petit Yann"/>
    <m/>
    <s v="(319) Solidaris - Mutualité socialiste et syndicale de la Province de Liège _x000a_"/>
    <s v="Chaussée de Mons 228 1480 TUBIZE "/>
    <s v="Différé"/>
    <s v="⅓ payant C"/>
    <s v="Oui"/>
    <n v="29"/>
    <n v="1.5"/>
    <x v="1"/>
    <m/>
    <x v="2"/>
    <m/>
    <x v="0"/>
    <n v="0"/>
    <x v="3"/>
    <m/>
  </r>
  <r>
    <x v="144"/>
    <s v="1a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1a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1a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1a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1a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1a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1a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1a"/>
    <x v="23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1a"/>
    <x v="230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4"/>
    <s v="1a"/>
    <x v="230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2"/>
    <s v="nuit 2"/>
    <x v="89"/>
    <s v="Vend et veille JF - JOUR - Visite 1 bénéficiare"/>
    <s v="Visite"/>
    <n v="49.5"/>
    <s v="Broniek  Jolanta"/>
    <m/>
    <s v="(319) Solidaris - Mutualité socialiste et syndicale de la Province de Liège _x000a_"/>
    <s v="Chaussée de Mons 228 1480 TUBIZE "/>
    <s v="Différé"/>
    <s v="⅓ payant C"/>
    <s v="Oui"/>
    <n v="49.5"/>
    <n v="4.5"/>
    <x v="1"/>
    <m/>
    <x v="2"/>
    <m/>
    <x v="0"/>
    <n v="0"/>
    <x v="3"/>
    <m/>
  </r>
  <r>
    <x v="143"/>
    <s v="1a"/>
    <x v="117"/>
    <s v="Sam, dim et JF - JOUR - Consultation"/>
    <s v="Consultation"/>
    <n v="37.5"/>
    <s v="Crutzen Georges"/>
    <m/>
    <s v="(319) Solidaris - Mutualité socialiste et syndicale de la Province de Liège _x000a_"/>
    <s v="Chaussée de Mons 228 1480 TUBIZE "/>
    <s v="Différé"/>
    <s v="⅓ payant C"/>
    <s v="Oui"/>
    <n v="37.5"/>
    <n v="1.5"/>
    <x v="1"/>
    <m/>
    <x v="2"/>
    <m/>
    <x v="0"/>
    <n v="0"/>
    <x v="3"/>
    <m/>
  </r>
  <r>
    <x v="143"/>
    <n v="6"/>
    <x v="99"/>
    <s v="Sam, dim et JF - JOUR - Consultation"/>
    <s v="Consultation"/>
    <n v="37.5"/>
    <s v="Honnen Josée"/>
    <m/>
    <s v="(319) Solidaris - Mutualité socialiste et syndicale de la Province de Liège _x000a_"/>
    <s v="Chaussée de Mons 228 1480 TUBIZE "/>
    <s v="Différé"/>
    <s v="⅓ payant C"/>
    <s v="Oui"/>
    <n v="37.5"/>
    <n v="1.5"/>
    <x v="1"/>
    <m/>
    <x v="2"/>
    <m/>
    <x v="0"/>
    <n v="0"/>
    <x v="3"/>
    <m/>
  </r>
  <r>
    <x v="144"/>
    <s v="1a"/>
    <x v="230"/>
    <s v="Sam, dim et JF - JOUR - Consultation"/>
    <s v="Consultation"/>
    <n v="37.5"/>
    <s v="Simonis Yannick"/>
    <m/>
    <s v="(319) Solidaris - Mutualité socialiste et syndicale de la Province de Liège _x000a_"/>
    <s v="Chaussée de Mons 228 1480 TUBIZE "/>
    <s v="Différé"/>
    <s v="⅓ payant C"/>
    <s v="Oui"/>
    <n v="37.5"/>
    <n v="2"/>
    <x v="1"/>
    <m/>
    <x v="2"/>
    <m/>
    <x v="0"/>
    <n v="0"/>
    <x v="3"/>
    <m/>
  </r>
  <r>
    <x v="144"/>
    <s v="2b"/>
    <x v="244"/>
    <s v="Sam, dim et JF - JOUR - Visite 1 bénéficiaire"/>
    <s v="Visite"/>
    <n v="55.5"/>
    <s v="Onkelinx Jacques"/>
    <s v="La Lainière Verviers 4800"/>
    <m/>
    <m/>
    <s v="Différé"/>
    <s v="MR"/>
    <s v="Oui"/>
    <n v="55.5"/>
    <m/>
    <x v="1"/>
    <m/>
    <x v="2"/>
    <m/>
    <x v="0"/>
    <n v="0"/>
    <x v="2"/>
    <m/>
  </r>
  <r>
    <x v="144"/>
    <s v="1b"/>
    <x v="10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1b"/>
    <x v="10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1b"/>
    <x v="10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1b"/>
    <x v="10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1b"/>
    <x v="105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1b"/>
    <x v="105"/>
    <s v="Sam, dim et JF - JOUR - Visite 1 bénéficiaire"/>
    <s v="Visite"/>
    <n v="55.5"/>
    <m/>
    <m/>
    <m/>
    <m/>
    <s v="Bancontact"/>
    <m/>
    <m/>
    <n v="55"/>
    <m/>
    <x v="1"/>
    <m/>
    <x v="2"/>
    <m/>
    <x v="0"/>
    <n v="0"/>
    <x v="4"/>
    <m/>
  </r>
  <r>
    <x v="144"/>
    <s v="2a"/>
    <x v="8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2a"/>
    <x v="8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2a"/>
    <x v="8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2a"/>
    <x v="8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2a"/>
    <x v="8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2a"/>
    <x v="8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2a"/>
    <x v="8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2a"/>
    <x v="84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4"/>
    <s v="1a"/>
    <x v="230"/>
    <s v="Sam, dim et JF - JOUR - Consultation"/>
    <s v="Consultation"/>
    <n v="37.5"/>
    <s v="Delree Tao"/>
    <m/>
    <s v="(319) Solidaris - Mutualité socialiste et syndicale de la Province de Liège _x000a_"/>
    <s v="Chaussée de Mons 228 1480 TUBIZE "/>
    <s v="Différé"/>
    <s v="⅓ payant BC"/>
    <s v="Oui"/>
    <n v="37.5"/>
    <n v="2"/>
    <x v="1"/>
    <m/>
    <x v="2"/>
    <m/>
    <x v="0"/>
    <n v="0"/>
    <x v="3"/>
    <m/>
  </r>
  <r>
    <x v="144"/>
    <s v="1a"/>
    <x v="230"/>
    <s v="Sam, dim et JF - JOUR - Consultation"/>
    <s v="Consultation"/>
    <n v="37.5"/>
    <s v="Delree Jean - Philippe"/>
    <m/>
    <s v="(319) Solidaris - Mutualité socialiste et syndicale de la Province de Liège _x000a_"/>
    <s v="Chaussée de Mons 228 1480 TUBIZE "/>
    <s v="Différé"/>
    <s v="⅓ payant BC"/>
    <s v="Oui"/>
    <n v="37.5"/>
    <n v="2"/>
    <x v="1"/>
    <m/>
    <x v="2"/>
    <m/>
    <x v="0"/>
    <n v="0"/>
    <x v="3"/>
    <m/>
  </r>
  <r>
    <x v="144"/>
    <s v="2a"/>
    <x v="84"/>
    <s v="Sam, dim et JF - JOUR - Consultation"/>
    <s v="Consultation"/>
    <n v="37.5"/>
    <s v="Paquay Enzio"/>
    <m/>
    <s v="(319) Solidaris - Mutualité socialiste et syndicale de la Province de Liège _x000a_"/>
    <s v="Chaussée de Mons 228 1480 TUBIZE "/>
    <s v="Différé"/>
    <s v="⅓ payant C"/>
    <s v="Oui"/>
    <n v="37.5"/>
    <n v="1.5"/>
    <x v="1"/>
    <m/>
    <x v="2"/>
    <m/>
    <x v="0"/>
    <n v="0"/>
    <x v="3"/>
    <m/>
  </r>
  <r>
    <x v="144"/>
    <s v="2b"/>
    <x v="244"/>
    <s v="Sam, dim et JF - JOUR - Consultation"/>
    <s v="Consultation"/>
    <n v="37.5"/>
    <s v="Malengreaux Virginie"/>
    <m/>
    <s v="(319) Solidaris - Mutualité socialiste et syndicale de la Province de Liège _x000a_"/>
    <s v="Chaussée de Mons 228 1480 TUBIZE "/>
    <s v="Différé"/>
    <s v="⅓ payant C"/>
    <s v="Oui"/>
    <n v="37.5"/>
    <n v="1.5"/>
    <x v="1"/>
    <m/>
    <x v="2"/>
    <m/>
    <x v="0"/>
    <n v="0"/>
    <x v="3"/>
    <m/>
  </r>
  <r>
    <x v="144"/>
    <s v="nuit 1"/>
    <x v="200"/>
    <s v="Sam, dim et JF - NUIT - Visite 1 bénéficiaire"/>
    <s v="Visite"/>
    <n v="85"/>
    <s v="Rahir Georges"/>
    <s v="La Barcarolle Stembert 4801"/>
    <m/>
    <m/>
    <s v="Différé"/>
    <s v="MR"/>
    <s v="Oui"/>
    <n v="152"/>
    <m/>
    <x v="1"/>
    <m/>
    <x v="2"/>
    <m/>
    <x v="0"/>
    <n v="0"/>
    <x v="2"/>
    <m/>
  </r>
  <r>
    <x v="143"/>
    <n v="7"/>
    <x v="121"/>
    <s v="Sam, dim et JF - JOUR - Visite 2 bénéficiaires"/>
    <s v="Visite"/>
    <n v="48"/>
    <s v="Rousseaux Hélène"/>
    <s v="MRS Bütgenbach"/>
    <m/>
    <m/>
    <s v="Différé"/>
    <s v="MR"/>
    <s v="Oui"/>
    <n v="48"/>
    <m/>
    <x v="1"/>
    <m/>
    <x v="2"/>
    <m/>
    <x v="0"/>
    <n v="0"/>
    <x v="2"/>
    <m/>
  </r>
  <r>
    <x v="144"/>
    <s v="2b"/>
    <x v="244"/>
    <s v="Sam, dim et JF - JOUR - Consultation"/>
    <s v="Consultation"/>
    <n v="37.5"/>
    <m/>
    <m/>
    <m/>
    <m/>
    <s v="Cash"/>
    <m/>
    <m/>
    <n v="37.5"/>
    <m/>
    <x v="1"/>
    <m/>
    <x v="2"/>
    <m/>
    <x v="0"/>
    <n v="0"/>
    <x v="4"/>
    <m/>
  </r>
  <r>
    <x v="144"/>
    <s v="2b"/>
    <x v="24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2b"/>
    <x v="24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2b"/>
    <x v="24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2b"/>
    <x v="24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2b"/>
    <x v="24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2b"/>
    <x v="244"/>
    <s v="Sam, dim et JF - JOUR - Visite 1 bénéficiaire"/>
    <s v="Visite"/>
    <n v="55.5"/>
    <m/>
    <m/>
    <m/>
    <m/>
    <s v="Bancontact"/>
    <m/>
    <m/>
    <n v="37.5"/>
    <m/>
    <x v="1"/>
    <m/>
    <x v="2"/>
    <m/>
    <x v="0"/>
    <n v="0"/>
    <x v="4"/>
    <m/>
  </r>
  <r>
    <x v="144"/>
    <s v="2b"/>
    <x v="244"/>
    <s v="Sam, dim et JF - JOUR - Visite 1 bénéficiaire"/>
    <s v="Visite"/>
    <n v="55.5"/>
    <m/>
    <m/>
    <m/>
    <m/>
    <s v="Cash"/>
    <m/>
    <m/>
    <n v="18"/>
    <m/>
    <x v="1"/>
    <m/>
    <x v="2"/>
    <m/>
    <x v="0"/>
    <n v="0"/>
    <x v="4"/>
    <m/>
  </r>
  <r>
    <x v="143"/>
    <s v="1b"/>
    <x v="230"/>
    <s v="Sam, dim et JF - JOUR - Visite 1 bénéficiaire"/>
    <s v="Visite"/>
    <n v="55.5"/>
    <s v="Schmetz Olga"/>
    <s v="Léon D'Andrimont Limbourg 4830"/>
    <m/>
    <m/>
    <s v="Différé"/>
    <s v="MR"/>
    <s v="Oui"/>
    <n v="55.5"/>
    <m/>
    <x v="1"/>
    <m/>
    <x v="2"/>
    <m/>
    <x v="0"/>
    <n v="0"/>
    <x v="2"/>
    <m/>
  </r>
  <r>
    <x v="143"/>
    <n v="6"/>
    <x v="99"/>
    <s v="Sam, dim et JF - JOUR - Visite 1 bénéficiaire"/>
    <s v="Visite"/>
    <n v="55.5"/>
    <s v="Schultze Manfred"/>
    <s v="Golden Morgen Walhorn 4711"/>
    <m/>
    <m/>
    <s v="Différé"/>
    <s v="MR"/>
    <s v="Oui"/>
    <n v="55.5"/>
    <m/>
    <x v="1"/>
    <m/>
    <x v="2"/>
    <m/>
    <x v="0"/>
    <n v="0"/>
    <x v="2"/>
    <m/>
  </r>
  <r>
    <x v="143"/>
    <s v="nuit 2"/>
    <x v="231"/>
    <s v="Sam, dim et JF - NUIT - Visite 1 bénéficiaire"/>
    <s v="Visite"/>
    <n v="85"/>
    <s v="Segers Nicole"/>
    <s v="La Bouvière Vielsam 6690"/>
    <m/>
    <m/>
    <s v="Différé"/>
    <s v="MR"/>
    <s v="Oui"/>
    <n v="85"/>
    <m/>
    <x v="1"/>
    <m/>
    <x v="2"/>
    <m/>
    <x v="0"/>
    <n v="0"/>
    <x v="2"/>
    <m/>
  </r>
  <r>
    <x v="144"/>
    <s v="2b"/>
    <x v="244"/>
    <s v="Sam, dim et JF - JOUR - Visite 1 bénéficiaire"/>
    <s v="Visite"/>
    <n v="55.5"/>
    <s v="Cavalier Françoise"/>
    <s v="M.Méd. Thier Mère Dieu Verviers 4800"/>
    <m/>
    <m/>
    <s v="Différé"/>
    <s v="Autres"/>
    <s v="Oui"/>
    <n v="55.5"/>
    <n v="1.5"/>
    <x v="1"/>
    <m/>
    <x v="2"/>
    <m/>
    <x v="0"/>
    <n v="0"/>
    <x v="2"/>
    <m/>
  </r>
  <r>
    <x v="143"/>
    <s v="nuit 2"/>
    <x v="231"/>
    <s v="Sam, dim et JF - NUIT - Visite 1 bénéficiaire"/>
    <s v="Visite"/>
    <n v="85"/>
    <s v="Hermans Betsy"/>
    <m/>
    <s v="(506) Omnimut mutualité libre de Wallonie _x000a_"/>
    <s v="Rue Natalis 47 B 4020 LIEGE "/>
    <s v="Différé"/>
    <s v="⅓ payant C"/>
    <s v="Oui"/>
    <n v="85"/>
    <n v="7"/>
    <x v="1"/>
    <m/>
    <x v="2"/>
    <m/>
    <x v="0"/>
    <n v="0"/>
    <x v="3"/>
    <m/>
  </r>
  <r>
    <x v="143"/>
    <n v="4"/>
    <x v="42"/>
    <s v="Sam, dim et JF - JOUR - Consultation"/>
    <s v="Consultation"/>
    <n v="37.5"/>
    <s v="Mokhtari Asmaa"/>
    <m/>
    <s v="(509) Partena - Mutualité libre _x000a_"/>
    <s v="Boulevard Louis Mettewie 74-76 1080 BRUXELLES "/>
    <s v="Différé"/>
    <s v="⅓ payant BC"/>
    <s v="Oui"/>
    <n v="37.5"/>
    <n v="1.5"/>
    <x v="1"/>
    <m/>
    <x v="2"/>
    <m/>
    <x v="0"/>
    <n v="0"/>
    <x v="3"/>
    <m/>
  </r>
  <r>
    <x v="144"/>
    <n v="3"/>
    <x v="101"/>
    <s v="Sam, dim et JF - JOUR - Consultation"/>
    <s v="Consultation"/>
    <n v="37.5"/>
    <m/>
    <m/>
    <m/>
    <m/>
    <s v="Bancontact"/>
    <m/>
    <m/>
    <n v="33.5"/>
    <m/>
    <x v="1"/>
    <m/>
    <x v="2"/>
    <m/>
    <x v="0"/>
    <n v="0"/>
    <x v="4"/>
    <m/>
  </r>
  <r>
    <x v="144"/>
    <n v="3"/>
    <x v="101"/>
    <s v="Sam, dim et JF - JOUR - Consultation"/>
    <s v="Consultation"/>
    <n v="37.5"/>
    <m/>
    <m/>
    <m/>
    <m/>
    <s v="Bancontact"/>
    <m/>
    <m/>
    <n v="33.5"/>
    <m/>
    <x v="1"/>
    <m/>
    <x v="2"/>
    <m/>
    <x v="0"/>
    <n v="0"/>
    <x v="4"/>
    <m/>
  </r>
  <r>
    <x v="144"/>
    <n v="3"/>
    <x v="101"/>
    <s v="Sam, dim et JF - JOUR - Consultation"/>
    <s v="Consultation"/>
    <n v="37.5"/>
    <m/>
    <m/>
    <m/>
    <m/>
    <s v="Bancontact"/>
    <m/>
    <m/>
    <n v="33.5"/>
    <m/>
    <x v="1"/>
    <m/>
    <x v="2"/>
    <m/>
    <x v="0"/>
    <n v="0"/>
    <x v="4"/>
    <m/>
  </r>
  <r>
    <x v="144"/>
    <n v="3"/>
    <x v="101"/>
    <s v="Sam, dim et JF - JOUR - Consultation"/>
    <s v="Consultation"/>
    <n v="37.5"/>
    <m/>
    <m/>
    <m/>
    <m/>
    <s v="Bancontact"/>
    <m/>
    <m/>
    <n v="33.5"/>
    <m/>
    <x v="1"/>
    <m/>
    <x v="2"/>
    <m/>
    <x v="0"/>
    <n v="0"/>
    <x v="4"/>
    <m/>
  </r>
  <r>
    <x v="144"/>
    <n v="3"/>
    <x v="101"/>
    <s v="Sam, dim et JF - JOUR - Consultation"/>
    <s v="Consultation"/>
    <n v="37.5"/>
    <m/>
    <m/>
    <m/>
    <m/>
    <s v="Bancontact"/>
    <m/>
    <m/>
    <n v="33.5"/>
    <m/>
    <x v="1"/>
    <m/>
    <x v="2"/>
    <m/>
    <x v="0"/>
    <n v="0"/>
    <x v="4"/>
    <m/>
  </r>
  <r>
    <x v="144"/>
    <n v="3"/>
    <x v="101"/>
    <s v="Sam, dim et JF - JOUR - Consultation"/>
    <s v="Consultation"/>
    <n v="37.5"/>
    <m/>
    <m/>
    <m/>
    <m/>
    <s v="Bancontact"/>
    <m/>
    <m/>
    <n v="33.5"/>
    <m/>
    <x v="1"/>
    <m/>
    <x v="2"/>
    <m/>
    <x v="0"/>
    <n v="0"/>
    <x v="4"/>
    <m/>
  </r>
  <r>
    <x v="144"/>
    <n v="3"/>
    <x v="101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4"/>
    <n v="3"/>
    <x v="101"/>
    <s v="Sam, dim et JF - JOUR - Visite 1 bénéficiaire"/>
    <s v="Visite"/>
    <n v="55.5"/>
    <m/>
    <m/>
    <m/>
    <m/>
    <s v="Bancontact"/>
    <m/>
    <m/>
    <n v="55.5"/>
    <m/>
    <x v="1"/>
    <m/>
    <x v="2"/>
    <m/>
    <x v="0"/>
    <n v="0"/>
    <x v="4"/>
    <m/>
  </r>
  <r>
    <x v="143"/>
    <n v="3"/>
    <x v="213"/>
    <s v="Sam, dim et JF - JOUR - Visite 1 bénéficiaire"/>
    <s v="Visite"/>
    <n v="55.5"/>
    <s v="Vandebeek Isabella"/>
    <s v="Les Heures Claires Spa 4900"/>
    <m/>
    <m/>
    <s v="Différé"/>
    <s v="MR"/>
    <s v="Oui"/>
    <n v="55.5"/>
    <m/>
    <x v="1"/>
    <m/>
    <x v="2"/>
    <m/>
    <x v="0"/>
    <n v="0"/>
    <x v="2"/>
    <m/>
  </r>
  <r>
    <x v="143"/>
    <n v="7"/>
    <x v="121"/>
    <s v="Sam, dim et JF - JOUR - Visite 2 bénéficiaires"/>
    <s v="Visite"/>
    <n v="48"/>
    <s v="Weynand Johann Hein"/>
    <s v="MRS Bütgenbach"/>
    <m/>
    <m/>
    <s v="Différé"/>
    <s v="MR"/>
    <s v="Oui"/>
    <n v="48"/>
    <m/>
    <x v="1"/>
    <m/>
    <x v="2"/>
    <m/>
    <x v="0"/>
    <n v="0"/>
    <x v="2"/>
    <m/>
  </r>
  <r>
    <x v="144"/>
    <s v="1a"/>
    <x v="230"/>
    <s v="Sam, dim et JF - JOUR - Consultation"/>
    <s v="Consultation"/>
    <n v="37.5"/>
    <s v="De Potter D'Indoye Hugues"/>
    <m/>
    <s v="(509) Partena - Mutualité libre _x000a_"/>
    <s v="Boulevard Louis Mettewie 74-76 1080 BRUXELLES "/>
    <s v="Différé"/>
    <s v="⅓ payant C"/>
    <s v="Oui"/>
    <n v="37.5"/>
    <n v="2"/>
    <x v="1"/>
    <m/>
    <x v="2"/>
    <m/>
    <x v="0"/>
    <n v="0"/>
    <x v="3"/>
    <m/>
  </r>
  <r>
    <x v="144"/>
    <n v="4"/>
    <x v="14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n v="4"/>
    <x v="14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n v="4"/>
    <x v="14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n v="4"/>
    <x v="14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n v="4"/>
    <x v="14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n v="4"/>
    <x v="14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n v="4"/>
    <x v="14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n v="4"/>
    <x v="144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n v="6"/>
    <x v="22"/>
    <s v="Sam, dim et JF - JOUR - Consultation"/>
    <s v="Consultation"/>
    <n v="37.5"/>
    <s v="Baumgarten Sandra"/>
    <m/>
    <s v="(515) Freie Krankenkasse"/>
    <s v="Rue Saint-Hubert 49 - 1150 BRUXELLES"/>
    <s v="Différé"/>
    <s v="⅓ payant BC"/>
    <s v="Oui"/>
    <n v="62.47"/>
    <n v="2"/>
    <x v="1"/>
    <m/>
    <x v="2"/>
    <m/>
    <x v="0"/>
    <n v="0"/>
    <x v="3"/>
    <m/>
  </r>
  <r>
    <x v="144"/>
    <n v="5"/>
    <x v="3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n v="5"/>
    <x v="37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n v="6"/>
    <x v="2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n v="6"/>
    <x v="2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n v="6"/>
    <x v="2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n v="6"/>
    <x v="2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n v="6"/>
    <x v="22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n v="6"/>
    <x v="22"/>
    <s v="Sam, dim et JF - JOUR - Consultation"/>
    <s v="Consultation"/>
    <n v="37.5"/>
    <s v="De Neuff Stéphane"/>
    <m/>
    <s v="(515) Freie Krankenkasse"/>
    <s v="Rue Saint-Hubert 49 - 1150 BRUXELLES"/>
    <s v="Différé"/>
    <s v="⅓ payant BC"/>
    <s v="Oui"/>
    <n v="37.5"/>
    <n v="1.5"/>
    <x v="1"/>
    <m/>
    <x v="2"/>
    <m/>
    <x v="0"/>
    <n v="0"/>
    <x v="3"/>
    <m/>
  </r>
  <r>
    <x v="143"/>
    <n v="3"/>
    <x v="213"/>
    <s v="Sam, dim et JF - JOUR - Consultation"/>
    <s v="Consultation"/>
    <n v="37.5"/>
    <s v="Dekrahé Virginie"/>
    <m/>
    <s v="(137) Mutualité Chrétienne de Verviers - Eupen "/>
    <m/>
    <s v="Différé"/>
    <s v="⅓ payant BC"/>
    <s v="Oui"/>
    <n v="37.5"/>
    <n v="1.5"/>
    <x v="1"/>
    <m/>
    <x v="2"/>
    <m/>
    <x v="0"/>
    <n v="0"/>
    <x v="3"/>
    <m/>
  </r>
  <r>
    <x v="144"/>
    <n v="7"/>
    <x v="3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n v="7"/>
    <x v="36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nuit 1"/>
    <x v="200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  <r>
    <x v="144"/>
    <s v="nuit 1"/>
    <x v="200"/>
    <s v="Sam, dim et JF - NUIT - Consultation"/>
    <s v="Consultation"/>
    <n v="50"/>
    <m/>
    <m/>
    <m/>
    <m/>
    <s v="Bancontact"/>
    <m/>
    <m/>
    <n v="50"/>
    <m/>
    <x v="1"/>
    <m/>
    <x v="2"/>
    <m/>
    <x v="0"/>
    <n v="0"/>
    <x v="4"/>
    <m/>
  </r>
  <r>
    <x v="144"/>
    <s v="nuit 1"/>
    <x v="200"/>
    <s v="Sam, dim et JF - NUIT - Consultation"/>
    <s v="Consultation"/>
    <n v="50"/>
    <m/>
    <m/>
    <m/>
    <m/>
    <s v="Bancontact"/>
    <m/>
    <m/>
    <n v="50"/>
    <m/>
    <x v="1"/>
    <m/>
    <x v="2"/>
    <m/>
    <x v="0"/>
    <n v="0"/>
    <x v="4"/>
    <m/>
  </r>
  <r>
    <x v="144"/>
    <s v="nuit 1"/>
    <x v="200"/>
    <s v="Sam, dim et JF - NUIT - Consultation"/>
    <s v="Consultation"/>
    <n v="50"/>
    <m/>
    <m/>
    <m/>
    <m/>
    <s v="Bancontact"/>
    <m/>
    <m/>
    <n v="50"/>
    <m/>
    <x v="1"/>
    <m/>
    <x v="2"/>
    <m/>
    <x v="0"/>
    <n v="0"/>
    <x v="4"/>
    <m/>
  </r>
  <r>
    <x v="144"/>
    <s v="2b"/>
    <x v="244"/>
    <s v="Sam, dim et JF - JOUR - Visite 1 bénéficiaire"/>
    <s v="Visite"/>
    <n v="55.5"/>
    <s v="Winandy Suzanne"/>
    <s v="La Barcarolle Stembert 4801"/>
    <m/>
    <m/>
    <s v="Différé"/>
    <s v="MR"/>
    <s v="Oui"/>
    <n v="55.5"/>
    <m/>
    <x v="1"/>
    <m/>
    <x v="2"/>
    <m/>
    <x v="0"/>
    <n v="0"/>
    <x v="2"/>
    <m/>
  </r>
  <r>
    <x v="144"/>
    <s v="nuit 2"/>
    <x v="94"/>
    <s v="Sam, dim et JF - NUIT - Consultation"/>
    <s v="Consultation"/>
    <n v="50"/>
    <m/>
    <m/>
    <m/>
    <m/>
    <s v="Bancontact"/>
    <m/>
    <m/>
    <n v="50"/>
    <m/>
    <x v="1"/>
    <m/>
    <x v="2"/>
    <m/>
    <x v="0"/>
    <n v="0"/>
    <x v="4"/>
    <m/>
  </r>
  <r>
    <x v="144"/>
    <s v="nuit 2"/>
    <x v="94"/>
    <s v="Sam, dim et JF - NUIT - Consultation"/>
    <s v="Consultation"/>
    <n v="50"/>
    <m/>
    <m/>
    <m/>
    <m/>
    <s v="Bancontact"/>
    <m/>
    <m/>
    <n v="50"/>
    <m/>
    <x v="1"/>
    <m/>
    <x v="2"/>
    <m/>
    <x v="0"/>
    <n v="0"/>
    <x v="4"/>
    <m/>
  </r>
  <r>
    <x v="144"/>
    <s v="nuit 2"/>
    <x v="94"/>
    <s v="Sam, dim et JF - NUIT - Visite 1 bénéficiaire"/>
    <s v="Visite"/>
    <n v="85"/>
    <m/>
    <m/>
    <m/>
    <m/>
    <s v="Bancontact"/>
    <m/>
    <m/>
    <n v="85"/>
    <m/>
    <x v="1"/>
    <m/>
    <x v="2"/>
    <m/>
    <x v="0"/>
    <n v="0"/>
    <x v="4"/>
    <m/>
  </r>
  <r>
    <x v="144"/>
    <s v="nuit 3"/>
    <x v="193"/>
    <s v="Sam, dim et JF - JOUR - Consultation"/>
    <s v="Consultation"/>
    <n v="37.5"/>
    <m/>
    <m/>
    <m/>
    <m/>
    <s v="Cash"/>
    <m/>
    <m/>
    <n v="38"/>
    <m/>
    <x v="1"/>
    <m/>
    <x v="2"/>
    <m/>
    <x v="0"/>
    <n v="0"/>
    <x v="4"/>
    <m/>
  </r>
  <r>
    <x v="144"/>
    <s v="nuit 3"/>
    <x v="193"/>
    <s v="Sam, dim et JF - JOUR - Consultation"/>
    <s v="Consultation"/>
    <n v="37.5"/>
    <m/>
    <m/>
    <m/>
    <m/>
    <s v="Bancontact"/>
    <m/>
    <m/>
    <n v="37.5"/>
    <m/>
    <x v="1"/>
    <m/>
    <x v="2"/>
    <m/>
    <x v="0"/>
    <n v="0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Médecins">
  <location ref="A7:B254" firstHeaderRow="1" firstDataRow="1" firstDataCol="1" rowPageCount="1" colPageCount="1"/>
  <pivotFields count="23">
    <pivotField showAll="0"/>
    <pivotField showAll="0"/>
    <pivotField axis="axisRow" showAll="0" sortType="ascending">
      <items count="267">
        <item x="162"/>
        <item x="109"/>
        <item x="74"/>
        <item x="234"/>
        <item x="30"/>
        <item m="1" x="264"/>
        <item x="219"/>
        <item x="54"/>
        <item x="11"/>
        <item x="186"/>
        <item x="239"/>
        <item x="37"/>
        <item x="232"/>
        <item x="123"/>
        <item m="1" x="256"/>
        <item x="93"/>
        <item x="189"/>
        <item x="40"/>
        <item x="137"/>
        <item x="71"/>
        <item x="97"/>
        <item x="153"/>
        <item x="199"/>
        <item x="46"/>
        <item x="63"/>
        <item x="89"/>
        <item x="45"/>
        <item x="115"/>
        <item x="121"/>
        <item x="196"/>
        <item x="50"/>
        <item x="44"/>
        <item x="53"/>
        <item x="164"/>
        <item x="221"/>
        <item x="2"/>
        <item x="183"/>
        <item x="61"/>
        <item x="230"/>
        <item x="17"/>
        <item x="77"/>
        <item x="83"/>
        <item x="34"/>
        <item x="35"/>
        <item x="90"/>
        <item x="98"/>
        <item x="204"/>
        <item x="113"/>
        <item x="106"/>
        <item x="96"/>
        <item x="139"/>
        <item x="149"/>
        <item x="242"/>
        <item x="72"/>
        <item x="147"/>
        <item x="122"/>
        <item x="166"/>
        <item x="238"/>
        <item x="205"/>
        <item x="87"/>
        <item x="99"/>
        <item x="194"/>
        <item x="218"/>
        <item x="118"/>
        <item x="237"/>
        <item x="114"/>
        <item m="1" x="257"/>
        <item x="138"/>
        <item x="203"/>
        <item x="70"/>
        <item x="154"/>
        <item x="73"/>
        <item x="172"/>
        <item x="31"/>
        <item x="13"/>
        <item x="33"/>
        <item x="209"/>
        <item x="84"/>
        <item x="22"/>
        <item x="23"/>
        <item m="1" x="259"/>
        <item x="171"/>
        <item x="175"/>
        <item x="18"/>
        <item x="127"/>
        <item x="208"/>
        <item x="198"/>
        <item x="24"/>
        <item x="174"/>
        <item x="223"/>
        <item x="182"/>
        <item x="193"/>
        <item m="1" x="249"/>
        <item m="1" x="258"/>
        <item x="56"/>
        <item x="134"/>
        <item x="9"/>
        <item x="143"/>
        <item x="100"/>
        <item x="176"/>
        <item x="52"/>
        <item x="76"/>
        <item x="195"/>
        <item x="32"/>
        <item x="0"/>
        <item x="119"/>
        <item x="16"/>
        <item m="1" x="265"/>
        <item x="7"/>
        <item x="178"/>
        <item x="240"/>
        <item x="244"/>
        <item x="112"/>
        <item x="148"/>
        <item x="155"/>
        <item x="191"/>
        <item x="12"/>
        <item m="1" x="251"/>
        <item x="57"/>
        <item x="128"/>
        <item x="48"/>
        <item x="108"/>
        <item x="49"/>
        <item m="1" x="254"/>
        <item x="91"/>
        <item x="102"/>
        <item x="135"/>
        <item x="235"/>
        <item x="69"/>
        <item x="94"/>
        <item x="213"/>
        <item x="202"/>
        <item x="214"/>
        <item x="177"/>
        <item x="140"/>
        <item x="51"/>
        <item x="110"/>
        <item x="14"/>
        <item x="3"/>
        <item x="25"/>
        <item x="88"/>
        <item x="192"/>
        <item x="111"/>
        <item x="146"/>
        <item x="39"/>
        <item x="19"/>
        <item x="161"/>
        <item x="201"/>
        <item m="1" x="253"/>
        <item x="79"/>
        <item x="120"/>
        <item x="130"/>
        <item x="124"/>
        <item x="188"/>
        <item x="132"/>
        <item x="160"/>
        <item x="225"/>
        <item x="243"/>
        <item x="105"/>
        <item x="179"/>
        <item x="27"/>
        <item x="190"/>
        <item x="245"/>
        <item x="6"/>
        <item x="233"/>
        <item x="26"/>
        <item x="165"/>
        <item x="169"/>
        <item x="80"/>
        <item x="116"/>
        <item x="8"/>
        <item x="125"/>
        <item x="55"/>
        <item x="42"/>
        <item x="136"/>
        <item x="85"/>
        <item x="200"/>
        <item x="36"/>
        <item x="1"/>
        <item x="67"/>
        <item x="236"/>
        <item x="43"/>
        <item x="62"/>
        <item x="29"/>
        <item x="222"/>
        <item x="163"/>
        <item x="92"/>
        <item x="66"/>
        <item x="197"/>
        <item x="101"/>
        <item x="75"/>
        <item x="144"/>
        <item x="60"/>
        <item x="151"/>
        <item x="206"/>
        <item x="86"/>
        <item x="170"/>
        <item x="150"/>
        <item x="220"/>
        <item x="157"/>
        <item x="228"/>
        <item x="226"/>
        <item x="10"/>
        <item x="82"/>
        <item x="180"/>
        <item x="231"/>
        <item x="4"/>
        <item x="152"/>
        <item x="107"/>
        <item x="229"/>
        <item x="41"/>
        <item x="58"/>
        <item x="158"/>
        <item x="5"/>
        <item m="1" x="248"/>
        <item x="159"/>
        <item x="212"/>
        <item x="64"/>
        <item x="185"/>
        <item x="216"/>
        <item x="104"/>
        <item x="38"/>
        <item x="142"/>
        <item x="168"/>
        <item x="68"/>
        <item x="167"/>
        <item x="156"/>
        <item m="1" x="263"/>
        <item x="15"/>
        <item x="129"/>
        <item x="210"/>
        <item x="241"/>
        <item x="78"/>
        <item x="126"/>
        <item x="211"/>
        <item x="81"/>
        <item x="187"/>
        <item m="1" x="247"/>
        <item x="224"/>
        <item x="103"/>
        <item x="181"/>
        <item x="21"/>
        <item x="227"/>
        <item x="20"/>
        <item x="117"/>
        <item m="1" x="252"/>
        <item x="184"/>
        <item x="207"/>
        <item x="133"/>
        <item x="65"/>
        <item m="1" x="261"/>
        <item m="1" x="250"/>
        <item x="217"/>
        <item x="59"/>
        <item x="141"/>
        <item x="95"/>
        <item x="173"/>
        <item x="145"/>
        <item x="131"/>
        <item x="47"/>
        <item x="28"/>
        <item m="1" x="260"/>
        <item x="215"/>
        <item m="1" x="262"/>
        <item m="1" x="255"/>
        <item m="1" x="246"/>
        <item t="default"/>
      </items>
    </pivotField>
    <pivotField showAll="0" defaultSubtotal="0"/>
    <pivotField showAll="0" defaultSubtotal="0"/>
    <pivotField numFmtId="164"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numFmtId="164" showAll="0"/>
    <pivotField dataField="1" showAll="0" defaultSubtotal="0"/>
    <pivotField axis="axisPage" showAll="0">
      <items count="24">
        <item m="1" x="20"/>
        <item m="1" x="14"/>
        <item m="1" x="22"/>
        <item m="1" x="16"/>
        <item m="1" x="19"/>
        <item m="1" x="21"/>
        <item m="1" x="18"/>
        <item m="1" x="15"/>
        <item x="1"/>
        <item m="1" x="17"/>
        <item x="7"/>
        <item x="2"/>
        <item x="5"/>
        <item x="4"/>
        <item x="0"/>
        <item x="3"/>
        <item x="8"/>
        <item x="9"/>
        <item x="6"/>
        <item x="10"/>
        <item x="11"/>
        <item x="12"/>
        <item x="13"/>
        <item t="default"/>
      </items>
    </pivotField>
    <pivotField showAll="0"/>
    <pivotField showAll="0" defaultSubtotal="0"/>
    <pivotField showAll="0" defaultSubtotal="0"/>
    <pivotField showAll="0"/>
    <pivotField showAll="0"/>
    <pivotField showAll="0"/>
    <pivotField showAll="0" defaultSubtotal="0"/>
  </pivotFields>
  <rowFields count="1">
    <field x="2"/>
  </rowFields>
  <rowItems count="247">
    <i>
      <x/>
    </i>
    <i>
      <x v="1"/>
    </i>
    <i>
      <x v="2"/>
    </i>
    <i>
      <x v="3"/>
    </i>
    <i>
      <x v="4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8"/>
    </i>
    <i>
      <x v="119"/>
    </i>
    <i>
      <x v="120"/>
    </i>
    <i>
      <x v="121"/>
    </i>
    <i>
      <x v="122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6"/>
    </i>
    <i>
      <x v="247"/>
    </i>
    <i>
      <x v="248"/>
    </i>
    <i>
      <x v="249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2"/>
    </i>
    <i t="grand">
      <x/>
    </i>
  </rowItems>
  <colItems count="1">
    <i/>
  </colItems>
  <pageFields count="1">
    <pageField fld="15" hier="-1"/>
  </pageFields>
  <dataFields count="1">
    <dataField name="Somme de TM" fld="14" baseField="2" baseItem="2"/>
  </dataFields>
  <formats count="7">
    <format dxfId="10">
      <pivotArea outline="0" collapsedLevelsAreSubtotals="1" fieldPosition="0"/>
    </format>
    <format dxfId="9">
      <pivotArea type="all" dataOnly="0" outline="0" fieldPosition="0"/>
    </format>
    <format dxfId="8">
      <pivotArea outline="0" collapsedLevelsAreSubtotals="1" fieldPosition="0"/>
    </format>
    <format dxfId="7">
      <pivotArea field="2" type="button" dataOnly="0" labelOnly="1" outline="0" axis="axisRow" fieldPosition="0"/>
    </format>
    <format dxfId="6">
      <pivotArea dataOnly="0" labelOnly="1" outline="0" axis="axisValues" fieldPosition="0"/>
    </format>
    <format dxfId="5">
      <pivotArea dataOnly="0" labelOnly="1" fieldPosition="0">
        <references count="1">
          <reference field="2" count="2">
            <x v="68"/>
            <x v="123"/>
          </reference>
        </references>
      </pivotArea>
    </format>
    <format dxfId="4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1000000}" name="Tableau croisé dynamique5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Médecins">
  <location ref="D7:E254" firstHeaderRow="1" firstDataRow="1" firstDataCol="1" rowPageCount="1" colPageCount="1"/>
  <pivotFields count="23">
    <pivotField showAll="0"/>
    <pivotField showAll="0"/>
    <pivotField axis="axisRow" showAll="0" sortType="ascending">
      <items count="267">
        <item x="162"/>
        <item x="109"/>
        <item x="74"/>
        <item x="234"/>
        <item x="30"/>
        <item m="1" x="264"/>
        <item x="219"/>
        <item x="54"/>
        <item x="11"/>
        <item x="186"/>
        <item x="239"/>
        <item x="37"/>
        <item x="232"/>
        <item x="123"/>
        <item m="1" x="256"/>
        <item x="93"/>
        <item x="189"/>
        <item x="40"/>
        <item x="137"/>
        <item x="71"/>
        <item x="97"/>
        <item x="153"/>
        <item x="199"/>
        <item x="46"/>
        <item x="63"/>
        <item x="89"/>
        <item x="45"/>
        <item x="115"/>
        <item x="121"/>
        <item x="196"/>
        <item x="50"/>
        <item x="44"/>
        <item x="53"/>
        <item x="164"/>
        <item x="221"/>
        <item x="2"/>
        <item x="183"/>
        <item x="61"/>
        <item x="230"/>
        <item x="17"/>
        <item x="77"/>
        <item x="83"/>
        <item x="34"/>
        <item x="35"/>
        <item x="90"/>
        <item x="98"/>
        <item x="204"/>
        <item x="113"/>
        <item x="106"/>
        <item x="96"/>
        <item x="139"/>
        <item x="149"/>
        <item x="242"/>
        <item x="72"/>
        <item x="147"/>
        <item x="122"/>
        <item x="166"/>
        <item x="238"/>
        <item x="205"/>
        <item x="87"/>
        <item x="99"/>
        <item x="194"/>
        <item x="218"/>
        <item x="118"/>
        <item x="237"/>
        <item x="114"/>
        <item m="1" x="257"/>
        <item x="138"/>
        <item x="203"/>
        <item x="70"/>
        <item x="154"/>
        <item x="73"/>
        <item x="172"/>
        <item x="31"/>
        <item x="13"/>
        <item x="33"/>
        <item x="209"/>
        <item x="84"/>
        <item x="22"/>
        <item x="23"/>
        <item m="1" x="259"/>
        <item x="171"/>
        <item x="175"/>
        <item x="18"/>
        <item x="127"/>
        <item x="208"/>
        <item x="198"/>
        <item x="24"/>
        <item x="174"/>
        <item x="223"/>
        <item x="182"/>
        <item x="193"/>
        <item m="1" x="249"/>
        <item m="1" x="258"/>
        <item x="56"/>
        <item x="134"/>
        <item x="9"/>
        <item x="143"/>
        <item x="100"/>
        <item x="176"/>
        <item x="52"/>
        <item x="76"/>
        <item x="195"/>
        <item x="32"/>
        <item x="0"/>
        <item x="119"/>
        <item x="16"/>
        <item m="1" x="265"/>
        <item x="7"/>
        <item x="178"/>
        <item x="240"/>
        <item x="244"/>
        <item x="112"/>
        <item x="148"/>
        <item x="155"/>
        <item x="191"/>
        <item x="12"/>
        <item m="1" x="251"/>
        <item x="57"/>
        <item x="128"/>
        <item x="48"/>
        <item x="108"/>
        <item x="49"/>
        <item m="1" x="254"/>
        <item x="91"/>
        <item x="102"/>
        <item x="135"/>
        <item x="235"/>
        <item x="69"/>
        <item x="94"/>
        <item x="213"/>
        <item x="202"/>
        <item x="214"/>
        <item x="177"/>
        <item x="140"/>
        <item x="51"/>
        <item x="110"/>
        <item x="14"/>
        <item x="3"/>
        <item x="25"/>
        <item x="88"/>
        <item x="192"/>
        <item x="111"/>
        <item x="146"/>
        <item x="39"/>
        <item x="19"/>
        <item x="161"/>
        <item x="201"/>
        <item m="1" x="253"/>
        <item x="79"/>
        <item x="120"/>
        <item x="130"/>
        <item x="124"/>
        <item x="188"/>
        <item x="132"/>
        <item x="160"/>
        <item x="225"/>
        <item x="243"/>
        <item x="105"/>
        <item x="179"/>
        <item x="27"/>
        <item x="190"/>
        <item x="245"/>
        <item x="6"/>
        <item x="233"/>
        <item x="26"/>
        <item x="165"/>
        <item x="169"/>
        <item x="80"/>
        <item x="116"/>
        <item x="8"/>
        <item x="125"/>
        <item x="55"/>
        <item x="42"/>
        <item x="136"/>
        <item x="85"/>
        <item x="200"/>
        <item x="36"/>
        <item x="1"/>
        <item x="67"/>
        <item x="236"/>
        <item x="43"/>
        <item x="62"/>
        <item x="29"/>
        <item x="222"/>
        <item x="163"/>
        <item x="92"/>
        <item x="66"/>
        <item x="197"/>
        <item x="101"/>
        <item x="75"/>
        <item x="144"/>
        <item x="60"/>
        <item x="151"/>
        <item x="206"/>
        <item x="86"/>
        <item x="170"/>
        <item x="150"/>
        <item x="220"/>
        <item x="157"/>
        <item x="228"/>
        <item x="226"/>
        <item x="10"/>
        <item x="82"/>
        <item x="180"/>
        <item x="231"/>
        <item x="4"/>
        <item x="152"/>
        <item x="107"/>
        <item x="229"/>
        <item x="41"/>
        <item x="58"/>
        <item x="158"/>
        <item x="5"/>
        <item m="1" x="248"/>
        <item x="159"/>
        <item x="212"/>
        <item x="64"/>
        <item x="185"/>
        <item x="216"/>
        <item x="104"/>
        <item x="38"/>
        <item x="142"/>
        <item x="168"/>
        <item x="68"/>
        <item x="167"/>
        <item x="156"/>
        <item m="1" x="263"/>
        <item x="15"/>
        <item x="129"/>
        <item x="210"/>
        <item x="241"/>
        <item x="78"/>
        <item x="126"/>
        <item x="211"/>
        <item x="81"/>
        <item x="187"/>
        <item m="1" x="247"/>
        <item x="224"/>
        <item x="103"/>
        <item x="181"/>
        <item x="21"/>
        <item x="227"/>
        <item x="20"/>
        <item x="117"/>
        <item m="1" x="252"/>
        <item x="184"/>
        <item x="207"/>
        <item x="133"/>
        <item x="65"/>
        <item m="1" x="261"/>
        <item m="1" x="250"/>
        <item x="217"/>
        <item x="59"/>
        <item x="141"/>
        <item x="95"/>
        <item x="173"/>
        <item x="145"/>
        <item x="131"/>
        <item x="47"/>
        <item x="28"/>
        <item m="1" x="260"/>
        <item x="215"/>
        <item m="1" x="262"/>
        <item m="1" x="255"/>
        <item m="1" x="246"/>
        <item t="default"/>
      </items>
    </pivotField>
    <pivotField showAll="0" defaultSubtotal="0"/>
    <pivotField showAll="0" defaultSubtotal="0"/>
    <pivotField numFmtId="164"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numFmtId="164" showAll="0"/>
    <pivotField showAll="0" defaultSubtotal="0"/>
    <pivotField showAll="0"/>
    <pivotField dataField="1" showAll="0"/>
    <pivotField axis="axisPage" showAll="0" defaultSubtotal="0">
      <items count="17">
        <item m="1" x="15"/>
        <item m="1" x="12"/>
        <item m="1" x="11"/>
        <item m="1" x="9"/>
        <item m="1" x="13"/>
        <item m="1" x="14"/>
        <item m="1" x="10"/>
        <item m="1" x="16"/>
        <item x="2"/>
        <item x="5"/>
        <item x="1"/>
        <item x="0"/>
        <item x="4"/>
        <item x="3"/>
        <item x="6"/>
        <item x="7"/>
        <item x="8"/>
      </items>
    </pivotField>
    <pivotField showAll="0" defaultSubtotal="0"/>
    <pivotField showAll="0"/>
    <pivotField showAll="0"/>
    <pivotField showAll="0"/>
    <pivotField showAll="0" defaultSubtotal="0"/>
  </pivotFields>
  <rowFields count="1">
    <field x="2"/>
  </rowFields>
  <rowItems count="247">
    <i>
      <x/>
    </i>
    <i>
      <x v="1"/>
    </i>
    <i>
      <x v="2"/>
    </i>
    <i>
      <x v="3"/>
    </i>
    <i>
      <x v="4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8"/>
    </i>
    <i>
      <x v="119"/>
    </i>
    <i>
      <x v="120"/>
    </i>
    <i>
      <x v="121"/>
    </i>
    <i>
      <x v="122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6"/>
    </i>
    <i>
      <x v="247"/>
    </i>
    <i>
      <x v="248"/>
    </i>
    <i>
      <x v="249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2"/>
    </i>
    <i t="grand">
      <x/>
    </i>
  </rowItems>
  <colItems count="1">
    <i/>
  </colItems>
  <pageFields count="1">
    <pageField fld="17" hier="-1"/>
  </pageFields>
  <dataFields count="1">
    <dataField name="Somme de Montant mutuelle" fld="16" baseField="2" baseItem="0" numFmtId="166"/>
  </dataFields>
  <formats count="7">
    <format dxfId="17">
      <pivotArea outline="0" collapsedLevelsAreSubtotals="1" fieldPosition="0"/>
    </format>
    <format dxfId="16">
      <pivotArea type="all" dataOnly="0" outline="0" fieldPosition="0"/>
    </format>
    <format dxfId="15">
      <pivotArea outline="0" collapsedLevelsAreSubtotals="1" fieldPosition="0"/>
    </format>
    <format dxfId="14">
      <pivotArea field="2" type="button" dataOnly="0" labelOnly="1" outline="0" axis="axisRow" fieldPosition="0"/>
    </format>
    <format dxfId="13">
      <pivotArea dataOnly="0" labelOnly="1" outline="0" axis="axisValues" fieldPosition="0"/>
    </format>
    <format dxfId="12">
      <pivotArea dataOnly="0" labelOnly="1" fieldPosition="0">
        <references count="1">
          <reference field="2" count="1">
            <x v="123"/>
          </reference>
        </references>
      </pivotArea>
    </format>
    <format dxfId="11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2000000}" name="Tableau croisé dynamique6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Médecins">
  <location ref="G7:H252" firstHeaderRow="1" firstDataRow="1" firstDataCol="1" rowPageCount="1" colPageCount="1"/>
  <pivotFields count="23">
    <pivotField showAll="0"/>
    <pivotField showAll="0"/>
    <pivotField axis="axisRow" showAll="0" sortType="ascending">
      <items count="267">
        <item x="162"/>
        <item x="109"/>
        <item x="74"/>
        <item x="234"/>
        <item x="30"/>
        <item m="1" x="264"/>
        <item x="219"/>
        <item x="54"/>
        <item x="11"/>
        <item x="186"/>
        <item x="239"/>
        <item x="37"/>
        <item x="232"/>
        <item x="123"/>
        <item m="1" x="256"/>
        <item x="93"/>
        <item x="189"/>
        <item x="40"/>
        <item x="137"/>
        <item x="71"/>
        <item x="97"/>
        <item x="153"/>
        <item x="199"/>
        <item x="46"/>
        <item x="63"/>
        <item x="89"/>
        <item x="45"/>
        <item x="115"/>
        <item x="121"/>
        <item x="196"/>
        <item x="50"/>
        <item x="44"/>
        <item x="53"/>
        <item x="164"/>
        <item x="221"/>
        <item x="2"/>
        <item x="183"/>
        <item x="61"/>
        <item x="230"/>
        <item x="17"/>
        <item x="77"/>
        <item x="83"/>
        <item x="34"/>
        <item x="35"/>
        <item x="90"/>
        <item x="98"/>
        <item x="204"/>
        <item x="113"/>
        <item x="106"/>
        <item x="96"/>
        <item x="139"/>
        <item x="149"/>
        <item x="242"/>
        <item x="72"/>
        <item x="147"/>
        <item x="122"/>
        <item x="166"/>
        <item x="238"/>
        <item x="205"/>
        <item x="87"/>
        <item x="99"/>
        <item x="194"/>
        <item x="218"/>
        <item x="118"/>
        <item x="237"/>
        <item x="114"/>
        <item m="1" x="257"/>
        <item x="138"/>
        <item x="203"/>
        <item x="70"/>
        <item x="154"/>
        <item x="73"/>
        <item x="172"/>
        <item x="31"/>
        <item x="13"/>
        <item x="33"/>
        <item x="209"/>
        <item x="84"/>
        <item x="22"/>
        <item x="23"/>
        <item m="1" x="259"/>
        <item x="171"/>
        <item x="175"/>
        <item x="18"/>
        <item x="127"/>
        <item x="208"/>
        <item x="198"/>
        <item x="24"/>
        <item x="174"/>
        <item x="223"/>
        <item x="182"/>
        <item x="193"/>
        <item m="1" x="249"/>
        <item m="1" x="258"/>
        <item x="56"/>
        <item x="134"/>
        <item x="9"/>
        <item x="143"/>
        <item x="100"/>
        <item x="176"/>
        <item x="52"/>
        <item x="76"/>
        <item x="195"/>
        <item x="32"/>
        <item x="0"/>
        <item x="119"/>
        <item x="16"/>
        <item m="1" x="265"/>
        <item x="7"/>
        <item x="178"/>
        <item x="240"/>
        <item x="244"/>
        <item x="112"/>
        <item x="148"/>
        <item x="155"/>
        <item x="191"/>
        <item x="12"/>
        <item m="1" x="251"/>
        <item x="57"/>
        <item x="128"/>
        <item x="48"/>
        <item x="108"/>
        <item x="49"/>
        <item m="1" x="254"/>
        <item x="91"/>
        <item x="102"/>
        <item x="135"/>
        <item x="235"/>
        <item x="69"/>
        <item x="94"/>
        <item x="213"/>
        <item x="202"/>
        <item x="214"/>
        <item x="177"/>
        <item x="140"/>
        <item x="51"/>
        <item x="110"/>
        <item x="14"/>
        <item x="3"/>
        <item x="25"/>
        <item x="88"/>
        <item x="192"/>
        <item x="111"/>
        <item x="146"/>
        <item x="39"/>
        <item x="19"/>
        <item x="161"/>
        <item x="201"/>
        <item m="1" x="253"/>
        <item x="79"/>
        <item x="120"/>
        <item x="130"/>
        <item x="124"/>
        <item x="188"/>
        <item x="132"/>
        <item x="160"/>
        <item x="225"/>
        <item x="243"/>
        <item x="105"/>
        <item x="179"/>
        <item x="27"/>
        <item x="190"/>
        <item x="245"/>
        <item x="6"/>
        <item x="233"/>
        <item x="26"/>
        <item x="165"/>
        <item x="169"/>
        <item x="80"/>
        <item x="116"/>
        <item x="8"/>
        <item x="125"/>
        <item x="55"/>
        <item x="42"/>
        <item x="136"/>
        <item x="85"/>
        <item x="200"/>
        <item x="36"/>
        <item x="1"/>
        <item x="67"/>
        <item x="236"/>
        <item x="43"/>
        <item x="62"/>
        <item x="29"/>
        <item x="222"/>
        <item x="163"/>
        <item x="92"/>
        <item x="66"/>
        <item x="197"/>
        <item x="101"/>
        <item x="75"/>
        <item x="144"/>
        <item x="60"/>
        <item x="151"/>
        <item x="206"/>
        <item x="86"/>
        <item x="170"/>
        <item x="150"/>
        <item x="220"/>
        <item x="157"/>
        <item x="228"/>
        <item x="226"/>
        <item x="10"/>
        <item x="82"/>
        <item x="180"/>
        <item x="231"/>
        <item x="4"/>
        <item x="152"/>
        <item x="107"/>
        <item x="229"/>
        <item x="41"/>
        <item x="58"/>
        <item x="158"/>
        <item x="5"/>
        <item m="1" x="248"/>
        <item x="159"/>
        <item x="212"/>
        <item x="64"/>
        <item x="185"/>
        <item x="216"/>
        <item x="104"/>
        <item x="38"/>
        <item x="142"/>
        <item x="168"/>
        <item x="68"/>
        <item x="167"/>
        <item x="156"/>
        <item m="1" x="263"/>
        <item x="15"/>
        <item x="129"/>
        <item x="210"/>
        <item x="241"/>
        <item x="78"/>
        <item x="126"/>
        <item x="211"/>
        <item x="81"/>
        <item x="187"/>
        <item m="1" x="247"/>
        <item x="224"/>
        <item x="103"/>
        <item x="181"/>
        <item x="21"/>
        <item x="227"/>
        <item x="20"/>
        <item x="117"/>
        <item m="1" x="252"/>
        <item x="184"/>
        <item x="207"/>
        <item x="133"/>
        <item x="65"/>
        <item m="1" x="261"/>
        <item m="1" x="250"/>
        <item x="217"/>
        <item x="59"/>
        <item x="141"/>
        <item x="95"/>
        <item x="173"/>
        <item x="145"/>
        <item x="131"/>
        <item x="47"/>
        <item x="28"/>
        <item m="1" x="260"/>
        <item x="215"/>
        <item m="1" x="262"/>
        <item m="1" x="255"/>
        <item m="1" x="246"/>
        <item t="default"/>
      </items>
    </pivotField>
    <pivotField showAll="0" defaultSubtotal="0"/>
    <pivotField showAll="0" defaultSubtotal="0"/>
    <pivotField numFmtId="164"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numFmtId="164" showAll="0"/>
    <pivotField showAll="0" defaultSubtotal="0"/>
    <pivotField showAll="0"/>
    <pivotField showAll="0"/>
    <pivotField showAll="0" defaultSubtotal="0"/>
    <pivotField dataField="1" showAll="0" defaultSubtotal="0"/>
    <pivotField axis="axisPage" multipleItemSelectionAllowed="1" showAll="0">
      <items count="26">
        <item m="1" x="21"/>
        <item h="1" m="1" x="24"/>
        <item h="1" m="1" x="20"/>
        <item h="1" m="1" x="18"/>
        <item h="1" m="1" x="16"/>
        <item h="1" m="1" x="22"/>
        <item h="1" m="1" x="17"/>
        <item h="1" m="1" x="23"/>
        <item x="0"/>
        <item h="1" m="1" x="19"/>
        <item x="3"/>
        <item x="4"/>
        <item x="1"/>
        <item x="7"/>
        <item x="8"/>
        <item x="10"/>
        <item x="6"/>
        <item x="5"/>
        <item x="2"/>
        <item x="11"/>
        <item x="12"/>
        <item x="13"/>
        <item x="14"/>
        <item h="1" x="9"/>
        <item h="1" x="15"/>
        <item t="default"/>
      </items>
    </pivotField>
    <pivotField showAll="0"/>
    <pivotField showAll="0"/>
    <pivotField showAll="0" defaultSubtotal="0"/>
  </pivotFields>
  <rowFields count="1">
    <field x="2"/>
  </rowFields>
  <rowItems count="245">
    <i>
      <x/>
    </i>
    <i>
      <x v="1"/>
    </i>
    <i>
      <x v="2"/>
    </i>
    <i>
      <x v="3"/>
    </i>
    <i>
      <x v="4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8"/>
    </i>
    <i>
      <x v="119"/>
    </i>
    <i>
      <x v="120"/>
    </i>
    <i>
      <x v="121"/>
    </i>
    <i>
      <x v="122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6"/>
    </i>
    <i>
      <x v="247"/>
    </i>
    <i>
      <x v="248"/>
    </i>
    <i>
      <x v="249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2"/>
    </i>
    <i t="grand">
      <x/>
    </i>
  </rowItems>
  <colItems count="1">
    <i/>
  </colItems>
  <pageFields count="1">
    <pageField fld="19" hier="-1"/>
  </pageFields>
  <dataFields count="1">
    <dataField name="Somme de Honoraire complet" fld="18" baseField="2" baseItem="0"/>
  </dataFields>
  <formats count="7">
    <format dxfId="24">
      <pivotArea outline="0" collapsedLevelsAreSubtotals="1" fieldPosition="0"/>
    </format>
    <format dxfId="23">
      <pivotArea type="all" dataOnly="0" outline="0" fieldPosition="0"/>
    </format>
    <format dxfId="22">
      <pivotArea outline="0" collapsedLevelsAreSubtotals="1" fieldPosition="0"/>
    </format>
    <format dxfId="21">
      <pivotArea field="2" type="button" dataOnly="0" labelOnly="1" outline="0" axis="axisRow" fieldPosition="0"/>
    </format>
    <format dxfId="20">
      <pivotArea dataOnly="0" labelOnly="1" outline="0" axis="axisValues" fieldPosition="0"/>
    </format>
    <format dxfId="19">
      <pivotArea dataOnly="0" labelOnly="1" fieldPosition="0">
        <references count="1">
          <reference field="2" count="1">
            <x v="68"/>
          </reference>
        </references>
      </pivotArea>
    </format>
    <format dxfId="18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Date de la garde">
  <location ref="A7:C1180" firstHeaderRow="1" firstDataRow="1" firstDataCol="2" rowPageCount="1" colPageCount="1"/>
  <pivotFields count="23">
    <pivotField axis="axisRow" outline="0" showAll="0" defaultSubtotal="0">
      <items count="150">
        <item m="1" x="149"/>
        <item m="1" x="145"/>
        <item m="1" x="148"/>
        <item m="1" x="147"/>
        <item m="1" x="146"/>
        <item x="0"/>
        <item x="1"/>
        <item x="2"/>
        <item x="3"/>
        <item x="4"/>
        <item x="5"/>
        <item x="6"/>
        <item x="7"/>
        <item x="8"/>
        <item x="9"/>
        <item x="11"/>
        <item x="10"/>
        <item x="15"/>
        <item x="16"/>
        <item x="18"/>
        <item x="19"/>
        <item x="21"/>
        <item x="23"/>
        <item x="30"/>
        <item x="31"/>
        <item x="33"/>
        <item x="35"/>
        <item x="45"/>
        <item x="26"/>
        <item x="44"/>
        <item x="42"/>
        <item x="14"/>
        <item x="28"/>
        <item x="13"/>
        <item x="39"/>
        <item x="22"/>
        <item x="41"/>
        <item x="17"/>
        <item x="38"/>
        <item x="34"/>
        <item x="20"/>
        <item x="29"/>
        <item x="25"/>
        <item x="32"/>
        <item x="46"/>
        <item x="43"/>
        <item x="27"/>
        <item x="12"/>
        <item x="24"/>
        <item x="40"/>
        <item x="37"/>
        <item x="47"/>
        <item x="48"/>
        <item x="49"/>
        <item x="50"/>
        <item x="51"/>
        <item x="52"/>
        <item x="53"/>
        <item x="54"/>
        <item x="55"/>
        <item x="56"/>
        <item x="57"/>
        <item x="59"/>
        <item x="58"/>
        <item x="60"/>
        <item x="62"/>
        <item x="61"/>
        <item x="63"/>
        <item x="66"/>
        <item x="64"/>
        <item x="67"/>
        <item x="65"/>
        <item x="68"/>
        <item x="70"/>
        <item x="69"/>
        <item x="71"/>
        <item x="72"/>
        <item x="74"/>
        <item x="73"/>
        <item x="75"/>
        <item x="76"/>
        <item x="77"/>
        <item x="78"/>
        <item x="80"/>
        <item x="79"/>
        <item x="81"/>
        <item x="82"/>
        <item x="83"/>
        <item x="84"/>
        <item x="85"/>
        <item x="91"/>
        <item x="86"/>
        <item x="87"/>
        <item x="88"/>
        <item x="89"/>
        <item x="90"/>
        <item x="92"/>
        <item x="93"/>
        <item x="94"/>
        <item x="95"/>
        <item x="96"/>
        <item x="97"/>
        <item x="98"/>
        <item x="99"/>
        <item x="100"/>
        <item x="101"/>
        <item x="103"/>
        <item x="107"/>
        <item x="104"/>
        <item x="108"/>
        <item x="109"/>
        <item x="110"/>
        <item x="106"/>
        <item x="105"/>
        <item x="102"/>
        <item x="111"/>
        <item x="112"/>
        <item x="113"/>
        <item x="114"/>
        <item x="115"/>
        <item x="116"/>
        <item x="117"/>
        <item x="118"/>
        <item x="36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</items>
    </pivotField>
    <pivotField showAll="0"/>
    <pivotField axis="axisRow" showAll="0">
      <items count="267">
        <item m="1" x="264"/>
        <item m="1" x="256"/>
        <item x="203"/>
        <item m="1" x="254"/>
        <item m="1" x="252"/>
        <item m="1" x="246"/>
        <item x="162"/>
        <item m="1" x="253"/>
        <item x="230"/>
        <item x="134"/>
        <item x="159"/>
        <item x="186"/>
        <item x="101"/>
        <item m="1" x="259"/>
        <item x="39"/>
        <item x="157"/>
        <item x="33"/>
        <item m="1" x="257"/>
        <item m="1" x="248"/>
        <item x="175"/>
        <item x="140"/>
        <item x="25"/>
        <item x="19"/>
        <item x="26"/>
        <item x="12"/>
        <item x="70"/>
        <item m="1" x="258"/>
        <item m="1" x="263"/>
        <item m="1" x="255"/>
        <item x="11"/>
        <item x="0"/>
        <item x="1"/>
        <item x="2"/>
        <item x="5"/>
        <item x="7"/>
        <item x="6"/>
        <item x="4"/>
        <item x="8"/>
        <item x="13"/>
        <item x="9"/>
        <item x="10"/>
        <item x="3"/>
        <item x="14"/>
        <item x="23"/>
        <item x="17"/>
        <item x="20"/>
        <item x="16"/>
        <item x="18"/>
        <item x="21"/>
        <item x="22"/>
        <item x="24"/>
        <item x="27"/>
        <item x="32"/>
        <item x="28"/>
        <item x="35"/>
        <item x="36"/>
        <item x="42"/>
        <item x="45"/>
        <item x="41"/>
        <item x="30"/>
        <item x="31"/>
        <item x="29"/>
        <item x="37"/>
        <item x="38"/>
        <item x="44"/>
        <item x="34"/>
        <item x="43"/>
        <item x="46"/>
        <item x="40"/>
        <item x="47"/>
        <item x="48"/>
        <item x="49"/>
        <item x="50"/>
        <item x="56"/>
        <item x="63"/>
        <item x="52"/>
        <item x="60"/>
        <item x="67"/>
        <item x="55"/>
        <item x="53"/>
        <item x="58"/>
        <item x="54"/>
        <item x="51"/>
        <item x="66"/>
        <item x="59"/>
        <item x="61"/>
        <item m="1" x="251"/>
        <item x="64"/>
        <item x="69"/>
        <item x="65"/>
        <item x="62"/>
        <item x="68"/>
        <item x="71"/>
        <item x="74"/>
        <item x="72"/>
        <item x="77"/>
        <item x="89"/>
        <item x="83"/>
        <item x="75"/>
        <item x="76"/>
        <item x="78"/>
        <item x="79"/>
        <item x="73"/>
        <item x="80"/>
        <item x="81"/>
        <item x="82"/>
        <item x="85"/>
        <item x="84"/>
        <item x="86"/>
        <item x="91"/>
        <item x="88"/>
        <item x="90"/>
        <item x="87"/>
        <item x="57"/>
        <item x="118"/>
        <item x="155"/>
        <item x="144"/>
        <item x="110"/>
        <item x="136"/>
        <item m="1" x="247"/>
        <item x="93"/>
        <item x="180"/>
        <item x="130"/>
        <item x="177"/>
        <item x="156"/>
        <item x="123"/>
        <item x="100"/>
        <item x="102"/>
        <item x="94"/>
        <item x="138"/>
        <item x="132"/>
        <item x="120"/>
        <item x="92"/>
        <item x="165"/>
        <item x="99"/>
        <item x="141"/>
        <item x="147"/>
        <item x="116"/>
        <item x="172"/>
        <item x="179"/>
        <item x="125"/>
        <item x="97"/>
        <item x="181"/>
        <item x="173"/>
        <item x="115"/>
        <item x="111"/>
        <item x="150"/>
        <item x="104"/>
        <item x="15"/>
        <item x="161"/>
        <item x="131"/>
        <item x="158"/>
        <item x="135"/>
        <item x="119"/>
        <item x="112"/>
        <item x="105"/>
        <item x="142"/>
        <item x="113"/>
        <item x="166"/>
        <item x="149"/>
        <item x="106"/>
        <item x="167"/>
        <item x="95"/>
        <item x="143"/>
        <item x="137"/>
        <item x="124"/>
        <item x="168"/>
        <item x="96"/>
        <item x="109"/>
        <item x="114"/>
        <item x="169"/>
        <item x="151"/>
        <item x="121"/>
        <item x="108"/>
        <item x="139"/>
        <item x="152"/>
        <item x="98"/>
        <item x="163"/>
        <item x="145"/>
        <item x="153"/>
        <item x="126"/>
        <item m="1" x="249"/>
        <item x="107"/>
        <item x="148"/>
        <item x="133"/>
        <item x="128"/>
        <item m="1" x="265"/>
        <item x="176"/>
        <item x="170"/>
        <item x="174"/>
        <item x="117"/>
        <item x="127"/>
        <item x="129"/>
        <item x="146"/>
        <item x="154"/>
        <item x="160"/>
        <item x="164"/>
        <item x="171"/>
        <item x="185"/>
        <item x="187"/>
        <item x="183"/>
        <item x="188"/>
        <item x="184"/>
        <item x="191"/>
        <item x="189"/>
        <item x="190"/>
        <item x="103"/>
        <item x="182"/>
        <item x="178"/>
        <item x="192"/>
        <item x="193"/>
        <item x="194"/>
        <item x="197"/>
        <item x="195"/>
        <item x="196"/>
        <item x="199"/>
        <item x="198"/>
        <item x="200"/>
        <item x="201"/>
        <item x="122"/>
        <item x="202"/>
        <item x="205"/>
        <item x="204"/>
        <item x="206"/>
        <item x="207"/>
        <item x="208"/>
        <item x="209"/>
        <item x="210"/>
        <item x="211"/>
        <item x="212"/>
        <item x="213"/>
        <item x="214"/>
        <item m="1" x="260"/>
        <item x="216"/>
        <item m="1" x="250"/>
        <item x="215"/>
        <item m="1" x="262"/>
        <item x="218"/>
        <item x="219"/>
        <item x="220"/>
        <item x="222"/>
        <item x="221"/>
        <item x="223"/>
        <item m="1" x="261"/>
        <item x="217"/>
        <item x="224"/>
        <item x="225"/>
        <item x="226"/>
        <item x="227"/>
        <item x="228"/>
        <item x="229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t="default"/>
      </items>
    </pivotField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numFmtId="164" showAll="0"/>
    <pivotField showAll="0"/>
    <pivotField showAll="0"/>
    <pivotField showAll="0"/>
    <pivotField showAll="0" defaultSubtotal="0"/>
    <pivotField showAll="0"/>
    <pivotField showAll="0"/>
    <pivotField dataField="1" showAll="0"/>
    <pivotField axis="axisPage" showAll="0">
      <items count="11">
        <item x="0"/>
        <item m="1" x="9"/>
        <item m="1" x="8"/>
        <item m="1" x="7"/>
        <item x="4"/>
        <item x="3"/>
        <item x="2"/>
        <item x="1"/>
        <item x="6"/>
        <item x="5"/>
        <item t="default"/>
      </items>
    </pivotField>
    <pivotField showAll="0" defaultSubtotal="0"/>
  </pivotFields>
  <rowFields count="2">
    <field x="0"/>
    <field x="2"/>
  </rowFields>
  <rowItems count="1173">
    <i>
      <x v="5"/>
      <x v="30"/>
    </i>
    <i r="1">
      <x v="31"/>
    </i>
    <i r="1">
      <x v="32"/>
    </i>
    <i>
      <x v="6"/>
      <x v="24"/>
    </i>
    <i r="1">
      <x v="29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>
      <x v="7"/>
      <x v="21"/>
    </i>
    <i r="1">
      <x v="2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148"/>
    </i>
    <i>
      <x v="8"/>
      <x v="23"/>
    </i>
    <i r="1">
      <x v="51"/>
    </i>
    <i r="1">
      <x v="53"/>
    </i>
    <i>
      <x v="9"/>
      <x v="16"/>
    </i>
    <i r="1">
      <x v="44"/>
    </i>
    <i r="1">
      <x v="52"/>
    </i>
    <i r="1">
      <x v="54"/>
    </i>
    <i r="1">
      <x v="55"/>
    </i>
    <i r="1">
      <x v="59"/>
    </i>
    <i r="1">
      <x v="60"/>
    </i>
    <i r="1">
      <x v="61"/>
    </i>
    <i r="1">
      <x v="62"/>
    </i>
    <i r="1">
      <x v="63"/>
    </i>
    <i r="1">
      <x v="65"/>
    </i>
    <i>
      <x v="10"/>
      <x v="14"/>
    </i>
    <i r="1">
      <x v="44"/>
    </i>
    <i r="1">
      <x v="56"/>
    </i>
    <i r="1">
      <x v="57"/>
    </i>
    <i r="1">
      <x v="58"/>
    </i>
    <i r="1">
      <x v="64"/>
    </i>
    <i r="1">
      <x v="66"/>
    </i>
    <i r="1">
      <x v="67"/>
    </i>
    <i r="1">
      <x v="68"/>
    </i>
    <i r="1">
      <x v="69"/>
    </i>
    <i>
      <x v="11"/>
      <x v="70"/>
    </i>
    <i r="1">
      <x v="71"/>
    </i>
    <i r="1">
      <x v="72"/>
    </i>
    <i>
      <x v="12"/>
      <x v="48"/>
    </i>
    <i r="1">
      <x v="68"/>
    </i>
    <i r="1">
      <x v="73"/>
    </i>
    <i r="1">
      <x v="75"/>
    </i>
    <i r="1">
      <x v="76"/>
    </i>
    <i r="1">
      <x v="78"/>
    </i>
    <i r="1">
      <x v="79"/>
    </i>
    <i r="1">
      <x v="80"/>
    </i>
    <i r="1">
      <x v="81"/>
    </i>
    <i r="1">
      <x v="82"/>
    </i>
    <i r="1">
      <x v="84"/>
    </i>
    <i r="1">
      <x v="113"/>
    </i>
    <i>
      <x v="13"/>
      <x v="25"/>
    </i>
    <i r="1">
      <x v="51"/>
    </i>
    <i r="1">
      <x v="53"/>
    </i>
    <i r="1">
      <x v="74"/>
    </i>
    <i r="1">
      <x v="77"/>
    </i>
    <i r="1">
      <x v="83"/>
    </i>
    <i r="1">
      <x v="85"/>
    </i>
    <i r="1">
      <x v="87"/>
    </i>
    <i r="1">
      <x v="88"/>
    </i>
    <i r="1">
      <x v="89"/>
    </i>
    <i r="1">
      <x v="90"/>
    </i>
    <i>
      <x v="14"/>
      <x v="31"/>
    </i>
    <i r="1">
      <x v="92"/>
    </i>
    <i r="1">
      <x v="94"/>
    </i>
    <i>
      <x v="15"/>
      <x v="44"/>
    </i>
    <i r="1">
      <x v="68"/>
    </i>
    <i r="1">
      <x v="93"/>
    </i>
    <i r="1">
      <x v="96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>
      <x v="16"/>
      <x v="49"/>
    </i>
    <i r="1">
      <x v="93"/>
    </i>
    <i r="1">
      <x v="95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>
      <x v="17"/>
      <x v="21"/>
    </i>
    <i r="1">
      <x v="91"/>
    </i>
    <i r="1">
      <x v="168"/>
    </i>
    <i>
      <x v="18"/>
      <x v="23"/>
    </i>
    <i r="1">
      <x v="36"/>
    </i>
    <i r="1">
      <x v="45"/>
    </i>
    <i r="1">
      <x v="113"/>
    </i>
    <i r="1">
      <x v="117"/>
    </i>
    <i r="1">
      <x v="132"/>
    </i>
    <i r="1">
      <x v="144"/>
    </i>
    <i r="1">
      <x v="145"/>
    </i>
    <i r="1">
      <x v="154"/>
    </i>
    <i r="1">
      <x v="157"/>
    </i>
    <i r="1">
      <x v="169"/>
    </i>
    <i>
      <x v="19"/>
      <x v="16"/>
    </i>
    <i r="1">
      <x v="31"/>
    </i>
    <i r="1">
      <x v="59"/>
    </i>
    <i r="1">
      <x v="190"/>
    </i>
    <i>
      <x v="20"/>
      <x v="25"/>
    </i>
    <i r="1">
      <x v="51"/>
    </i>
    <i r="1">
      <x v="53"/>
    </i>
    <i r="1">
      <x v="56"/>
    </i>
    <i r="1">
      <x v="59"/>
    </i>
    <i r="1">
      <x v="75"/>
    </i>
    <i r="1">
      <x v="79"/>
    </i>
    <i r="1">
      <x v="83"/>
    </i>
    <i r="1">
      <x v="114"/>
    </i>
    <i r="1">
      <x v="131"/>
    </i>
    <i r="1">
      <x v="153"/>
    </i>
    <i r="1">
      <x v="172"/>
    </i>
    <i>
      <x v="21"/>
      <x v="29"/>
    </i>
    <i r="1">
      <x v="84"/>
    </i>
    <i r="1">
      <x v="192"/>
    </i>
    <i>
      <x v="22"/>
      <x v="20"/>
    </i>
    <i r="1">
      <x v="34"/>
    </i>
    <i r="1">
      <x v="49"/>
    </i>
    <i r="1">
      <x v="63"/>
    </i>
    <i r="1">
      <x v="101"/>
    </i>
    <i r="1">
      <x v="109"/>
    </i>
    <i r="1">
      <x v="118"/>
    </i>
    <i r="1">
      <x v="129"/>
    </i>
    <i r="1">
      <x v="131"/>
    </i>
    <i r="1">
      <x v="132"/>
    </i>
    <i r="1">
      <x v="164"/>
    </i>
    <i r="1">
      <x v="174"/>
    </i>
    <i>
      <x v="23"/>
      <x v="49"/>
    </i>
    <i r="1">
      <x v="131"/>
    </i>
    <i r="1">
      <x v="152"/>
    </i>
    <i>
      <x v="24"/>
      <x v="15"/>
    </i>
    <i r="1">
      <x v="22"/>
    </i>
    <i r="1">
      <x v="25"/>
    </i>
    <i r="1">
      <x v="39"/>
    </i>
    <i r="1">
      <x v="44"/>
    </i>
    <i r="1">
      <x v="49"/>
    </i>
    <i r="1">
      <x v="89"/>
    </i>
    <i r="1">
      <x v="103"/>
    </i>
    <i r="1">
      <x v="115"/>
    </i>
    <i r="1">
      <x v="124"/>
    </i>
    <i r="1">
      <x v="128"/>
    </i>
    <i r="1">
      <x v="129"/>
    </i>
    <i>
      <x v="25"/>
      <x v="77"/>
    </i>
    <i r="1">
      <x v="85"/>
    </i>
    <i r="1">
      <x v="111"/>
    </i>
    <i>
      <x v="26"/>
      <x v="57"/>
    </i>
    <i r="1">
      <x v="58"/>
    </i>
    <i r="1">
      <x v="72"/>
    </i>
    <i r="1">
      <x v="81"/>
    </i>
    <i r="1">
      <x v="116"/>
    </i>
    <i r="1">
      <x v="128"/>
    </i>
    <i r="1">
      <x v="133"/>
    </i>
    <i r="1">
      <x v="158"/>
    </i>
    <i r="1">
      <x v="161"/>
    </i>
    <i r="1">
      <x v="166"/>
    </i>
    <i r="1">
      <x v="170"/>
    </i>
    <i r="1">
      <x v="188"/>
    </i>
    <i>
      <x v="27"/>
      <x v="16"/>
    </i>
    <i r="1">
      <x v="23"/>
    </i>
    <i r="1">
      <x v="49"/>
    </i>
    <i r="1">
      <x v="60"/>
    </i>
    <i r="1">
      <x v="69"/>
    </i>
    <i r="1">
      <x v="73"/>
    </i>
    <i r="1">
      <x v="116"/>
    </i>
    <i r="1">
      <x v="134"/>
    </i>
    <i r="1">
      <x v="135"/>
    </i>
    <i r="1">
      <x v="140"/>
    </i>
    <i r="1">
      <x v="152"/>
    </i>
    <i>
      <x v="28"/>
      <x v="45"/>
    </i>
    <i r="1">
      <x v="49"/>
    </i>
    <i r="1">
      <x v="51"/>
    </i>
    <i r="1">
      <x v="82"/>
    </i>
    <i r="1">
      <x v="97"/>
    </i>
    <i r="1">
      <x v="99"/>
    </i>
    <i r="1">
      <x v="104"/>
    </i>
    <i r="1">
      <x v="117"/>
    </i>
    <i r="1">
      <x v="120"/>
    </i>
    <i r="1">
      <x v="136"/>
    </i>
    <i r="1">
      <x v="147"/>
    </i>
    <i r="1">
      <x v="183"/>
    </i>
    <i>
      <x v="29"/>
      <x v="22"/>
    </i>
    <i r="1">
      <x v="49"/>
    </i>
    <i r="1">
      <x v="56"/>
    </i>
    <i r="1">
      <x v="75"/>
    </i>
    <i r="1">
      <x v="78"/>
    </i>
    <i r="1">
      <x v="105"/>
    </i>
    <i r="1">
      <x v="121"/>
    </i>
    <i r="1">
      <x v="127"/>
    </i>
    <i r="1">
      <x v="142"/>
    </i>
    <i r="1">
      <x v="166"/>
    </i>
    <i r="1">
      <x v="168"/>
    </i>
    <i>
      <x v="30"/>
      <x v="39"/>
    </i>
    <i r="1">
      <x v="53"/>
    </i>
    <i r="1">
      <x v="59"/>
    </i>
    <i r="1">
      <x v="79"/>
    </i>
    <i r="1">
      <x v="99"/>
    </i>
    <i r="1">
      <x v="102"/>
    </i>
    <i r="1">
      <x v="110"/>
    </i>
    <i r="1">
      <x v="121"/>
    </i>
    <i r="1">
      <x v="139"/>
    </i>
    <i r="1">
      <x v="141"/>
    </i>
    <i r="1">
      <x v="148"/>
    </i>
    <i r="1">
      <x v="163"/>
    </i>
    <i>
      <x v="31"/>
      <x v="12"/>
    </i>
    <i r="1">
      <x v="30"/>
    </i>
    <i r="1">
      <x v="40"/>
    </i>
    <i r="1">
      <x v="126"/>
    </i>
    <i r="1">
      <x v="127"/>
    </i>
    <i r="1">
      <x v="147"/>
    </i>
    <i r="1">
      <x v="155"/>
    </i>
    <i r="1">
      <x v="160"/>
    </i>
    <i r="1">
      <x v="173"/>
    </i>
    <i r="1">
      <x v="182"/>
    </i>
    <i r="1">
      <x v="206"/>
    </i>
    <i>
      <x v="32"/>
      <x v="14"/>
    </i>
    <i r="1">
      <x v="21"/>
    </i>
    <i r="1">
      <x v="31"/>
    </i>
    <i r="1">
      <x v="53"/>
    </i>
    <i r="1">
      <x v="65"/>
    </i>
    <i r="1">
      <x v="68"/>
    </i>
    <i r="1">
      <x v="105"/>
    </i>
    <i r="1">
      <x v="134"/>
    </i>
    <i r="1">
      <x v="135"/>
    </i>
    <i r="1">
      <x v="159"/>
    </i>
    <i r="1">
      <x v="160"/>
    </i>
    <i r="1">
      <x v="206"/>
    </i>
    <i>
      <x v="33"/>
      <x v="34"/>
    </i>
    <i r="1">
      <x v="37"/>
    </i>
    <i r="1">
      <x v="51"/>
    </i>
    <i r="1">
      <x v="120"/>
    </i>
    <i r="1">
      <x v="128"/>
    </i>
    <i r="1">
      <x v="134"/>
    </i>
    <i r="1">
      <x v="141"/>
    </i>
    <i r="1">
      <x v="148"/>
    </i>
    <i r="1">
      <x v="162"/>
    </i>
    <i r="1">
      <x v="167"/>
    </i>
    <i r="1">
      <x v="176"/>
    </i>
    <i>
      <x v="34"/>
      <x v="19"/>
    </i>
    <i r="1">
      <x v="31"/>
    </i>
    <i r="1">
      <x v="38"/>
    </i>
    <i r="1">
      <x v="51"/>
    </i>
    <i r="1">
      <x v="52"/>
    </i>
    <i r="1">
      <x v="54"/>
    </i>
    <i r="1">
      <x v="67"/>
    </i>
    <i r="1">
      <x v="82"/>
    </i>
    <i r="1">
      <x v="108"/>
    </i>
    <i r="1">
      <x v="125"/>
    </i>
    <i r="1">
      <x v="147"/>
    </i>
    <i r="1">
      <x v="169"/>
    </i>
    <i>
      <x v="35"/>
      <x v="9"/>
    </i>
    <i r="1">
      <x v="58"/>
    </i>
    <i r="1">
      <x v="81"/>
    </i>
    <i r="1">
      <x v="85"/>
    </i>
    <i r="1">
      <x v="100"/>
    </i>
    <i r="1">
      <x v="102"/>
    </i>
    <i r="1">
      <x v="122"/>
    </i>
    <i r="1">
      <x v="130"/>
    </i>
    <i r="1">
      <x v="144"/>
    </i>
    <i r="1">
      <x v="150"/>
    </i>
    <i r="1">
      <x v="152"/>
    </i>
    <i r="1">
      <x v="184"/>
    </i>
    <i>
      <x v="36"/>
      <x v="22"/>
    </i>
    <i r="1">
      <x v="30"/>
    </i>
    <i r="1">
      <x v="58"/>
    </i>
    <i r="1">
      <x v="62"/>
    </i>
    <i r="1">
      <x v="65"/>
    </i>
    <i r="1">
      <x v="84"/>
    </i>
    <i r="1">
      <x v="113"/>
    </i>
    <i r="1">
      <x v="123"/>
    </i>
    <i r="1">
      <x v="125"/>
    </i>
    <i r="1">
      <x v="172"/>
    </i>
    <i r="1">
      <x v="183"/>
    </i>
    <i r="1">
      <x v="208"/>
    </i>
    <i>
      <x v="37"/>
      <x v="22"/>
    </i>
    <i r="1">
      <x v="42"/>
    </i>
    <i r="1">
      <x v="44"/>
    </i>
    <i r="1">
      <x v="49"/>
    </i>
    <i r="1">
      <x v="52"/>
    </i>
    <i r="1">
      <x v="59"/>
    </i>
    <i r="1">
      <x v="61"/>
    </i>
    <i r="1">
      <x v="62"/>
    </i>
    <i r="1">
      <x v="66"/>
    </i>
    <i r="1">
      <x v="83"/>
    </i>
    <i r="1">
      <x v="107"/>
    </i>
    <i r="1">
      <x v="137"/>
    </i>
    <i>
      <x v="38"/>
      <x v="40"/>
    </i>
    <i r="1">
      <x v="45"/>
    </i>
    <i r="1">
      <x v="61"/>
    </i>
    <i r="1">
      <x v="69"/>
    </i>
    <i r="1">
      <x v="70"/>
    </i>
    <i r="1">
      <x v="90"/>
    </i>
    <i r="1">
      <x v="91"/>
    </i>
    <i r="1">
      <x v="109"/>
    </i>
    <i r="1">
      <x v="138"/>
    </i>
    <i r="1">
      <x v="143"/>
    </i>
    <i r="1">
      <x v="206"/>
    </i>
    <i>
      <x v="39"/>
      <x v="6"/>
    </i>
    <i r="1">
      <x v="12"/>
    </i>
    <i r="1">
      <x v="14"/>
    </i>
    <i r="1">
      <x v="71"/>
    </i>
    <i r="1">
      <x v="83"/>
    </i>
    <i r="1">
      <x v="113"/>
    </i>
    <i r="1">
      <x v="149"/>
    </i>
    <i r="1">
      <x v="163"/>
    </i>
    <i r="1">
      <x v="177"/>
    </i>
    <i r="1">
      <x v="196"/>
    </i>
    <i>
      <x v="40"/>
      <x v="57"/>
    </i>
    <i r="1">
      <x v="72"/>
    </i>
    <i r="1">
      <x v="82"/>
    </i>
    <i r="1">
      <x v="112"/>
    </i>
    <i r="1">
      <x v="114"/>
    </i>
    <i r="1">
      <x v="125"/>
    </i>
    <i r="1">
      <x v="140"/>
    </i>
    <i r="1">
      <x v="165"/>
    </i>
    <i r="1">
      <x v="180"/>
    </i>
    <i r="1">
      <x v="185"/>
    </i>
    <i r="1">
      <x v="191"/>
    </i>
    <i r="1">
      <x v="219"/>
    </i>
    <i>
      <x v="41"/>
      <x v="23"/>
    </i>
    <i r="1">
      <x v="41"/>
    </i>
    <i r="1">
      <x v="64"/>
    </i>
    <i r="1">
      <x v="116"/>
    </i>
    <i r="1">
      <x v="146"/>
    </i>
    <i r="1">
      <x v="157"/>
    </i>
    <i r="1">
      <x v="171"/>
    </i>
    <i r="1">
      <x v="174"/>
    </i>
    <i r="1">
      <x v="175"/>
    </i>
    <i r="1">
      <x v="179"/>
    </i>
    <i r="1">
      <x v="194"/>
    </i>
    <i>
      <x v="42"/>
      <x v="34"/>
    </i>
    <i r="1">
      <x v="44"/>
    </i>
    <i r="1">
      <x v="47"/>
    </i>
    <i r="1">
      <x v="68"/>
    </i>
    <i r="1">
      <x v="108"/>
    </i>
    <i r="1">
      <x v="116"/>
    </i>
    <i r="1">
      <x v="156"/>
    </i>
    <i r="1">
      <x v="163"/>
    </i>
    <i r="1">
      <x v="173"/>
    </i>
    <i r="1">
      <x v="178"/>
    </i>
    <i r="1">
      <x v="193"/>
    </i>
    <i>
      <x v="43"/>
      <x v="10"/>
    </i>
    <i r="1">
      <x v="79"/>
    </i>
    <i r="1">
      <x v="96"/>
    </i>
    <i r="1">
      <x v="100"/>
    </i>
    <i r="1">
      <x v="104"/>
    </i>
    <i r="1">
      <x v="125"/>
    </i>
    <i r="1">
      <x v="140"/>
    </i>
    <i r="1">
      <x v="150"/>
    </i>
    <i r="1">
      <x v="151"/>
    </i>
    <i r="1">
      <x v="165"/>
    </i>
    <i r="1">
      <x v="185"/>
    </i>
    <i r="1">
      <x v="195"/>
    </i>
    <i>
      <x v="44"/>
      <x v="10"/>
    </i>
    <i r="1">
      <x v="33"/>
    </i>
    <i r="1">
      <x v="55"/>
    </i>
    <i r="1">
      <x v="68"/>
    </i>
    <i r="1">
      <x v="83"/>
    </i>
    <i r="1">
      <x v="96"/>
    </i>
    <i r="1">
      <x v="147"/>
    </i>
    <i r="1">
      <x v="160"/>
    </i>
    <i r="1">
      <x v="175"/>
    </i>
    <i r="1">
      <x v="180"/>
    </i>
    <i r="1">
      <x v="207"/>
    </i>
    <i>
      <x v="45"/>
      <x v="42"/>
    </i>
    <i r="1">
      <x v="68"/>
    </i>
    <i r="1">
      <x v="174"/>
    </i>
    <i>
      <x v="46"/>
      <x v="42"/>
    </i>
    <i r="1">
      <x v="52"/>
    </i>
    <i r="1">
      <x v="140"/>
    </i>
    <i>
      <x v="47"/>
      <x v="29"/>
    </i>
    <i r="1">
      <x v="81"/>
    </i>
    <i r="1">
      <x v="132"/>
    </i>
    <i>
      <x v="48"/>
      <x v="25"/>
    </i>
    <i r="1">
      <x v="29"/>
    </i>
    <i r="1">
      <x v="135"/>
    </i>
    <i>
      <x v="49"/>
      <x v="36"/>
    </i>
    <i r="1">
      <x v="150"/>
    </i>
    <i r="1">
      <x v="187"/>
    </i>
    <i>
      <x v="50"/>
      <x v="29"/>
    </i>
    <i r="1">
      <x v="97"/>
    </i>
    <i r="1">
      <x v="197"/>
    </i>
    <i>
      <x v="51"/>
      <x v="68"/>
    </i>
    <i r="1">
      <x v="82"/>
    </i>
    <i r="1">
      <x v="131"/>
    </i>
    <i>
      <x v="52"/>
      <x v="9"/>
    </i>
    <i r="1">
      <x v="22"/>
    </i>
    <i r="1">
      <x v="44"/>
    </i>
    <i r="1">
      <x v="49"/>
    </i>
    <i r="1">
      <x v="52"/>
    </i>
    <i r="1">
      <x v="62"/>
    </i>
    <i r="1">
      <x v="68"/>
    </i>
    <i r="1">
      <x v="71"/>
    </i>
    <i r="1">
      <x v="103"/>
    </i>
    <i r="1">
      <x v="198"/>
    </i>
    <i r="1">
      <x v="200"/>
    </i>
    <i r="1">
      <x v="202"/>
    </i>
    <i>
      <x v="53"/>
      <x v="11"/>
    </i>
    <i r="1">
      <x v="25"/>
    </i>
    <i r="1">
      <x v="51"/>
    </i>
    <i r="1">
      <x v="63"/>
    </i>
    <i r="1">
      <x v="75"/>
    </i>
    <i r="1">
      <x v="111"/>
    </i>
    <i r="1">
      <x v="112"/>
    </i>
    <i r="1">
      <x v="182"/>
    </i>
    <i r="1">
      <x v="185"/>
    </i>
    <i r="1">
      <x v="199"/>
    </i>
    <i r="1">
      <x v="201"/>
    </i>
    <i>
      <x v="54"/>
      <x v="25"/>
    </i>
    <i r="1">
      <x v="53"/>
    </i>
    <i r="1">
      <x v="159"/>
    </i>
    <i>
      <x v="55"/>
      <x v="42"/>
    </i>
    <i r="1">
      <x v="45"/>
    </i>
    <i r="1">
      <x v="64"/>
    </i>
    <i r="1">
      <x v="93"/>
    </i>
    <i r="1">
      <x v="94"/>
    </i>
    <i r="1">
      <x v="95"/>
    </i>
    <i r="1">
      <x v="97"/>
    </i>
    <i r="1">
      <x v="101"/>
    </i>
    <i r="1">
      <x v="137"/>
    </i>
    <i r="1">
      <x v="175"/>
    </i>
    <i r="1">
      <x v="183"/>
    </i>
    <i r="1">
      <x v="194"/>
    </i>
    <i>
      <x v="56"/>
      <x v="35"/>
    </i>
    <i r="1">
      <x v="48"/>
    </i>
    <i r="1">
      <x v="64"/>
    </i>
    <i r="1">
      <x v="72"/>
    </i>
    <i r="1">
      <x v="78"/>
    </i>
    <i r="1">
      <x v="85"/>
    </i>
    <i r="1">
      <x v="131"/>
    </i>
    <i r="1">
      <x v="144"/>
    </i>
    <i r="1">
      <x v="170"/>
    </i>
    <i r="1">
      <x v="197"/>
    </i>
    <i r="1">
      <x v="204"/>
    </i>
    <i r="1">
      <x v="205"/>
    </i>
    <i>
      <x v="57"/>
      <x v="40"/>
    </i>
    <i r="1">
      <x v="44"/>
    </i>
    <i r="1">
      <x v="49"/>
    </i>
    <i r="1">
      <x v="70"/>
    </i>
    <i r="1">
      <x v="84"/>
    </i>
    <i r="1">
      <x v="91"/>
    </i>
    <i r="1">
      <x v="116"/>
    </i>
    <i r="1">
      <x v="146"/>
    </i>
    <i r="1">
      <x v="154"/>
    </i>
    <i r="1">
      <x v="196"/>
    </i>
    <i r="1">
      <x v="203"/>
    </i>
    <i>
      <x v="58"/>
      <x v="45"/>
    </i>
    <i r="1">
      <x v="49"/>
    </i>
    <i r="1">
      <x v="128"/>
    </i>
    <i>
      <x v="59"/>
      <x v="19"/>
    </i>
    <i r="1">
      <x v="21"/>
    </i>
    <i r="1">
      <x v="25"/>
    </i>
    <i r="1">
      <x v="31"/>
    </i>
    <i r="1">
      <x v="38"/>
    </i>
    <i r="1">
      <x v="49"/>
    </i>
    <i r="1">
      <x v="51"/>
    </i>
    <i r="1">
      <x v="53"/>
    </i>
    <i r="1">
      <x v="59"/>
    </i>
    <i r="1">
      <x v="78"/>
    </i>
    <i r="1">
      <x v="87"/>
    </i>
    <i r="1">
      <x v="110"/>
    </i>
    <i r="1">
      <x v="209"/>
    </i>
    <i>
      <x v="60"/>
      <x v="36"/>
    </i>
    <i r="1">
      <x v="55"/>
    </i>
    <i r="1">
      <x v="81"/>
    </i>
    <i r="1">
      <x v="83"/>
    </i>
    <i r="1">
      <x v="107"/>
    </i>
    <i r="1">
      <x v="131"/>
    </i>
    <i r="1">
      <x v="145"/>
    </i>
    <i r="1">
      <x v="180"/>
    </i>
    <i r="1">
      <x v="187"/>
    </i>
    <i r="1">
      <x v="191"/>
    </i>
    <i r="1">
      <x v="201"/>
    </i>
    <i r="1">
      <x v="210"/>
    </i>
    <i>
      <x v="61"/>
      <x v="61"/>
    </i>
    <i r="1">
      <x v="150"/>
    </i>
    <i r="1">
      <x v="211"/>
    </i>
    <i>
      <x v="62"/>
      <x v="23"/>
    </i>
    <i r="1">
      <x v="76"/>
    </i>
    <i r="1">
      <x v="89"/>
    </i>
    <i r="1">
      <x v="105"/>
    </i>
    <i r="1">
      <x v="143"/>
    </i>
    <i r="1">
      <x v="147"/>
    </i>
    <i r="1">
      <x v="173"/>
    </i>
    <i r="1">
      <x v="199"/>
    </i>
    <i r="1">
      <x v="212"/>
    </i>
    <i r="1">
      <x v="215"/>
    </i>
    <i r="1">
      <x v="216"/>
    </i>
    <i>
      <x v="63"/>
      <x v="12"/>
    </i>
    <i r="1">
      <x v="49"/>
    </i>
    <i r="1">
      <x v="62"/>
    </i>
    <i r="1">
      <x v="96"/>
    </i>
    <i r="1">
      <x v="102"/>
    </i>
    <i r="1">
      <x v="111"/>
    </i>
    <i r="1">
      <x v="133"/>
    </i>
    <i r="1">
      <x v="151"/>
    </i>
    <i r="1">
      <x v="171"/>
    </i>
    <i r="1">
      <x v="212"/>
    </i>
    <i r="1">
      <x v="213"/>
    </i>
    <i r="1">
      <x v="214"/>
    </i>
    <i>
      <x v="64"/>
      <x v="64"/>
    </i>
    <i r="1">
      <x v="68"/>
    </i>
    <i r="1">
      <x v="69"/>
    </i>
    <i>
      <x v="65"/>
      <x v="15"/>
    </i>
    <i r="1">
      <x v="32"/>
    </i>
    <i r="1">
      <x v="68"/>
    </i>
    <i r="1">
      <x v="82"/>
    </i>
    <i r="1">
      <x v="83"/>
    </i>
    <i r="1">
      <x v="88"/>
    </i>
    <i r="1">
      <x v="90"/>
    </i>
    <i r="1">
      <x v="116"/>
    </i>
    <i r="1">
      <x v="150"/>
    </i>
    <i r="1">
      <x v="174"/>
    </i>
    <i r="1">
      <x v="176"/>
    </i>
    <i r="1">
      <x v="190"/>
    </i>
    <i>
      <x v="66"/>
      <x v="42"/>
    </i>
    <i r="1">
      <x v="49"/>
    </i>
    <i r="1">
      <x v="66"/>
    </i>
    <i r="1">
      <x v="134"/>
    </i>
    <i r="1">
      <x v="139"/>
    </i>
    <i r="1">
      <x v="160"/>
    </i>
    <i r="1">
      <x v="164"/>
    </i>
    <i r="1">
      <x v="167"/>
    </i>
    <i r="1">
      <x v="185"/>
    </i>
    <i r="1">
      <x v="204"/>
    </i>
    <i r="1">
      <x v="206"/>
    </i>
    <i r="1">
      <x v="217"/>
    </i>
    <i r="1">
      <x v="218"/>
    </i>
    <i>
      <x v="67"/>
      <x v="91"/>
    </i>
    <i r="1">
      <x v="93"/>
    </i>
    <i r="1">
      <x v="110"/>
    </i>
    <i>
      <x v="68"/>
      <x v="6"/>
    </i>
    <i r="1">
      <x v="46"/>
    </i>
    <i r="1">
      <x v="49"/>
    </i>
    <i r="1">
      <x v="57"/>
    </i>
    <i r="1">
      <x v="79"/>
    </i>
    <i r="1">
      <x v="85"/>
    </i>
    <i r="1">
      <x v="92"/>
    </i>
    <i r="1">
      <x v="135"/>
    </i>
    <i r="1">
      <x v="165"/>
    </i>
    <i r="1">
      <x v="183"/>
    </i>
    <i r="1">
      <x v="219"/>
    </i>
    <i r="1">
      <x v="220"/>
    </i>
    <i>
      <x v="69"/>
      <x v="38"/>
    </i>
    <i r="1">
      <x v="41"/>
    </i>
    <i r="1">
      <x v="61"/>
    </i>
    <i r="1">
      <x v="77"/>
    </i>
    <i r="1">
      <x v="101"/>
    </i>
    <i r="1">
      <x v="125"/>
    </i>
    <i r="1">
      <x v="130"/>
    </i>
    <i r="1">
      <x v="134"/>
    </i>
    <i r="1">
      <x v="141"/>
    </i>
    <i r="1">
      <x v="159"/>
    </i>
    <i r="1">
      <x v="195"/>
    </i>
    <i>
      <x v="70"/>
      <x v="21"/>
    </i>
    <i r="1">
      <x v="22"/>
    </i>
    <i r="1">
      <x v="31"/>
    </i>
    <i r="1">
      <x v="34"/>
    </i>
    <i r="1">
      <x v="59"/>
    </i>
    <i r="1">
      <x v="109"/>
    </i>
    <i r="1">
      <x v="173"/>
    </i>
    <i r="1">
      <x v="179"/>
    </i>
    <i r="1">
      <x v="188"/>
    </i>
    <i r="1">
      <x v="192"/>
    </i>
    <i r="1">
      <x v="193"/>
    </i>
    <i r="1">
      <x v="216"/>
    </i>
    <i>
      <x v="71"/>
      <x v="73"/>
    </i>
    <i r="1">
      <x v="89"/>
    </i>
    <i r="1">
      <x v="210"/>
    </i>
    <i>
      <x v="72"/>
      <x v="14"/>
    </i>
    <i r="1">
      <x v="150"/>
    </i>
    <i r="1">
      <x v="206"/>
    </i>
    <i>
      <x v="73"/>
      <x v="2"/>
    </i>
    <i r="1">
      <x v="42"/>
    </i>
    <i r="1">
      <x v="49"/>
    </i>
    <i r="1">
      <x v="51"/>
    </i>
    <i r="1">
      <x v="62"/>
    </i>
    <i r="1">
      <x v="107"/>
    </i>
    <i r="1">
      <x v="131"/>
    </i>
    <i r="1">
      <x v="178"/>
    </i>
    <i r="1">
      <x v="182"/>
    </i>
    <i r="1">
      <x v="202"/>
    </i>
    <i r="1">
      <x v="222"/>
    </i>
    <i>
      <x v="74"/>
      <x v="25"/>
    </i>
    <i r="1">
      <x v="72"/>
    </i>
    <i r="1">
      <x v="114"/>
    </i>
    <i r="1">
      <x v="140"/>
    </i>
    <i r="1">
      <x v="143"/>
    </i>
    <i r="1">
      <x v="154"/>
    </i>
    <i r="1">
      <x v="158"/>
    </i>
    <i r="1">
      <x v="169"/>
    </i>
    <i r="1">
      <x v="185"/>
    </i>
    <i r="1">
      <x v="208"/>
    </i>
    <i r="1">
      <x v="215"/>
    </i>
    <i>
      <x v="75"/>
      <x v="49"/>
    </i>
    <i r="1">
      <x v="58"/>
    </i>
    <i r="1">
      <x v="68"/>
    </i>
    <i r="1">
      <x v="71"/>
    </i>
    <i r="1">
      <x v="74"/>
    </i>
    <i r="1">
      <x v="81"/>
    </i>
    <i r="1">
      <x v="133"/>
    </i>
    <i r="1">
      <x v="162"/>
    </i>
    <i r="1">
      <x v="174"/>
    </i>
    <i r="1">
      <x v="190"/>
    </i>
    <i r="1">
      <x v="203"/>
    </i>
    <i r="1">
      <x v="221"/>
    </i>
    <i>
      <x v="76"/>
      <x v="53"/>
    </i>
    <i r="1">
      <x v="69"/>
    </i>
    <i r="1">
      <x v="161"/>
    </i>
    <i>
      <x v="77"/>
      <x v="39"/>
    </i>
    <i r="1">
      <x v="45"/>
    </i>
    <i r="1">
      <x v="53"/>
    </i>
    <i r="1">
      <x v="92"/>
    </i>
    <i r="1">
      <x v="109"/>
    </i>
    <i r="1">
      <x v="116"/>
    </i>
    <i r="1">
      <x v="127"/>
    </i>
    <i r="1">
      <x v="128"/>
    </i>
    <i r="1">
      <x v="147"/>
    </i>
    <i r="1">
      <x v="173"/>
    </i>
    <i r="1">
      <x v="198"/>
    </i>
    <i r="1">
      <x v="223"/>
    </i>
    <i>
      <x v="78"/>
      <x v="23"/>
    </i>
    <i r="1">
      <x v="31"/>
    </i>
    <i r="1">
      <x v="49"/>
    </i>
    <i r="1">
      <x v="68"/>
    </i>
    <i r="1">
      <x v="98"/>
    </i>
    <i r="1">
      <x v="105"/>
    </i>
    <i r="1">
      <x v="112"/>
    </i>
    <i r="1">
      <x v="153"/>
    </i>
    <i r="1">
      <x v="159"/>
    </i>
    <i r="1">
      <x v="163"/>
    </i>
    <i r="1">
      <x v="175"/>
    </i>
    <i r="1">
      <x v="197"/>
    </i>
    <i>
      <x v="79"/>
      <x v="33"/>
    </i>
    <i r="1">
      <x v="82"/>
    </i>
    <i r="1">
      <x v="112"/>
    </i>
    <i>
      <x v="80"/>
      <x v="14"/>
    </i>
    <i r="1">
      <x v="19"/>
    </i>
    <i r="1">
      <x v="34"/>
    </i>
    <i r="1">
      <x v="51"/>
    </i>
    <i r="1">
      <x v="63"/>
    </i>
    <i r="1">
      <x v="64"/>
    </i>
    <i r="1">
      <x v="85"/>
    </i>
    <i r="1">
      <x v="96"/>
    </i>
    <i r="1">
      <x v="106"/>
    </i>
    <i r="1">
      <x v="129"/>
    </i>
    <i r="1">
      <x v="191"/>
    </i>
    <i r="1">
      <x v="203"/>
    </i>
    <i r="1">
      <x v="210"/>
    </i>
    <i>
      <x v="81"/>
      <x v="41"/>
    </i>
    <i r="1">
      <x v="57"/>
    </i>
    <i r="1">
      <x v="105"/>
    </i>
    <i r="1">
      <x v="111"/>
    </i>
    <i r="1">
      <x v="124"/>
    </i>
    <i r="1">
      <x v="140"/>
    </i>
    <i r="1">
      <x v="145"/>
    </i>
    <i r="1">
      <x v="147"/>
    </i>
    <i r="1">
      <x v="168"/>
    </i>
    <i r="1">
      <x v="194"/>
    </i>
    <i r="1">
      <x v="222"/>
    </i>
    <i>
      <x v="82"/>
      <x v="49"/>
    </i>
    <i r="1">
      <x v="78"/>
    </i>
    <i r="1">
      <x v="80"/>
    </i>
    <i>
      <x v="83"/>
      <x v="9"/>
    </i>
    <i r="1">
      <x v="32"/>
    </i>
    <i r="1">
      <x v="34"/>
    </i>
    <i r="1">
      <x v="44"/>
    </i>
    <i r="1">
      <x v="82"/>
    </i>
    <i r="1">
      <x v="89"/>
    </i>
    <i r="1">
      <x v="94"/>
    </i>
    <i r="1">
      <x v="107"/>
    </i>
    <i r="1">
      <x v="134"/>
    </i>
    <i r="1">
      <x v="141"/>
    </i>
    <i r="1">
      <x v="185"/>
    </i>
    <i r="1">
      <x v="201"/>
    </i>
    <i>
      <x v="84"/>
      <x v="22"/>
    </i>
    <i r="1">
      <x v="51"/>
    </i>
    <i r="1">
      <x v="53"/>
    </i>
    <i r="1">
      <x v="75"/>
    </i>
    <i r="1">
      <x v="106"/>
    </i>
    <i r="1">
      <x v="108"/>
    </i>
    <i r="1">
      <x v="113"/>
    </i>
    <i r="1">
      <x v="131"/>
    </i>
    <i r="1">
      <x v="148"/>
    </i>
    <i r="1">
      <x v="153"/>
    </i>
    <i r="1">
      <x v="179"/>
    </i>
    <i r="1">
      <x v="187"/>
    </i>
    <i r="1">
      <x v="224"/>
    </i>
    <i>
      <x v="85"/>
      <x v="64"/>
    </i>
    <i r="1">
      <x v="109"/>
    </i>
    <i r="1">
      <x v="115"/>
    </i>
    <i>
      <x v="86"/>
      <x v="48"/>
    </i>
    <i r="1">
      <x v="62"/>
    </i>
    <i r="1">
      <x v="68"/>
    </i>
    <i r="1">
      <x v="72"/>
    </i>
    <i r="1">
      <x v="106"/>
    </i>
    <i r="1">
      <x v="131"/>
    </i>
    <i r="1">
      <x v="135"/>
    </i>
    <i r="1">
      <x v="151"/>
    </i>
    <i r="1">
      <x v="156"/>
    </i>
    <i r="1">
      <x v="184"/>
    </i>
    <i r="1">
      <x v="221"/>
    </i>
    <i>
      <x v="87"/>
      <x v="32"/>
    </i>
    <i r="1">
      <x v="91"/>
    </i>
    <i r="1">
      <x v="101"/>
    </i>
    <i r="1">
      <x v="102"/>
    </i>
    <i r="1">
      <x v="123"/>
    </i>
    <i r="1">
      <x v="133"/>
    </i>
    <i r="1">
      <x v="169"/>
    </i>
    <i r="1">
      <x v="170"/>
    </i>
    <i r="1">
      <x v="174"/>
    </i>
    <i r="1">
      <x v="213"/>
    </i>
    <i r="1">
      <x v="217"/>
    </i>
    <i r="1">
      <x v="225"/>
    </i>
    <i>
      <x v="88"/>
      <x v="31"/>
    </i>
    <i r="1">
      <x v="206"/>
    </i>
    <i r="1">
      <x v="226"/>
    </i>
    <i>
      <x v="89"/>
      <x v="36"/>
    </i>
    <i r="1">
      <x v="39"/>
    </i>
    <i r="1">
      <x v="62"/>
    </i>
    <i r="1">
      <x v="79"/>
    </i>
    <i r="1">
      <x v="87"/>
    </i>
    <i r="1">
      <x v="113"/>
    </i>
    <i r="1">
      <x v="125"/>
    </i>
    <i r="1">
      <x v="149"/>
    </i>
    <i r="1">
      <x v="160"/>
    </i>
    <i r="1">
      <x v="211"/>
    </i>
    <i>
      <x v="90"/>
      <x v="16"/>
    </i>
    <i r="1">
      <x v="31"/>
    </i>
    <i r="1">
      <x v="61"/>
    </i>
    <i r="1">
      <x v="100"/>
    </i>
    <i r="1">
      <x v="125"/>
    </i>
    <i r="1">
      <x v="126"/>
    </i>
    <i r="1">
      <x v="130"/>
    </i>
    <i r="1">
      <x v="138"/>
    </i>
    <i r="1">
      <x v="175"/>
    </i>
    <i r="1">
      <x v="185"/>
    </i>
    <i r="1">
      <x v="188"/>
    </i>
    <i>
      <x v="91"/>
      <x v="25"/>
    </i>
    <i r="1">
      <x v="53"/>
    </i>
    <i r="1">
      <x v="57"/>
    </i>
    <i r="1">
      <x v="68"/>
    </i>
    <i r="1">
      <x v="84"/>
    </i>
    <i r="1">
      <x v="95"/>
    </i>
    <i r="1">
      <x v="97"/>
    </i>
    <i r="1">
      <x v="143"/>
    </i>
    <i r="1">
      <x v="171"/>
    </i>
    <i r="1">
      <x v="193"/>
    </i>
    <i r="1">
      <x v="227"/>
    </i>
    <i>
      <x v="92"/>
      <x v="29"/>
    </i>
    <i r="1">
      <x v="35"/>
    </i>
    <i r="1">
      <x v="69"/>
    </i>
    <i>
      <x v="93"/>
      <x v="30"/>
    </i>
    <i r="1">
      <x v="34"/>
    </i>
    <i r="1">
      <x v="56"/>
    </i>
    <i r="1">
      <x v="65"/>
    </i>
    <i r="1">
      <x v="83"/>
    </i>
    <i r="1">
      <x v="103"/>
    </i>
    <i r="1">
      <x v="105"/>
    </i>
    <i r="1">
      <x v="110"/>
    </i>
    <i r="1">
      <x v="130"/>
    </i>
    <i r="1">
      <x v="131"/>
    </i>
    <i r="1">
      <x v="189"/>
    </i>
    <i>
      <x v="94"/>
      <x v="21"/>
    </i>
    <i r="1">
      <x v="82"/>
    </i>
    <i r="1">
      <x v="91"/>
    </i>
    <i r="1">
      <x v="104"/>
    </i>
    <i r="1">
      <x v="107"/>
    </i>
    <i r="1">
      <x v="120"/>
    </i>
    <i r="1">
      <x v="168"/>
    </i>
    <i r="1">
      <x v="170"/>
    </i>
    <i r="1">
      <x v="183"/>
    </i>
    <i r="1">
      <x v="185"/>
    </i>
    <i r="1">
      <x v="228"/>
    </i>
    <i r="1">
      <x v="229"/>
    </i>
    <i>
      <x v="95"/>
      <x v="49"/>
    </i>
    <i r="1">
      <x v="78"/>
    </i>
    <i r="1">
      <x v="192"/>
    </i>
    <i>
      <x v="96"/>
      <x v="22"/>
    </i>
    <i r="1">
      <x v="29"/>
    </i>
    <i r="1">
      <x v="92"/>
    </i>
    <i r="1">
      <x v="99"/>
    </i>
    <i r="1">
      <x v="109"/>
    </i>
    <i r="1">
      <x v="123"/>
    </i>
    <i r="1">
      <x v="142"/>
    </i>
    <i r="1">
      <x v="165"/>
    </i>
    <i r="1">
      <x v="167"/>
    </i>
    <i r="1">
      <x v="172"/>
    </i>
    <i r="1">
      <x v="187"/>
    </i>
    <i r="1">
      <x v="215"/>
    </i>
    <i>
      <x v="97"/>
      <x v="57"/>
    </i>
    <i r="1">
      <x v="60"/>
    </i>
    <i r="1">
      <x v="71"/>
    </i>
    <i r="1">
      <x v="75"/>
    </i>
    <i r="1">
      <x v="76"/>
    </i>
    <i r="1">
      <x v="80"/>
    </i>
    <i r="1">
      <x v="116"/>
    </i>
    <i r="1">
      <x v="129"/>
    </i>
    <i r="1">
      <x v="150"/>
    </i>
    <i r="1">
      <x v="157"/>
    </i>
    <i r="1">
      <x v="178"/>
    </i>
    <i>
      <x v="98"/>
      <x v="72"/>
    </i>
    <i r="1">
      <x v="197"/>
    </i>
    <i r="1">
      <x v="206"/>
    </i>
    <i>
      <x v="99"/>
      <x v="42"/>
    </i>
    <i r="1">
      <x v="66"/>
    </i>
    <i r="1">
      <x v="71"/>
    </i>
    <i r="1">
      <x v="77"/>
    </i>
    <i r="1">
      <x v="81"/>
    </i>
    <i r="1">
      <x v="89"/>
    </i>
    <i r="1">
      <x v="96"/>
    </i>
    <i r="1">
      <x v="102"/>
    </i>
    <i r="1">
      <x v="111"/>
    </i>
    <i r="1">
      <x v="146"/>
    </i>
    <i r="1">
      <x v="195"/>
    </i>
    <i r="1">
      <x v="219"/>
    </i>
    <i>
      <x v="100"/>
      <x v="33"/>
    </i>
    <i r="1">
      <x v="52"/>
    </i>
    <i r="1">
      <x v="55"/>
    </i>
    <i r="1">
      <x v="59"/>
    </i>
    <i r="1">
      <x v="75"/>
    </i>
    <i r="1">
      <x v="101"/>
    </i>
    <i r="1">
      <x v="112"/>
    </i>
    <i r="1">
      <x v="120"/>
    </i>
    <i r="1">
      <x v="147"/>
    </i>
    <i r="1">
      <x v="166"/>
    </i>
    <i r="1">
      <x v="210"/>
    </i>
    <i r="1">
      <x v="213"/>
    </i>
    <i>
      <x v="101"/>
      <x v="64"/>
    </i>
    <i r="1">
      <x v="116"/>
    </i>
    <i r="1">
      <x v="144"/>
    </i>
    <i>
      <x v="102"/>
      <x v="25"/>
    </i>
    <i r="1">
      <x v="32"/>
    </i>
    <i r="1">
      <x v="61"/>
    </i>
    <i r="1">
      <x v="77"/>
    </i>
    <i r="1">
      <x v="87"/>
    </i>
    <i r="1">
      <x v="92"/>
    </i>
    <i r="1">
      <x v="150"/>
    </i>
    <i r="1">
      <x v="156"/>
    </i>
    <i r="1">
      <x v="175"/>
    </i>
    <i r="1">
      <x v="208"/>
    </i>
    <i r="1">
      <x v="230"/>
    </i>
    <i>
      <x v="103"/>
      <x v="20"/>
    </i>
    <i r="1">
      <x v="29"/>
    </i>
    <i r="1">
      <x v="64"/>
    </i>
    <i r="1">
      <x v="69"/>
    </i>
    <i r="1">
      <x v="78"/>
    </i>
    <i r="1">
      <x v="90"/>
    </i>
    <i r="1">
      <x v="106"/>
    </i>
    <i r="1">
      <x v="108"/>
    </i>
    <i r="1">
      <x v="136"/>
    </i>
    <i r="1">
      <x v="196"/>
    </i>
    <i r="1">
      <x v="231"/>
    </i>
    <i r="1">
      <x v="235"/>
    </i>
    <i>
      <x v="104"/>
      <x v="41"/>
    </i>
    <i r="1">
      <x v="49"/>
    </i>
    <i r="1">
      <x v="83"/>
    </i>
    <i>
      <x v="105"/>
      <x v="14"/>
    </i>
    <i r="1">
      <x v="53"/>
    </i>
    <i r="1">
      <x v="63"/>
    </i>
    <i r="1">
      <x v="70"/>
    </i>
    <i r="1">
      <x v="73"/>
    </i>
    <i r="1">
      <x v="74"/>
    </i>
    <i r="1">
      <x v="110"/>
    </i>
    <i r="1">
      <x v="174"/>
    </i>
    <i r="1">
      <x v="217"/>
    </i>
    <i r="1">
      <x v="221"/>
    </i>
    <i r="1">
      <x v="233"/>
    </i>
    <i>
      <x v="106"/>
      <x v="49"/>
    </i>
    <i r="1">
      <x v="57"/>
    </i>
    <i r="1">
      <x v="81"/>
    </i>
    <i r="1">
      <x v="133"/>
    </i>
    <i r="1">
      <x v="134"/>
    </i>
    <i r="1">
      <x v="160"/>
    </i>
    <i r="1">
      <x v="161"/>
    </i>
    <i r="1">
      <x v="163"/>
    </i>
    <i r="1">
      <x v="178"/>
    </i>
    <i r="1">
      <x v="180"/>
    </i>
    <i r="1">
      <x v="235"/>
    </i>
    <i r="1">
      <x v="244"/>
    </i>
    <i>
      <x v="107"/>
      <x v="19"/>
    </i>
    <i r="1">
      <x v="84"/>
    </i>
    <i r="1">
      <x v="91"/>
    </i>
    <i>
      <x v="108"/>
      <x v="21"/>
    </i>
    <i r="1">
      <x v="48"/>
    </i>
    <i r="1">
      <x v="49"/>
    </i>
    <i r="1">
      <x v="52"/>
    </i>
    <i r="1">
      <x v="105"/>
    </i>
    <i r="1">
      <x v="137"/>
    </i>
    <i r="1">
      <x v="140"/>
    </i>
    <i r="1">
      <x v="182"/>
    </i>
    <i r="1">
      <x v="198"/>
    </i>
    <i r="1">
      <x v="225"/>
    </i>
    <i>
      <x v="109"/>
      <x v="14"/>
    </i>
    <i r="1">
      <x v="111"/>
    </i>
    <i r="1">
      <x v="127"/>
    </i>
    <i>
      <x v="110"/>
      <x v="44"/>
    </i>
    <i r="1">
      <x v="49"/>
    </i>
    <i r="1">
      <x v="57"/>
    </i>
    <i r="1">
      <x v="60"/>
    </i>
    <i r="1">
      <x v="79"/>
    </i>
    <i r="1">
      <x v="85"/>
    </i>
    <i r="1">
      <x v="98"/>
    </i>
    <i r="1">
      <x v="100"/>
    </i>
    <i r="1">
      <x v="132"/>
    </i>
    <i r="1">
      <x v="140"/>
    </i>
    <i r="1">
      <x v="235"/>
    </i>
    <i>
      <x v="111"/>
      <x v="16"/>
    </i>
    <i r="1">
      <x v="29"/>
    </i>
    <i r="1">
      <x v="34"/>
    </i>
    <i r="1">
      <x v="49"/>
    </i>
    <i r="1">
      <x v="72"/>
    </i>
    <i r="1">
      <x v="128"/>
    </i>
    <i r="1">
      <x v="135"/>
    </i>
    <i r="1">
      <x v="162"/>
    </i>
    <i r="1">
      <x v="179"/>
    </i>
    <i r="1">
      <x v="185"/>
    </i>
    <i r="1">
      <x v="235"/>
    </i>
    <i r="1">
      <x v="244"/>
    </i>
    <i>
      <x v="112"/>
      <x v="72"/>
    </i>
    <i r="1">
      <x v="128"/>
    </i>
    <i r="1">
      <x v="237"/>
    </i>
    <i>
      <x v="113"/>
      <x v="38"/>
    </i>
    <i r="1">
      <x v="40"/>
    </i>
    <i r="1">
      <x v="49"/>
    </i>
    <i r="1">
      <x v="56"/>
    </i>
    <i r="1">
      <x v="64"/>
    </i>
    <i r="1">
      <x v="84"/>
    </i>
    <i r="1">
      <x v="101"/>
    </i>
    <i r="1">
      <x v="124"/>
    </i>
    <i r="1">
      <x v="152"/>
    </i>
    <i r="1">
      <x v="203"/>
    </i>
    <i r="1">
      <x v="206"/>
    </i>
    <i r="1">
      <x v="238"/>
    </i>
    <i>
      <x v="114"/>
      <x v="10"/>
    </i>
    <i r="1">
      <x v="22"/>
    </i>
    <i r="1">
      <x v="23"/>
    </i>
    <i r="1">
      <x v="29"/>
    </i>
    <i r="1">
      <x v="42"/>
    </i>
    <i r="1">
      <x v="65"/>
    </i>
    <i r="1">
      <x v="158"/>
    </i>
    <i r="1">
      <x v="166"/>
    </i>
    <i r="1">
      <x v="184"/>
    </i>
    <i r="1">
      <x v="217"/>
    </i>
    <i r="1">
      <x v="222"/>
    </i>
    <i r="1">
      <x v="244"/>
    </i>
    <i>
      <x v="115"/>
      <x v="55"/>
    </i>
    <i r="1">
      <x v="112"/>
    </i>
    <i r="1">
      <x v="239"/>
    </i>
    <i>
      <x v="116"/>
      <x v="12"/>
    </i>
    <i r="1">
      <x v="31"/>
    </i>
    <i r="1">
      <x v="35"/>
    </i>
    <i r="1">
      <x v="62"/>
    </i>
    <i r="1">
      <x v="74"/>
    </i>
    <i r="1">
      <x v="102"/>
    </i>
    <i r="1">
      <x v="106"/>
    </i>
    <i r="1">
      <x v="131"/>
    </i>
    <i r="1">
      <x v="197"/>
    </i>
    <i r="1">
      <x v="220"/>
    </i>
    <i r="1">
      <x v="240"/>
    </i>
    <i r="1">
      <x v="241"/>
    </i>
    <i>
      <x v="117"/>
      <x v="68"/>
    </i>
    <i r="1">
      <x v="81"/>
    </i>
    <i r="1">
      <x v="90"/>
    </i>
    <i r="1">
      <x v="137"/>
    </i>
    <i r="1">
      <x v="147"/>
    </i>
    <i r="1">
      <x v="159"/>
    </i>
    <i r="1">
      <x v="169"/>
    </i>
    <i r="1">
      <x v="173"/>
    </i>
    <i r="1">
      <x v="187"/>
    </i>
    <i r="1">
      <x v="189"/>
    </i>
    <i r="1">
      <x v="216"/>
    </i>
    <i>
      <x v="118"/>
      <x v="51"/>
    </i>
    <i r="1">
      <x v="82"/>
    </i>
    <i r="1">
      <x v="183"/>
    </i>
    <i>
      <x v="119"/>
      <x v="53"/>
    </i>
    <i r="1">
      <x v="69"/>
    </i>
    <i r="1">
      <x v="70"/>
    </i>
    <i r="1">
      <x v="83"/>
    </i>
    <i r="1">
      <x v="100"/>
    </i>
    <i r="1">
      <x v="148"/>
    </i>
    <i r="1">
      <x v="203"/>
    </i>
    <i r="1">
      <x v="213"/>
    </i>
    <i r="1">
      <x v="230"/>
    </i>
    <i r="1">
      <x v="235"/>
    </i>
    <i r="1">
      <x v="244"/>
    </i>
    <i>
      <x v="120"/>
      <x v="6"/>
    </i>
    <i r="1">
      <x v="31"/>
    </i>
    <i r="1">
      <x v="36"/>
    </i>
    <i r="1">
      <x v="51"/>
    </i>
    <i r="1">
      <x v="72"/>
    </i>
    <i r="1">
      <x v="99"/>
    </i>
    <i r="1">
      <x v="105"/>
    </i>
    <i r="1">
      <x v="125"/>
    </i>
    <i r="1">
      <x v="195"/>
    </i>
    <i r="1">
      <x v="208"/>
    </i>
    <i r="1">
      <x v="221"/>
    </i>
    <i r="1">
      <x v="242"/>
    </i>
    <i>
      <x v="121"/>
      <x v="109"/>
    </i>
    <i r="1">
      <x v="150"/>
    </i>
    <i r="1">
      <x v="151"/>
    </i>
    <i>
      <x v="122"/>
      <x v="21"/>
    </i>
    <i r="1">
      <x v="34"/>
    </i>
    <i r="1">
      <x v="36"/>
    </i>
    <i r="1">
      <x v="42"/>
    </i>
    <i r="1">
      <x v="68"/>
    </i>
    <i r="1">
      <x v="101"/>
    </i>
    <i r="1">
      <x v="107"/>
    </i>
    <i r="1">
      <x v="127"/>
    </i>
    <i r="1">
      <x v="155"/>
    </i>
    <i r="1">
      <x v="160"/>
    </i>
    <i r="1">
      <x v="175"/>
    </i>
    <i r="1">
      <x v="220"/>
    </i>
    <i>
      <x v="123"/>
      <x v="32"/>
    </i>
    <i r="1">
      <x v="41"/>
    </i>
    <i r="1">
      <x v="44"/>
    </i>
    <i r="1">
      <x v="70"/>
    </i>
    <i r="1">
      <x v="85"/>
    </i>
    <i r="1">
      <x v="111"/>
    </i>
    <i r="1">
      <x v="120"/>
    </i>
    <i r="1">
      <x v="142"/>
    </i>
    <i r="1">
      <x v="165"/>
    </i>
    <i r="1">
      <x v="199"/>
    </i>
    <i r="1">
      <x v="244"/>
    </i>
    <i>
      <x v="124"/>
      <x v="51"/>
    </i>
    <i r="1">
      <x v="91"/>
    </i>
    <i r="1">
      <x v="94"/>
    </i>
    <i>
      <x v="125"/>
      <x v="11"/>
    </i>
    <i r="1">
      <x v="16"/>
    </i>
    <i r="1">
      <x v="23"/>
    </i>
    <i r="1">
      <x v="75"/>
    </i>
    <i r="1">
      <x v="82"/>
    </i>
    <i r="1">
      <x v="91"/>
    </i>
    <i r="1">
      <x v="107"/>
    </i>
    <i r="1">
      <x v="112"/>
    </i>
    <i r="1">
      <x v="116"/>
    </i>
    <i r="1">
      <x v="157"/>
    </i>
    <i r="1">
      <x v="228"/>
    </i>
    <i r="1">
      <x v="244"/>
    </i>
    <i>
      <x v="126"/>
      <x v="14"/>
    </i>
    <i r="1">
      <x v="46"/>
    </i>
    <i r="1">
      <x v="61"/>
    </i>
    <i r="1">
      <x v="64"/>
    </i>
    <i r="1">
      <x v="68"/>
    </i>
    <i r="1">
      <x v="73"/>
    </i>
    <i r="1">
      <x v="110"/>
    </i>
    <i r="1">
      <x v="163"/>
    </i>
    <i r="1">
      <x v="166"/>
    </i>
    <i r="1">
      <x v="244"/>
    </i>
    <i>
      <x v="127"/>
      <x v="31"/>
    </i>
    <i r="1">
      <x v="174"/>
    </i>
    <i r="1">
      <x v="203"/>
    </i>
    <i>
      <x v="128"/>
      <x v="30"/>
    </i>
    <i r="1">
      <x v="49"/>
    </i>
    <i r="1">
      <x v="65"/>
    </i>
    <i r="1">
      <x v="67"/>
    </i>
    <i r="1">
      <x v="72"/>
    </i>
    <i r="1">
      <x v="81"/>
    </i>
    <i r="1">
      <x v="134"/>
    </i>
    <i r="1">
      <x v="136"/>
    </i>
    <i r="1">
      <x v="178"/>
    </i>
    <i r="1">
      <x v="201"/>
    </i>
    <i r="1">
      <x v="202"/>
    </i>
    <i r="1">
      <x v="244"/>
    </i>
    <i>
      <x v="129"/>
      <x v="12"/>
    </i>
    <i r="1">
      <x v="22"/>
    </i>
    <i r="1">
      <x v="38"/>
    </i>
    <i r="1">
      <x v="83"/>
    </i>
    <i r="1">
      <x v="133"/>
    </i>
    <i r="1">
      <x v="173"/>
    </i>
    <i r="1">
      <x v="180"/>
    </i>
    <i r="1">
      <x v="217"/>
    </i>
    <i r="1">
      <x v="233"/>
    </i>
    <i r="1">
      <x v="245"/>
    </i>
    <i r="1">
      <x v="246"/>
    </i>
    <i>
      <x v="130"/>
      <x v="155"/>
    </i>
    <i r="1">
      <x v="220"/>
    </i>
    <i r="1">
      <x v="247"/>
    </i>
    <i>
      <x v="131"/>
      <x v="49"/>
    </i>
    <i r="1">
      <x v="59"/>
    </i>
    <i r="1">
      <x v="68"/>
    </i>
    <i r="1">
      <x v="69"/>
    </i>
    <i r="1">
      <x v="75"/>
    </i>
    <i r="1">
      <x v="103"/>
    </i>
    <i r="1">
      <x v="105"/>
    </i>
    <i r="1">
      <x v="147"/>
    </i>
    <i r="1">
      <x v="193"/>
    </i>
    <i r="1">
      <x v="248"/>
    </i>
    <i>
      <x v="132"/>
      <x v="49"/>
    </i>
    <i r="1">
      <x v="66"/>
    </i>
    <i r="1">
      <x v="77"/>
    </i>
    <i r="1">
      <x v="82"/>
    </i>
    <i r="1">
      <x v="89"/>
    </i>
    <i r="1">
      <x v="101"/>
    </i>
    <i r="1">
      <x v="102"/>
    </i>
    <i r="1">
      <x v="109"/>
    </i>
    <i r="1">
      <x v="124"/>
    </i>
    <i r="1">
      <x v="126"/>
    </i>
    <i r="1">
      <x v="203"/>
    </i>
    <i r="1">
      <x v="249"/>
    </i>
    <i>
      <x v="133"/>
      <x v="53"/>
    </i>
    <i r="1">
      <x v="185"/>
    </i>
    <i r="1">
      <x v="250"/>
    </i>
    <i>
      <x v="134"/>
      <x v="8"/>
    </i>
    <i r="1">
      <x v="23"/>
    </i>
    <i r="1">
      <x v="33"/>
    </i>
    <i r="1">
      <x v="55"/>
    </i>
    <i r="1">
      <x v="63"/>
    </i>
    <i r="1">
      <x v="68"/>
    </i>
    <i r="1">
      <x v="78"/>
    </i>
    <i r="1">
      <x v="87"/>
    </i>
    <i r="1">
      <x v="145"/>
    </i>
    <i r="1">
      <x v="183"/>
    </i>
    <i r="1">
      <x v="184"/>
    </i>
    <i>
      <x v="135"/>
      <x v="8"/>
    </i>
    <i r="1">
      <x v="34"/>
    </i>
    <i r="1">
      <x v="62"/>
    </i>
    <i r="1">
      <x v="80"/>
    </i>
    <i r="1">
      <x v="111"/>
    </i>
    <i r="1">
      <x v="118"/>
    </i>
    <i r="1">
      <x v="168"/>
    </i>
    <i r="1">
      <x v="174"/>
    </i>
    <i r="1">
      <x v="182"/>
    </i>
    <i r="1">
      <x v="194"/>
    </i>
    <i>
      <x v="136"/>
      <x v="11"/>
    </i>
    <i r="1">
      <x v="41"/>
    </i>
    <i r="1">
      <x v="48"/>
    </i>
    <i r="1">
      <x v="81"/>
    </i>
    <i r="1">
      <x v="159"/>
    </i>
    <i r="1">
      <x v="163"/>
    </i>
    <i r="1">
      <x v="164"/>
    </i>
    <i r="1">
      <x v="172"/>
    </i>
    <i r="1">
      <x v="220"/>
    </i>
    <i r="1">
      <x v="241"/>
    </i>
    <i r="1">
      <x v="252"/>
    </i>
    <i r="1">
      <x v="253"/>
    </i>
    <i>
      <x v="137"/>
      <x v="42"/>
    </i>
    <i>
      <x v="138"/>
      <x v="8"/>
    </i>
    <i r="1">
      <x v="25"/>
    </i>
    <i r="1">
      <x v="42"/>
    </i>
    <i r="1">
      <x v="51"/>
    </i>
    <i r="1">
      <x v="56"/>
    </i>
    <i r="1">
      <x v="71"/>
    </i>
    <i r="1">
      <x v="72"/>
    </i>
    <i r="1">
      <x v="199"/>
    </i>
    <i r="1">
      <x v="203"/>
    </i>
    <i r="1">
      <x v="218"/>
    </i>
    <i r="1">
      <x v="242"/>
    </i>
    <i r="1">
      <x v="254"/>
    </i>
    <i>
      <x v="139"/>
      <x v="82"/>
    </i>
    <i>
      <x v="140"/>
      <x v="49"/>
    </i>
    <i>
      <x v="141"/>
      <x v="32"/>
    </i>
    <i>
      <x v="145"/>
      <x v="185"/>
    </i>
    <i t="grand">
      <x/>
    </i>
  </rowItems>
  <colItems count="1">
    <i/>
  </colItems>
  <pageFields count="1">
    <pageField fld="21" item="0" hier="-1"/>
  </pageFields>
  <dataFields count="1">
    <dataField name="Somme paiements clôturés" fld="20" baseField="2" baseItem="1" numFmtId="164"/>
  </dataFields>
  <pivotTableStyleInfo name="PivotStyleMedium1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47CBC7-6AD3-4891-9DBA-CEDDEB27F9C0}" name="tabMEDECINS6" displayName="tabMEDECINS6" ref="A3:D320" totalsRowShown="0" headerRowDxfId="88" dataDxfId="87">
  <autoFilter ref="A3:D320" xr:uid="{157B2101-F059-451E-9A70-1813FEB535EB}">
    <filterColumn colId="0">
      <filters>
        <filter val="BRAGA Silviu"/>
        <filter val="BRAGA Silviu (GÜZEL Halil)"/>
        <filter val="BRAGA Silviu (SAFADI Alaa)"/>
      </filters>
    </filterColumn>
  </autoFilter>
  <sortState ref="A302:D303">
    <sortCondition ref="A3:A320"/>
  </sortState>
  <tableColumns count="4">
    <tableColumn id="1" xr3:uid="{6F7196B9-C4F1-43D7-9754-B72140EA8626}" name="Nom &amp; Prénom" dataDxfId="86"/>
    <tableColumn id="4" xr3:uid="{73E7EA1E-D7A7-40E2-B74D-3070FF28953F}" name="N° INAMI" dataDxfId="85"/>
    <tableColumn id="3" xr3:uid="{F2D888FD-EEDB-4BA2-A62F-031EBE3FFADF}" name="N° de téléphone" dataDxfId="84"/>
    <tableColumn id="7" xr3:uid="{8F38F1EB-9FF5-4415-A9F2-CC48BA7E69D4}" name="E-mail" dataDxfId="83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gardes" displayName="Tabgardes" ref="A9:T57" totalsRowShown="0" headerRowDxfId="78" dataDxfId="76" headerRowBorderDxfId="77" tableBorderDxfId="75">
  <tableColumns count="20">
    <tableColumn id="1" xr3:uid="{00000000-0010-0000-0100-000001000000}" name="N°" dataDxfId="74"/>
    <tableColumn id="18" xr3:uid="{00000000-0010-0000-0100-000012000000}" name="Date" dataDxfId="73">
      <calculatedColumnFormula>IF(ISBLANK([3]!Tabgardes[[#This Row],[Type d''acte]]),"",$F$6)</calculatedColumnFormula>
    </tableColumn>
    <tableColumn id="19" xr3:uid="{00000000-0010-0000-0100-000013000000}" name="Code" dataDxfId="72">
      <calculatedColumnFormula>IF(ISBLANK([3]!Tabgardes[[#This Row],[Type d''acte]]),"",$F$7)</calculatedColumnFormula>
    </tableColumn>
    <tableColumn id="20" xr3:uid="{00000000-0010-0000-0100-000014000000}" name="Médecin" dataDxfId="71">
      <calculatedColumnFormula>IF(ISBLANK([3]!Tabgardes[[#This Row],[Type d''acte]]),"",$F$5)</calculatedColumnFormula>
    </tableColumn>
    <tableColumn id="2" xr3:uid="{00000000-0010-0000-0100-000002000000}" name="Carnet d'attestations" dataDxfId="70"/>
    <tableColumn id="3" xr3:uid="{00000000-0010-0000-0100-000003000000}" name="Type d'acte" dataDxfId="69"/>
    <tableColumn id="15" xr3:uid="{00000000-0010-0000-0100-00000F000000}" name="Consultation/Visite" dataDxfId="68"/>
    <tableColumn id="4" xr3:uid="{00000000-0010-0000-0100-000004000000}" name="Nom et prénom du patient" dataDxfId="67"/>
    <tableColumn id="21" xr3:uid="{00000000-0010-0000-0100-000015000000}" name="Coordonnées (patient, MR, MM, …)" dataDxfId="66"/>
    <tableColumn id="5" xr3:uid="{00000000-0010-0000-0100-000005000000}" name="Mutualités" dataDxfId="65"/>
    <tableColumn id="16" xr3:uid="{00000000-0010-0000-0100-000010000000}" name="Attestation récupérée" dataDxfId="64"/>
    <tableColumn id="6" xr3:uid="{00000000-0010-0000-0100-000006000000}" name="Montant de base" dataDxfId="63"/>
    <tableColumn id="7" xr3:uid="{00000000-0010-0000-0100-000007000000}" name="Montant modifié" dataDxfId="62"/>
    <tableColumn id="8" xr3:uid="{00000000-0010-0000-0100-000008000000}" name="Montant dépl." dataDxfId="61"/>
    <tableColumn id="9" xr3:uid="{00000000-0010-0000-0100-000009000000}" name="Montant TM" dataDxfId="60"/>
    <tableColumn id="10" xr3:uid="{00000000-0010-0000-0100-00000A000000}" name="Type de paiement" dataDxfId="59"/>
    <tableColumn id="11" xr3:uid="{00000000-0010-0000-0100-00000B000000}" name="Type de différé" dataDxfId="58"/>
    <tableColumn id="12" xr3:uid="{00000000-0010-0000-0100-00000C000000}" name="Choix montant" dataDxfId="57"/>
    <tableColumn id="13" xr3:uid="{00000000-0010-0000-0100-00000D000000}" name="Montant perçus" dataDxfId="56"/>
    <tableColumn id="14" xr3:uid="{00000000-0010-0000-0100-00000E000000}" name="Remarques" dataDxfId="5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histo" displayName="tabhisto" ref="A5:W11" totalsRowShown="0" headerRowDxfId="50" dataDxfId="49" tableBorderDxfId="48">
  <autoFilter ref="A5:W11" xr:uid="{3AB7965E-80BB-458B-BB7E-3B4221202EA3}"/>
  <tableColumns count="23">
    <tableColumn id="1" xr3:uid="{00000000-0010-0000-0200-000001000000}" name="Date" dataDxfId="47"/>
    <tableColumn id="2" xr3:uid="{00000000-0010-0000-0200-000002000000}" name="Code Garde" dataDxfId="46"/>
    <tableColumn id="3" xr3:uid="{00000000-0010-0000-0200-000003000000}" name="Médecin" dataDxfId="45"/>
    <tableColumn id="4" xr3:uid="{00000000-0010-0000-0200-000004000000}" name="Détail Acte" dataDxfId="44"/>
    <tableColumn id="22" xr3:uid="{00000000-0010-0000-0200-000016000000}" name="Consultation ou Visite" dataDxfId="43"/>
    <tableColumn id="5" xr3:uid="{00000000-0010-0000-0200-000005000000}" name="Montant de base" dataDxfId="42"/>
    <tableColumn id="6" xr3:uid="{00000000-0010-0000-0200-000006000000}" name="Patient" dataDxfId="41"/>
    <tableColumn id="21" xr3:uid="{00000000-0010-0000-0200-000015000000}" name="Coordonnées MR" dataDxfId="40"/>
    <tableColumn id="7" xr3:uid="{00000000-0010-0000-0200-000007000000}" name="Coordonnées Mutualités" dataDxfId="39"/>
    <tableColumn id="8" xr3:uid="{00000000-0010-0000-0200-000008000000}" name="Type de paiement" dataDxfId="38"/>
    <tableColumn id="9" xr3:uid="{00000000-0010-0000-0200-000009000000}" name="Type de différé" dataDxfId="37"/>
    <tableColumn id="10" xr3:uid="{00000000-0010-0000-0200-00000A000000}" name="ASD" dataDxfId="36"/>
    <tableColumn id="11" xr3:uid="{00000000-0010-0000-0200-00000B000000}" name="Montant modifié" dataDxfId="35"/>
    <tableColumn id="12" xr3:uid="{00000000-0010-0000-0200-00000C000000}" name="TM" dataDxfId="34"/>
    <tableColumn id="13" xr3:uid="{00000000-0010-0000-0200-00000D000000}" name="Date de paiement TM" dataDxfId="33"/>
    <tableColumn id="14" xr3:uid="{00000000-0010-0000-0200-00000E000000}" name="Montant mutuelle" dataDxfId="32"/>
    <tableColumn id="15" xr3:uid="{00000000-0010-0000-0200-00000F000000}" name="Date de paiement Mm." dataDxfId="31"/>
    <tableColumn id="16" xr3:uid="{00000000-0010-0000-0200-000010000000}" name="Honoraire complet" dataDxfId="30"/>
    <tableColumn id="17" xr3:uid="{00000000-0010-0000-0200-000011000000}" name="Date de paiement Hon." dataDxfId="29"/>
    <tableColumn id="19" xr3:uid="{00000000-0010-0000-0200-000013000000}" name="Total reçu" dataDxfId="28">
      <calculatedColumnFormula>IF(tabhisto[[#This Row],[Statut]]="Cloturé",tabhisto[[#This Row],[TM]]+tabhisto[[#This Row],[Montant mutuelle]]+tabhisto[[#This Row],[Honoraire complet]],IF(AND(tabhisto[[#This Row],[Date de paiement TM]]&lt;&gt;"",tabhisto[[#This Row],[TM]]&lt;&gt;""),tabhisto[[#This Row],[TM]],0))</calculatedColumnFormula>
    </tableColumn>
    <tableColumn id="20" xr3:uid="{00000000-0010-0000-0200-000014000000}" name="Statut" dataDxfId="27"/>
    <tableColumn id="23" xr3:uid="{00000000-0010-0000-0200-000017000000}" name="Remarques" dataDxfId="26"/>
    <tableColumn id="18" xr3:uid="{00000000-0010-0000-0200-000012000000}" name="Colonne1" dataDxfId="25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total" displayName="Tabtotal" ref="J7:K313" totalsRowShown="0" headerRowDxfId="3" dataDxfId="2">
  <autoFilter ref="J7:K313" xr:uid="{00000000-0009-0000-0100-000003000000}"/>
  <sortState ref="J8:K268">
    <sortCondition descending="1" ref="K7:K268"/>
  </sortState>
  <tableColumns count="2">
    <tableColumn id="1" xr3:uid="{00000000-0010-0000-0300-000001000000}" name="Médecins" dataDxfId="1"/>
    <tableColumn id="2" xr3:uid="{00000000-0010-0000-0300-000002000000}" name="TOTAL" dataDxfId="0">
      <calculatedColumnFormula>IF(ISERROR(GETPIVOTDATA($A$7,"Total " &amp; J8)),0,GETPIVOTDATA($A$7,"Total " &amp; J8))+IF(ISERROR(GETPIVOTDATA($D$7,"Total " &amp; J8)),0,GETPIVOTDATA($D$7,"Total " &amp; J8))+IF(ISERROR(GETPIVOTDATA($G$7,"Total " &amp; J8)),0,GETPIVOTDATA($G$7,"Total " &amp; J8))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jluszezek@gmail.com" TargetMode="External"/><Relationship Id="rId21" Type="http://schemas.openxmlformats.org/officeDocument/2006/relationships/hyperlink" Target="mailto:barclaycatriona@gmail.com" TargetMode="External"/><Relationship Id="rId42" Type="http://schemas.openxmlformats.org/officeDocument/2006/relationships/hyperlink" Target="mailto:dr.bertrandcamus@gmail.com" TargetMode="External"/><Relationship Id="rId63" Type="http://schemas.openxmlformats.org/officeDocument/2006/relationships/hyperlink" Target="mailto:jdejalle@yahoo.fr" TargetMode="External"/><Relationship Id="rId84" Type="http://schemas.openxmlformats.org/officeDocument/2006/relationships/hyperlink" Target="mailto:hotermans.andre@skynet.be" TargetMode="External"/><Relationship Id="rId138" Type="http://schemas.openxmlformats.org/officeDocument/2006/relationships/hyperlink" Target="mailto:cecile.nelis@gmail.com" TargetMode="External"/><Relationship Id="rId159" Type="http://schemas.openxmlformats.org/officeDocument/2006/relationships/hyperlink" Target="mailto:romergaetan@hotmail.com" TargetMode="External"/><Relationship Id="rId170" Type="http://schemas.openxmlformats.org/officeDocument/2006/relationships/hyperlink" Target="mailto:docteur.schmitz@skynet.be" TargetMode="External"/><Relationship Id="rId191" Type="http://schemas.openxmlformats.org/officeDocument/2006/relationships/hyperlink" Target="mailto:coraline.hardy@student.ulg.ac.be" TargetMode="External"/><Relationship Id="rId205" Type="http://schemas.openxmlformats.org/officeDocument/2006/relationships/hyperlink" Target="mailto:halil.progesund@gmail.com" TargetMode="External"/><Relationship Id="rId226" Type="http://schemas.openxmlformats.org/officeDocument/2006/relationships/hyperlink" Target="mailto:vanderheydennora@gmail.com" TargetMode="External"/><Relationship Id="rId247" Type="http://schemas.openxmlformats.org/officeDocument/2006/relationships/hyperlink" Target="mailto:soumaya.sghir@student.uliege.be" TargetMode="External"/><Relationship Id="rId107" Type="http://schemas.openxmlformats.org/officeDocument/2006/relationships/hyperlink" Target="mailto:claude.kaivers.docs@gmail.com" TargetMode="External"/><Relationship Id="rId268" Type="http://schemas.openxmlformats.org/officeDocument/2006/relationships/hyperlink" Target="mailto:patrick.daout@skynet.be" TargetMode="External"/><Relationship Id="rId11" Type="http://schemas.openxmlformats.org/officeDocument/2006/relationships/hyperlink" Target="mailto:dominique.bruls@hotmail.com" TargetMode="External"/><Relationship Id="rId32" Type="http://schemas.openxmlformats.org/officeDocument/2006/relationships/hyperlink" Target="mailto:jean.collard@scarlet.be" TargetMode="External"/><Relationship Id="rId53" Type="http://schemas.openxmlformats.org/officeDocument/2006/relationships/hyperlink" Target="mailto:eric.dessart57@gmail.com" TargetMode="External"/><Relationship Id="rId74" Type="http://schemas.openxmlformats.org/officeDocument/2006/relationships/hyperlink" Target="mailto:christian.favoreel@gmail.com" TargetMode="External"/><Relationship Id="rId128" Type="http://schemas.openxmlformats.org/officeDocument/2006/relationships/hyperlink" Target="mailto:christophe.muselle@gmail.com" TargetMode="External"/><Relationship Id="rId149" Type="http://schemas.openxmlformats.org/officeDocument/2006/relationships/hyperlink" Target="mailto:jean.piter@skynet.be" TargetMode="External"/><Relationship Id="rId5" Type="http://schemas.openxmlformats.org/officeDocument/2006/relationships/hyperlink" Target="mailto:donatbo@skynet.be" TargetMode="External"/><Relationship Id="rId95" Type="http://schemas.openxmlformats.org/officeDocument/2006/relationships/hyperlink" Target="mailto:ejunkerdelgado@hotmail.com" TargetMode="External"/><Relationship Id="rId160" Type="http://schemas.openxmlformats.org/officeDocument/2006/relationships/hyperlink" Target="mailto:philippe.royaux@skynet.be" TargetMode="External"/><Relationship Id="rId181" Type="http://schemas.openxmlformats.org/officeDocument/2006/relationships/hyperlink" Target="mailto:chrissoula.tanidis@hotmail.com" TargetMode="External"/><Relationship Id="rId216" Type="http://schemas.openxmlformats.org/officeDocument/2006/relationships/hyperlink" Target="mailto:mathilde.houbaille@gmail.com" TargetMode="External"/><Relationship Id="rId237" Type="http://schemas.openxmlformats.org/officeDocument/2006/relationships/hyperlink" Target="mailto:celine.borsu@skynet.be" TargetMode="External"/><Relationship Id="rId258" Type="http://schemas.openxmlformats.org/officeDocument/2006/relationships/hyperlink" Target="mailto:elmar.keutgen1@skynet.be" TargetMode="External"/><Relationship Id="rId279" Type="http://schemas.openxmlformats.org/officeDocument/2006/relationships/hyperlink" Target="mailto:charlottelohmann16@gmail.com" TargetMode="External"/><Relationship Id="rId22" Type="http://schemas.openxmlformats.org/officeDocument/2006/relationships/hyperlink" Target="mailto:goelebillet@yahoo.de" TargetMode="External"/><Relationship Id="rId43" Type="http://schemas.openxmlformats.org/officeDocument/2006/relationships/hyperlink" Target="mailto:carolinecallens23@gmail.com" TargetMode="External"/><Relationship Id="rId64" Type="http://schemas.openxmlformats.org/officeDocument/2006/relationships/hyperlink" Target="mailto:a_defourny@hotmail.com" TargetMode="External"/><Relationship Id="rId118" Type="http://schemas.openxmlformats.org/officeDocument/2006/relationships/hyperlink" Target="mailto:jonathanlongton@hotmail.com" TargetMode="External"/><Relationship Id="rId139" Type="http://schemas.openxmlformats.org/officeDocument/2006/relationships/hyperlink" Target="mailto:bruno.oversteyns@skynet.be" TargetMode="External"/><Relationship Id="rId85" Type="http://schemas.openxmlformats.org/officeDocument/2006/relationships/hyperlink" Target="mailto:mhamacher1107@gmail.com" TargetMode="External"/><Relationship Id="rId150" Type="http://schemas.openxmlformats.org/officeDocument/2006/relationships/hyperlink" Target="mailto:docpalm@skynet.be" TargetMode="External"/><Relationship Id="rId171" Type="http://schemas.openxmlformats.org/officeDocument/2006/relationships/hyperlink" Target="mailto:luisamable1980@yahoo.fr" TargetMode="External"/><Relationship Id="rId192" Type="http://schemas.openxmlformats.org/officeDocument/2006/relationships/hyperlink" Target="mailto:marine.lhost@yahoo.com" TargetMode="External"/><Relationship Id="rId206" Type="http://schemas.openxmlformats.org/officeDocument/2006/relationships/hyperlink" Target="mailto:gisele.progesund@gmail.com" TargetMode="External"/><Relationship Id="rId227" Type="http://schemas.openxmlformats.org/officeDocument/2006/relationships/hyperlink" Target="mailto:lucie.vega.a@gmail.com" TargetMode="External"/><Relationship Id="rId248" Type="http://schemas.openxmlformats.org/officeDocument/2006/relationships/hyperlink" Target="mailto:mturki@student.uliege.be" TargetMode="External"/><Relationship Id="rId269" Type="http://schemas.openxmlformats.org/officeDocument/2006/relationships/hyperlink" Target="mailto:melfay89@gmail.com" TargetMode="External"/><Relationship Id="rId12" Type="http://schemas.openxmlformats.org/officeDocument/2006/relationships/hyperlink" Target="mailto:nicole.bourdon@hotmail.com" TargetMode="External"/><Relationship Id="rId33" Type="http://schemas.openxmlformats.org/officeDocument/2006/relationships/hyperlink" Target="mailto:dr.charlier.christian@gmail.com" TargetMode="External"/><Relationship Id="rId108" Type="http://schemas.openxmlformats.org/officeDocument/2006/relationships/hyperlink" Target="mailto:isabelle.progesund@gmail.com" TargetMode="External"/><Relationship Id="rId129" Type="http://schemas.openxmlformats.org/officeDocument/2006/relationships/hyperlink" Target="mailto:sevmilet@hotmail.com" TargetMode="External"/><Relationship Id="rId280" Type="http://schemas.openxmlformats.org/officeDocument/2006/relationships/hyperlink" Target="mailto:charlottelohmann16@gmail.com" TargetMode="External"/><Relationship Id="rId54" Type="http://schemas.openxmlformats.org/officeDocument/2006/relationships/hyperlink" Target="mailto:viviane.vancauwenberg@hotmail.com" TargetMode="External"/><Relationship Id="rId75" Type="http://schemas.openxmlformats.org/officeDocument/2006/relationships/hyperlink" Target="mailto:marc.franckh@gmail.com" TargetMode="External"/><Relationship Id="rId96" Type="http://schemas.openxmlformats.org/officeDocument/2006/relationships/hyperlink" Target="mailto:belamed@hotmail.com" TargetMode="External"/><Relationship Id="rId140" Type="http://schemas.openxmlformats.org/officeDocument/2006/relationships/hyperlink" Target="mailto:adriaan.oomen@gmail.com" TargetMode="External"/><Relationship Id="rId161" Type="http://schemas.openxmlformats.org/officeDocument/2006/relationships/hyperlink" Target="mailto:doc.robert@skynet.be" TargetMode="External"/><Relationship Id="rId182" Type="http://schemas.openxmlformats.org/officeDocument/2006/relationships/hyperlink" Target="mailto:frank_thomas@gmx.net" TargetMode="External"/><Relationship Id="rId217" Type="http://schemas.openxmlformats.org/officeDocument/2006/relationships/hyperlink" Target="mailto:d.lambert@student.uliege.be" TargetMode="External"/><Relationship Id="rId6" Type="http://schemas.openxmlformats.org/officeDocument/2006/relationships/hyperlink" Target="mailto:isabellebeckers87@gmail.com" TargetMode="External"/><Relationship Id="rId238" Type="http://schemas.openxmlformats.org/officeDocument/2006/relationships/hyperlink" Target="mailto:adeledrouguet24@hotmail.com" TargetMode="External"/><Relationship Id="rId259" Type="http://schemas.openxmlformats.org/officeDocument/2006/relationships/hyperlink" Target="mailto:victoria.depierpont@student.uclouvain.be" TargetMode="External"/><Relationship Id="rId23" Type="http://schemas.openxmlformats.org/officeDocument/2006/relationships/hyperlink" Target="mailto:d.bouillon@skynet.be" TargetMode="External"/><Relationship Id="rId119" Type="http://schemas.openxmlformats.org/officeDocument/2006/relationships/hyperlink" Target="mailto:veronique.letocart@gmail.com" TargetMode="External"/><Relationship Id="rId270" Type="http://schemas.openxmlformats.org/officeDocument/2006/relationships/hyperlink" Target="mailto:joellegilon@outlook.fr" TargetMode="External"/><Relationship Id="rId44" Type="http://schemas.openxmlformats.org/officeDocument/2006/relationships/hyperlink" Target="mailto:jean-luc.choffray@hotmail.com" TargetMode="External"/><Relationship Id="rId65" Type="http://schemas.openxmlformats.org/officeDocument/2006/relationships/hyperlink" Target="mailto:diddendr@gmail.com" TargetMode="External"/><Relationship Id="rId86" Type="http://schemas.openxmlformats.org/officeDocument/2006/relationships/hyperlink" Target="mailto:docdidierhuart1@gmail.com" TargetMode="External"/><Relationship Id="rId130" Type="http://schemas.openxmlformats.org/officeDocument/2006/relationships/hyperlink" Target="mailto:a.maurage@gmail.com" TargetMode="External"/><Relationship Id="rId151" Type="http://schemas.openxmlformats.org/officeDocument/2006/relationships/hyperlink" Target="mailto:stephanie.poetgen@gmail.com" TargetMode="External"/><Relationship Id="rId172" Type="http://schemas.openxmlformats.org/officeDocument/2006/relationships/hyperlink" Target="mailto:afst@msn.com" TargetMode="External"/><Relationship Id="rId193" Type="http://schemas.openxmlformats.org/officeDocument/2006/relationships/hyperlink" Target="mailto:sarah.piron@hotmail.com" TargetMode="External"/><Relationship Id="rId207" Type="http://schemas.openxmlformats.org/officeDocument/2006/relationships/hyperlink" Target="mailto:beckers.f@outlook.com" TargetMode="External"/><Relationship Id="rId228" Type="http://schemas.openxmlformats.org/officeDocument/2006/relationships/hyperlink" Target="mailto:lucie.vega.a@gmail.com" TargetMode="External"/><Relationship Id="rId249" Type="http://schemas.openxmlformats.org/officeDocument/2006/relationships/hyperlink" Target="mailto:corentin.evrard@student.uclouvain.be" TargetMode="External"/><Relationship Id="rId13" Type="http://schemas.openxmlformats.org/officeDocument/2006/relationships/hyperlink" Target="mailto:ludi1207@skynet.be" TargetMode="External"/><Relationship Id="rId18" Type="http://schemas.openxmlformats.org/officeDocument/2006/relationships/hyperlink" Target="mailto:b.buldgen@gmail.com" TargetMode="External"/><Relationship Id="rId39" Type="http://schemas.openxmlformats.org/officeDocument/2006/relationships/hyperlink" Target="mailto:dr.andre.carlier@skynet.be" TargetMode="External"/><Relationship Id="rId109" Type="http://schemas.openxmlformats.org/officeDocument/2006/relationships/hyperlink" Target="mailto:christine.mockel-kocks@skynet.be" TargetMode="External"/><Relationship Id="rId260" Type="http://schemas.openxmlformats.org/officeDocument/2006/relationships/hyperlink" Target="mailto:angassav@ulb.ac.be" TargetMode="External"/><Relationship Id="rId265" Type="http://schemas.openxmlformats.org/officeDocument/2006/relationships/hyperlink" Target="mailto:coraliewarland@cabchapman.be" TargetMode="External"/><Relationship Id="rId281" Type="http://schemas.openxmlformats.org/officeDocument/2006/relationships/hyperlink" Target="mailto:zeroual.amal.az@gmail.com" TargetMode="External"/><Relationship Id="rId286" Type="http://schemas.openxmlformats.org/officeDocument/2006/relationships/table" Target="../tables/table1.xml"/><Relationship Id="rId34" Type="http://schemas.openxmlformats.org/officeDocument/2006/relationships/hyperlink" Target="mailto:doccloes@skynet.be" TargetMode="External"/><Relationship Id="rId50" Type="http://schemas.openxmlformats.org/officeDocument/2006/relationships/hyperlink" Target="mailto:x.delahautcabinet@skynet.be" TargetMode="External"/><Relationship Id="rId55" Type="http://schemas.openxmlformats.org/officeDocument/2006/relationships/hyperlink" Target="mailto:duysenscharlotte@gmail.com" TargetMode="External"/><Relationship Id="rId76" Type="http://schemas.openxmlformats.org/officeDocument/2006/relationships/hyperlink" Target="mailto:monicagmir@yahoo.fr" TargetMode="External"/><Relationship Id="rId97" Type="http://schemas.openxmlformats.org/officeDocument/2006/relationships/hyperlink" Target="mailto:mariejeh@yahoo.fr" TargetMode="External"/><Relationship Id="rId104" Type="http://schemas.openxmlformats.org/officeDocument/2006/relationships/hyperlink" Target="mailto:w.kuo@hotmail.com" TargetMode="External"/><Relationship Id="rId120" Type="http://schemas.openxmlformats.org/officeDocument/2006/relationships/hyperlink" Target="mailto:f.lejeunedoc@skynet.be" TargetMode="External"/><Relationship Id="rId125" Type="http://schemas.openxmlformats.org/officeDocument/2006/relationships/hyperlink" Target="mailto:brigitte.michotte@gmail.com" TargetMode="External"/><Relationship Id="rId141" Type="http://schemas.openxmlformats.org/officeDocument/2006/relationships/hyperlink" Target="mailto:docteurmarcpapadopoulos@gmail.com" TargetMode="External"/><Relationship Id="rId146" Type="http://schemas.openxmlformats.org/officeDocument/2006/relationships/hyperlink" Target="mailto:docpillitteri@yahoo.fr" TargetMode="External"/><Relationship Id="rId167" Type="http://schemas.openxmlformats.org/officeDocument/2006/relationships/hyperlink" Target="mailto:drstaquet@gmail.com" TargetMode="External"/><Relationship Id="rId188" Type="http://schemas.openxmlformats.org/officeDocument/2006/relationships/hyperlink" Target="mailto:fr.warnier@skynet.be" TargetMode="External"/><Relationship Id="rId7" Type="http://schemas.openxmlformats.org/officeDocument/2006/relationships/hyperlink" Target="mailto:mbounameau@yahoo.fr" TargetMode="External"/><Relationship Id="rId71" Type="http://schemas.openxmlformats.org/officeDocument/2006/relationships/hyperlink" Target="mailto:guillaume.fryns@gmail.com" TargetMode="External"/><Relationship Id="rId92" Type="http://schemas.openxmlformats.org/officeDocument/2006/relationships/hyperlink" Target="mailto:domenico.iacono@gmail.com" TargetMode="External"/><Relationship Id="rId162" Type="http://schemas.openxmlformats.org/officeDocument/2006/relationships/hyperlink" Target="mailto:damian_richter@hotmail.com" TargetMode="External"/><Relationship Id="rId183" Type="http://schemas.openxmlformats.org/officeDocument/2006/relationships/hyperlink" Target="mailto:cvdb@cabvdb.be" TargetMode="External"/><Relationship Id="rId213" Type="http://schemas.openxmlformats.org/officeDocument/2006/relationships/hyperlink" Target="mailto:dethiersophie@outlook.com" TargetMode="External"/><Relationship Id="rId218" Type="http://schemas.openxmlformats.org/officeDocument/2006/relationships/hyperlink" Target="mailto:justinelaverdeur@gmail.com" TargetMode="External"/><Relationship Id="rId234" Type="http://schemas.openxmlformats.org/officeDocument/2006/relationships/hyperlink" Target="mailto:nadinenouba@yahoo.fr" TargetMode="External"/><Relationship Id="rId239" Type="http://schemas.openxmlformats.org/officeDocument/2006/relationships/hyperlink" Target="mailto:dethiersophie@outlook.com" TargetMode="External"/><Relationship Id="rId2" Type="http://schemas.openxmlformats.org/officeDocument/2006/relationships/hyperlink" Target="mailto:arens.mariechristine@gmail.com" TargetMode="External"/><Relationship Id="rId29" Type="http://schemas.openxmlformats.org/officeDocument/2006/relationships/hyperlink" Target="mailto:jean-charles.crosset@skynet.be" TargetMode="External"/><Relationship Id="rId250" Type="http://schemas.openxmlformats.org/officeDocument/2006/relationships/hyperlink" Target="mailto:feron.virginie1@gmail.com" TargetMode="External"/><Relationship Id="rId255" Type="http://schemas.openxmlformats.org/officeDocument/2006/relationships/hyperlink" Target="mailto:brahim.iabkriman@gmail.com" TargetMode="External"/><Relationship Id="rId271" Type="http://schemas.openxmlformats.org/officeDocument/2006/relationships/hyperlink" Target="mailto:docteurnaude@gmail.com" TargetMode="External"/><Relationship Id="rId276" Type="http://schemas.openxmlformats.org/officeDocument/2006/relationships/hyperlink" Target="mailto:a.solheid@outlook.com" TargetMode="External"/><Relationship Id="rId24" Type="http://schemas.openxmlformats.org/officeDocument/2006/relationships/hyperlink" Target="mailto:silviu.braga@gmail.com" TargetMode="External"/><Relationship Id="rId40" Type="http://schemas.openxmlformats.org/officeDocument/2006/relationships/hyperlink" Target="mailto:patrick.comeliau@skynet.be" TargetMode="External"/><Relationship Id="rId45" Type="http://schemas.openxmlformats.org/officeDocument/2006/relationships/hyperlink" Target="mailto:dewaidejulie@gmail.com" TargetMode="External"/><Relationship Id="rId66" Type="http://schemas.openxmlformats.org/officeDocument/2006/relationships/hyperlink" Target="mailto:leo_0371@yahoo.fr" TargetMode="External"/><Relationship Id="rId87" Type="http://schemas.openxmlformats.org/officeDocument/2006/relationships/hyperlink" Target="mailto:jean.hick@gmail.com" TargetMode="External"/><Relationship Id="rId110" Type="http://schemas.openxmlformats.org/officeDocument/2006/relationships/hyperlink" Target="mailto:pierre.leonard@outlook.be" TargetMode="External"/><Relationship Id="rId115" Type="http://schemas.openxmlformats.org/officeDocument/2006/relationships/hyperlink" Target="mailto:leemansdoc@skynet.be" TargetMode="External"/><Relationship Id="rId131" Type="http://schemas.openxmlformats.org/officeDocument/2006/relationships/hyperlink" Target="mailto:audmagette@gmail.com" TargetMode="External"/><Relationship Id="rId136" Type="http://schemas.openxmlformats.org/officeDocument/2006/relationships/hyperlink" Target="mailto:fuhrmann.mathieu@arcor.de" TargetMode="External"/><Relationship Id="rId157" Type="http://schemas.openxmlformats.org/officeDocument/2006/relationships/hyperlink" Target="mailto:lindaraquet@hotmail.com" TargetMode="External"/><Relationship Id="rId178" Type="http://schemas.openxmlformats.org/officeDocument/2006/relationships/hyperlink" Target="mailto:sekretariat@drcloots.be" TargetMode="External"/><Relationship Id="rId61" Type="http://schemas.openxmlformats.org/officeDocument/2006/relationships/hyperlink" Target="mailto:sdagrain@hotmail.com" TargetMode="External"/><Relationship Id="rId82" Type="http://schemas.openxmlformats.org/officeDocument/2006/relationships/hyperlink" Target="mailto:gunaydinzehra@hotmail.com" TargetMode="External"/><Relationship Id="rId152" Type="http://schemas.openxmlformats.org/officeDocument/2006/relationships/hyperlink" Target="mailto:emilie.reniers@gmail.com" TargetMode="External"/><Relationship Id="rId173" Type="http://schemas.openxmlformats.org/officeDocument/2006/relationships/hyperlink" Target="mailto:a.straet@mmlebrasero.be" TargetMode="External"/><Relationship Id="rId194" Type="http://schemas.openxmlformats.org/officeDocument/2006/relationships/hyperlink" Target="mailto:reouven.naccache@gmail.com" TargetMode="External"/><Relationship Id="rId199" Type="http://schemas.openxmlformats.org/officeDocument/2006/relationships/hyperlink" Target="mailto:annedaron@hotmail.com" TargetMode="External"/><Relationship Id="rId203" Type="http://schemas.openxmlformats.org/officeDocument/2006/relationships/hyperlink" Target="mailto:camille.grandjean@student.uclouvain.be" TargetMode="External"/><Relationship Id="rId208" Type="http://schemas.openxmlformats.org/officeDocument/2006/relationships/hyperlink" Target="mailto:beckers.f@outlook.com" TargetMode="External"/><Relationship Id="rId229" Type="http://schemas.openxmlformats.org/officeDocument/2006/relationships/hyperlink" Target="mailto:isabelleschaaps@gmail.com" TargetMode="External"/><Relationship Id="rId19" Type="http://schemas.openxmlformats.org/officeDocument/2006/relationships/hyperlink" Target="mailto:isabelleboniver264@hotmail.com" TargetMode="External"/><Relationship Id="rId224" Type="http://schemas.openxmlformats.org/officeDocument/2006/relationships/hyperlink" Target="mailto:martin.piret@student.uclouvain.be" TargetMode="External"/><Relationship Id="rId240" Type="http://schemas.openxmlformats.org/officeDocument/2006/relationships/hyperlink" Target="mailto:dethiersophie@outlook.com" TargetMode="External"/><Relationship Id="rId245" Type="http://schemas.openxmlformats.org/officeDocument/2006/relationships/hyperlink" Target="mailto:f.robert@student.uclouvain.be" TargetMode="External"/><Relationship Id="rId261" Type="http://schemas.openxmlformats.org/officeDocument/2006/relationships/hyperlink" Target="mailto:gueben.robin@gmail.com" TargetMode="External"/><Relationship Id="rId266" Type="http://schemas.openxmlformats.org/officeDocument/2006/relationships/hyperlink" Target="mailto:ebrual.2016@gmail.com" TargetMode="External"/><Relationship Id="rId14" Type="http://schemas.openxmlformats.org/officeDocument/2006/relationships/hyperlink" Target="mailto:a.boschetti@helmo.be" TargetMode="External"/><Relationship Id="rId30" Type="http://schemas.openxmlformats.org/officeDocument/2006/relationships/hyperlink" Target="mailto:docteurcounet@gmail.com" TargetMode="External"/><Relationship Id="rId35" Type="http://schemas.openxmlformats.org/officeDocument/2006/relationships/hyperlink" Target="mailto:jpchristophedoc@gmail.com" TargetMode="External"/><Relationship Id="rId56" Type="http://schemas.openxmlformats.org/officeDocument/2006/relationships/hyperlink" Target="mailto:diec_kienxuan@hotmail.com" TargetMode="External"/><Relationship Id="rId77" Type="http://schemas.openxmlformats.org/officeDocument/2006/relationships/hyperlink" Target="mailto:clairegoffard@gmail.com" TargetMode="External"/><Relationship Id="rId100" Type="http://schemas.openxmlformats.org/officeDocument/2006/relationships/hyperlink" Target="mailto:docteurjamar@skynet.be" TargetMode="External"/><Relationship Id="rId105" Type="http://schemas.openxmlformats.org/officeDocument/2006/relationships/hyperlink" Target="mailto:drkuz@hotmail.com" TargetMode="External"/><Relationship Id="rId126" Type="http://schemas.openxmlformats.org/officeDocument/2006/relationships/hyperlink" Target="mailto:ion.marinescugheorghe@gmail.com" TargetMode="External"/><Relationship Id="rId147" Type="http://schemas.openxmlformats.org/officeDocument/2006/relationships/hyperlink" Target="mailto:picquoteric@compaqnet.be" TargetMode="External"/><Relationship Id="rId168" Type="http://schemas.openxmlformats.org/officeDocument/2006/relationships/hyperlink" Target="mailto:benoit.skr@gmail.com" TargetMode="External"/><Relationship Id="rId282" Type="http://schemas.openxmlformats.org/officeDocument/2006/relationships/hyperlink" Target="mailto:dr.jpierrejacob@gmail.com" TargetMode="External"/><Relationship Id="rId8" Type="http://schemas.openxmlformats.org/officeDocument/2006/relationships/hyperlink" Target="mailto:burgeon.pascal@gmail.com" TargetMode="External"/><Relationship Id="rId51" Type="http://schemas.openxmlformats.org/officeDocument/2006/relationships/hyperlink" Target="mailto:bruno.docquier@skynet.be" TargetMode="External"/><Relationship Id="rId72" Type="http://schemas.openxmlformats.org/officeDocument/2006/relationships/hyperlink" Target="mailto:franckwavreille@outlook.com" TargetMode="External"/><Relationship Id="rId93" Type="http://schemas.openxmlformats.org/officeDocument/2006/relationships/hyperlink" Target="mailto:lilly29janssen@gmail.com" TargetMode="External"/><Relationship Id="rId98" Type="http://schemas.openxmlformats.org/officeDocument/2006/relationships/hyperlink" Target="mailto:jehinf@hotmail.com" TargetMode="External"/><Relationship Id="rId121" Type="http://schemas.openxmlformats.org/officeDocument/2006/relationships/hyperlink" Target="mailto:isabelle.laurent.doc@gmail.com" TargetMode="External"/><Relationship Id="rId142" Type="http://schemas.openxmlformats.org/officeDocument/2006/relationships/hyperlink" Target="mailto:celine8721@gmail.com" TargetMode="External"/><Relationship Id="rId163" Type="http://schemas.openxmlformats.org/officeDocument/2006/relationships/hyperlink" Target="mailto:dr.robinetpatrick@gmail.com" TargetMode="External"/><Relationship Id="rId184" Type="http://schemas.openxmlformats.org/officeDocument/2006/relationships/hyperlink" Target="mailto:virginiewillem73@gmail.com" TargetMode="External"/><Relationship Id="rId189" Type="http://schemas.openxmlformats.org/officeDocument/2006/relationships/hyperlink" Target="mailto:fvdb@cabvdb.be" TargetMode="External"/><Relationship Id="rId219" Type="http://schemas.openxmlformats.org/officeDocument/2006/relationships/hyperlink" Target="mailto:justinelaverdeur@gmail.com" TargetMode="External"/><Relationship Id="rId3" Type="http://schemas.openxmlformats.org/officeDocument/2006/relationships/hyperlink" Target="mailto:linearnould@yahoo.com" TargetMode="External"/><Relationship Id="rId214" Type="http://schemas.openxmlformats.org/officeDocument/2006/relationships/hyperlink" Target="mailto:louis.dubois.294@gmail.com" TargetMode="External"/><Relationship Id="rId230" Type="http://schemas.openxmlformats.org/officeDocument/2006/relationships/hyperlink" Target="mailto:marine.lhost@yahoo.com" TargetMode="External"/><Relationship Id="rId235" Type="http://schemas.openxmlformats.org/officeDocument/2006/relationships/hyperlink" Target="mailto:katha@skynet.be" TargetMode="External"/><Relationship Id="rId251" Type="http://schemas.openxmlformats.org/officeDocument/2006/relationships/hyperlink" Target="mailto:zakariakourir@gmail.com" TargetMode="External"/><Relationship Id="rId256" Type="http://schemas.openxmlformats.org/officeDocument/2006/relationships/hyperlink" Target="mailto:keusb@skynet.be" TargetMode="External"/><Relationship Id="rId277" Type="http://schemas.openxmlformats.org/officeDocument/2006/relationships/hyperlink" Target="mailto:mp.af@proximus.be" TargetMode="External"/><Relationship Id="rId25" Type="http://schemas.openxmlformats.org/officeDocument/2006/relationships/hyperlink" Target="mailto:breuer.verena86@gmail.com" TargetMode="External"/><Relationship Id="rId46" Type="http://schemas.openxmlformats.org/officeDocument/2006/relationships/hyperlink" Target="mailto:guy.daron@proximus.be" TargetMode="External"/><Relationship Id="rId67" Type="http://schemas.openxmlformats.org/officeDocument/2006/relationships/hyperlink" Target="mailto:isabelle.dehottay@skynet.be" TargetMode="External"/><Relationship Id="rId116" Type="http://schemas.openxmlformats.org/officeDocument/2006/relationships/hyperlink" Target="mailto:muriel-l@hotmail.com" TargetMode="External"/><Relationship Id="rId137" Type="http://schemas.openxmlformats.org/officeDocument/2006/relationships/hyperlink" Target="mailto:drjennifermuller@gmail.com" TargetMode="External"/><Relationship Id="rId158" Type="http://schemas.openxmlformats.org/officeDocument/2006/relationships/hyperlink" Target="mailto:jfr@ruwet.com" TargetMode="External"/><Relationship Id="rId272" Type="http://schemas.openxmlformats.org/officeDocument/2006/relationships/hyperlink" Target="mailto:med.monville@gmail.com" TargetMode="External"/><Relationship Id="rId20" Type="http://schemas.openxmlformats.org/officeDocument/2006/relationships/hyperlink" Target="mailto:domdicodel@skynet.be" TargetMode="External"/><Relationship Id="rId41" Type="http://schemas.openxmlformats.org/officeDocument/2006/relationships/hyperlink" Target="mailto:jeromecorteil@gmail.com" TargetMode="External"/><Relationship Id="rId62" Type="http://schemas.openxmlformats.org/officeDocument/2006/relationships/hyperlink" Target="mailto:pascal.desonniaux@skynet.be" TargetMode="External"/><Relationship Id="rId83" Type="http://schemas.openxmlformats.org/officeDocument/2006/relationships/hyperlink" Target="mailto:nicaise.elo@gmail.com" TargetMode="External"/><Relationship Id="rId88" Type="http://schemas.openxmlformats.org/officeDocument/2006/relationships/hyperlink" Target="mailto:cathy.hermann@skynet.be" TargetMode="External"/><Relationship Id="rId111" Type="http://schemas.openxmlformats.org/officeDocument/2006/relationships/hyperlink" Target="mailto:florianelambrechts@msn.com" TargetMode="External"/><Relationship Id="rId132" Type="http://schemas.openxmlformats.org/officeDocument/2006/relationships/hyperlink" Target="mailto:michelmeuriscabmed@hotmail.com" TargetMode="External"/><Relationship Id="rId153" Type="http://schemas.openxmlformats.org/officeDocument/2006/relationships/hyperlink" Target="mailto:robinet.celine@gmail.com" TargetMode="External"/><Relationship Id="rId174" Type="http://schemas.openxmlformats.org/officeDocument/2006/relationships/hyperlink" Target="mailto:mhdefourny@hotmail.fr" TargetMode="External"/><Relationship Id="rId179" Type="http://schemas.openxmlformats.org/officeDocument/2006/relationships/hyperlink" Target="mailto:asteheux@yahoo.fr" TargetMode="External"/><Relationship Id="rId195" Type="http://schemas.openxmlformats.org/officeDocument/2006/relationships/hyperlink" Target="mailto:meg_070@hotmail.com" TargetMode="External"/><Relationship Id="rId209" Type="http://schemas.openxmlformats.org/officeDocument/2006/relationships/hyperlink" Target="mailto:guillaume.comeliau@student.uclouvain.be" TargetMode="External"/><Relationship Id="rId190" Type="http://schemas.openxmlformats.org/officeDocument/2006/relationships/hyperlink" Target="mailto:pawestenbohm@gmail.com" TargetMode="External"/><Relationship Id="rId204" Type="http://schemas.openxmlformats.org/officeDocument/2006/relationships/hyperlink" Target="mailto:anaiscordier@hotmail.com" TargetMode="External"/><Relationship Id="rId220" Type="http://schemas.openxmlformats.org/officeDocument/2006/relationships/hyperlink" Target="mailto:emmanuelle_mockel@hotmail.com" TargetMode="External"/><Relationship Id="rId225" Type="http://schemas.openxmlformats.org/officeDocument/2006/relationships/hyperlink" Target="mailto:mremy@student.uliege.be" TargetMode="External"/><Relationship Id="rId241" Type="http://schemas.openxmlformats.org/officeDocument/2006/relationships/hyperlink" Target="mailto:camille.schnackers@gmail.com" TargetMode="External"/><Relationship Id="rId246" Type="http://schemas.openxmlformats.org/officeDocument/2006/relationships/hyperlink" Target="mailto:asafadi@student.uliege.be" TargetMode="External"/><Relationship Id="rId267" Type="http://schemas.openxmlformats.org/officeDocument/2006/relationships/hyperlink" Target="mailto:med.monville@gmail.com" TargetMode="External"/><Relationship Id="rId15" Type="http://schemas.openxmlformats.org/officeDocument/2006/relationships/hyperlink" Target="mailto:philippe.bindelle@skynet.be" TargetMode="External"/><Relationship Id="rId36" Type="http://schemas.openxmlformats.org/officeDocument/2006/relationships/hyperlink" Target="mailto:olivier.chojnacki@gmail.com" TargetMode="External"/><Relationship Id="rId57" Type="http://schemas.openxmlformats.org/officeDocument/2006/relationships/hyperlink" Target="mailto:docvidall@gmail.com" TargetMode="External"/><Relationship Id="rId106" Type="http://schemas.openxmlformats.org/officeDocument/2006/relationships/hyperlink" Target="mailto:kouambolivie@gmail.com" TargetMode="External"/><Relationship Id="rId127" Type="http://schemas.openxmlformats.org/officeDocument/2006/relationships/hyperlink" Target="mailto:muzembebamanayi@gmail.com" TargetMode="External"/><Relationship Id="rId262" Type="http://schemas.openxmlformats.org/officeDocument/2006/relationships/hyperlink" Target="mailto:dm.ibouanga@outlook.com" TargetMode="External"/><Relationship Id="rId283" Type="http://schemas.openxmlformats.org/officeDocument/2006/relationships/hyperlink" Target="mailto:andre.joelle@gmail.com" TargetMode="External"/><Relationship Id="rId10" Type="http://schemas.openxmlformats.org/officeDocument/2006/relationships/hyperlink" Target="mailto:g.bruyere@skynet.be" TargetMode="External"/><Relationship Id="rId31" Type="http://schemas.openxmlformats.org/officeDocument/2006/relationships/hyperlink" Target="mailto:drpcrutzen@gmail.com" TargetMode="External"/><Relationship Id="rId52" Type="http://schemas.openxmlformats.org/officeDocument/2006/relationships/hyperlink" Target="mailto:marienoelled@lamosaique.be" TargetMode="External"/><Relationship Id="rId73" Type="http://schemas.openxmlformats.org/officeDocument/2006/relationships/hyperlink" Target="mailto:fonsny.benoit@gmail.com" TargetMode="External"/><Relationship Id="rId78" Type="http://schemas.openxmlformats.org/officeDocument/2006/relationships/hyperlink" Target="mailto:mireille.gloesener@skynet.be" TargetMode="External"/><Relationship Id="rId94" Type="http://schemas.openxmlformats.org/officeDocument/2006/relationships/hyperlink" Target="mailto:m.jason@skynet.be" TargetMode="External"/><Relationship Id="rId99" Type="http://schemas.openxmlformats.org/officeDocument/2006/relationships/hyperlink" Target="mailto:doktor.janssen@skynet.be" TargetMode="External"/><Relationship Id="rId101" Type="http://schemas.openxmlformats.org/officeDocument/2006/relationships/hyperlink" Target="mailto:alexander.jenniges@gmail.com" TargetMode="External"/><Relationship Id="rId122" Type="http://schemas.openxmlformats.org/officeDocument/2006/relationships/hyperlink" Target="mailto:veroniquelegros@cabchapman.be" TargetMode="External"/><Relationship Id="rId143" Type="http://schemas.openxmlformats.org/officeDocument/2006/relationships/hyperlink" Target="mailto:jean-louis.piette@skynet.be" TargetMode="External"/><Relationship Id="rId148" Type="http://schemas.openxmlformats.org/officeDocument/2006/relationships/hyperlink" Target="mailto:alpadoc@gmail.com" TargetMode="External"/><Relationship Id="rId164" Type="http://schemas.openxmlformats.org/officeDocument/2006/relationships/hyperlink" Target="mailto:marcsartor@icloud.com" TargetMode="External"/><Relationship Id="rId169" Type="http://schemas.openxmlformats.org/officeDocument/2006/relationships/hyperlink" Target="mailto:docteur.schreiden@skynet.be" TargetMode="External"/><Relationship Id="rId185" Type="http://schemas.openxmlformats.org/officeDocument/2006/relationships/hyperlink" Target="mailto:wathourjulie@hotmail.com" TargetMode="External"/><Relationship Id="rId4" Type="http://schemas.openxmlformats.org/officeDocument/2006/relationships/hyperlink" Target="mailto:bernadette.banneux@hotmail.com" TargetMode="External"/><Relationship Id="rId9" Type="http://schemas.openxmlformats.org/officeDocument/2006/relationships/hyperlink" Target="mailto:anwar1114@yahoo.com" TargetMode="External"/><Relationship Id="rId180" Type="http://schemas.openxmlformats.org/officeDocument/2006/relationships/hyperlink" Target="mailto:helenetimmermann@hotmail.com" TargetMode="External"/><Relationship Id="rId210" Type="http://schemas.openxmlformats.org/officeDocument/2006/relationships/hyperlink" Target="mailto:ccrucifix@student.uclouvain.be" TargetMode="External"/><Relationship Id="rId215" Type="http://schemas.openxmlformats.org/officeDocument/2006/relationships/hyperlink" Target="mailto:heinen.ophelie@outlook.com" TargetMode="External"/><Relationship Id="rId236" Type="http://schemas.openxmlformats.org/officeDocument/2006/relationships/hyperlink" Target="mailto:elsa.gendebien@gmail.com" TargetMode="External"/><Relationship Id="rId257" Type="http://schemas.openxmlformats.org/officeDocument/2006/relationships/hyperlink" Target="mailto:christinestaar@gmx.net" TargetMode="External"/><Relationship Id="rId278" Type="http://schemas.openxmlformats.org/officeDocument/2006/relationships/hyperlink" Target="mailto:adelinewertz@gmail.com" TargetMode="External"/><Relationship Id="rId26" Type="http://schemas.openxmlformats.org/officeDocument/2006/relationships/hyperlink" Target="mailto:jean.jacques.counet@gmail.com" TargetMode="External"/><Relationship Id="rId231" Type="http://schemas.openxmlformats.org/officeDocument/2006/relationships/hyperlink" Target="mailto:elodie.rings@gmail.com" TargetMode="External"/><Relationship Id="rId252" Type="http://schemas.openxmlformats.org/officeDocument/2006/relationships/hyperlink" Target="mailto:marquet.bryan@gmail.com" TargetMode="External"/><Relationship Id="rId273" Type="http://schemas.openxmlformats.org/officeDocument/2006/relationships/hyperlink" Target="mailto:pauline.bourgraff@student.uclouvain.be" TargetMode="External"/><Relationship Id="rId47" Type="http://schemas.openxmlformats.org/officeDocument/2006/relationships/hyperlink" Target="mailto:m.darssi@laposte.net" TargetMode="External"/><Relationship Id="rId68" Type="http://schemas.openxmlformats.org/officeDocument/2006/relationships/hyperlink" Target="mailto:cabinetjy@gmail.com" TargetMode="External"/><Relationship Id="rId89" Type="http://schemas.openxmlformats.org/officeDocument/2006/relationships/hyperlink" Target="mailto:igballe@hotmail.be" TargetMode="External"/><Relationship Id="rId112" Type="http://schemas.openxmlformats.org/officeDocument/2006/relationships/hyperlink" Target="mailto:r-leonard@skynet.be" TargetMode="External"/><Relationship Id="rId133" Type="http://schemas.openxmlformats.org/officeDocument/2006/relationships/hyperlink" Target="mailto:martine.massaut@gmail.com" TargetMode="External"/><Relationship Id="rId154" Type="http://schemas.openxmlformats.org/officeDocument/2006/relationships/hyperlink" Target="mailto:rousseaujy@hotmail.com" TargetMode="External"/><Relationship Id="rId175" Type="http://schemas.openxmlformats.org/officeDocument/2006/relationships/hyperlink" Target="mailto:schmittmp@hotmail.com" TargetMode="External"/><Relationship Id="rId196" Type="http://schemas.openxmlformats.org/officeDocument/2006/relationships/hyperlink" Target="mailto:donatienne.crutzen@student.uclouvain.be" TargetMode="External"/><Relationship Id="rId200" Type="http://schemas.openxmlformats.org/officeDocument/2006/relationships/hyperlink" Target="mailto:m.jason@student.ulg.ac.be" TargetMode="External"/><Relationship Id="rId16" Type="http://schemas.openxmlformats.org/officeDocument/2006/relationships/hyperlink" Target="mailto:anne.franchimont@laposte.net" TargetMode="External"/><Relationship Id="rId221" Type="http://schemas.openxmlformats.org/officeDocument/2006/relationships/hyperlink" Target="mailto:docteurj.moray@gmail.com" TargetMode="External"/><Relationship Id="rId242" Type="http://schemas.openxmlformats.org/officeDocument/2006/relationships/hyperlink" Target="mailto:ayse.acar@student.uliege.be" TargetMode="External"/><Relationship Id="rId263" Type="http://schemas.openxmlformats.org/officeDocument/2006/relationships/hyperlink" Target="mailto:dr.atadlaoui@gmail.com" TargetMode="External"/><Relationship Id="rId284" Type="http://schemas.openxmlformats.org/officeDocument/2006/relationships/hyperlink" Target="mailto:beatrice.fourir@icloud.com" TargetMode="External"/><Relationship Id="rId37" Type="http://schemas.openxmlformats.org/officeDocument/2006/relationships/hyperlink" Target="mailto:anita.chanteux@belgacom.net" TargetMode="External"/><Relationship Id="rId58" Type="http://schemas.openxmlformats.org/officeDocument/2006/relationships/hyperlink" Target="mailto:dutilleuxphilippe@gmail.com" TargetMode="External"/><Relationship Id="rId79" Type="http://schemas.openxmlformats.org/officeDocument/2006/relationships/hyperlink" Target="mailto:nathaliegilis@hotmail.com" TargetMode="External"/><Relationship Id="rId102" Type="http://schemas.openxmlformats.org/officeDocument/2006/relationships/hyperlink" Target="mailto:astridkupper@hotmail.com" TargetMode="External"/><Relationship Id="rId123" Type="http://schemas.openxmlformats.org/officeDocument/2006/relationships/hyperlink" Target="mailto:frlem@skynet.be" TargetMode="External"/><Relationship Id="rId144" Type="http://schemas.openxmlformats.org/officeDocument/2006/relationships/hyperlink" Target="mailto:julienparotte@skynet.be" TargetMode="External"/><Relationship Id="rId90" Type="http://schemas.openxmlformats.org/officeDocument/2006/relationships/hyperlink" Target="mailto:xavier.hurtgen@skynet.be" TargetMode="External"/><Relationship Id="rId165" Type="http://schemas.openxmlformats.org/officeDocument/2006/relationships/hyperlink" Target="mailto:marcseel@gmail.com" TargetMode="External"/><Relationship Id="rId186" Type="http://schemas.openxmlformats.org/officeDocument/2006/relationships/hyperlink" Target="mailto:etiennehenri57@gmail.com" TargetMode="External"/><Relationship Id="rId211" Type="http://schemas.openxmlformats.org/officeDocument/2006/relationships/hyperlink" Target="mailto:numadelahaut@gmail.com" TargetMode="External"/><Relationship Id="rId232" Type="http://schemas.openxmlformats.org/officeDocument/2006/relationships/hyperlink" Target="mailto:francoishick@gmail.com" TargetMode="External"/><Relationship Id="rId253" Type="http://schemas.openxmlformats.org/officeDocument/2006/relationships/hyperlink" Target="mailto:moise.ngnineda@student.uclouvain.be" TargetMode="External"/><Relationship Id="rId274" Type="http://schemas.openxmlformats.org/officeDocument/2006/relationships/hyperlink" Target="mailto:drnuytsluc@gmail.com" TargetMode="External"/><Relationship Id="rId27" Type="http://schemas.openxmlformats.org/officeDocument/2006/relationships/hyperlink" Target="mailto:drcohnen@gmail.com" TargetMode="External"/><Relationship Id="rId48" Type="http://schemas.openxmlformats.org/officeDocument/2006/relationships/hyperlink" Target="mailto:delcodoc@scarlet.be" TargetMode="External"/><Relationship Id="rId69" Type="http://schemas.openxmlformats.org/officeDocument/2006/relationships/hyperlink" Target="mailto:patrick@depadoc.be" TargetMode="External"/><Relationship Id="rId113" Type="http://schemas.openxmlformats.org/officeDocument/2006/relationships/hyperlink" Target="mailto:palete@skynet.be" TargetMode="External"/><Relationship Id="rId134" Type="http://schemas.openxmlformats.org/officeDocument/2006/relationships/hyperlink" Target="mailto:masson.ph@infonie.be" TargetMode="External"/><Relationship Id="rId80" Type="http://schemas.openxmlformats.org/officeDocument/2006/relationships/hyperlink" Target="mailto:sophie.gardier@gmail.com" TargetMode="External"/><Relationship Id="rId155" Type="http://schemas.openxmlformats.org/officeDocument/2006/relationships/hyperlink" Target="mailto:roomspdoc@gmail.com" TargetMode="External"/><Relationship Id="rId176" Type="http://schemas.openxmlformats.org/officeDocument/2006/relationships/hyperlink" Target="mailto:dr.med.schmitz@gmx.de" TargetMode="External"/><Relationship Id="rId197" Type="http://schemas.openxmlformats.org/officeDocument/2006/relationships/hyperlink" Target="mailto:marie.angeline@alumni.ulg.ac.be" TargetMode="External"/><Relationship Id="rId201" Type="http://schemas.openxmlformats.org/officeDocument/2006/relationships/hyperlink" Target="mailto:pmarquet@student@student.ulg.ac.be" TargetMode="External"/><Relationship Id="rId222" Type="http://schemas.openxmlformats.org/officeDocument/2006/relationships/hyperlink" Target="mailto:maryline.pilliterri@outlook.com" TargetMode="External"/><Relationship Id="rId243" Type="http://schemas.openxmlformats.org/officeDocument/2006/relationships/hyperlink" Target="mailto:laurent.hitabatuma@student.uliege.be" TargetMode="External"/><Relationship Id="rId264" Type="http://schemas.openxmlformats.org/officeDocument/2006/relationships/hyperlink" Target="mailto:alinetesei@hotmail.com" TargetMode="External"/><Relationship Id="rId285" Type="http://schemas.openxmlformats.org/officeDocument/2006/relationships/printerSettings" Target="../printerSettings/printerSettings1.bin"/><Relationship Id="rId17" Type="http://schemas.openxmlformats.org/officeDocument/2006/relationships/hyperlink" Target="mailto:info@drbelleflamme.be" TargetMode="External"/><Relationship Id="rId38" Type="http://schemas.openxmlformats.org/officeDocument/2006/relationships/hyperlink" Target="mailto:cavezmyriam@gmail.com" TargetMode="External"/><Relationship Id="rId59" Type="http://schemas.openxmlformats.org/officeDocument/2006/relationships/hyperlink" Target="mailto:bdederix@gmail.com" TargetMode="External"/><Relationship Id="rId103" Type="http://schemas.openxmlformats.org/officeDocument/2006/relationships/hyperlink" Target="mailto:eric.dessart57@gmail.com" TargetMode="External"/><Relationship Id="rId124" Type="http://schemas.openxmlformats.org/officeDocument/2006/relationships/hyperlink" Target="mailto:valerie_lemmens@yahoo.de" TargetMode="External"/><Relationship Id="rId70" Type="http://schemas.openxmlformats.org/officeDocument/2006/relationships/hyperlink" Target="mailto:drgregoryernst@gmail.com" TargetMode="External"/><Relationship Id="rId91" Type="http://schemas.openxmlformats.org/officeDocument/2006/relationships/hyperlink" Target="mailto:aivanov8@hotmail.com" TargetMode="External"/><Relationship Id="rId145" Type="http://schemas.openxmlformats.org/officeDocument/2006/relationships/hyperlink" Target="mailto:philipps.charlotte@icloud.com" TargetMode="External"/><Relationship Id="rId166" Type="http://schemas.openxmlformats.org/officeDocument/2006/relationships/hyperlink" Target="mailto:dr.sander@skynet.be" TargetMode="External"/><Relationship Id="rId187" Type="http://schemas.openxmlformats.org/officeDocument/2006/relationships/hyperlink" Target="mailto:carine_werts@hotmail.com" TargetMode="External"/><Relationship Id="rId1" Type="http://schemas.openxmlformats.org/officeDocument/2006/relationships/hyperlink" Target="mailto:aadlju@hotmail.com" TargetMode="External"/><Relationship Id="rId212" Type="http://schemas.openxmlformats.org/officeDocument/2006/relationships/hyperlink" Target="mailto:numadelahaut@gmail.com" TargetMode="External"/><Relationship Id="rId233" Type="http://schemas.openxmlformats.org/officeDocument/2006/relationships/hyperlink" Target="mailto:halil.progesund@gmail.com" TargetMode="External"/><Relationship Id="rId254" Type="http://schemas.openxmlformats.org/officeDocument/2006/relationships/hyperlink" Target="mailto:catherine.aldenhoff@hotmail.com" TargetMode="External"/><Relationship Id="rId28" Type="http://schemas.openxmlformats.org/officeDocument/2006/relationships/hyperlink" Target="mailto:docconstant@gmail.com" TargetMode="External"/><Relationship Id="rId49" Type="http://schemas.openxmlformats.org/officeDocument/2006/relationships/hyperlink" Target="mailto:jldeleuze@gmail.com" TargetMode="External"/><Relationship Id="rId114" Type="http://schemas.openxmlformats.org/officeDocument/2006/relationships/hyperlink" Target="mailto:yannickloo@hotmail.com" TargetMode="External"/><Relationship Id="rId275" Type="http://schemas.openxmlformats.org/officeDocument/2006/relationships/hyperlink" Target="mailto:ericpeerboom@gmail.com" TargetMode="External"/><Relationship Id="rId60" Type="http://schemas.openxmlformats.org/officeDocument/2006/relationships/hyperlink" Target="mailto:jdodemont88@gmail.com" TargetMode="External"/><Relationship Id="rId81" Type="http://schemas.openxmlformats.org/officeDocument/2006/relationships/hyperlink" Target="mailto:hilde.govaerts@skynet.be" TargetMode="External"/><Relationship Id="rId135" Type="http://schemas.openxmlformats.org/officeDocument/2006/relationships/hyperlink" Target="mailto:luc.massenaux@skynet.be" TargetMode="External"/><Relationship Id="rId156" Type="http://schemas.openxmlformats.org/officeDocument/2006/relationships/hyperlink" Target="mailto:be.romer@belgacom.net" TargetMode="External"/><Relationship Id="rId177" Type="http://schemas.openxmlformats.org/officeDocument/2006/relationships/hyperlink" Target="mailto:marierose.schnackers@skynet.be" TargetMode="External"/><Relationship Id="rId198" Type="http://schemas.openxmlformats.org/officeDocument/2006/relationships/hyperlink" Target="mailto:jacques.berckmoes@skynet.be" TargetMode="External"/><Relationship Id="rId202" Type="http://schemas.openxmlformats.org/officeDocument/2006/relationships/hyperlink" Target="mailto:elodie.rings@gmail.com" TargetMode="External"/><Relationship Id="rId223" Type="http://schemas.openxmlformats.org/officeDocument/2006/relationships/hyperlink" Target="mailto:martin.piret@student.uclouvain.be" TargetMode="External"/><Relationship Id="rId244" Type="http://schemas.openxmlformats.org/officeDocument/2006/relationships/hyperlink" Target="mailto:jreda@student.uliege.b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4.xm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tabColor theme="5"/>
  </sheetPr>
  <dimension ref="A1:D320"/>
  <sheetViews>
    <sheetView zoomScaleNormal="100" workbookViewId="0">
      <selection activeCell="C37" sqref="C37"/>
    </sheetView>
  </sheetViews>
  <sheetFormatPr baseColWidth="10" defaultColWidth="11.44140625" defaultRowHeight="14.4" x14ac:dyDescent="0.3"/>
  <cols>
    <col min="1" max="1" width="49.88671875" style="40" bestFit="1" customWidth="1"/>
    <col min="2" max="2" width="14.44140625" style="40" bestFit="1" customWidth="1"/>
    <col min="3" max="3" width="19.88671875" style="40" bestFit="1" customWidth="1"/>
    <col min="4" max="4" width="35.21875" style="40" bestFit="1" customWidth="1"/>
    <col min="5" max="16384" width="11.44140625" style="40"/>
  </cols>
  <sheetData>
    <row r="1" spans="1:4" ht="15" customHeight="1" x14ac:dyDescent="0.3">
      <c r="A1" s="116" t="s">
        <v>52</v>
      </c>
      <c r="B1" s="90"/>
      <c r="C1" s="91" t="s">
        <v>1195</v>
      </c>
      <c r="D1" s="90"/>
    </row>
    <row r="2" spans="1:4" ht="15" customHeight="1" x14ac:dyDescent="0.3">
      <c r="A2" s="116"/>
      <c r="B2" s="90"/>
      <c r="C2" s="90"/>
      <c r="D2" s="90"/>
    </row>
    <row r="3" spans="1:4" x14ac:dyDescent="0.3">
      <c r="A3" t="s">
        <v>53</v>
      </c>
      <c r="B3" s="92" t="s">
        <v>72</v>
      </c>
      <c r="C3" s="92" t="s">
        <v>1016</v>
      </c>
      <c r="D3" t="s">
        <v>73</v>
      </c>
    </row>
    <row r="4" spans="1:4" hidden="1" x14ac:dyDescent="0.3">
      <c r="A4" t="s">
        <v>74</v>
      </c>
      <c r="B4" s="92" t="s">
        <v>79</v>
      </c>
      <c r="C4" s="92" t="s">
        <v>81</v>
      </c>
      <c r="D4" s="100" t="s">
        <v>80</v>
      </c>
    </row>
    <row r="5" spans="1:4" hidden="1" x14ac:dyDescent="0.3">
      <c r="A5" t="s">
        <v>1200</v>
      </c>
      <c r="B5" s="93" t="s">
        <v>209</v>
      </c>
      <c r="C5" s="93" t="s">
        <v>210</v>
      </c>
      <c r="D5" s="101" t="s">
        <v>878</v>
      </c>
    </row>
    <row r="6" spans="1:4" hidden="1" x14ac:dyDescent="0.3">
      <c r="A6" t="s">
        <v>1201</v>
      </c>
      <c r="B6" s="92"/>
      <c r="C6" s="93" t="s">
        <v>210</v>
      </c>
      <c r="D6" s="101" t="s">
        <v>1030</v>
      </c>
    </row>
    <row r="7" spans="1:4" hidden="1" x14ac:dyDescent="0.3">
      <c r="A7" t="s">
        <v>1202</v>
      </c>
      <c r="B7" s="92"/>
      <c r="C7" s="93" t="s">
        <v>210</v>
      </c>
      <c r="D7" s="101" t="s">
        <v>1032</v>
      </c>
    </row>
    <row r="8" spans="1:4" hidden="1" x14ac:dyDescent="0.3">
      <c r="A8" t="s">
        <v>1238</v>
      </c>
      <c r="B8" s="92" t="s">
        <v>1166</v>
      </c>
      <c r="C8" s="93" t="s">
        <v>754</v>
      </c>
      <c r="D8" s="100" t="s">
        <v>755</v>
      </c>
    </row>
    <row r="9" spans="1:4" hidden="1" x14ac:dyDescent="0.3">
      <c r="A9" t="s">
        <v>1242</v>
      </c>
      <c r="B9" s="112"/>
      <c r="C9" s="106"/>
      <c r="D9" s="100"/>
    </row>
    <row r="10" spans="1:4" hidden="1" x14ac:dyDescent="0.3">
      <c r="A10" t="s">
        <v>1240</v>
      </c>
      <c r="B10" s="93" t="s">
        <v>840</v>
      </c>
      <c r="C10" s="93" t="s">
        <v>841</v>
      </c>
      <c r="D10" s="101" t="s">
        <v>842</v>
      </c>
    </row>
    <row r="11" spans="1:4" hidden="1" x14ac:dyDescent="0.3">
      <c r="A11" t="s">
        <v>1241</v>
      </c>
      <c r="B11" s="92"/>
      <c r="C11" s="92" t="s">
        <v>1175</v>
      </c>
      <c r="D11" s="101" t="s">
        <v>1176</v>
      </c>
    </row>
    <row r="12" spans="1:4" hidden="1" x14ac:dyDescent="0.3">
      <c r="A12" t="s">
        <v>1017</v>
      </c>
      <c r="B12" s="93" t="s">
        <v>1018</v>
      </c>
      <c r="C12" s="93" t="s">
        <v>85</v>
      </c>
      <c r="D12" s="99" t="s">
        <v>1187</v>
      </c>
    </row>
    <row r="13" spans="1:4" hidden="1" x14ac:dyDescent="0.3">
      <c r="A13" t="s">
        <v>76</v>
      </c>
      <c r="B13" s="94" t="s">
        <v>86</v>
      </c>
      <c r="C13" s="93" t="s">
        <v>87</v>
      </c>
      <c r="D13" s="101" t="s">
        <v>88</v>
      </c>
    </row>
    <row r="14" spans="1:4" hidden="1" x14ac:dyDescent="0.3">
      <c r="A14" t="s">
        <v>77</v>
      </c>
      <c r="B14" s="93" t="s">
        <v>89</v>
      </c>
      <c r="C14" s="93" t="s">
        <v>1019</v>
      </c>
      <c r="D14" s="100" t="s">
        <v>90</v>
      </c>
    </row>
    <row r="15" spans="1:4" hidden="1" x14ac:dyDescent="0.3">
      <c r="A15" t="s">
        <v>75</v>
      </c>
      <c r="B15" s="93" t="s">
        <v>82</v>
      </c>
      <c r="C15" s="93" t="s">
        <v>83</v>
      </c>
      <c r="D15" s="100" t="s">
        <v>84</v>
      </c>
    </row>
    <row r="16" spans="1:4" hidden="1" x14ac:dyDescent="0.3">
      <c r="A16" t="s">
        <v>78</v>
      </c>
      <c r="B16" s="95" t="s">
        <v>91</v>
      </c>
      <c r="C16" s="93" t="s">
        <v>92</v>
      </c>
      <c r="D16" s="100" t="s">
        <v>93</v>
      </c>
    </row>
    <row r="17" spans="1:4" hidden="1" x14ac:dyDescent="0.3">
      <c r="A17" t="s">
        <v>94</v>
      </c>
      <c r="B17" s="102" t="s">
        <v>116</v>
      </c>
      <c r="C17" s="93" t="s">
        <v>117</v>
      </c>
      <c r="D17" s="100" t="s">
        <v>118</v>
      </c>
    </row>
    <row r="18" spans="1:4" hidden="1" x14ac:dyDescent="0.3">
      <c r="A18" t="s">
        <v>930</v>
      </c>
      <c r="B18" s="102" t="s">
        <v>1000</v>
      </c>
      <c r="C18" s="93" t="s">
        <v>119</v>
      </c>
      <c r="D18" s="100" t="s">
        <v>120</v>
      </c>
    </row>
    <row r="19" spans="1:4" hidden="1" x14ac:dyDescent="0.3">
      <c r="A19" t="s">
        <v>95</v>
      </c>
      <c r="B19" s="103" t="s">
        <v>1011</v>
      </c>
      <c r="C19" s="93" t="s">
        <v>121</v>
      </c>
      <c r="D19" s="100" t="s">
        <v>122</v>
      </c>
    </row>
    <row r="20" spans="1:4" hidden="1" x14ac:dyDescent="0.3">
      <c r="A20" t="s">
        <v>96</v>
      </c>
      <c r="B20" s="93" t="s">
        <v>123</v>
      </c>
      <c r="C20" s="93" t="s">
        <v>124</v>
      </c>
      <c r="D20" s="100" t="s">
        <v>993</v>
      </c>
    </row>
    <row r="21" spans="1:4" hidden="1" x14ac:dyDescent="0.3">
      <c r="A21" t="s">
        <v>97</v>
      </c>
      <c r="B21" s="95" t="s">
        <v>125</v>
      </c>
      <c r="C21" s="93" t="s">
        <v>126</v>
      </c>
      <c r="D21" s="100" t="s">
        <v>127</v>
      </c>
    </row>
    <row r="22" spans="1:4" hidden="1" x14ac:dyDescent="0.3">
      <c r="A22" t="s">
        <v>99</v>
      </c>
      <c r="B22" s="93" t="s">
        <v>131</v>
      </c>
      <c r="C22" s="93" t="s">
        <v>132</v>
      </c>
      <c r="D22" s="100" t="s">
        <v>133</v>
      </c>
    </row>
    <row r="23" spans="1:4" hidden="1" x14ac:dyDescent="0.3">
      <c r="A23" t="s">
        <v>100</v>
      </c>
      <c r="B23" s="93" t="s">
        <v>134</v>
      </c>
      <c r="C23" s="93" t="s">
        <v>83</v>
      </c>
      <c r="D23" s="100" t="s">
        <v>135</v>
      </c>
    </row>
    <row r="24" spans="1:4" hidden="1" x14ac:dyDescent="0.3">
      <c r="A24" t="s">
        <v>101</v>
      </c>
      <c r="B24" s="96" t="s">
        <v>136</v>
      </c>
      <c r="C24" s="93" t="s">
        <v>137</v>
      </c>
      <c r="D24" s="100" t="s">
        <v>138</v>
      </c>
    </row>
    <row r="25" spans="1:4" hidden="1" x14ac:dyDescent="0.3">
      <c r="A25" t="s">
        <v>102</v>
      </c>
      <c r="B25" s="93" t="s">
        <v>139</v>
      </c>
      <c r="C25" s="93" t="s">
        <v>140</v>
      </c>
      <c r="D25" s="101" t="s">
        <v>141</v>
      </c>
    </row>
    <row r="26" spans="1:4" hidden="1" x14ac:dyDescent="0.3">
      <c r="A26" t="s">
        <v>103</v>
      </c>
      <c r="B26" s="93" t="s">
        <v>142</v>
      </c>
      <c r="C26" s="93" t="s">
        <v>143</v>
      </c>
      <c r="D26" s="101" t="s">
        <v>144</v>
      </c>
    </row>
    <row r="27" spans="1:4" hidden="1" x14ac:dyDescent="0.3">
      <c r="A27" t="s">
        <v>104</v>
      </c>
      <c r="B27" s="94" t="s">
        <v>145</v>
      </c>
      <c r="C27" s="93" t="s">
        <v>126</v>
      </c>
      <c r="D27" s="101" t="s">
        <v>146</v>
      </c>
    </row>
    <row r="28" spans="1:4" hidden="1" x14ac:dyDescent="0.3">
      <c r="A28" t="s">
        <v>105</v>
      </c>
      <c r="B28" s="93" t="s">
        <v>147</v>
      </c>
      <c r="C28" s="93" t="s">
        <v>148</v>
      </c>
      <c r="D28" s="100" t="s">
        <v>149</v>
      </c>
    </row>
    <row r="29" spans="1:4" hidden="1" x14ac:dyDescent="0.3">
      <c r="A29" t="s">
        <v>106</v>
      </c>
      <c r="B29" s="93" t="s">
        <v>150</v>
      </c>
      <c r="C29" s="93" t="s">
        <v>85</v>
      </c>
      <c r="D29" s="100" t="s">
        <v>151</v>
      </c>
    </row>
    <row r="30" spans="1:4" hidden="1" x14ac:dyDescent="0.3">
      <c r="A30" t="s">
        <v>107</v>
      </c>
      <c r="B30" s="93" t="s">
        <v>152</v>
      </c>
      <c r="C30" s="93" t="s">
        <v>153</v>
      </c>
      <c r="D30" s="100" t="s">
        <v>154</v>
      </c>
    </row>
    <row r="31" spans="1:4" hidden="1" x14ac:dyDescent="0.3">
      <c r="A31" t="s">
        <v>108</v>
      </c>
      <c r="B31" s="92" t="s">
        <v>1020</v>
      </c>
      <c r="C31" s="93" t="s">
        <v>1021</v>
      </c>
      <c r="D31" s="101" t="s">
        <v>155</v>
      </c>
    </row>
    <row r="32" spans="1:4" hidden="1" x14ac:dyDescent="0.3">
      <c r="A32" t="s">
        <v>109</v>
      </c>
      <c r="B32" s="95" t="s">
        <v>156</v>
      </c>
      <c r="C32" s="93" t="s">
        <v>157</v>
      </c>
      <c r="D32" s="101" t="s">
        <v>158</v>
      </c>
    </row>
    <row r="33" spans="1:4" hidden="1" x14ac:dyDescent="0.3">
      <c r="A33" t="s">
        <v>1010</v>
      </c>
      <c r="B33" s="92"/>
      <c r="C33" s="93" t="s">
        <v>157</v>
      </c>
      <c r="D33" s="98" t="s">
        <v>1193</v>
      </c>
    </row>
    <row r="34" spans="1:4" x14ac:dyDescent="0.3">
      <c r="A34" t="s">
        <v>110</v>
      </c>
      <c r="B34" s="92" t="s">
        <v>159</v>
      </c>
      <c r="C34" s="93" t="s">
        <v>162</v>
      </c>
      <c r="D34" s="100" t="s">
        <v>160</v>
      </c>
    </row>
    <row r="35" spans="1:4" x14ac:dyDescent="0.3">
      <c r="A35" t="s">
        <v>971</v>
      </c>
      <c r="B35" s="95" t="s">
        <v>938</v>
      </c>
      <c r="C35" s="93" t="s">
        <v>162</v>
      </c>
      <c r="D35" s="100" t="s">
        <v>939</v>
      </c>
    </row>
    <row r="36" spans="1:4" x14ac:dyDescent="0.3">
      <c r="A36" t="s">
        <v>1022</v>
      </c>
      <c r="B36" s="92"/>
      <c r="C36" s="93" t="s">
        <v>162</v>
      </c>
      <c r="D36" s="100" t="s">
        <v>1023</v>
      </c>
    </row>
    <row r="37" spans="1:4" hidden="1" x14ac:dyDescent="0.3">
      <c r="A37" t="s">
        <v>111</v>
      </c>
      <c r="B37" s="92" t="s">
        <v>161</v>
      </c>
      <c r="C37" s="93" t="s">
        <v>162</v>
      </c>
      <c r="D37" s="100" t="s">
        <v>163</v>
      </c>
    </row>
    <row r="38" spans="1:4" hidden="1" x14ac:dyDescent="0.3">
      <c r="A38" t="s">
        <v>112</v>
      </c>
      <c r="B38" s="93" t="s">
        <v>164</v>
      </c>
      <c r="C38" s="93" t="s">
        <v>165</v>
      </c>
      <c r="D38" s="101" t="s">
        <v>166</v>
      </c>
    </row>
    <row r="39" spans="1:4" hidden="1" x14ac:dyDescent="0.3">
      <c r="A39" t="s">
        <v>113</v>
      </c>
      <c r="B39" s="93" t="s">
        <v>167</v>
      </c>
      <c r="C39" s="93" t="s">
        <v>168</v>
      </c>
      <c r="D39" s="101" t="s">
        <v>169</v>
      </c>
    </row>
    <row r="40" spans="1:4" hidden="1" x14ac:dyDescent="0.3">
      <c r="A40" t="s">
        <v>114</v>
      </c>
      <c r="B40" s="93" t="s">
        <v>170</v>
      </c>
      <c r="C40" s="93" t="s">
        <v>171</v>
      </c>
      <c r="D40" s="100" t="s">
        <v>172</v>
      </c>
    </row>
    <row r="41" spans="1:4" hidden="1" x14ac:dyDescent="0.3">
      <c r="A41" t="s">
        <v>115</v>
      </c>
      <c r="B41" s="93" t="s">
        <v>173</v>
      </c>
      <c r="C41" s="93" t="s">
        <v>174</v>
      </c>
      <c r="D41" s="101" t="s">
        <v>175</v>
      </c>
    </row>
    <row r="42" spans="1:4" hidden="1" x14ac:dyDescent="0.3">
      <c r="A42" t="s">
        <v>1024</v>
      </c>
      <c r="B42" s="92" t="s">
        <v>922</v>
      </c>
      <c r="C42" s="93" t="s">
        <v>651</v>
      </c>
      <c r="D42" s="101" t="s">
        <v>923</v>
      </c>
    </row>
    <row r="43" spans="1:4" hidden="1" x14ac:dyDescent="0.3">
      <c r="A43" t="s">
        <v>942</v>
      </c>
      <c r="B43" s="93" t="s">
        <v>1012</v>
      </c>
      <c r="C43" s="93" t="s">
        <v>194</v>
      </c>
      <c r="D43" s="101" t="s">
        <v>195</v>
      </c>
    </row>
    <row r="44" spans="1:4" hidden="1" x14ac:dyDescent="0.3">
      <c r="A44" t="s">
        <v>893</v>
      </c>
      <c r="B44" s="93" t="s">
        <v>1025</v>
      </c>
      <c r="C44" s="93" t="s">
        <v>1026</v>
      </c>
      <c r="D44" s="101" t="s">
        <v>197</v>
      </c>
    </row>
    <row r="45" spans="1:4" hidden="1" x14ac:dyDescent="0.3">
      <c r="A45" t="s">
        <v>176</v>
      </c>
      <c r="B45" s="93" t="s">
        <v>198</v>
      </c>
      <c r="C45" s="93" t="s">
        <v>199</v>
      </c>
      <c r="D45" s="101" t="s">
        <v>200</v>
      </c>
    </row>
    <row r="46" spans="1:4" hidden="1" x14ac:dyDescent="0.3">
      <c r="A46" t="s">
        <v>177</v>
      </c>
      <c r="B46" s="93" t="s">
        <v>201</v>
      </c>
      <c r="C46" s="93" t="s">
        <v>199</v>
      </c>
      <c r="D46" s="101" t="s">
        <v>202</v>
      </c>
    </row>
    <row r="47" spans="1:4" hidden="1" x14ac:dyDescent="0.3">
      <c r="A47" t="s">
        <v>178</v>
      </c>
      <c r="B47" s="93" t="s">
        <v>203</v>
      </c>
      <c r="C47" s="93" t="s">
        <v>204</v>
      </c>
      <c r="D47" s="101" t="s">
        <v>205</v>
      </c>
    </row>
    <row r="48" spans="1:4" hidden="1" x14ac:dyDescent="0.3">
      <c r="A48" t="s">
        <v>179</v>
      </c>
      <c r="B48" s="93" t="s">
        <v>206</v>
      </c>
      <c r="C48" s="93" t="s">
        <v>207</v>
      </c>
      <c r="D48" s="101" t="s">
        <v>208</v>
      </c>
    </row>
    <row r="49" spans="1:4" hidden="1" x14ac:dyDescent="0.3">
      <c r="A49" t="s">
        <v>1027</v>
      </c>
      <c r="B49" s="92"/>
      <c r="C49" s="93" t="s">
        <v>207</v>
      </c>
      <c r="D49" s="101" t="s">
        <v>1028</v>
      </c>
    </row>
    <row r="50" spans="1:4" hidden="1" x14ac:dyDescent="0.3">
      <c r="A50" t="s">
        <v>181</v>
      </c>
      <c r="B50" s="93" t="s">
        <v>211</v>
      </c>
      <c r="C50" s="93" t="s">
        <v>212</v>
      </c>
      <c r="D50" s="101" t="s">
        <v>213</v>
      </c>
    </row>
    <row r="51" spans="1:4" hidden="1" x14ac:dyDescent="0.3">
      <c r="A51" t="s">
        <v>182</v>
      </c>
      <c r="B51" s="93" t="s">
        <v>214</v>
      </c>
      <c r="C51" s="93" t="s">
        <v>215</v>
      </c>
      <c r="D51" s="101" t="s">
        <v>216</v>
      </c>
    </row>
    <row r="52" spans="1:4" hidden="1" x14ac:dyDescent="0.3">
      <c r="A52" t="s">
        <v>183</v>
      </c>
      <c r="B52" s="93" t="s">
        <v>217</v>
      </c>
      <c r="C52" s="93" t="s">
        <v>218</v>
      </c>
      <c r="D52" s="101" t="s">
        <v>219</v>
      </c>
    </row>
    <row r="53" spans="1:4" hidden="1" x14ac:dyDescent="0.3">
      <c r="A53" t="s">
        <v>1196</v>
      </c>
      <c r="B53" s="93" t="s">
        <v>128</v>
      </c>
      <c r="C53" s="93" t="s">
        <v>129</v>
      </c>
      <c r="D53" s="101" t="s">
        <v>130</v>
      </c>
    </row>
    <row r="54" spans="1:4" hidden="1" x14ac:dyDescent="0.3">
      <c r="A54" s="104" t="s">
        <v>1197</v>
      </c>
      <c r="B54" s="105" t="s">
        <v>1198</v>
      </c>
      <c r="C54" s="106"/>
      <c r="D54" s="107" t="s">
        <v>1199</v>
      </c>
    </row>
    <row r="55" spans="1:4" hidden="1" x14ac:dyDescent="0.3">
      <c r="A55" t="s">
        <v>1203</v>
      </c>
      <c r="B55" s="93" t="s">
        <v>234</v>
      </c>
      <c r="C55" s="93" t="s">
        <v>129</v>
      </c>
      <c r="D55" s="108" t="s">
        <v>235</v>
      </c>
    </row>
    <row r="56" spans="1:4" hidden="1" x14ac:dyDescent="0.3">
      <c r="A56" t="s">
        <v>1210</v>
      </c>
      <c r="B56" s="93" t="s">
        <v>520</v>
      </c>
      <c r="C56" s="93" t="s">
        <v>129</v>
      </c>
      <c r="D56" s="109" t="s">
        <v>521</v>
      </c>
    </row>
    <row r="57" spans="1:4" hidden="1" x14ac:dyDescent="0.3">
      <c r="A57" s="104" t="s">
        <v>1211</v>
      </c>
      <c r="B57" s="111" t="s">
        <v>1212</v>
      </c>
      <c r="C57" s="106"/>
      <c r="D57" s="100" t="s">
        <v>1213</v>
      </c>
    </row>
    <row r="58" spans="1:4" hidden="1" x14ac:dyDescent="0.3">
      <c r="A58" t="s">
        <v>1206</v>
      </c>
      <c r="B58" s="92" t="s">
        <v>1068</v>
      </c>
      <c r="C58" s="92" t="s">
        <v>85</v>
      </c>
      <c r="D58" s="100" t="s">
        <v>1069</v>
      </c>
    </row>
    <row r="59" spans="1:4" hidden="1" x14ac:dyDescent="0.3">
      <c r="A59" s="104" t="s">
        <v>1244</v>
      </c>
      <c r="B59" s="112"/>
      <c r="C59" s="112"/>
      <c r="D59" s="101"/>
    </row>
    <row r="60" spans="1:4" hidden="1" x14ac:dyDescent="0.3">
      <c r="A60" t="s">
        <v>1205</v>
      </c>
      <c r="B60" s="95" t="s">
        <v>293</v>
      </c>
      <c r="C60" s="93" t="s">
        <v>294</v>
      </c>
      <c r="D60" s="109" t="s">
        <v>295</v>
      </c>
    </row>
    <row r="61" spans="1:4" hidden="1" x14ac:dyDescent="0.3">
      <c r="A61" t="s">
        <v>1209</v>
      </c>
      <c r="B61" s="95" t="s">
        <v>493</v>
      </c>
      <c r="C61" s="93" t="s">
        <v>494</v>
      </c>
      <c r="D61" s="109" t="s">
        <v>295</v>
      </c>
    </row>
    <row r="62" spans="1:4" hidden="1" x14ac:dyDescent="0.3">
      <c r="A62" t="s">
        <v>1235</v>
      </c>
      <c r="B62" s="97" t="s">
        <v>597</v>
      </c>
      <c r="C62" s="93" t="s">
        <v>1133</v>
      </c>
      <c r="D62" s="109" t="s">
        <v>598</v>
      </c>
    </row>
    <row r="63" spans="1:4" hidden="1" x14ac:dyDescent="0.3">
      <c r="A63" t="s">
        <v>1236</v>
      </c>
      <c r="B63" s="95" t="s">
        <v>647</v>
      </c>
      <c r="C63" s="93" t="s">
        <v>648</v>
      </c>
      <c r="D63" s="109" t="s">
        <v>649</v>
      </c>
    </row>
    <row r="64" spans="1:4" hidden="1" x14ac:dyDescent="0.3">
      <c r="A64" t="s">
        <v>1237</v>
      </c>
      <c r="B64" s="92" t="s">
        <v>1137</v>
      </c>
      <c r="C64" s="92" t="s">
        <v>294</v>
      </c>
      <c r="D64" s="100" t="s">
        <v>1138</v>
      </c>
    </row>
    <row r="65" spans="1:4" hidden="1" x14ac:dyDescent="0.3">
      <c r="A65" t="s">
        <v>184</v>
      </c>
      <c r="B65" s="93" t="s">
        <v>220</v>
      </c>
      <c r="C65" s="93" t="s">
        <v>221</v>
      </c>
      <c r="D65" s="101" t="s">
        <v>222</v>
      </c>
    </row>
    <row r="66" spans="1:4" hidden="1" x14ac:dyDescent="0.3">
      <c r="A66" t="s">
        <v>966</v>
      </c>
      <c r="B66" s="93" t="s">
        <v>926</v>
      </c>
      <c r="C66" s="93" t="s">
        <v>245</v>
      </c>
      <c r="D66" s="101" t="s">
        <v>927</v>
      </c>
    </row>
    <row r="67" spans="1:4" hidden="1" x14ac:dyDescent="0.3">
      <c r="A67" t="s">
        <v>185</v>
      </c>
      <c r="B67" s="95" t="s">
        <v>223</v>
      </c>
      <c r="C67" s="93" t="s">
        <v>224</v>
      </c>
      <c r="D67" s="108" t="s">
        <v>225</v>
      </c>
    </row>
    <row r="68" spans="1:4" hidden="1" x14ac:dyDescent="0.3">
      <c r="A68" t="s">
        <v>186</v>
      </c>
      <c r="B68" s="93" t="s">
        <v>226</v>
      </c>
      <c r="C68" s="93" t="s">
        <v>227</v>
      </c>
      <c r="D68" s="99" t="s">
        <v>1247</v>
      </c>
    </row>
    <row r="69" spans="1:4" hidden="1" x14ac:dyDescent="0.3">
      <c r="A69" t="s">
        <v>187</v>
      </c>
      <c r="B69" s="93" t="s">
        <v>228</v>
      </c>
      <c r="C69" s="93" t="s">
        <v>229</v>
      </c>
      <c r="D69" s="108" t="s">
        <v>230</v>
      </c>
    </row>
    <row r="70" spans="1:4" hidden="1" x14ac:dyDescent="0.3">
      <c r="A70" t="s">
        <v>188</v>
      </c>
      <c r="B70" s="93" t="s">
        <v>231</v>
      </c>
      <c r="C70" s="93" t="s">
        <v>232</v>
      </c>
      <c r="D70" s="108" t="s">
        <v>233</v>
      </c>
    </row>
    <row r="71" spans="1:4" hidden="1" x14ac:dyDescent="0.3">
      <c r="A71" t="s">
        <v>190</v>
      </c>
      <c r="B71" s="93" t="s">
        <v>236</v>
      </c>
      <c r="C71" s="93" t="s">
        <v>117</v>
      </c>
      <c r="D71" s="108" t="s">
        <v>237</v>
      </c>
    </row>
    <row r="72" spans="1:4" hidden="1" x14ac:dyDescent="0.3">
      <c r="A72" t="s">
        <v>191</v>
      </c>
      <c r="B72" s="93" t="s">
        <v>238</v>
      </c>
      <c r="C72" s="93" t="s">
        <v>239</v>
      </c>
      <c r="D72" s="101" t="s">
        <v>240</v>
      </c>
    </row>
    <row r="73" spans="1:4" hidden="1" x14ac:dyDescent="0.3">
      <c r="A73" t="s">
        <v>192</v>
      </c>
      <c r="B73" s="95" t="s">
        <v>241</v>
      </c>
      <c r="C73" s="93" t="s">
        <v>242</v>
      </c>
      <c r="D73" s="101" t="s">
        <v>243</v>
      </c>
    </row>
    <row r="74" spans="1:4" hidden="1" x14ac:dyDescent="0.3">
      <c r="A74" t="s">
        <v>193</v>
      </c>
      <c r="B74" s="93" t="s">
        <v>244</v>
      </c>
      <c r="C74" s="93" t="s">
        <v>245</v>
      </c>
      <c r="D74" s="101" t="s">
        <v>246</v>
      </c>
    </row>
    <row r="75" spans="1:4" hidden="1" x14ac:dyDescent="0.3">
      <c r="A75" t="s">
        <v>987</v>
      </c>
      <c r="B75" s="93" t="s">
        <v>926</v>
      </c>
      <c r="C75" s="93" t="s">
        <v>245</v>
      </c>
      <c r="D75" s="100" t="s">
        <v>927</v>
      </c>
    </row>
    <row r="76" spans="1:4" hidden="1" x14ac:dyDescent="0.3">
      <c r="A76" t="s">
        <v>315</v>
      </c>
      <c r="B76" s="93" t="s">
        <v>247</v>
      </c>
      <c r="C76" s="93" t="s">
        <v>1033</v>
      </c>
      <c r="D76" s="101" t="s">
        <v>248</v>
      </c>
    </row>
    <row r="77" spans="1:4" hidden="1" x14ac:dyDescent="0.3">
      <c r="A77" t="s">
        <v>316</v>
      </c>
      <c r="B77" s="93" t="s">
        <v>249</v>
      </c>
      <c r="C77" s="93" t="s">
        <v>250</v>
      </c>
      <c r="D77" s="109" t="s">
        <v>251</v>
      </c>
    </row>
    <row r="78" spans="1:4" hidden="1" x14ac:dyDescent="0.3">
      <c r="A78" t="s">
        <v>317</v>
      </c>
      <c r="B78" s="93" t="s">
        <v>252</v>
      </c>
      <c r="C78" s="93" t="s">
        <v>253</v>
      </c>
      <c r="D78" s="100" t="s">
        <v>254</v>
      </c>
    </row>
    <row r="79" spans="1:4" hidden="1" x14ac:dyDescent="0.3">
      <c r="A79" t="s">
        <v>1034</v>
      </c>
      <c r="B79" s="95" t="s">
        <v>1035</v>
      </c>
      <c r="C79" s="93" t="s">
        <v>1036</v>
      </c>
      <c r="D79" s="98" t="s">
        <v>1037</v>
      </c>
    </row>
    <row r="80" spans="1:4" hidden="1" x14ac:dyDescent="0.3">
      <c r="A80" t="s">
        <v>1038</v>
      </c>
      <c r="B80" s="92"/>
      <c r="C80" s="92" t="s">
        <v>346</v>
      </c>
      <c r="D80" s="100" t="s">
        <v>1039</v>
      </c>
    </row>
    <row r="81" spans="1:4" hidden="1" x14ac:dyDescent="0.3">
      <c r="A81" t="s">
        <v>318</v>
      </c>
      <c r="B81" s="93" t="s">
        <v>255</v>
      </c>
      <c r="C81" s="93" t="s">
        <v>196</v>
      </c>
      <c r="D81" s="100" t="s">
        <v>256</v>
      </c>
    </row>
    <row r="82" spans="1:4" hidden="1" x14ac:dyDescent="0.3">
      <c r="A82" t="s">
        <v>319</v>
      </c>
      <c r="B82" s="95" t="s">
        <v>257</v>
      </c>
      <c r="C82" s="93" t="s">
        <v>196</v>
      </c>
      <c r="D82" s="100" t="s">
        <v>258</v>
      </c>
    </row>
    <row r="83" spans="1:4" hidden="1" x14ac:dyDescent="0.3">
      <c r="A83" t="s">
        <v>320</v>
      </c>
      <c r="B83" s="95" t="s">
        <v>259</v>
      </c>
      <c r="C83" s="93" t="s">
        <v>119</v>
      </c>
      <c r="D83" s="100" t="s">
        <v>260</v>
      </c>
    </row>
    <row r="84" spans="1:4" hidden="1" x14ac:dyDescent="0.3">
      <c r="A84" t="s">
        <v>985</v>
      </c>
      <c r="B84" s="93" t="s">
        <v>1040</v>
      </c>
      <c r="C84" s="93" t="s">
        <v>1041</v>
      </c>
      <c r="D84" s="100" t="s">
        <v>1042</v>
      </c>
    </row>
    <row r="85" spans="1:4" hidden="1" x14ac:dyDescent="0.3">
      <c r="A85" t="s">
        <v>1043</v>
      </c>
      <c r="B85" s="92" t="s">
        <v>1044</v>
      </c>
      <c r="C85" s="93" t="s">
        <v>119</v>
      </c>
      <c r="D85" s="100" t="s">
        <v>1045</v>
      </c>
    </row>
    <row r="86" spans="1:4" hidden="1" x14ac:dyDescent="0.3">
      <c r="A86" t="s">
        <v>1046</v>
      </c>
      <c r="B86" s="92" t="s">
        <v>1047</v>
      </c>
      <c r="C86" s="93" t="s">
        <v>119</v>
      </c>
      <c r="D86" s="100" t="s">
        <v>1048</v>
      </c>
    </row>
    <row r="87" spans="1:4" hidden="1" x14ac:dyDescent="0.3">
      <c r="A87" t="s">
        <v>323</v>
      </c>
      <c r="B87" s="93" t="s">
        <v>263</v>
      </c>
      <c r="C87" s="93" t="s">
        <v>148</v>
      </c>
      <c r="D87" s="108" t="s">
        <v>264</v>
      </c>
    </row>
    <row r="88" spans="1:4" hidden="1" x14ac:dyDescent="0.3">
      <c r="A88" t="s">
        <v>324</v>
      </c>
      <c r="B88" s="93" t="s">
        <v>265</v>
      </c>
      <c r="C88" s="93" t="s">
        <v>266</v>
      </c>
      <c r="D88" s="108" t="s">
        <v>267</v>
      </c>
    </row>
    <row r="89" spans="1:4" hidden="1" x14ac:dyDescent="0.3">
      <c r="A89" t="s">
        <v>325</v>
      </c>
      <c r="B89" s="97" t="s">
        <v>268</v>
      </c>
      <c r="C89" s="94" t="s">
        <v>269</v>
      </c>
      <c r="D89" s="108" t="s">
        <v>270</v>
      </c>
    </row>
    <row r="90" spans="1:4" hidden="1" x14ac:dyDescent="0.3">
      <c r="A90" t="s">
        <v>326</v>
      </c>
      <c r="B90" s="93" t="s">
        <v>271</v>
      </c>
      <c r="C90" s="93" t="s">
        <v>272</v>
      </c>
      <c r="D90" s="108" t="s">
        <v>273</v>
      </c>
    </row>
    <row r="91" spans="1:4" hidden="1" x14ac:dyDescent="0.3">
      <c r="A91" t="s">
        <v>327</v>
      </c>
      <c r="B91" s="93" t="s">
        <v>274</v>
      </c>
      <c r="C91" s="93" t="s">
        <v>275</v>
      </c>
      <c r="D91" s="109" t="s">
        <v>276</v>
      </c>
    </row>
    <row r="92" spans="1:4" hidden="1" x14ac:dyDescent="0.3">
      <c r="A92" t="s">
        <v>322</v>
      </c>
      <c r="B92" s="93" t="s">
        <v>261</v>
      </c>
      <c r="C92" s="93" t="s">
        <v>1049</v>
      </c>
      <c r="D92" s="100" t="s">
        <v>262</v>
      </c>
    </row>
    <row r="93" spans="1:4" hidden="1" x14ac:dyDescent="0.3">
      <c r="A93" t="s">
        <v>328</v>
      </c>
      <c r="B93" s="93" t="s">
        <v>277</v>
      </c>
      <c r="C93" s="93" t="s">
        <v>171</v>
      </c>
      <c r="D93" s="108" t="s">
        <v>278</v>
      </c>
    </row>
    <row r="94" spans="1:4" hidden="1" x14ac:dyDescent="0.3">
      <c r="A94" t="s">
        <v>329</v>
      </c>
      <c r="B94" s="95" t="s">
        <v>279</v>
      </c>
      <c r="C94" s="93" t="s">
        <v>280</v>
      </c>
      <c r="D94" s="108" t="s">
        <v>281</v>
      </c>
    </row>
    <row r="95" spans="1:4" hidden="1" x14ac:dyDescent="0.3">
      <c r="A95" t="s">
        <v>1050</v>
      </c>
      <c r="B95" s="92" t="s">
        <v>1204</v>
      </c>
      <c r="C95" s="92" t="s">
        <v>1051</v>
      </c>
      <c r="D95" s="101" t="s">
        <v>1052</v>
      </c>
    </row>
    <row r="96" spans="1:4" hidden="1" x14ac:dyDescent="0.3">
      <c r="A96" t="s">
        <v>330</v>
      </c>
      <c r="B96" s="93" t="s">
        <v>282</v>
      </c>
      <c r="C96" s="93" t="s">
        <v>283</v>
      </c>
      <c r="D96" s="108" t="s">
        <v>284</v>
      </c>
    </row>
    <row r="97" spans="1:4" hidden="1" x14ac:dyDescent="0.3">
      <c r="A97" t="s">
        <v>331</v>
      </c>
      <c r="B97" s="93" t="s">
        <v>285</v>
      </c>
      <c r="C97" s="93" t="s">
        <v>286</v>
      </c>
      <c r="D97" s="108" t="s">
        <v>287</v>
      </c>
    </row>
    <row r="98" spans="1:4" hidden="1" x14ac:dyDescent="0.3">
      <c r="A98" t="s">
        <v>332</v>
      </c>
      <c r="B98" s="93" t="s">
        <v>288</v>
      </c>
      <c r="C98" s="93" t="s">
        <v>289</v>
      </c>
      <c r="D98" s="109" t="s">
        <v>290</v>
      </c>
    </row>
    <row r="99" spans="1:4" hidden="1" x14ac:dyDescent="0.3">
      <c r="A99" t="s">
        <v>974</v>
      </c>
      <c r="B99" s="94" t="s">
        <v>912</v>
      </c>
      <c r="C99" s="93" t="s">
        <v>289</v>
      </c>
      <c r="D99" s="100" t="s">
        <v>913</v>
      </c>
    </row>
    <row r="100" spans="1:4" hidden="1" x14ac:dyDescent="0.3">
      <c r="A100" t="s">
        <v>854</v>
      </c>
      <c r="B100" s="93" t="s">
        <v>291</v>
      </c>
      <c r="C100" s="93" t="s">
        <v>194</v>
      </c>
      <c r="D100" s="108" t="s">
        <v>292</v>
      </c>
    </row>
    <row r="101" spans="1:4" hidden="1" x14ac:dyDescent="0.3">
      <c r="A101" t="s">
        <v>1053</v>
      </c>
      <c r="B101" s="92"/>
      <c r="C101" s="92" t="s">
        <v>194</v>
      </c>
      <c r="D101" s="100" t="s">
        <v>1054</v>
      </c>
    </row>
    <row r="102" spans="1:4" hidden="1" x14ac:dyDescent="0.3">
      <c r="A102" t="s">
        <v>334</v>
      </c>
      <c r="B102" s="93" t="s">
        <v>296</v>
      </c>
      <c r="C102" s="93" t="s">
        <v>85</v>
      </c>
      <c r="D102" s="108" t="s">
        <v>297</v>
      </c>
    </row>
    <row r="103" spans="1:4" hidden="1" x14ac:dyDescent="0.3">
      <c r="A103" t="s">
        <v>335</v>
      </c>
      <c r="B103" s="94" t="s">
        <v>1055</v>
      </c>
      <c r="C103" s="93" t="s">
        <v>1056</v>
      </c>
      <c r="D103" s="101" t="s">
        <v>298</v>
      </c>
    </row>
    <row r="104" spans="1:4" hidden="1" x14ac:dyDescent="0.3">
      <c r="A104" t="s">
        <v>336</v>
      </c>
      <c r="B104" s="94" t="s">
        <v>299</v>
      </c>
      <c r="C104" s="93" t="s">
        <v>300</v>
      </c>
      <c r="D104" s="101" t="s">
        <v>301</v>
      </c>
    </row>
    <row r="105" spans="1:4" hidden="1" x14ac:dyDescent="0.3">
      <c r="A105" t="s">
        <v>337</v>
      </c>
      <c r="B105" s="93" t="s">
        <v>302</v>
      </c>
      <c r="C105" s="93" t="s">
        <v>303</v>
      </c>
      <c r="D105" s="109" t="s">
        <v>304</v>
      </c>
    </row>
    <row r="106" spans="1:4" hidden="1" x14ac:dyDescent="0.3">
      <c r="A106" t="s">
        <v>338</v>
      </c>
      <c r="B106" s="93" t="s">
        <v>305</v>
      </c>
      <c r="C106" s="94" t="s">
        <v>306</v>
      </c>
      <c r="D106" s="108" t="s">
        <v>307</v>
      </c>
    </row>
    <row r="107" spans="1:4" hidden="1" x14ac:dyDescent="0.3">
      <c r="A107" t="s">
        <v>972</v>
      </c>
      <c r="B107" s="93" t="s">
        <v>917</v>
      </c>
      <c r="C107" s="94" t="s">
        <v>306</v>
      </c>
      <c r="D107" s="109"/>
    </row>
    <row r="108" spans="1:4" hidden="1" x14ac:dyDescent="0.3">
      <c r="A108" t="s">
        <v>339</v>
      </c>
      <c r="B108" s="94" t="s">
        <v>1013</v>
      </c>
      <c r="C108" s="93" t="s">
        <v>308</v>
      </c>
      <c r="D108" s="108" t="s">
        <v>309</v>
      </c>
    </row>
    <row r="109" spans="1:4" hidden="1" x14ac:dyDescent="0.3">
      <c r="A109" t="s">
        <v>341</v>
      </c>
      <c r="B109" s="93" t="s">
        <v>310</v>
      </c>
      <c r="C109" s="93" t="s">
        <v>311</v>
      </c>
      <c r="D109" s="101" t="s">
        <v>1250</v>
      </c>
    </row>
    <row r="110" spans="1:4" hidden="1" x14ac:dyDescent="0.3">
      <c r="A110" t="s">
        <v>342</v>
      </c>
      <c r="B110" s="93" t="s">
        <v>312</v>
      </c>
      <c r="C110" s="93" t="s">
        <v>313</v>
      </c>
      <c r="D110" s="109" t="s">
        <v>314</v>
      </c>
    </row>
    <row r="111" spans="1:4" hidden="1" x14ac:dyDescent="0.3">
      <c r="A111" t="s">
        <v>351</v>
      </c>
      <c r="B111" s="93" t="s">
        <v>343</v>
      </c>
      <c r="C111" s="93" t="s">
        <v>660</v>
      </c>
      <c r="D111" s="100" t="s">
        <v>344</v>
      </c>
    </row>
    <row r="112" spans="1:4" hidden="1" x14ac:dyDescent="0.3">
      <c r="A112" t="s">
        <v>1057</v>
      </c>
      <c r="B112" s="92" t="s">
        <v>1058</v>
      </c>
      <c r="C112" s="93" t="s">
        <v>660</v>
      </c>
      <c r="D112" s="100" t="s">
        <v>1059</v>
      </c>
    </row>
    <row r="113" spans="1:4" hidden="1" x14ac:dyDescent="0.3">
      <c r="A113" t="s">
        <v>352</v>
      </c>
      <c r="B113" s="95" t="s">
        <v>345</v>
      </c>
      <c r="C113" s="93" t="s">
        <v>346</v>
      </c>
      <c r="D113" s="108" t="s">
        <v>347</v>
      </c>
    </row>
    <row r="114" spans="1:4" hidden="1" x14ac:dyDescent="0.3">
      <c r="A114" t="s">
        <v>1060</v>
      </c>
      <c r="B114" s="92"/>
      <c r="C114" s="92" t="s">
        <v>346</v>
      </c>
      <c r="D114" s="101" t="s">
        <v>1039</v>
      </c>
    </row>
    <row r="115" spans="1:4" hidden="1" x14ac:dyDescent="0.3">
      <c r="A115" t="s">
        <v>353</v>
      </c>
      <c r="B115" s="93" t="s">
        <v>348</v>
      </c>
      <c r="C115" s="93" t="s">
        <v>349</v>
      </c>
      <c r="D115" s="108" t="s">
        <v>350</v>
      </c>
    </row>
    <row r="116" spans="1:4" hidden="1" x14ac:dyDescent="0.3">
      <c r="A116" t="s">
        <v>366</v>
      </c>
      <c r="B116" s="93" t="s">
        <v>354</v>
      </c>
      <c r="C116" s="93" t="s">
        <v>1061</v>
      </c>
      <c r="D116" s="101" t="s">
        <v>355</v>
      </c>
    </row>
    <row r="117" spans="1:4" hidden="1" x14ac:dyDescent="0.3">
      <c r="A117" t="s">
        <v>1009</v>
      </c>
      <c r="B117" s="93" t="s">
        <v>876</v>
      </c>
      <c r="C117" s="93" t="s">
        <v>580</v>
      </c>
      <c r="D117" s="98" t="s">
        <v>1181</v>
      </c>
    </row>
    <row r="118" spans="1:4" hidden="1" x14ac:dyDescent="0.3">
      <c r="A118" t="s">
        <v>1062</v>
      </c>
      <c r="B118" s="95" t="s">
        <v>356</v>
      </c>
      <c r="C118" s="93" t="s">
        <v>357</v>
      </c>
      <c r="D118" s="109" t="s">
        <v>358</v>
      </c>
    </row>
    <row r="119" spans="1:4" hidden="1" x14ac:dyDescent="0.3">
      <c r="A119" t="s">
        <v>1063</v>
      </c>
      <c r="B119" s="92" t="s">
        <v>1064</v>
      </c>
      <c r="C119" s="93" t="s">
        <v>357</v>
      </c>
      <c r="D119" s="100" t="s">
        <v>1065</v>
      </c>
    </row>
    <row r="120" spans="1:4" hidden="1" x14ac:dyDescent="0.3">
      <c r="A120" t="s">
        <v>368</v>
      </c>
      <c r="B120" s="93" t="s">
        <v>359</v>
      </c>
      <c r="C120" s="93" t="s">
        <v>360</v>
      </c>
      <c r="D120" s="99" t="s">
        <v>1249</v>
      </c>
    </row>
    <row r="121" spans="1:4" hidden="1" x14ac:dyDescent="0.3">
      <c r="A121" t="s">
        <v>369</v>
      </c>
      <c r="B121" s="93" t="s">
        <v>361</v>
      </c>
      <c r="C121" s="93" t="s">
        <v>362</v>
      </c>
      <c r="D121" s="100" t="s">
        <v>1248</v>
      </c>
    </row>
    <row r="122" spans="1:4" hidden="1" x14ac:dyDescent="0.3">
      <c r="A122" t="s">
        <v>367</v>
      </c>
      <c r="B122" s="93" t="s">
        <v>363</v>
      </c>
      <c r="C122" s="93" t="s">
        <v>253</v>
      </c>
      <c r="D122" s="100" t="s">
        <v>364</v>
      </c>
    </row>
    <row r="123" spans="1:4" hidden="1" x14ac:dyDescent="0.3">
      <c r="A123" t="s">
        <v>370</v>
      </c>
      <c r="B123" s="93" t="s">
        <v>1066</v>
      </c>
      <c r="C123" s="93" t="s">
        <v>365</v>
      </c>
      <c r="D123" s="100" t="s">
        <v>877</v>
      </c>
    </row>
    <row r="124" spans="1:4" hidden="1" x14ac:dyDescent="0.3">
      <c r="A124" t="s">
        <v>393</v>
      </c>
      <c r="B124" s="93" t="s">
        <v>371</v>
      </c>
      <c r="C124" s="93" t="s">
        <v>372</v>
      </c>
      <c r="D124" s="109" t="s">
        <v>373</v>
      </c>
    </row>
    <row r="125" spans="1:4" hidden="1" x14ac:dyDescent="0.3">
      <c r="A125" t="s">
        <v>394</v>
      </c>
      <c r="B125" s="93" t="s">
        <v>374</v>
      </c>
      <c r="C125" s="93" t="s">
        <v>308</v>
      </c>
      <c r="D125" s="108" t="s">
        <v>375</v>
      </c>
    </row>
    <row r="126" spans="1:4" hidden="1" x14ac:dyDescent="0.3">
      <c r="A126" t="s">
        <v>976</v>
      </c>
      <c r="B126" s="93" t="s">
        <v>905</v>
      </c>
      <c r="C126" s="93" t="s">
        <v>308</v>
      </c>
      <c r="D126" s="100" t="s">
        <v>906</v>
      </c>
    </row>
    <row r="127" spans="1:4" hidden="1" x14ac:dyDescent="0.3">
      <c r="A127" t="s">
        <v>395</v>
      </c>
      <c r="B127" s="93" t="s">
        <v>376</v>
      </c>
      <c r="C127" s="93" t="s">
        <v>250</v>
      </c>
      <c r="D127" s="109" t="s">
        <v>377</v>
      </c>
    </row>
    <row r="128" spans="1:4" hidden="1" x14ac:dyDescent="0.3">
      <c r="A128" t="s">
        <v>396</v>
      </c>
      <c r="B128" s="93" t="s">
        <v>378</v>
      </c>
      <c r="C128" s="93" t="s">
        <v>379</v>
      </c>
      <c r="D128" s="108" t="s">
        <v>380</v>
      </c>
    </row>
    <row r="129" spans="1:4" hidden="1" x14ac:dyDescent="0.3">
      <c r="A129" t="s">
        <v>397</v>
      </c>
      <c r="B129" s="95" t="s">
        <v>381</v>
      </c>
      <c r="C129" s="93" t="s">
        <v>85</v>
      </c>
      <c r="D129" s="98" t="s">
        <v>1180</v>
      </c>
    </row>
    <row r="130" spans="1:4" hidden="1" x14ac:dyDescent="0.3">
      <c r="A130" t="s">
        <v>398</v>
      </c>
      <c r="B130" s="95" t="s">
        <v>382</v>
      </c>
      <c r="C130" s="93" t="s">
        <v>383</v>
      </c>
      <c r="D130" s="108" t="s">
        <v>384</v>
      </c>
    </row>
    <row r="131" spans="1:4" hidden="1" x14ac:dyDescent="0.3">
      <c r="A131" t="s">
        <v>1008</v>
      </c>
      <c r="B131" s="92" t="s">
        <v>1070</v>
      </c>
      <c r="C131" s="92" t="s">
        <v>383</v>
      </c>
      <c r="D131" s="101" t="s">
        <v>1071</v>
      </c>
    </row>
    <row r="132" spans="1:4" hidden="1" x14ac:dyDescent="0.3">
      <c r="A132" t="s">
        <v>1072</v>
      </c>
      <c r="B132" s="92" t="s">
        <v>1073</v>
      </c>
      <c r="C132" s="93" t="s">
        <v>383</v>
      </c>
      <c r="D132" s="101" t="s">
        <v>1074</v>
      </c>
    </row>
    <row r="133" spans="1:4" hidden="1" x14ac:dyDescent="0.3">
      <c r="A133" t="s">
        <v>399</v>
      </c>
      <c r="B133" s="93" t="s">
        <v>385</v>
      </c>
      <c r="C133" s="93" t="s">
        <v>386</v>
      </c>
      <c r="D133" s="108" t="s">
        <v>387</v>
      </c>
    </row>
    <row r="134" spans="1:4" hidden="1" x14ac:dyDescent="0.3">
      <c r="A134" t="s">
        <v>1075</v>
      </c>
      <c r="B134" s="92" t="s">
        <v>1076</v>
      </c>
      <c r="C134" s="93" t="s">
        <v>386</v>
      </c>
      <c r="D134" s="101" t="s">
        <v>1077</v>
      </c>
    </row>
    <row r="135" spans="1:4" hidden="1" x14ac:dyDescent="0.3">
      <c r="A135" t="s">
        <v>400</v>
      </c>
      <c r="B135" s="93" t="s">
        <v>388</v>
      </c>
      <c r="C135" s="93" t="s">
        <v>389</v>
      </c>
      <c r="D135" s="109" t="s">
        <v>390</v>
      </c>
    </row>
    <row r="136" spans="1:4" hidden="1" x14ac:dyDescent="0.3">
      <c r="A136" t="s">
        <v>403</v>
      </c>
      <c r="B136" s="93" t="s">
        <v>391</v>
      </c>
      <c r="C136" s="93" t="s">
        <v>92</v>
      </c>
      <c r="D136" s="108" t="s">
        <v>392</v>
      </c>
    </row>
    <row r="137" spans="1:4" hidden="1" x14ac:dyDescent="0.3">
      <c r="A137" t="s">
        <v>404</v>
      </c>
      <c r="B137" s="95" t="s">
        <v>401</v>
      </c>
      <c r="C137" s="93" t="s">
        <v>1078</v>
      </c>
      <c r="D137" s="109" t="s">
        <v>402</v>
      </c>
    </row>
    <row r="138" spans="1:4" hidden="1" x14ac:dyDescent="0.3">
      <c r="A138" t="s">
        <v>427</v>
      </c>
      <c r="B138" s="94" t="s">
        <v>405</v>
      </c>
      <c r="C138" s="93" t="s">
        <v>406</v>
      </c>
      <c r="D138" s="108" t="s">
        <v>407</v>
      </c>
    </row>
    <row r="139" spans="1:4" hidden="1" x14ac:dyDescent="0.3">
      <c r="A139" t="s">
        <v>874</v>
      </c>
      <c r="B139" s="93" t="s">
        <v>408</v>
      </c>
      <c r="C139" s="93" t="s">
        <v>92</v>
      </c>
      <c r="D139" s="108" t="s">
        <v>409</v>
      </c>
    </row>
    <row r="140" spans="1:4" hidden="1" x14ac:dyDescent="0.3">
      <c r="A140" t="s">
        <v>428</v>
      </c>
      <c r="B140" s="93" t="s">
        <v>410</v>
      </c>
      <c r="C140" s="93" t="s">
        <v>411</v>
      </c>
      <c r="D140" s="108" t="s">
        <v>412</v>
      </c>
    </row>
    <row r="141" spans="1:4" hidden="1" x14ac:dyDescent="0.3">
      <c r="A141" t="s">
        <v>429</v>
      </c>
      <c r="B141" s="93" t="s">
        <v>413</v>
      </c>
      <c r="C141" s="93" t="s">
        <v>165</v>
      </c>
      <c r="D141" s="109" t="s">
        <v>414</v>
      </c>
    </row>
    <row r="142" spans="1:4" hidden="1" x14ac:dyDescent="0.3">
      <c r="A142" t="s">
        <v>999</v>
      </c>
      <c r="B142" s="93" t="s">
        <v>1014</v>
      </c>
      <c r="C142" s="93" t="s">
        <v>357</v>
      </c>
      <c r="D142" s="100" t="s">
        <v>415</v>
      </c>
    </row>
    <row r="143" spans="1:4" hidden="1" x14ac:dyDescent="0.3">
      <c r="A143" t="s">
        <v>430</v>
      </c>
      <c r="B143" s="93" t="s">
        <v>416</v>
      </c>
      <c r="C143" s="93" t="s">
        <v>313</v>
      </c>
      <c r="D143" s="109" t="s">
        <v>417</v>
      </c>
    </row>
    <row r="144" spans="1:4" hidden="1" x14ac:dyDescent="0.3">
      <c r="A144" s="104" t="s">
        <v>1194</v>
      </c>
      <c r="B144" s="110" t="s">
        <v>1207</v>
      </c>
      <c r="C144" s="106"/>
      <c r="D144" s="101" t="s">
        <v>1208</v>
      </c>
    </row>
    <row r="145" spans="1:4" hidden="1" x14ac:dyDescent="0.3">
      <c r="A145" t="s">
        <v>432</v>
      </c>
      <c r="B145" s="93" t="s">
        <v>418</v>
      </c>
      <c r="C145" s="93" t="s">
        <v>419</v>
      </c>
      <c r="D145" s="108" t="s">
        <v>420</v>
      </c>
    </row>
    <row r="146" spans="1:4" hidden="1" x14ac:dyDescent="0.3">
      <c r="A146" t="s">
        <v>1079</v>
      </c>
      <c r="B146" s="92" t="s">
        <v>1080</v>
      </c>
      <c r="C146" s="92" t="s">
        <v>419</v>
      </c>
      <c r="D146" s="101" t="s">
        <v>1081</v>
      </c>
    </row>
    <row r="147" spans="1:4" hidden="1" x14ac:dyDescent="0.3">
      <c r="A147" t="s">
        <v>433</v>
      </c>
      <c r="B147" s="93" t="s">
        <v>421</v>
      </c>
      <c r="C147" s="93" t="s">
        <v>422</v>
      </c>
      <c r="D147" s="109" t="s">
        <v>423</v>
      </c>
    </row>
    <row r="148" spans="1:4" hidden="1" x14ac:dyDescent="0.3">
      <c r="A148" t="s">
        <v>431</v>
      </c>
      <c r="B148" s="93" t="s">
        <v>424</v>
      </c>
      <c r="C148" s="93" t="s">
        <v>425</v>
      </c>
      <c r="D148" s="100" t="s">
        <v>426</v>
      </c>
    </row>
    <row r="149" spans="1:4" hidden="1" x14ac:dyDescent="0.3">
      <c r="A149" t="s">
        <v>440</v>
      </c>
      <c r="B149" s="93" t="s">
        <v>434</v>
      </c>
      <c r="C149" s="93" t="s">
        <v>435</v>
      </c>
      <c r="D149" s="100" t="s">
        <v>436</v>
      </c>
    </row>
    <row r="150" spans="1:4" hidden="1" x14ac:dyDescent="0.3">
      <c r="A150" t="s">
        <v>441</v>
      </c>
      <c r="B150" s="93" t="s">
        <v>437</v>
      </c>
      <c r="C150" s="93" t="s">
        <v>438</v>
      </c>
      <c r="D150" s="108" t="s">
        <v>439</v>
      </c>
    </row>
    <row r="151" spans="1:4" hidden="1" x14ac:dyDescent="0.3">
      <c r="A151" t="s">
        <v>468</v>
      </c>
      <c r="B151" s="95" t="s">
        <v>442</v>
      </c>
      <c r="C151" s="93" t="s">
        <v>443</v>
      </c>
      <c r="D151" s="99" t="s">
        <v>1246</v>
      </c>
    </row>
    <row r="152" spans="1:4" hidden="1" x14ac:dyDescent="0.3">
      <c r="A152" t="s">
        <v>470</v>
      </c>
      <c r="B152" s="93" t="s">
        <v>444</v>
      </c>
      <c r="C152" s="93" t="s">
        <v>445</v>
      </c>
      <c r="D152" s="109" t="s">
        <v>446</v>
      </c>
    </row>
    <row r="153" spans="1:4" hidden="1" x14ac:dyDescent="0.3">
      <c r="A153" t="s">
        <v>1003</v>
      </c>
      <c r="B153" s="92" t="s">
        <v>1082</v>
      </c>
      <c r="C153" s="92" t="s">
        <v>194</v>
      </c>
      <c r="D153" s="100" t="s">
        <v>1083</v>
      </c>
    </row>
    <row r="154" spans="1:4" hidden="1" x14ac:dyDescent="0.3">
      <c r="A154" t="s">
        <v>471</v>
      </c>
      <c r="B154" s="93" t="s">
        <v>447</v>
      </c>
      <c r="C154" s="93" t="s">
        <v>448</v>
      </c>
      <c r="D154" s="109" t="s">
        <v>449</v>
      </c>
    </row>
    <row r="155" spans="1:4" hidden="1" x14ac:dyDescent="0.3">
      <c r="A155" t="s">
        <v>984</v>
      </c>
      <c r="B155" s="93" t="s">
        <v>450</v>
      </c>
      <c r="C155" s="93" t="s">
        <v>451</v>
      </c>
      <c r="D155" s="108" t="s">
        <v>452</v>
      </c>
    </row>
    <row r="156" spans="1:4" hidden="1" x14ac:dyDescent="0.3">
      <c r="A156" t="s">
        <v>473</v>
      </c>
      <c r="B156" s="94" t="s">
        <v>453</v>
      </c>
      <c r="C156" s="93" t="s">
        <v>454</v>
      </c>
      <c r="D156" s="108" t="s">
        <v>455</v>
      </c>
    </row>
    <row r="157" spans="1:4" hidden="1" x14ac:dyDescent="0.3">
      <c r="A157" t="s">
        <v>474</v>
      </c>
      <c r="B157" s="93" t="s">
        <v>456</v>
      </c>
      <c r="C157" s="93" t="s">
        <v>1084</v>
      </c>
      <c r="D157" s="108" t="s">
        <v>457</v>
      </c>
    </row>
    <row r="158" spans="1:4" hidden="1" x14ac:dyDescent="0.3">
      <c r="A158" t="s">
        <v>475</v>
      </c>
      <c r="B158" s="93" t="s">
        <v>458</v>
      </c>
      <c r="C158" s="93" t="s">
        <v>459</v>
      </c>
      <c r="D158" s="109" t="s">
        <v>460</v>
      </c>
    </row>
    <row r="159" spans="1:4" hidden="1" x14ac:dyDescent="0.3">
      <c r="A159" t="s">
        <v>469</v>
      </c>
      <c r="B159" s="93" t="s">
        <v>461</v>
      </c>
      <c r="C159" s="93" t="s">
        <v>462</v>
      </c>
      <c r="D159" s="100" t="s">
        <v>463</v>
      </c>
    </row>
    <row r="160" spans="1:4" hidden="1" x14ac:dyDescent="0.3">
      <c r="A160" t="s">
        <v>1001</v>
      </c>
      <c r="B160" s="95" t="s">
        <v>938</v>
      </c>
      <c r="C160" s="93" t="s">
        <v>162</v>
      </c>
      <c r="D160" s="100" t="s">
        <v>939</v>
      </c>
    </row>
    <row r="161" spans="1:4" hidden="1" x14ac:dyDescent="0.3">
      <c r="A161" t="s">
        <v>977</v>
      </c>
      <c r="B161" s="93" t="s">
        <v>940</v>
      </c>
      <c r="C161" s="93" t="s">
        <v>660</v>
      </c>
      <c r="D161" s="100" t="s">
        <v>941</v>
      </c>
    </row>
    <row r="162" spans="1:4" hidden="1" x14ac:dyDescent="0.3">
      <c r="A162" t="s">
        <v>476</v>
      </c>
      <c r="B162" s="93" t="s">
        <v>464</v>
      </c>
      <c r="C162" s="93" t="s">
        <v>365</v>
      </c>
      <c r="D162" s="108" t="s">
        <v>465</v>
      </c>
    </row>
    <row r="163" spans="1:4" hidden="1" x14ac:dyDescent="0.3">
      <c r="A163" t="s">
        <v>1085</v>
      </c>
      <c r="B163" s="92"/>
      <c r="C163" s="93" t="s">
        <v>365</v>
      </c>
      <c r="D163" s="101" t="s">
        <v>1086</v>
      </c>
    </row>
    <row r="164" spans="1:4" hidden="1" x14ac:dyDescent="0.3">
      <c r="A164" t="s">
        <v>477</v>
      </c>
      <c r="B164" s="95" t="s">
        <v>466</v>
      </c>
      <c r="C164" s="92" t="s">
        <v>346</v>
      </c>
      <c r="D164" s="108" t="s">
        <v>467</v>
      </c>
    </row>
    <row r="165" spans="1:4" hidden="1" x14ac:dyDescent="0.3">
      <c r="A165" t="s">
        <v>1087</v>
      </c>
      <c r="B165" s="92"/>
      <c r="C165" s="92" t="s">
        <v>346</v>
      </c>
      <c r="D165" s="101" t="s">
        <v>1039</v>
      </c>
    </row>
    <row r="166" spans="1:4" hidden="1" x14ac:dyDescent="0.3">
      <c r="A166" t="s">
        <v>501</v>
      </c>
      <c r="B166" s="95" t="s">
        <v>478</v>
      </c>
      <c r="C166" s="93" t="s">
        <v>479</v>
      </c>
      <c r="D166" s="108" t="s">
        <v>480</v>
      </c>
    </row>
    <row r="167" spans="1:4" hidden="1" x14ac:dyDescent="0.3">
      <c r="A167" t="s">
        <v>502</v>
      </c>
      <c r="B167" s="95" t="s">
        <v>481</v>
      </c>
      <c r="C167" s="93" t="s">
        <v>482</v>
      </c>
      <c r="D167" s="101" t="s">
        <v>483</v>
      </c>
    </row>
    <row r="168" spans="1:4" hidden="1" x14ac:dyDescent="0.3">
      <c r="A168" t="s">
        <v>989</v>
      </c>
      <c r="B168" s="95" t="s">
        <v>1088</v>
      </c>
      <c r="C168" s="93" t="s">
        <v>1089</v>
      </c>
      <c r="D168" s="101" t="s">
        <v>1090</v>
      </c>
    </row>
    <row r="169" spans="1:4" hidden="1" x14ac:dyDescent="0.3">
      <c r="A169" t="s">
        <v>503</v>
      </c>
      <c r="B169" s="95" t="s">
        <v>1091</v>
      </c>
      <c r="C169" s="93" t="s">
        <v>484</v>
      </c>
      <c r="D169" s="101" t="s">
        <v>485</v>
      </c>
    </row>
    <row r="170" spans="1:4" hidden="1" x14ac:dyDescent="0.3">
      <c r="A170" t="s">
        <v>504</v>
      </c>
      <c r="B170" s="95" t="s">
        <v>486</v>
      </c>
      <c r="C170" s="93" t="s">
        <v>162</v>
      </c>
      <c r="D170" s="101" t="s">
        <v>487</v>
      </c>
    </row>
    <row r="171" spans="1:4" hidden="1" x14ac:dyDescent="0.3">
      <c r="A171" t="s">
        <v>505</v>
      </c>
      <c r="B171" s="93" t="s">
        <v>488</v>
      </c>
      <c r="C171" s="93" t="s">
        <v>489</v>
      </c>
      <c r="D171" s="101" t="s">
        <v>490</v>
      </c>
    </row>
    <row r="172" spans="1:4" hidden="1" x14ac:dyDescent="0.3">
      <c r="A172" t="s">
        <v>506</v>
      </c>
      <c r="B172" s="93" t="s">
        <v>491</v>
      </c>
      <c r="C172" s="93" t="s">
        <v>1092</v>
      </c>
      <c r="D172" s="108" t="s">
        <v>492</v>
      </c>
    </row>
    <row r="173" spans="1:4" hidden="1" x14ac:dyDescent="0.3">
      <c r="A173" t="s">
        <v>1093</v>
      </c>
      <c r="B173" s="92" t="s">
        <v>1094</v>
      </c>
      <c r="C173" s="93" t="s">
        <v>1092</v>
      </c>
      <c r="D173" s="101" t="s">
        <v>1095</v>
      </c>
    </row>
    <row r="174" spans="1:4" hidden="1" x14ac:dyDescent="0.3">
      <c r="A174" t="s">
        <v>508</v>
      </c>
      <c r="B174" s="93" t="s">
        <v>495</v>
      </c>
      <c r="C174" s="93" t="s">
        <v>496</v>
      </c>
      <c r="D174" s="108" t="s">
        <v>497</v>
      </c>
    </row>
    <row r="175" spans="1:4" hidden="1" x14ac:dyDescent="0.3">
      <c r="A175" t="s">
        <v>1096</v>
      </c>
      <c r="B175" s="92" t="s">
        <v>1097</v>
      </c>
      <c r="C175" s="92" t="s">
        <v>496</v>
      </c>
      <c r="D175" s="101" t="s">
        <v>1098</v>
      </c>
    </row>
    <row r="176" spans="1:4" hidden="1" x14ac:dyDescent="0.3">
      <c r="A176" t="s">
        <v>509</v>
      </c>
      <c r="B176" s="95" t="s">
        <v>498</v>
      </c>
      <c r="C176" s="93" t="s">
        <v>499</v>
      </c>
      <c r="D176" s="108" t="s">
        <v>500</v>
      </c>
    </row>
    <row r="177" spans="1:4" hidden="1" x14ac:dyDescent="0.3">
      <c r="A177" t="s">
        <v>1099</v>
      </c>
      <c r="B177" s="92" t="s">
        <v>1100</v>
      </c>
      <c r="C177" s="92" t="s">
        <v>499</v>
      </c>
      <c r="D177" s="101" t="s">
        <v>1101</v>
      </c>
    </row>
    <row r="178" spans="1:4" hidden="1" x14ac:dyDescent="0.3">
      <c r="A178" t="s">
        <v>550</v>
      </c>
      <c r="B178" s="93" t="s">
        <v>510</v>
      </c>
      <c r="C178" s="93" t="s">
        <v>511</v>
      </c>
      <c r="D178" s="108" t="s">
        <v>512</v>
      </c>
    </row>
    <row r="179" spans="1:4" hidden="1" x14ac:dyDescent="0.3">
      <c r="A179" t="s">
        <v>551</v>
      </c>
      <c r="B179" s="93" t="s">
        <v>513</v>
      </c>
      <c r="C179" s="93" t="s">
        <v>514</v>
      </c>
      <c r="D179" s="109" t="s">
        <v>515</v>
      </c>
    </row>
    <row r="180" spans="1:4" hidden="1" x14ac:dyDescent="0.3">
      <c r="A180" t="s">
        <v>968</v>
      </c>
      <c r="B180" s="92" t="s">
        <v>1102</v>
      </c>
      <c r="C180" s="93" t="s">
        <v>514</v>
      </c>
      <c r="D180" s="100" t="s">
        <v>1103</v>
      </c>
    </row>
    <row r="181" spans="1:4" hidden="1" x14ac:dyDescent="0.3">
      <c r="A181" t="s">
        <v>552</v>
      </c>
      <c r="B181" s="93" t="s">
        <v>516</v>
      </c>
      <c r="C181" s="93" t="s">
        <v>165</v>
      </c>
      <c r="D181" s="108" t="s">
        <v>517</v>
      </c>
    </row>
    <row r="182" spans="1:4" hidden="1" x14ac:dyDescent="0.3">
      <c r="A182" t="s">
        <v>553</v>
      </c>
      <c r="B182" s="95" t="s">
        <v>518</v>
      </c>
      <c r="C182" s="93" t="s">
        <v>126</v>
      </c>
      <c r="D182" s="109" t="s">
        <v>519</v>
      </c>
    </row>
    <row r="183" spans="1:4" hidden="1" x14ac:dyDescent="0.3">
      <c r="A183" t="s">
        <v>975</v>
      </c>
      <c r="B183" s="95" t="s">
        <v>902</v>
      </c>
      <c r="C183" s="93" t="s">
        <v>126</v>
      </c>
      <c r="D183" s="100" t="s">
        <v>903</v>
      </c>
    </row>
    <row r="184" spans="1:4" hidden="1" x14ac:dyDescent="0.3">
      <c r="A184" t="s">
        <v>555</v>
      </c>
      <c r="B184" s="93" t="s">
        <v>522</v>
      </c>
      <c r="C184" s="93" t="s">
        <v>523</v>
      </c>
      <c r="D184" s="108" t="s">
        <v>524</v>
      </c>
    </row>
    <row r="185" spans="1:4" hidden="1" x14ac:dyDescent="0.3">
      <c r="A185" t="s">
        <v>556</v>
      </c>
      <c r="B185" s="95" t="s">
        <v>525</v>
      </c>
      <c r="C185" s="93" t="s">
        <v>157</v>
      </c>
      <c r="D185" s="100" t="s">
        <v>526</v>
      </c>
    </row>
    <row r="186" spans="1:4" hidden="1" x14ac:dyDescent="0.3">
      <c r="A186" t="s">
        <v>1104</v>
      </c>
      <c r="B186" s="92"/>
      <c r="C186" s="93" t="s">
        <v>157</v>
      </c>
      <c r="D186" s="98" t="s">
        <v>1193</v>
      </c>
    </row>
    <row r="187" spans="1:4" hidden="1" x14ac:dyDescent="0.3">
      <c r="A187" t="s">
        <v>557</v>
      </c>
      <c r="B187" s="95" t="s">
        <v>527</v>
      </c>
      <c r="C187" s="93" t="s">
        <v>1105</v>
      </c>
      <c r="D187" s="100" t="s">
        <v>528</v>
      </c>
    </row>
    <row r="188" spans="1:4" hidden="1" x14ac:dyDescent="0.3">
      <c r="A188" t="s">
        <v>558</v>
      </c>
      <c r="B188" s="95" t="s">
        <v>529</v>
      </c>
      <c r="C188" s="93" t="s">
        <v>904</v>
      </c>
      <c r="D188" s="100" t="s">
        <v>530</v>
      </c>
    </row>
    <row r="189" spans="1:4" hidden="1" x14ac:dyDescent="0.3">
      <c r="A189" t="s">
        <v>1106</v>
      </c>
      <c r="B189" s="92" t="s">
        <v>1107</v>
      </c>
      <c r="C189" s="93" t="s">
        <v>904</v>
      </c>
      <c r="D189" s="99" t="s">
        <v>1243</v>
      </c>
    </row>
    <row r="190" spans="1:4" hidden="1" x14ac:dyDescent="0.3">
      <c r="A190" t="s">
        <v>559</v>
      </c>
      <c r="B190" s="93" t="s">
        <v>531</v>
      </c>
      <c r="C190" s="93" t="s">
        <v>532</v>
      </c>
      <c r="D190" s="100" t="s">
        <v>533</v>
      </c>
    </row>
    <row r="191" spans="1:4" hidden="1" x14ac:dyDescent="0.3">
      <c r="A191" t="s">
        <v>1006</v>
      </c>
      <c r="B191" s="92" t="s">
        <v>1108</v>
      </c>
      <c r="C191" s="93" t="s">
        <v>532</v>
      </c>
      <c r="D191" s="100" t="s">
        <v>1109</v>
      </c>
    </row>
    <row r="192" spans="1:4" hidden="1" x14ac:dyDescent="0.3">
      <c r="A192" t="s">
        <v>560</v>
      </c>
      <c r="B192" s="95" t="s">
        <v>534</v>
      </c>
      <c r="C192" s="93" t="s">
        <v>535</v>
      </c>
      <c r="D192" s="109" t="s">
        <v>536</v>
      </c>
    </row>
    <row r="193" spans="1:4" hidden="1" x14ac:dyDescent="0.3">
      <c r="A193" t="s">
        <v>561</v>
      </c>
      <c r="B193" s="95" t="s">
        <v>537</v>
      </c>
      <c r="C193" s="93" t="s">
        <v>1056</v>
      </c>
      <c r="D193" s="109" t="s">
        <v>538</v>
      </c>
    </row>
    <row r="194" spans="1:4" hidden="1" x14ac:dyDescent="0.3">
      <c r="A194" t="s">
        <v>562</v>
      </c>
      <c r="B194" s="95" t="s">
        <v>539</v>
      </c>
      <c r="C194" s="93" t="s">
        <v>119</v>
      </c>
      <c r="D194" s="109" t="s">
        <v>540</v>
      </c>
    </row>
    <row r="195" spans="1:4" hidden="1" x14ac:dyDescent="0.3">
      <c r="A195" t="s">
        <v>563</v>
      </c>
      <c r="B195" s="93" t="s">
        <v>541</v>
      </c>
      <c r="C195" s="93" t="s">
        <v>542</v>
      </c>
      <c r="D195" s="108" t="s">
        <v>543</v>
      </c>
    </row>
    <row r="196" spans="1:4" hidden="1" x14ac:dyDescent="0.3">
      <c r="A196" t="s">
        <v>564</v>
      </c>
      <c r="B196" s="95" t="s">
        <v>544</v>
      </c>
      <c r="C196" s="93" t="s">
        <v>545</v>
      </c>
      <c r="D196" s="109" t="s">
        <v>546</v>
      </c>
    </row>
    <row r="197" spans="1:4" hidden="1" x14ac:dyDescent="0.3">
      <c r="A197" t="s">
        <v>1116</v>
      </c>
      <c r="B197" s="92" t="s">
        <v>1073</v>
      </c>
      <c r="C197" s="93" t="s">
        <v>383</v>
      </c>
      <c r="D197" s="100" t="s">
        <v>1074</v>
      </c>
    </row>
    <row r="198" spans="1:4" hidden="1" x14ac:dyDescent="0.3">
      <c r="A198" t="s">
        <v>565</v>
      </c>
      <c r="B198" s="92" t="s">
        <v>547</v>
      </c>
      <c r="C198" s="93" t="s">
        <v>548</v>
      </c>
      <c r="D198" s="108" t="s">
        <v>549</v>
      </c>
    </row>
    <row r="199" spans="1:4" hidden="1" x14ac:dyDescent="0.3">
      <c r="A199" t="s">
        <v>607</v>
      </c>
      <c r="B199" s="93" t="s">
        <v>566</v>
      </c>
      <c r="C199" s="93" t="s">
        <v>1117</v>
      </c>
      <c r="D199" s="109" t="s">
        <v>567</v>
      </c>
    </row>
    <row r="200" spans="1:4" hidden="1" x14ac:dyDescent="0.3">
      <c r="A200" t="s">
        <v>608</v>
      </c>
      <c r="B200" s="95" t="s">
        <v>568</v>
      </c>
      <c r="C200" s="93" t="s">
        <v>569</v>
      </c>
      <c r="D200" s="109" t="s">
        <v>570</v>
      </c>
    </row>
    <row r="201" spans="1:4" hidden="1" x14ac:dyDescent="0.3">
      <c r="A201" t="s">
        <v>609</v>
      </c>
      <c r="B201" s="93" t="s">
        <v>571</v>
      </c>
      <c r="C201" s="93" t="s">
        <v>572</v>
      </c>
      <c r="D201" s="101" t="s">
        <v>573</v>
      </c>
    </row>
    <row r="202" spans="1:4" hidden="1" x14ac:dyDescent="0.3">
      <c r="A202" t="s">
        <v>610</v>
      </c>
      <c r="B202" s="93" t="s">
        <v>574</v>
      </c>
      <c r="C202" s="93" t="s">
        <v>575</v>
      </c>
      <c r="D202" s="101" t="s">
        <v>576</v>
      </c>
    </row>
    <row r="203" spans="1:4" hidden="1" x14ac:dyDescent="0.3">
      <c r="A203" t="s">
        <v>611</v>
      </c>
      <c r="B203" s="93" t="s">
        <v>577</v>
      </c>
      <c r="C203" s="93" t="s">
        <v>578</v>
      </c>
      <c r="D203" s="109" t="s">
        <v>579</v>
      </c>
    </row>
    <row r="204" spans="1:4" hidden="1" x14ac:dyDescent="0.3">
      <c r="A204" t="s">
        <v>612</v>
      </c>
      <c r="B204" s="92" t="s">
        <v>988</v>
      </c>
      <c r="C204" s="93" t="s">
        <v>580</v>
      </c>
      <c r="D204" s="100" t="s">
        <v>581</v>
      </c>
    </row>
    <row r="205" spans="1:4" hidden="1" x14ac:dyDescent="0.3">
      <c r="A205" t="s">
        <v>1118</v>
      </c>
      <c r="B205" s="92" t="s">
        <v>1119</v>
      </c>
      <c r="C205" s="92" t="s">
        <v>580</v>
      </c>
      <c r="D205" s="101" t="s">
        <v>1120</v>
      </c>
    </row>
    <row r="206" spans="1:4" hidden="1" x14ac:dyDescent="0.3">
      <c r="A206" t="s">
        <v>613</v>
      </c>
      <c r="B206" s="93" t="s">
        <v>582</v>
      </c>
      <c r="C206" s="93" t="s">
        <v>583</v>
      </c>
      <c r="D206" s="109" t="s">
        <v>584</v>
      </c>
    </row>
    <row r="207" spans="1:4" hidden="1" x14ac:dyDescent="0.3">
      <c r="A207" t="s">
        <v>615</v>
      </c>
      <c r="B207" s="93" t="s">
        <v>585</v>
      </c>
      <c r="C207" s="93" t="s">
        <v>459</v>
      </c>
      <c r="D207" s="108" t="s">
        <v>586</v>
      </c>
    </row>
    <row r="208" spans="1:4" hidden="1" x14ac:dyDescent="0.3">
      <c r="A208" s="104" t="s">
        <v>1217</v>
      </c>
      <c r="B208" s="106" t="s">
        <v>1218</v>
      </c>
      <c r="C208" s="106" t="s">
        <v>1219</v>
      </c>
      <c r="D208" s="100" t="s">
        <v>1220</v>
      </c>
    </row>
    <row r="209" spans="1:4" hidden="1" x14ac:dyDescent="0.3">
      <c r="A209" t="s">
        <v>1121</v>
      </c>
      <c r="B209" s="92" t="s">
        <v>1122</v>
      </c>
      <c r="C209" s="92" t="s">
        <v>459</v>
      </c>
      <c r="D209" s="101" t="s">
        <v>1123</v>
      </c>
    </row>
    <row r="210" spans="1:4" hidden="1" x14ac:dyDescent="0.3">
      <c r="A210" s="104" t="s">
        <v>1221</v>
      </c>
      <c r="B210" s="105" t="s">
        <v>1222</v>
      </c>
      <c r="C210" s="106"/>
      <c r="D210" s="107" t="s">
        <v>1223</v>
      </c>
    </row>
    <row r="211" spans="1:4" hidden="1" x14ac:dyDescent="0.3">
      <c r="A211" s="104" t="s">
        <v>1190</v>
      </c>
      <c r="B211" s="105" t="s">
        <v>1224</v>
      </c>
      <c r="C211" s="106"/>
      <c r="D211" s="107" t="s">
        <v>1225</v>
      </c>
    </row>
    <row r="212" spans="1:4" hidden="1" x14ac:dyDescent="0.3">
      <c r="A212" t="s">
        <v>616</v>
      </c>
      <c r="B212" s="93" t="s">
        <v>587</v>
      </c>
      <c r="C212" s="93" t="s">
        <v>588</v>
      </c>
      <c r="D212" s="109" t="s">
        <v>589</v>
      </c>
    </row>
    <row r="213" spans="1:4" hidden="1" x14ac:dyDescent="0.3">
      <c r="A213" t="s">
        <v>617</v>
      </c>
      <c r="B213" s="95" t="s">
        <v>590</v>
      </c>
      <c r="C213" s="93" t="s">
        <v>591</v>
      </c>
      <c r="D213" s="109" t="s">
        <v>592</v>
      </c>
    </row>
    <row r="214" spans="1:4" hidden="1" x14ac:dyDescent="0.3">
      <c r="A214" t="s">
        <v>973</v>
      </c>
      <c r="B214" s="93" t="s">
        <v>919</v>
      </c>
      <c r="C214" s="93" t="s">
        <v>591</v>
      </c>
      <c r="D214" s="101" t="s">
        <v>920</v>
      </c>
    </row>
    <row r="215" spans="1:4" hidden="1" x14ac:dyDescent="0.3">
      <c r="A215" t="s">
        <v>1124</v>
      </c>
      <c r="B215" s="92"/>
      <c r="C215" s="93" t="s">
        <v>591</v>
      </c>
      <c r="D215" s="101" t="s">
        <v>1125</v>
      </c>
    </row>
    <row r="216" spans="1:4" hidden="1" x14ac:dyDescent="0.3">
      <c r="A216" t="s">
        <v>618</v>
      </c>
      <c r="B216" s="93" t="s">
        <v>593</v>
      </c>
      <c r="C216" s="93" t="s">
        <v>548</v>
      </c>
      <c r="D216" s="109" t="s">
        <v>594</v>
      </c>
    </row>
    <row r="217" spans="1:4" hidden="1" x14ac:dyDescent="0.3">
      <c r="A217" t="s">
        <v>998</v>
      </c>
      <c r="B217" s="95" t="s">
        <v>1126</v>
      </c>
      <c r="C217" s="93" t="s">
        <v>548</v>
      </c>
      <c r="D217" s="98" t="s">
        <v>1189</v>
      </c>
    </row>
    <row r="218" spans="1:4" hidden="1" x14ac:dyDescent="0.3">
      <c r="A218" s="104" t="s">
        <v>1226</v>
      </c>
      <c r="B218" s="110" t="s">
        <v>1227</v>
      </c>
      <c r="C218" s="106"/>
      <c r="D218" s="107" t="s">
        <v>1228</v>
      </c>
    </row>
    <row r="219" spans="1:4" hidden="1" x14ac:dyDescent="0.3">
      <c r="A219" t="s">
        <v>994</v>
      </c>
      <c r="B219" s="93" t="s">
        <v>1127</v>
      </c>
      <c r="C219" s="93" t="s">
        <v>1128</v>
      </c>
      <c r="D219" s="108"/>
    </row>
    <row r="220" spans="1:4" hidden="1" x14ac:dyDescent="0.3">
      <c r="A220" s="104" t="s">
        <v>1229</v>
      </c>
      <c r="B220" s="105" t="s">
        <v>1230</v>
      </c>
      <c r="C220" s="106"/>
      <c r="D220" s="107" t="s">
        <v>1231</v>
      </c>
    </row>
    <row r="221" spans="1:4" hidden="1" x14ac:dyDescent="0.3">
      <c r="A221" t="s">
        <v>990</v>
      </c>
      <c r="B221" s="93" t="s">
        <v>995</v>
      </c>
      <c r="C221" s="93" t="s">
        <v>1129</v>
      </c>
      <c r="D221" s="109"/>
    </row>
    <row r="222" spans="1:4" hidden="1" x14ac:dyDescent="0.3">
      <c r="A222" t="s">
        <v>1130</v>
      </c>
      <c r="B222" s="92"/>
      <c r="C222" s="93" t="s">
        <v>548</v>
      </c>
      <c r="D222" s="100" t="s">
        <v>1131</v>
      </c>
    </row>
    <row r="223" spans="1:4" hidden="1" x14ac:dyDescent="0.3">
      <c r="A223" s="104" t="s">
        <v>1232</v>
      </c>
      <c r="B223" s="105" t="s">
        <v>1233</v>
      </c>
      <c r="C223" s="106"/>
      <c r="D223" s="107" t="s">
        <v>1234</v>
      </c>
    </row>
    <row r="224" spans="1:4" hidden="1" x14ac:dyDescent="0.3">
      <c r="A224" t="s">
        <v>981</v>
      </c>
      <c r="B224" s="92" t="s">
        <v>1132</v>
      </c>
      <c r="C224" s="93" t="s">
        <v>548</v>
      </c>
      <c r="D224" s="108"/>
    </row>
    <row r="225" spans="1:4" hidden="1" x14ac:dyDescent="0.3">
      <c r="A225" t="s">
        <v>619</v>
      </c>
      <c r="B225" s="93" t="s">
        <v>595</v>
      </c>
      <c r="C225" s="93" t="s">
        <v>548</v>
      </c>
      <c r="D225" s="108" t="s">
        <v>596</v>
      </c>
    </row>
    <row r="226" spans="1:4" hidden="1" x14ac:dyDescent="0.3">
      <c r="A226" t="s">
        <v>621</v>
      </c>
      <c r="B226" s="93" t="s">
        <v>599</v>
      </c>
      <c r="C226" s="93" t="s">
        <v>580</v>
      </c>
      <c r="D226" s="100" t="s">
        <v>600</v>
      </c>
    </row>
    <row r="227" spans="1:4" hidden="1" x14ac:dyDescent="0.3">
      <c r="A227" t="s">
        <v>1005</v>
      </c>
      <c r="B227" s="92" t="s">
        <v>1119</v>
      </c>
      <c r="C227" s="92" t="s">
        <v>580</v>
      </c>
      <c r="D227" s="101" t="s">
        <v>1120</v>
      </c>
    </row>
    <row r="228" spans="1:4" hidden="1" x14ac:dyDescent="0.3">
      <c r="A228" t="s">
        <v>622</v>
      </c>
      <c r="B228" s="93" t="s">
        <v>601</v>
      </c>
      <c r="C228" s="93" t="s">
        <v>83</v>
      </c>
      <c r="D228" s="100" t="s">
        <v>602</v>
      </c>
    </row>
    <row r="229" spans="1:4" hidden="1" x14ac:dyDescent="0.3">
      <c r="A229" t="s">
        <v>623</v>
      </c>
      <c r="B229" s="93" t="s">
        <v>603</v>
      </c>
      <c r="C229" s="93" t="s">
        <v>604</v>
      </c>
      <c r="D229" s="109" t="s">
        <v>605</v>
      </c>
    </row>
    <row r="230" spans="1:4" hidden="1" x14ac:dyDescent="0.3">
      <c r="A230" t="s">
        <v>624</v>
      </c>
      <c r="B230" s="93" t="s">
        <v>606</v>
      </c>
      <c r="C230" s="93" t="s">
        <v>119</v>
      </c>
      <c r="D230" s="100" t="s">
        <v>996</v>
      </c>
    </row>
    <row r="231" spans="1:4" hidden="1" x14ac:dyDescent="0.3">
      <c r="A231" t="s">
        <v>632</v>
      </c>
      <c r="B231" s="93" t="s">
        <v>625</v>
      </c>
      <c r="C231" s="93" t="s">
        <v>604</v>
      </c>
      <c r="D231" s="109" t="s">
        <v>626</v>
      </c>
    </row>
    <row r="232" spans="1:4" hidden="1" x14ac:dyDescent="0.3">
      <c r="A232" t="s">
        <v>634</v>
      </c>
      <c r="B232" s="93" t="s">
        <v>627</v>
      </c>
      <c r="C232" s="93" t="s">
        <v>628</v>
      </c>
      <c r="D232" s="108" t="s">
        <v>629</v>
      </c>
    </row>
    <row r="233" spans="1:4" hidden="1" x14ac:dyDescent="0.3">
      <c r="A233" t="s">
        <v>970</v>
      </c>
      <c r="B233" s="92" t="s">
        <v>915</v>
      </c>
      <c r="C233" s="93" t="s">
        <v>628</v>
      </c>
      <c r="D233" s="108"/>
    </row>
    <row r="234" spans="1:4" hidden="1" x14ac:dyDescent="0.3">
      <c r="A234" t="s">
        <v>887</v>
      </c>
      <c r="B234" s="93" t="s">
        <v>897</v>
      </c>
      <c r="C234" s="93" t="s">
        <v>1134</v>
      </c>
      <c r="D234" s="101" t="s">
        <v>898</v>
      </c>
    </row>
    <row r="235" spans="1:4" hidden="1" x14ac:dyDescent="0.3">
      <c r="A235" t="s">
        <v>635</v>
      </c>
      <c r="B235" s="96" t="s">
        <v>630</v>
      </c>
      <c r="C235" s="96" t="s">
        <v>631</v>
      </c>
      <c r="D235" s="99" t="s">
        <v>1185</v>
      </c>
    </row>
    <row r="236" spans="1:4" hidden="1" x14ac:dyDescent="0.3">
      <c r="A236" t="s">
        <v>641</v>
      </c>
      <c r="B236" s="96" t="s">
        <v>636</v>
      </c>
      <c r="C236" s="96" t="s">
        <v>1135</v>
      </c>
      <c r="D236" s="100" t="s">
        <v>637</v>
      </c>
    </row>
    <row r="237" spans="1:4" hidden="1" x14ac:dyDescent="0.3">
      <c r="A237" t="s">
        <v>643</v>
      </c>
      <c r="B237" s="93" t="s">
        <v>638</v>
      </c>
      <c r="C237" s="93" t="s">
        <v>639</v>
      </c>
      <c r="D237" s="109" t="s">
        <v>640</v>
      </c>
    </row>
    <row r="238" spans="1:4" hidden="1" x14ac:dyDescent="0.3">
      <c r="A238" t="s">
        <v>680</v>
      </c>
      <c r="B238" s="93" t="s">
        <v>644</v>
      </c>
      <c r="C238" s="93" t="s">
        <v>645</v>
      </c>
      <c r="D238" s="100" t="s">
        <v>646</v>
      </c>
    </row>
    <row r="239" spans="1:4" hidden="1" x14ac:dyDescent="0.3">
      <c r="A239" t="s">
        <v>682</v>
      </c>
      <c r="B239" s="93" t="s">
        <v>650</v>
      </c>
      <c r="C239" s="93" t="s">
        <v>651</v>
      </c>
      <c r="D239" s="109" t="s">
        <v>652</v>
      </c>
    </row>
    <row r="240" spans="1:4" hidden="1" x14ac:dyDescent="0.3">
      <c r="A240" t="s">
        <v>1139</v>
      </c>
      <c r="B240" s="92" t="s">
        <v>1140</v>
      </c>
      <c r="C240" s="92" t="s">
        <v>651</v>
      </c>
      <c r="D240" s="100" t="s">
        <v>1141</v>
      </c>
    </row>
    <row r="241" spans="1:4" hidden="1" x14ac:dyDescent="0.3">
      <c r="A241" t="s">
        <v>979</v>
      </c>
      <c r="B241" s="92" t="s">
        <v>922</v>
      </c>
      <c r="C241" s="93" t="s">
        <v>651</v>
      </c>
      <c r="D241" s="100" t="s">
        <v>923</v>
      </c>
    </row>
    <row r="242" spans="1:4" hidden="1" x14ac:dyDescent="0.3">
      <c r="A242" t="s">
        <v>1142</v>
      </c>
      <c r="B242" s="92" t="s">
        <v>1143</v>
      </c>
      <c r="C242" s="93" t="s">
        <v>651</v>
      </c>
      <c r="D242" s="100" t="s">
        <v>1144</v>
      </c>
    </row>
    <row r="243" spans="1:4" hidden="1" x14ac:dyDescent="0.3">
      <c r="A243" t="s">
        <v>683</v>
      </c>
      <c r="B243" s="95" t="s">
        <v>653</v>
      </c>
      <c r="C243" s="93" t="s">
        <v>654</v>
      </c>
      <c r="D243" s="109" t="s">
        <v>655</v>
      </c>
    </row>
    <row r="244" spans="1:4" hidden="1" x14ac:dyDescent="0.3">
      <c r="A244" t="s">
        <v>684</v>
      </c>
      <c r="B244" s="95" t="s">
        <v>656</v>
      </c>
      <c r="C244" s="93" t="s">
        <v>657</v>
      </c>
      <c r="D244" s="99" t="s">
        <v>1182</v>
      </c>
    </row>
    <row r="245" spans="1:4" hidden="1" x14ac:dyDescent="0.3">
      <c r="A245" t="s">
        <v>892</v>
      </c>
      <c r="B245" s="92" t="s">
        <v>1145</v>
      </c>
      <c r="C245" s="93" t="s">
        <v>1146</v>
      </c>
      <c r="D245" s="100" t="s">
        <v>658</v>
      </c>
    </row>
    <row r="246" spans="1:4" hidden="1" x14ac:dyDescent="0.3">
      <c r="A246" t="s">
        <v>685</v>
      </c>
      <c r="B246" s="97" t="s">
        <v>659</v>
      </c>
      <c r="C246" s="93" t="s">
        <v>660</v>
      </c>
      <c r="D246" s="100" t="s">
        <v>661</v>
      </c>
    </row>
    <row r="247" spans="1:4" hidden="1" x14ac:dyDescent="0.3">
      <c r="A247" t="s">
        <v>686</v>
      </c>
      <c r="B247" s="93" t="s">
        <v>662</v>
      </c>
      <c r="C247" s="93" t="s">
        <v>663</v>
      </c>
      <c r="D247" s="101" t="s">
        <v>664</v>
      </c>
    </row>
    <row r="248" spans="1:4" hidden="1" x14ac:dyDescent="0.3">
      <c r="A248" t="s">
        <v>687</v>
      </c>
      <c r="B248" s="93" t="s">
        <v>665</v>
      </c>
      <c r="C248" s="93" t="s">
        <v>666</v>
      </c>
      <c r="D248" s="109" t="s">
        <v>667</v>
      </c>
    </row>
    <row r="249" spans="1:4" hidden="1" x14ac:dyDescent="0.3">
      <c r="A249" t="s">
        <v>688</v>
      </c>
      <c r="B249" s="95" t="s">
        <v>668</v>
      </c>
      <c r="C249" s="93" t="s">
        <v>583</v>
      </c>
      <c r="D249" s="109" t="s">
        <v>669</v>
      </c>
    </row>
    <row r="250" spans="1:4" hidden="1" x14ac:dyDescent="0.3">
      <c r="A250" t="s">
        <v>1147</v>
      </c>
      <c r="B250" s="92" t="s">
        <v>1148</v>
      </c>
      <c r="C250" s="93" t="s">
        <v>583</v>
      </c>
      <c r="D250" s="100" t="s">
        <v>1149</v>
      </c>
    </row>
    <row r="251" spans="1:4" hidden="1" x14ac:dyDescent="0.3">
      <c r="A251" t="s">
        <v>689</v>
      </c>
      <c r="B251" s="94" t="s">
        <v>670</v>
      </c>
      <c r="C251" s="93" t="s">
        <v>121</v>
      </c>
      <c r="D251" s="100" t="s">
        <v>671</v>
      </c>
    </row>
    <row r="252" spans="1:4" hidden="1" x14ac:dyDescent="0.3">
      <c r="A252" t="s">
        <v>690</v>
      </c>
      <c r="B252" s="93" t="s">
        <v>672</v>
      </c>
      <c r="C252" s="93" t="s">
        <v>673</v>
      </c>
      <c r="D252" s="108" t="s">
        <v>674</v>
      </c>
    </row>
    <row r="253" spans="1:4" hidden="1" x14ac:dyDescent="0.3">
      <c r="A253" t="s">
        <v>691</v>
      </c>
      <c r="B253" s="95" t="s">
        <v>675</v>
      </c>
      <c r="C253" s="93" t="s">
        <v>676</v>
      </c>
      <c r="D253" s="109" t="s">
        <v>677</v>
      </c>
    </row>
    <row r="254" spans="1:4" hidden="1" x14ac:dyDescent="0.3">
      <c r="A254" t="s">
        <v>692</v>
      </c>
      <c r="B254" s="95" t="s">
        <v>678</v>
      </c>
      <c r="C254" s="93" t="s">
        <v>660</v>
      </c>
      <c r="D254" s="100" t="s">
        <v>679</v>
      </c>
    </row>
    <row r="255" spans="1:4" hidden="1" x14ac:dyDescent="0.3">
      <c r="A255" t="s">
        <v>723</v>
      </c>
      <c r="B255" s="93" t="s">
        <v>693</v>
      </c>
      <c r="C255" s="93" t="s">
        <v>694</v>
      </c>
      <c r="D255" s="109" t="s">
        <v>695</v>
      </c>
    </row>
    <row r="256" spans="1:4" hidden="1" x14ac:dyDescent="0.3">
      <c r="A256" t="s">
        <v>724</v>
      </c>
      <c r="B256" s="93" t="s">
        <v>696</v>
      </c>
      <c r="C256" s="93" t="s">
        <v>85</v>
      </c>
      <c r="D256" s="101" t="s">
        <v>697</v>
      </c>
    </row>
    <row r="257" spans="1:4" hidden="1" x14ac:dyDescent="0.3">
      <c r="A257" t="s">
        <v>891</v>
      </c>
      <c r="B257" s="93" t="s">
        <v>1150</v>
      </c>
      <c r="C257" s="93" t="s">
        <v>129</v>
      </c>
      <c r="D257" s="101" t="s">
        <v>698</v>
      </c>
    </row>
    <row r="258" spans="1:4" hidden="1" x14ac:dyDescent="0.3">
      <c r="A258" t="s">
        <v>725</v>
      </c>
      <c r="B258" s="93" t="s">
        <v>699</v>
      </c>
      <c r="C258" s="93" t="s">
        <v>1151</v>
      </c>
      <c r="D258" s="101" t="s">
        <v>700</v>
      </c>
    </row>
    <row r="259" spans="1:4" hidden="1" x14ac:dyDescent="0.3">
      <c r="A259" t="s">
        <v>726</v>
      </c>
      <c r="B259" s="93" t="s">
        <v>701</v>
      </c>
      <c r="C259" s="93" t="s">
        <v>702</v>
      </c>
      <c r="D259" s="108" t="s">
        <v>703</v>
      </c>
    </row>
    <row r="260" spans="1:4" hidden="1" x14ac:dyDescent="0.3">
      <c r="A260" t="s">
        <v>1152</v>
      </c>
      <c r="B260" s="92" t="s">
        <v>1153</v>
      </c>
      <c r="C260" s="92" t="s">
        <v>702</v>
      </c>
      <c r="D260" s="101" t="s">
        <v>1154</v>
      </c>
    </row>
    <row r="261" spans="1:4" hidden="1" x14ac:dyDescent="0.3">
      <c r="A261" t="s">
        <v>889</v>
      </c>
      <c r="B261" s="93" t="s">
        <v>1155</v>
      </c>
      <c r="C261" s="93" t="s">
        <v>660</v>
      </c>
      <c r="D261" s="101" t="s">
        <v>704</v>
      </c>
    </row>
    <row r="262" spans="1:4" hidden="1" x14ac:dyDescent="0.3">
      <c r="A262" t="s">
        <v>727</v>
      </c>
      <c r="B262" s="93" t="s">
        <v>705</v>
      </c>
      <c r="C262" s="93" t="s">
        <v>660</v>
      </c>
      <c r="D262" s="101" t="s">
        <v>706</v>
      </c>
    </row>
    <row r="263" spans="1:4" hidden="1" x14ac:dyDescent="0.3">
      <c r="A263" t="s">
        <v>728</v>
      </c>
      <c r="B263" s="93" t="s">
        <v>707</v>
      </c>
      <c r="C263" s="93" t="s">
        <v>708</v>
      </c>
      <c r="D263" s="109" t="s">
        <v>709</v>
      </c>
    </row>
    <row r="264" spans="1:4" hidden="1" x14ac:dyDescent="0.3">
      <c r="A264" t="s">
        <v>729</v>
      </c>
      <c r="B264" s="93" t="s">
        <v>710</v>
      </c>
      <c r="C264" s="93" t="s">
        <v>708</v>
      </c>
      <c r="D264" s="108" t="s">
        <v>711</v>
      </c>
    </row>
    <row r="265" spans="1:4" hidden="1" x14ac:dyDescent="0.3">
      <c r="A265" t="s">
        <v>730</v>
      </c>
      <c r="B265" s="95" t="s">
        <v>712</v>
      </c>
      <c r="C265" s="93" t="s">
        <v>1056</v>
      </c>
      <c r="D265" s="109" t="s">
        <v>713</v>
      </c>
    </row>
    <row r="266" spans="1:4" hidden="1" x14ac:dyDescent="0.3">
      <c r="A266" t="s">
        <v>731</v>
      </c>
      <c r="B266" s="95" t="s">
        <v>714</v>
      </c>
      <c r="C266" s="93" t="s">
        <v>715</v>
      </c>
      <c r="D266" s="109" t="s">
        <v>716</v>
      </c>
    </row>
    <row r="267" spans="1:4" hidden="1" x14ac:dyDescent="0.3">
      <c r="A267" t="s">
        <v>997</v>
      </c>
      <c r="B267" s="93" t="s">
        <v>1040</v>
      </c>
      <c r="C267" s="93" t="s">
        <v>1041</v>
      </c>
      <c r="D267" s="109"/>
    </row>
    <row r="268" spans="1:4" hidden="1" x14ac:dyDescent="0.3">
      <c r="A268" t="s">
        <v>1156</v>
      </c>
      <c r="B268" s="92" t="s">
        <v>1111</v>
      </c>
      <c r="C268" s="94" t="s">
        <v>591</v>
      </c>
      <c r="D268" s="100" t="s">
        <v>1112</v>
      </c>
    </row>
    <row r="269" spans="1:4" hidden="1" x14ac:dyDescent="0.3">
      <c r="A269" t="s">
        <v>732</v>
      </c>
      <c r="B269" s="93" t="s">
        <v>717</v>
      </c>
      <c r="C269" s="93" t="s">
        <v>718</v>
      </c>
      <c r="D269" s="108" t="s">
        <v>719</v>
      </c>
    </row>
    <row r="270" spans="1:4" hidden="1" x14ac:dyDescent="0.3">
      <c r="A270" t="s">
        <v>733</v>
      </c>
      <c r="B270" s="93" t="s">
        <v>720</v>
      </c>
      <c r="C270" s="93" t="s">
        <v>721</v>
      </c>
      <c r="D270" s="109" t="s">
        <v>722</v>
      </c>
    </row>
    <row r="271" spans="1:4" hidden="1" x14ac:dyDescent="0.3">
      <c r="A271" t="s">
        <v>775</v>
      </c>
      <c r="B271" s="95" t="s">
        <v>734</v>
      </c>
      <c r="C271" s="93" t="s">
        <v>735</v>
      </c>
      <c r="D271" s="109" t="s">
        <v>736</v>
      </c>
    </row>
    <row r="272" spans="1:4" hidden="1" x14ac:dyDescent="0.3">
      <c r="A272" t="s">
        <v>776</v>
      </c>
      <c r="B272" s="95" t="s">
        <v>737</v>
      </c>
      <c r="C272" s="93" t="s">
        <v>738</v>
      </c>
      <c r="D272" s="109" t="s">
        <v>739</v>
      </c>
    </row>
    <row r="273" spans="1:4" hidden="1" x14ac:dyDescent="0.3">
      <c r="A273" t="s">
        <v>777</v>
      </c>
      <c r="B273" s="93" t="s">
        <v>740</v>
      </c>
      <c r="C273" s="93" t="s">
        <v>591</v>
      </c>
      <c r="D273" s="108" t="s">
        <v>741</v>
      </c>
    </row>
    <row r="274" spans="1:4" hidden="1" x14ac:dyDescent="0.3">
      <c r="A274" t="s">
        <v>1157</v>
      </c>
      <c r="B274" s="92"/>
      <c r="C274" s="93" t="s">
        <v>591</v>
      </c>
      <c r="D274" s="101" t="s">
        <v>1125</v>
      </c>
    </row>
    <row r="275" spans="1:4" hidden="1" x14ac:dyDescent="0.3">
      <c r="A275" t="s">
        <v>778</v>
      </c>
      <c r="B275" s="93" t="s">
        <v>742</v>
      </c>
      <c r="C275" s="93" t="s">
        <v>743</v>
      </c>
      <c r="D275" s="101" t="s">
        <v>744</v>
      </c>
    </row>
    <row r="276" spans="1:4" hidden="1" x14ac:dyDescent="0.3">
      <c r="A276" t="s">
        <v>1158</v>
      </c>
      <c r="B276" s="92" t="s">
        <v>1159</v>
      </c>
      <c r="C276" s="93" t="s">
        <v>1160</v>
      </c>
      <c r="D276" s="101" t="s">
        <v>1161</v>
      </c>
    </row>
    <row r="277" spans="1:4" hidden="1" x14ac:dyDescent="0.3">
      <c r="A277" t="s">
        <v>779</v>
      </c>
      <c r="B277" s="93" t="s">
        <v>745</v>
      </c>
      <c r="C277" s="93" t="s">
        <v>746</v>
      </c>
      <c r="D277" s="101" t="s">
        <v>747</v>
      </c>
    </row>
    <row r="278" spans="1:4" hidden="1" x14ac:dyDescent="0.3">
      <c r="A278" t="s">
        <v>780</v>
      </c>
      <c r="B278" s="93" t="s">
        <v>748</v>
      </c>
      <c r="C278" s="93" t="s">
        <v>1162</v>
      </c>
      <c r="D278" s="101" t="s">
        <v>749</v>
      </c>
    </row>
    <row r="279" spans="1:4" hidden="1" x14ac:dyDescent="0.3">
      <c r="A279" t="s">
        <v>782</v>
      </c>
      <c r="B279" s="93" t="s">
        <v>750</v>
      </c>
      <c r="C279" s="93" t="s">
        <v>751</v>
      </c>
      <c r="D279" s="109" t="s">
        <v>752</v>
      </c>
    </row>
    <row r="280" spans="1:4" hidden="1" x14ac:dyDescent="0.3">
      <c r="A280" t="s">
        <v>978</v>
      </c>
      <c r="B280" s="93" t="s">
        <v>1163</v>
      </c>
      <c r="C280" s="93" t="s">
        <v>751</v>
      </c>
      <c r="D280" s="100" t="s">
        <v>924</v>
      </c>
    </row>
    <row r="281" spans="1:4" hidden="1" x14ac:dyDescent="0.3">
      <c r="A281" t="s">
        <v>783</v>
      </c>
      <c r="B281" s="93" t="s">
        <v>1164</v>
      </c>
      <c r="C281" s="93" t="s">
        <v>1165</v>
      </c>
      <c r="D281" s="100" t="s">
        <v>753</v>
      </c>
    </row>
    <row r="282" spans="1:4" hidden="1" x14ac:dyDescent="0.3">
      <c r="A282" t="s">
        <v>785</v>
      </c>
      <c r="B282" s="95" t="s">
        <v>756</v>
      </c>
      <c r="C282" s="93" t="s">
        <v>1051</v>
      </c>
      <c r="D282" s="109" t="s">
        <v>758</v>
      </c>
    </row>
    <row r="283" spans="1:4" hidden="1" x14ac:dyDescent="0.3">
      <c r="A283" t="s">
        <v>1004</v>
      </c>
      <c r="B283" s="92" t="s">
        <v>1204</v>
      </c>
      <c r="C283" s="92" t="s">
        <v>1051</v>
      </c>
      <c r="D283" s="100" t="s">
        <v>1052</v>
      </c>
    </row>
    <row r="284" spans="1:4" hidden="1" x14ac:dyDescent="0.3">
      <c r="A284" t="s">
        <v>781</v>
      </c>
      <c r="B284" s="95" t="s">
        <v>759</v>
      </c>
      <c r="C284" s="93" t="s">
        <v>757</v>
      </c>
      <c r="D284" s="109" t="s">
        <v>760</v>
      </c>
    </row>
    <row r="285" spans="1:4" hidden="1" x14ac:dyDescent="0.3">
      <c r="A285" t="s">
        <v>786</v>
      </c>
      <c r="B285" s="93" t="s">
        <v>761</v>
      </c>
      <c r="C285" s="93" t="s">
        <v>272</v>
      </c>
      <c r="D285" s="108" t="s">
        <v>762</v>
      </c>
    </row>
    <row r="286" spans="1:4" hidden="1" x14ac:dyDescent="0.3">
      <c r="A286" t="s">
        <v>787</v>
      </c>
      <c r="B286" s="93" t="s">
        <v>763</v>
      </c>
      <c r="C286" s="93" t="s">
        <v>372</v>
      </c>
      <c r="D286" s="109" t="s">
        <v>764</v>
      </c>
    </row>
    <row r="287" spans="1:4" hidden="1" x14ac:dyDescent="0.3">
      <c r="A287" t="s">
        <v>788</v>
      </c>
      <c r="B287" s="93" t="s">
        <v>765</v>
      </c>
      <c r="C287" s="93" t="s">
        <v>1167</v>
      </c>
      <c r="D287" s="100" t="s">
        <v>1168</v>
      </c>
    </row>
    <row r="288" spans="1:4" hidden="1" x14ac:dyDescent="0.3">
      <c r="A288" t="s">
        <v>890</v>
      </c>
      <c r="B288" s="92" t="s">
        <v>982</v>
      </c>
      <c r="C288" s="93" t="s">
        <v>718</v>
      </c>
      <c r="D288" s="99" t="s">
        <v>1183</v>
      </c>
    </row>
    <row r="289" spans="1:4" hidden="1" x14ac:dyDescent="0.3">
      <c r="A289" t="s">
        <v>894</v>
      </c>
      <c r="B289" s="92" t="s">
        <v>895</v>
      </c>
      <c r="C289" s="93" t="s">
        <v>904</v>
      </c>
      <c r="D289" s="100" t="s">
        <v>896</v>
      </c>
    </row>
    <row r="290" spans="1:4" hidden="1" x14ac:dyDescent="0.3">
      <c r="A290" t="s">
        <v>1169</v>
      </c>
      <c r="B290" s="92" t="s">
        <v>1107</v>
      </c>
      <c r="C290" s="93" t="s">
        <v>904</v>
      </c>
      <c r="D290" s="99" t="s">
        <v>1243</v>
      </c>
    </row>
    <row r="291" spans="1:4" hidden="1" x14ac:dyDescent="0.3">
      <c r="A291" t="s">
        <v>789</v>
      </c>
      <c r="B291" s="93" t="s">
        <v>766</v>
      </c>
      <c r="C291" s="93" t="s">
        <v>767</v>
      </c>
      <c r="D291" s="109" t="s">
        <v>768</v>
      </c>
    </row>
    <row r="292" spans="1:4" hidden="1" x14ac:dyDescent="0.3">
      <c r="A292" t="s">
        <v>879</v>
      </c>
      <c r="B292" s="93" t="s">
        <v>888</v>
      </c>
      <c r="C292" s="93" t="s">
        <v>660</v>
      </c>
      <c r="D292" s="100" t="s">
        <v>880</v>
      </c>
    </row>
    <row r="293" spans="1:4" hidden="1" x14ac:dyDescent="0.3">
      <c r="A293" t="s">
        <v>790</v>
      </c>
      <c r="B293" s="92"/>
      <c r="C293" s="92"/>
      <c r="D293" s="109" t="s">
        <v>769</v>
      </c>
    </row>
    <row r="294" spans="1:4" hidden="1" x14ac:dyDescent="0.3">
      <c r="A294" t="s">
        <v>791</v>
      </c>
      <c r="B294" s="93" t="s">
        <v>770</v>
      </c>
      <c r="C294" s="93" t="s">
        <v>771</v>
      </c>
      <c r="D294" s="101" t="s">
        <v>772</v>
      </c>
    </row>
    <row r="295" spans="1:4" hidden="1" x14ac:dyDescent="0.3">
      <c r="A295" t="s">
        <v>1170</v>
      </c>
      <c r="B295" s="92" t="s">
        <v>1171</v>
      </c>
      <c r="C295" s="92" t="s">
        <v>771</v>
      </c>
      <c r="D295" s="101" t="s">
        <v>1172</v>
      </c>
    </row>
    <row r="296" spans="1:4" hidden="1" x14ac:dyDescent="0.3">
      <c r="A296" t="s">
        <v>792</v>
      </c>
      <c r="B296" s="93" t="s">
        <v>773</v>
      </c>
      <c r="C296" s="93" t="s">
        <v>87</v>
      </c>
      <c r="D296" s="101" t="s">
        <v>774</v>
      </c>
    </row>
    <row r="297" spans="1:4" hidden="1" x14ac:dyDescent="0.3">
      <c r="A297" t="s">
        <v>980</v>
      </c>
      <c r="B297" s="93" t="s">
        <v>909</v>
      </c>
      <c r="C297" s="93" t="s">
        <v>87</v>
      </c>
      <c r="D297" s="100" t="s">
        <v>910</v>
      </c>
    </row>
    <row r="298" spans="1:4" hidden="1" x14ac:dyDescent="0.3">
      <c r="A298" t="s">
        <v>1002</v>
      </c>
      <c r="B298" s="93" t="s">
        <v>793</v>
      </c>
      <c r="C298" s="93" t="s">
        <v>313</v>
      </c>
      <c r="D298" s="101" t="s">
        <v>794</v>
      </c>
    </row>
    <row r="299" spans="1:4" hidden="1" x14ac:dyDescent="0.3">
      <c r="A299" t="s">
        <v>805</v>
      </c>
      <c r="B299" s="93" t="s">
        <v>795</v>
      </c>
      <c r="C299" s="93" t="s">
        <v>85</v>
      </c>
      <c r="D299" s="109" t="s">
        <v>796</v>
      </c>
    </row>
    <row r="300" spans="1:4" hidden="1" x14ac:dyDescent="0.3">
      <c r="A300" t="s">
        <v>806</v>
      </c>
      <c r="B300" s="93" t="s">
        <v>797</v>
      </c>
      <c r="C300" s="93" t="s">
        <v>798</v>
      </c>
      <c r="D300" s="100" t="s">
        <v>799</v>
      </c>
    </row>
    <row r="301" spans="1:4" hidden="1" x14ac:dyDescent="0.3">
      <c r="A301" t="s">
        <v>1173</v>
      </c>
      <c r="B301" s="93" t="s">
        <v>1239</v>
      </c>
      <c r="C301" s="93" t="s">
        <v>196</v>
      </c>
      <c r="D301" s="100" t="s">
        <v>800</v>
      </c>
    </row>
    <row r="302" spans="1:4" hidden="1" x14ac:dyDescent="0.3">
      <c r="A302" t="s">
        <v>807</v>
      </c>
      <c r="B302" s="93" t="s">
        <v>801</v>
      </c>
      <c r="C302" s="93" t="s">
        <v>771</v>
      </c>
      <c r="D302" s="98" t="s">
        <v>1188</v>
      </c>
    </row>
    <row r="303" spans="1:4" hidden="1" x14ac:dyDescent="0.3">
      <c r="A303" t="s">
        <v>1007</v>
      </c>
      <c r="B303" s="92" t="s">
        <v>1171</v>
      </c>
      <c r="C303" s="92" t="s">
        <v>771</v>
      </c>
      <c r="D303" s="101" t="s">
        <v>1172</v>
      </c>
    </row>
    <row r="304" spans="1:4" hidden="1" x14ac:dyDescent="0.3">
      <c r="A304" t="s">
        <v>1214</v>
      </c>
      <c r="B304" s="93" t="s">
        <v>1040</v>
      </c>
      <c r="C304" s="93" t="s">
        <v>1041</v>
      </c>
      <c r="D304" s="109"/>
    </row>
    <row r="305" spans="1:4" hidden="1" x14ac:dyDescent="0.3">
      <c r="A305" t="s">
        <v>1215</v>
      </c>
      <c r="B305" s="92" t="s">
        <v>1111</v>
      </c>
      <c r="C305" s="94" t="s">
        <v>591</v>
      </c>
      <c r="D305" s="100" t="s">
        <v>1112</v>
      </c>
    </row>
    <row r="306" spans="1:4" hidden="1" x14ac:dyDescent="0.3">
      <c r="A306" t="s">
        <v>1216</v>
      </c>
      <c r="B306" s="92" t="s">
        <v>1114</v>
      </c>
      <c r="C306" s="93" t="s">
        <v>119</v>
      </c>
      <c r="D306" s="100" t="s">
        <v>1115</v>
      </c>
    </row>
    <row r="307" spans="1:4" hidden="1" x14ac:dyDescent="0.3">
      <c r="A307" t="s">
        <v>808</v>
      </c>
      <c r="B307" s="95" t="s">
        <v>802</v>
      </c>
      <c r="C307" s="93" t="s">
        <v>803</v>
      </c>
      <c r="D307" s="108" t="s">
        <v>804</v>
      </c>
    </row>
    <row r="308" spans="1:4" hidden="1" x14ac:dyDescent="0.3">
      <c r="A308" t="s">
        <v>809</v>
      </c>
      <c r="B308" s="93" t="s">
        <v>821</v>
      </c>
      <c r="C308" s="93" t="s">
        <v>822</v>
      </c>
      <c r="D308" s="109" t="s">
        <v>823</v>
      </c>
    </row>
    <row r="309" spans="1:4" hidden="1" x14ac:dyDescent="0.3">
      <c r="A309" t="s">
        <v>810</v>
      </c>
      <c r="B309" s="93" t="s">
        <v>824</v>
      </c>
      <c r="C309" s="93" t="s">
        <v>822</v>
      </c>
      <c r="D309" s="109" t="s">
        <v>825</v>
      </c>
    </row>
    <row r="310" spans="1:4" hidden="1" x14ac:dyDescent="0.3">
      <c r="A310" t="s">
        <v>811</v>
      </c>
      <c r="B310" s="93" t="s">
        <v>826</v>
      </c>
      <c r="C310" s="93" t="s">
        <v>822</v>
      </c>
      <c r="D310" s="108" t="s">
        <v>827</v>
      </c>
    </row>
    <row r="311" spans="1:4" hidden="1" x14ac:dyDescent="0.3">
      <c r="A311" t="s">
        <v>969</v>
      </c>
      <c r="B311" s="93" t="s">
        <v>936</v>
      </c>
      <c r="C311" s="93" t="s">
        <v>822</v>
      </c>
      <c r="D311" s="101" t="s">
        <v>937</v>
      </c>
    </row>
    <row r="312" spans="1:4" hidden="1" x14ac:dyDescent="0.3">
      <c r="A312" t="s">
        <v>812</v>
      </c>
      <c r="B312" s="93" t="s">
        <v>828</v>
      </c>
      <c r="C312" s="93" t="s">
        <v>829</v>
      </c>
      <c r="D312" s="109" t="s">
        <v>830</v>
      </c>
    </row>
    <row r="313" spans="1:4" hidden="1" x14ac:dyDescent="0.3">
      <c r="A313" t="s">
        <v>813</v>
      </c>
      <c r="B313" s="92" t="s">
        <v>831</v>
      </c>
      <c r="C313" s="93" t="s">
        <v>715</v>
      </c>
      <c r="D313" s="100" t="s">
        <v>832</v>
      </c>
    </row>
    <row r="314" spans="1:4" hidden="1" x14ac:dyDescent="0.3">
      <c r="A314" t="s">
        <v>814</v>
      </c>
      <c r="B314" s="93" t="s">
        <v>833</v>
      </c>
      <c r="C314" s="93" t="s">
        <v>834</v>
      </c>
      <c r="D314" s="109" t="s">
        <v>835</v>
      </c>
    </row>
    <row r="315" spans="1:4" hidden="1" x14ac:dyDescent="0.3">
      <c r="A315" t="s">
        <v>815</v>
      </c>
      <c r="B315" s="95" t="s">
        <v>836</v>
      </c>
      <c r="C315" s="93" t="s">
        <v>85</v>
      </c>
      <c r="D315" s="109" t="s">
        <v>837</v>
      </c>
    </row>
    <row r="316" spans="1:4" hidden="1" x14ac:dyDescent="0.3">
      <c r="A316" t="s">
        <v>816</v>
      </c>
      <c r="B316" s="93" t="s">
        <v>838</v>
      </c>
      <c r="C316" s="93" t="s">
        <v>165</v>
      </c>
      <c r="D316" s="108" t="s">
        <v>839</v>
      </c>
    </row>
    <row r="317" spans="1:4" hidden="1" x14ac:dyDescent="0.3">
      <c r="A317" t="s">
        <v>818</v>
      </c>
      <c r="B317" s="93" t="s">
        <v>843</v>
      </c>
      <c r="C317" s="93" t="s">
        <v>148</v>
      </c>
      <c r="D317" s="100" t="s">
        <v>992</v>
      </c>
    </row>
    <row r="318" spans="1:4" hidden="1" x14ac:dyDescent="0.3">
      <c r="A318" t="s">
        <v>1177</v>
      </c>
      <c r="B318" s="92" t="s">
        <v>1178</v>
      </c>
      <c r="C318" s="93" t="s">
        <v>148</v>
      </c>
      <c r="D318" s="99" t="s">
        <v>1179</v>
      </c>
    </row>
    <row r="319" spans="1:4" hidden="1" x14ac:dyDescent="0.3">
      <c r="A319" t="s">
        <v>819</v>
      </c>
      <c r="B319" s="93" t="s">
        <v>844</v>
      </c>
      <c r="C319" s="93" t="s">
        <v>845</v>
      </c>
      <c r="D319" s="101" t="s">
        <v>846</v>
      </c>
    </row>
    <row r="320" spans="1:4" hidden="1" x14ac:dyDescent="0.3">
      <c r="A320" t="s">
        <v>820</v>
      </c>
      <c r="B320" s="94" t="s">
        <v>1015</v>
      </c>
      <c r="C320" s="93" t="s">
        <v>119</v>
      </c>
      <c r="D320" s="99" t="s">
        <v>1245</v>
      </c>
    </row>
  </sheetData>
  <mergeCells count="1">
    <mergeCell ref="A1:A2"/>
  </mergeCells>
  <hyperlinks>
    <hyperlink ref="D4" r:id="rId1" xr:uid="{47A608B9-BE3C-4BC1-B2E6-A4B3D35362C9}"/>
    <hyperlink ref="D15" r:id="rId2" xr:uid="{4FA494F6-180C-46AB-82CA-B06DB3EE1291}"/>
    <hyperlink ref="D16" r:id="rId3" xr:uid="{D493E045-586E-4D4A-88B4-61617A5699BD}"/>
    <hyperlink ref="D17" r:id="rId4" xr:uid="{4470C650-8FC7-4916-8F00-6D8D5C77FFE1}"/>
    <hyperlink ref="D26" r:id="rId5" xr:uid="{D18F671C-2A41-4794-907F-E365E9590E99}"/>
    <hyperlink ref="D19" r:id="rId6" xr:uid="{D6332109-A358-480A-8052-9A606D4529AC}"/>
    <hyperlink ref="D31" r:id="rId7" xr:uid="{63A56D9E-B91C-4BF7-8AE3-C6A6F9AD49FE}"/>
    <hyperlink ref="D41" r:id="rId8" xr:uid="{3DA118FC-33A1-4E6A-BB10-7957D7B48226}"/>
    <hyperlink ref="D21" r:id="rId9" xr:uid="{1CDB35DC-13AE-42A9-91DB-8F867F7B39BE}"/>
    <hyperlink ref="D39" r:id="rId10" xr:uid="{0C54CC2B-DA88-4FE2-B478-AC54F4FE727C}"/>
    <hyperlink ref="D38" r:id="rId11" xr:uid="{4A93E586-8DCC-465B-A2C3-3CDE896BF8CC}"/>
    <hyperlink ref="D32" r:id="rId12" xr:uid="{B7E7B714-8C7A-48EC-B114-A1D532AF542C}"/>
    <hyperlink ref="D27" r:id="rId13" xr:uid="{0D3A55F7-0C2C-4379-B720-44DE0C7A72D8}"/>
    <hyperlink ref="D29" r:id="rId14" xr:uid="{16B93227-7282-4E72-8689-441F80AB76C9}"/>
    <hyperlink ref="D24" r:id="rId15" xr:uid="{8762942A-C299-44A3-8E99-FAE71D263B81}"/>
    <hyperlink ref="D22" r:id="rId16" xr:uid="{86C5E0B9-BE02-4A3D-BAA4-182C2332536D}"/>
    <hyperlink ref="D20" r:id="rId17" xr:uid="{833AAF0C-0B39-4211-8032-E2F6EDE15D54}"/>
    <hyperlink ref="D40" r:id="rId18" xr:uid="{397679E9-6803-427D-A0E0-1A0E9E24B38D}"/>
    <hyperlink ref="D28" r:id="rId19" xr:uid="{25361ADE-4359-4016-8C0A-481A1674248B}"/>
    <hyperlink ref="D25" r:id="rId20" xr:uid="{8D9C3A80-3236-4F68-9441-6540782ADC31}"/>
    <hyperlink ref="D18" r:id="rId21" xr:uid="{6E217B2C-3438-4451-8EC2-AC62C9CDD5B1}"/>
    <hyperlink ref="D23" r:id="rId22" xr:uid="{6B1A8445-F79B-48FC-8336-8E17FD30B0B2}"/>
    <hyperlink ref="D30" r:id="rId23" xr:uid="{7C129136-7908-458B-8C43-637FD40D3A5E}"/>
    <hyperlink ref="D34" r:id="rId24" xr:uid="{F5242D0A-6479-4FD3-976B-65CB75E77049}"/>
    <hyperlink ref="D37" r:id="rId25" xr:uid="{164DE7D2-2E06-415F-BD87-50FD7C178E3D}"/>
    <hyperlink ref="D71" r:id="rId26" xr:uid="{5E6476CC-3D73-4660-A181-6BD482716FFC}"/>
    <hyperlink ref="D65" r:id="rId27" xr:uid="{5E57525C-CABA-415C-9F81-950EACE5F2A0}"/>
    <hyperlink ref="D70" r:id="rId28" xr:uid="{057CCC57-A744-45C3-8C6C-10AEF142BFB1}"/>
    <hyperlink ref="D73" r:id="rId29" xr:uid="{73F572A7-3D69-4FE1-859E-904CC0C68534}"/>
    <hyperlink ref="D72" r:id="rId30" xr:uid="{9A21DE9A-E32A-4C30-AF4A-BA448F499259}"/>
    <hyperlink ref="D74" r:id="rId31" xr:uid="{605D2201-8E9A-458C-944F-DA2D7D8E849C}"/>
    <hyperlink ref="D67" r:id="rId32" xr:uid="{1FBBF229-9266-4F6B-B5C6-079832567712}"/>
    <hyperlink ref="D48" r:id="rId33" xr:uid="{2DEDE270-68FC-4C35-862B-492646975124}"/>
    <hyperlink ref="D52" r:id="rId34" xr:uid="{CDFBF457-0DFF-42A1-AAB2-3B32377676E8}"/>
    <hyperlink ref="D51" r:id="rId35" xr:uid="{3FD83D34-198C-46FA-B8A0-44EA62B17A71}"/>
    <hyperlink ref="D50" r:id="rId36" xr:uid="{5B1B85C9-28E2-49A5-9574-62088D77B16F}"/>
    <hyperlink ref="D47" r:id="rId37" xr:uid="{C0480F46-0F9D-4F65-886B-953A609EDC4B}"/>
    <hyperlink ref="D46" r:id="rId38" xr:uid="{07F554C2-7935-4C72-BF39-314E8C06B6D6}"/>
    <hyperlink ref="D45" r:id="rId39" xr:uid="{20A2A991-5F1C-4B97-ACD7-831BFF365B2B}"/>
    <hyperlink ref="D69" r:id="rId40" xr:uid="{DFD39C83-D9AE-4085-9665-559DD4CF415C}"/>
    <hyperlink ref="D55" r:id="rId41" xr:uid="{35C2D026-35DA-4C8A-9F83-A11185161BFF}"/>
    <hyperlink ref="D44" r:id="rId42" xr:uid="{41A0566C-C249-42E2-A11C-7BB9079DB78E}"/>
    <hyperlink ref="D43" r:id="rId43" xr:uid="{ACFB70B9-7C10-45FD-BDE2-755F640AE7B6}"/>
    <hyperlink ref="D5" r:id="rId44" xr:uid="{779406B7-B1BA-4810-817B-312C1717FD60}"/>
    <hyperlink ref="D103" r:id="rId45" xr:uid="{182DD462-5538-43B0-94DB-0F3E978D57FC}"/>
    <hyperlink ref="D82" r:id="rId46" xr:uid="{2E1229B2-BF89-4690-8841-A0AF71AF7CE1}"/>
    <hyperlink ref="D83" r:id="rId47" xr:uid="{53DBE4A9-9308-4DE8-9711-CD0DD554CEDF}"/>
    <hyperlink ref="D96" r:id="rId48" xr:uid="{3C545C98-A04D-4721-B9DA-B4ADF2F24C37}"/>
    <hyperlink ref="D87" r:id="rId49" xr:uid="{8609A886-6A95-497F-898A-724F0AEFB190}"/>
    <hyperlink ref="D94" r:id="rId50" xr:uid="{AE5A9E0D-0047-4053-83D7-C10F7496A37A}"/>
    <hyperlink ref="D106" r:id="rId51" xr:uid="{93465FFC-41E7-4D6E-8EED-14621FA88431}"/>
    <hyperlink ref="D102" r:id="rId52" xr:uid="{52AF0611-3091-424D-A8B7-58C17AAC7A4D}"/>
    <hyperlink ref="D60" r:id="rId53" xr:uid="{2DEA04C2-179A-4AEA-A002-1E73D91CEE26}"/>
    <hyperlink ref="D88" r:id="rId54" xr:uid="{3500A46E-4C64-45B1-A507-96F820BB268B}"/>
    <hyperlink ref="D110" r:id="rId55" xr:uid="{D9E733B3-4D6D-431C-805E-1D592FC1BA3D}"/>
    <hyperlink ref="D105" r:id="rId56" xr:uid="{6A46334E-7362-498E-AE9C-05DACCFBB92D}"/>
    <hyperlink ref="D77" r:id="rId57" xr:uid="{2A14A972-FB12-4C0C-B0CB-471FE61B89FC}"/>
    <hyperlink ref="D109" r:id="rId58" xr:uid="{5DA1E09A-C308-4792-8229-84664B1EC795}"/>
    <hyperlink ref="D89" r:id="rId59" xr:uid="{324C1DA8-278A-4D9C-BD26-8BE35FF79E70}"/>
    <hyperlink ref="D108" r:id="rId60" xr:uid="{A8B881AC-2C99-422F-8EF3-BBE257A356AA}"/>
    <hyperlink ref="D76" r:id="rId61" xr:uid="{41DCDDB8-B133-424A-B847-7E8D77E8C83E}"/>
    <hyperlink ref="D100" r:id="rId62" xr:uid="{E94C01B6-1D66-4554-88E4-6C64163FE38B}"/>
    <hyperlink ref="D93" r:id="rId63" xr:uid="{68AAB957-030E-4703-94C9-C07DB1F760EE}"/>
    <hyperlink ref="D90" r:id="rId64" xr:uid="{2A690D53-A14E-4829-BA8A-5102612115EA}"/>
    <hyperlink ref="D104" r:id="rId65" xr:uid="{607CCAD9-3AEB-43DA-88E1-C01830BD9C03}"/>
    <hyperlink ref="D78" r:id="rId66" xr:uid="{9FE9F822-0AC8-4CC6-A8CD-E24D0D56C549}"/>
    <hyperlink ref="D92" r:id="rId67" xr:uid="{5EAB7795-6DFB-4647-BFE7-285A8E717DC1}"/>
    <hyperlink ref="D113" r:id="rId68" xr:uid="{1EC6A5EA-0C5B-44EA-BA93-238D79EEAE65}"/>
    <hyperlink ref="D115" r:id="rId69" xr:uid="{103C255D-CE02-401F-8E73-42B53D4E5D69}"/>
    <hyperlink ref="D111" r:id="rId70" xr:uid="{AD5F026A-A12D-47D3-9198-A99D7065ABF5}"/>
    <hyperlink ref="D123" r:id="rId71" xr:uid="{ABD11590-182B-49F3-8EC4-FB8D1E214D05}"/>
    <hyperlink ref="D121" r:id="rId72" xr:uid="{957C5355-1646-4500-B297-917D796FE690}"/>
    <hyperlink ref="D118" r:id="rId73" xr:uid="{31984AC3-EEAE-4559-ABE6-87FFA0739563}"/>
    <hyperlink ref="D116" r:id="rId74" xr:uid="{96A4C9B6-55F3-4344-9FF8-4E1BA7D13013}"/>
    <hyperlink ref="D122" r:id="rId75" xr:uid="{E67FBE61-43CA-45AF-8E28-F08EC7510342}"/>
    <hyperlink ref="D136" r:id="rId76" xr:uid="{1CE935B0-A76C-48F9-B631-C3F3634B821E}"/>
    <hyperlink ref="D133" r:id="rId77" xr:uid="{D72403D9-9B4B-4A91-B10D-B802CAEA7D0C}"/>
    <hyperlink ref="D130" r:id="rId78" xr:uid="{12625039-7FF5-47DB-8E22-BAD36CCFF350}"/>
    <hyperlink ref="D125" r:id="rId79" xr:uid="{FF13B62F-A22A-4525-81D2-BF4D9EF28128}"/>
    <hyperlink ref="D124" r:id="rId80" xr:uid="{C281F011-84B6-46CF-A601-2840683CFFE2}"/>
    <hyperlink ref="D135" r:id="rId81" xr:uid="{53AE0806-E48D-4983-A1EE-258EE602D5D1}"/>
    <hyperlink ref="D137" r:id="rId82" xr:uid="{F575772D-21A3-48B1-B09C-FBD9E8871818}"/>
    <hyperlink ref="D119" r:id="rId83" xr:uid="{E9659FF8-3EF0-41CD-B53B-95E4D7C5745E}"/>
    <hyperlink ref="D145" r:id="rId84" xr:uid="{213FF63E-2B02-4D39-9379-E8673A833CDC}"/>
    <hyperlink ref="D139" r:id="rId85" xr:uid="{C6F3B1CB-E703-445B-A1D0-A1E487BDE5B3}"/>
    <hyperlink ref="D147" r:id="rId86" xr:uid="{8E312A49-F335-4067-96E7-3D3EAE5E32F2}"/>
    <hyperlink ref="D143" r:id="rId87" xr:uid="{A85BC7DD-ECF2-495C-87F8-9332AF3821F4}"/>
    <hyperlink ref="D141" r:id="rId88" xr:uid="{EACF1696-6CA2-4F73-B63D-C9F43E25CC5B}"/>
    <hyperlink ref="D138" r:id="rId89" xr:uid="{C2C32679-618C-4915-AE56-0F91D58FD717}"/>
    <hyperlink ref="D148" r:id="rId90" xr:uid="{DCF65144-6F5D-4291-89D1-080590AE691D}"/>
    <hyperlink ref="D150" r:id="rId91" xr:uid="{82FDDFFA-828C-4673-B0A7-7A4B021E4B21}"/>
    <hyperlink ref="D149" r:id="rId92" xr:uid="{4BBBF5A5-C921-4D41-AC5C-48E135390BF9}"/>
    <hyperlink ref="D154" r:id="rId93" xr:uid="{156FDC94-CE9F-47DA-87FC-99AB74B77EE8}"/>
    <hyperlink ref="D156" r:id="rId94" xr:uid="{652F36DA-E263-4360-857D-BC41DC26140F}"/>
    <hyperlink ref="D164" r:id="rId95" xr:uid="{98722934-E75D-41EB-ABE6-519BFEF776A7}"/>
    <hyperlink ref="D162" r:id="rId96" xr:uid="{D192F1F4-855C-4C5A-BF51-9009F5E9B655}"/>
    <hyperlink ref="D158" r:id="rId97" xr:uid="{5C77016B-8112-461E-BCF6-3BD7399AED4F}"/>
    <hyperlink ref="D157" r:id="rId98" xr:uid="{8D2DF8EC-25DE-488B-A261-192186978873}"/>
    <hyperlink ref="D155" r:id="rId99" xr:uid="{DD21A187-D18E-4B88-A9F4-71AE9E3BBB6C}"/>
    <hyperlink ref="D152" r:id="rId100" xr:uid="{B48EEBEB-77B1-443E-9823-E1F22EB49895}"/>
    <hyperlink ref="D159" r:id="rId101" xr:uid="{FEFF6FD9-6B10-4088-B839-D6D070A7FF21}"/>
    <hyperlink ref="D174" r:id="rId102" xr:uid="{5BBE468A-9416-428D-93B7-93683A649B25}"/>
    <hyperlink ref="D61" r:id="rId103" xr:uid="{1F175786-304B-4FAD-BB0C-07E8800354B9}"/>
    <hyperlink ref="D172" r:id="rId104" xr:uid="{4C4BE621-8F77-4A18-AA66-C4587EA50E05}"/>
    <hyperlink ref="D176" r:id="rId105" xr:uid="{4BA4F28F-F2BF-4D6C-9B11-FFF76204DCC6}"/>
    <hyperlink ref="D171" r:id="rId106" xr:uid="{99475BA5-AB85-4BAE-BF51-6FE826C76D68}"/>
    <hyperlink ref="D166" r:id="rId107" xr:uid="{D6514342-1A9C-48E4-BD77-EF665F8B621C}"/>
    <hyperlink ref="D170" r:id="rId108" xr:uid="{092382E8-7ED0-4225-99E3-D55DF8E6DE19}"/>
    <hyperlink ref="D169" r:id="rId109" xr:uid="{0B4C882F-55A8-4693-9840-776A9EF9F72D}"/>
    <hyperlink ref="D190" r:id="rId110" xr:uid="{29DF0E16-01C4-4FA8-9A6A-69AFEAD8D444}"/>
    <hyperlink ref="D178" r:id="rId111" xr:uid="{9B7BA9A8-B48D-41EE-BBBD-34699D4A4125}"/>
    <hyperlink ref="D192" r:id="rId112" xr:uid="{1345BA78-76B7-4C51-B656-8D2630C09ED7}"/>
    <hyperlink ref="D193" r:id="rId113" xr:uid="{E6FD28A8-2741-4D5B-917B-26C3CC0624DF}"/>
    <hyperlink ref="D196" r:id="rId114" xr:uid="{AF4B4820-5C81-4A5F-A9F3-844DC6A71E07}"/>
    <hyperlink ref="D182" r:id="rId115" xr:uid="{C4055557-9469-4709-B459-3D403A5D0F81}"/>
    <hyperlink ref="D181" r:id="rId116" xr:uid="{ED7B70BA-A2DF-4C47-A7D3-33090B843C8B}"/>
    <hyperlink ref="D198" r:id="rId117" xr:uid="{0295A9A2-3606-4036-B89B-288E5A4C1CE1}"/>
    <hyperlink ref="D195" r:id="rId118" xr:uid="{D19623A2-9E8D-4D82-B0D7-F464DBF6FFE7}"/>
    <hyperlink ref="D194" r:id="rId119" xr:uid="{545E3A0C-F00B-49E8-8454-93F88603A7FB}"/>
    <hyperlink ref="D184" r:id="rId120" xr:uid="{DC6175C7-7286-4A67-B384-F13DF00974E5}"/>
    <hyperlink ref="D179" r:id="rId121" xr:uid="{38FCE660-961F-43E7-96C0-C32924A2A1C4}"/>
    <hyperlink ref="D56" r:id="rId122" xr:uid="{41212FE7-04B4-4596-A316-68D17585526E}"/>
    <hyperlink ref="D187" r:id="rId123" xr:uid="{688014E7-A0F6-4757-A988-BBA84B412684}"/>
    <hyperlink ref="D188" r:id="rId124" xr:uid="{7A331CF7-2B71-48EA-A2A8-4F5AD15573BA}"/>
    <hyperlink ref="D213" r:id="rId125" xr:uid="{4D3294BB-DC8D-4919-8B1B-3182FFB1C38F}"/>
    <hyperlink ref="D200" r:id="rId126" xr:uid="{C1813CD6-9A82-4515-A47D-F4EB28232939}"/>
    <hyperlink ref="D230" r:id="rId127" xr:uid="{1E391ACA-128B-4289-9C02-7A63D477AD11}"/>
    <hyperlink ref="D229" r:id="rId128" xr:uid="{A88105DB-98F8-4059-9C41-6F41D9DCCB1F}"/>
    <hyperlink ref="D225" r:id="rId129" xr:uid="{F8CDBDDC-57BB-4857-9C91-467E029ACC59}"/>
    <hyperlink ref="D206" r:id="rId130" xr:uid="{04360870-3501-434E-9E98-7A75EA6185EF}"/>
    <hyperlink ref="D199" r:id="rId131" xr:uid="{212767CF-1D1F-415F-A930-60A2ECBEEA30}"/>
    <hyperlink ref="D207" r:id="rId132" xr:uid="{6F9A3811-45C1-4CC5-98BB-E11F8AD0C2AE}"/>
    <hyperlink ref="D201" r:id="rId133" xr:uid="{48BCA4CE-10E4-4110-9C43-036D4621B1F8}"/>
    <hyperlink ref="D203" r:id="rId134" xr:uid="{ECA373E4-72C4-4452-8414-76EADFDBC564}"/>
    <hyperlink ref="D202" r:id="rId135" xr:uid="{B41C5B45-C8D5-4470-B400-4D8F3A8222EC}"/>
    <hyperlink ref="D204" r:id="rId136" xr:uid="{86E3A9D2-21D5-4187-86FF-31B955C66305}"/>
    <hyperlink ref="D228" r:id="rId137" xr:uid="{F5013301-4B45-4525-9BAC-983CB2884798}"/>
    <hyperlink ref="D231" r:id="rId138" xr:uid="{7CA0E7FD-F25A-4285-933B-1FD43397A996}"/>
    <hyperlink ref="D237" r:id="rId139" xr:uid="{16B8B20C-6AFE-41BB-8DD1-C0C2DA29D317}"/>
    <hyperlink ref="D236" r:id="rId140" xr:uid="{1025CF97-D744-4B1A-A7E7-476BAC772CAF}"/>
    <hyperlink ref="D63" r:id="rId141" xr:uid="{1C889298-C648-4BB1-BF78-388259D5C406}"/>
    <hyperlink ref="D251" r:id="rId142" xr:uid="{E2DF5495-1F18-4120-9070-97AB8E2400FA}"/>
    <hyperlink ref="D248" r:id="rId143" xr:uid="{810CFC52-6316-487D-9C38-3BEE6AF2FED9}"/>
    <hyperlink ref="D243" r:id="rId144" xr:uid="{4AD70BBC-3469-47A9-B4DC-730BD728002D}"/>
    <hyperlink ref="D246" r:id="rId145" xr:uid="{00B4CA66-A63B-424A-ABF8-73CD13648EB1}"/>
    <hyperlink ref="D249" r:id="rId146" xr:uid="{74D9882F-2AEF-4CB2-998A-37624620D5B7}"/>
    <hyperlink ref="D247" r:id="rId147" xr:uid="{B58068F8-32DD-4349-9798-9C798C9A84CA}"/>
    <hyperlink ref="D239" r:id="rId148" xr:uid="{B5D8B463-7F8F-4BBE-AB86-2EE28B682F12}"/>
    <hyperlink ref="D252" r:id="rId149" xr:uid="{277476D9-D3BC-4ACD-9EC2-1479341ABEC2}"/>
    <hyperlink ref="D238" r:id="rId150" xr:uid="{2A72D07C-53E1-43E1-AC30-8D016C9C5924}"/>
    <hyperlink ref="D254" r:id="rId151" xr:uid="{0CD9478D-93F0-491E-A48C-7980DE2EF150}"/>
    <hyperlink ref="D257" r:id="rId152" xr:uid="{A68655F8-D09B-43F6-8C99-6F06347C1BB2}"/>
    <hyperlink ref="D261" r:id="rId153" xr:uid="{B04974D6-6E78-426F-B0A9-021B4228617F}"/>
    <hyperlink ref="D266" r:id="rId154" xr:uid="{AAAE8C24-6ADF-4D63-9F17-C3BB2FF8DD52}"/>
    <hyperlink ref="D265" r:id="rId155" xr:uid="{ACC778E6-B0B5-464C-8155-29A0BCBA7F74}"/>
    <hyperlink ref="D263" r:id="rId156" xr:uid="{8291E455-BC32-4236-80F7-63FFF5668A25}"/>
    <hyperlink ref="D255" r:id="rId157" xr:uid="{90A62427-0B05-4529-877C-177D7DB74801}"/>
    <hyperlink ref="D270" r:id="rId158" xr:uid="{3CC55672-A91B-45D9-829D-668AFAB85998}"/>
    <hyperlink ref="D264" r:id="rId159" xr:uid="{7122FC25-5746-4EAF-B251-083EDFFBFDE1}"/>
    <hyperlink ref="D269" r:id="rId160" xr:uid="{18766C9C-9C89-4ED4-8610-04A62E6B9A48}"/>
    <hyperlink ref="D259" r:id="rId161" xr:uid="{A3D06D24-1E96-488A-A456-7D503646B8EC}"/>
    <hyperlink ref="D258" r:id="rId162" xr:uid="{1CC86606-BE0C-4C7F-8234-F85BC141AE1C}"/>
    <hyperlink ref="D262" r:id="rId163" xr:uid="{BDB963F1-55A3-46CD-8D6F-CA2F8752875D}"/>
    <hyperlink ref="D275" r:id="rId164" xr:uid="{5422ECB4-16E3-4E57-BCE9-9E5A672F7AF8}"/>
    <hyperlink ref="D284" r:id="rId165" xr:uid="{4D4F59BF-C3F5-472E-B6C7-7278AEDC153A}"/>
    <hyperlink ref="D272" r:id="rId166" xr:uid="{4F02CBC9-C921-4638-BCEA-2CB39E523073}"/>
    <hyperlink ref="D293" r:id="rId167" xr:uid="{01887435-7B4B-4B2E-9B64-CEEAFBAB3EAA}"/>
    <hyperlink ref="D286" r:id="rId168" xr:uid="{D7477C6A-702A-45D6-981B-392B61EC49E7}"/>
    <hyperlink ref="D282" r:id="rId169" xr:uid="{861CA750-816C-4862-B3A6-0DBA43ED38A0}"/>
    <hyperlink ref="D279" r:id="rId170" xr:uid="{0DC2BCC1-870A-4EB8-8E75-D580D81823D4}"/>
    <hyperlink ref="D273" r:id="rId171" xr:uid="{8D4D6BFA-E674-47B2-BE24-077BE28A2544}"/>
    <hyperlink ref="D294" r:id="rId172" xr:uid="{35FCB002-0E26-4556-9123-9FA60A0DD05A}"/>
    <hyperlink ref="D296" r:id="rId173" xr:uid="{954BFB1F-DA97-4EDB-AFEA-EE87FD6BBC5F}"/>
    <hyperlink ref="D285" r:id="rId174" xr:uid="{84F7A0C9-E2E7-4C41-A59E-02643DCF77C2}"/>
    <hyperlink ref="D277" r:id="rId175" xr:uid="{D3AF5205-7B31-4A20-A471-45CC9CECD95A}"/>
    <hyperlink ref="D278" r:id="rId176" xr:uid="{C43B6119-18CE-41F3-849C-B93E97E149A5}"/>
    <hyperlink ref="D281" r:id="rId177" xr:uid="{A08274CA-EFF5-431F-B7BB-89B3405E6099}"/>
    <hyperlink ref="D287" r:id="rId178" xr:uid="{26602F55-D3FC-46F1-9DF6-1A31C528C1CA}"/>
    <hyperlink ref="D299" r:id="rId179" xr:uid="{95D47DF0-B862-4A7D-B60F-4ED8C034DB42}"/>
    <hyperlink ref="D301" r:id="rId180" xr:uid="{B552FDDF-4F23-4D3A-B13F-32D719F784B5}"/>
    <hyperlink ref="D298" r:id="rId181" xr:uid="{A635E07D-96DF-4555-8E70-8CD1953C6C19}"/>
    <hyperlink ref="D300" r:id="rId182" xr:uid="{A4F04793-F7BC-4A2A-96A2-5CD75E978EF7}"/>
    <hyperlink ref="D309" r:id="rId183" xr:uid="{CA8300BE-B06A-40DD-BEA2-060F8BD6CDE3}"/>
    <hyperlink ref="D317" r:id="rId184" xr:uid="{53FCCD67-2232-479E-8881-25536A639A7C}"/>
    <hyperlink ref="D315" r:id="rId185" xr:uid="{868EC0F0-D64F-4FD5-B02C-75BC8796DDF3}"/>
    <hyperlink ref="D312" r:id="rId186" xr:uid="{BA0AB7E2-6CC9-48E8-8234-815A56B4D791}"/>
    <hyperlink ref="D316" r:id="rId187" xr:uid="{53BA4D0F-F298-4918-9B3D-A27498BB4E9D}"/>
    <hyperlink ref="D314" r:id="rId188" xr:uid="{E6200345-6A3E-4191-BE6F-84BB2A3FD6AE}"/>
    <hyperlink ref="D310" r:id="rId189" xr:uid="{402FB568-8DB7-40B9-ACCF-B254344F82A4}"/>
    <hyperlink ref="D10" r:id="rId190" xr:uid="{7A1051B1-A991-4918-B44F-02F63BEA9A82}"/>
    <hyperlink ref="D214" r:id="rId191" xr:uid="{3FFD0EF6-D573-4C9B-AEBB-3A2EF20226BF}"/>
    <hyperlink ref="D241" r:id="rId192" xr:uid="{C2FE3151-41FA-4646-949C-88A5FC96785D}"/>
    <hyperlink ref="D99" r:id="rId193" xr:uid="{17CD43BD-A0E8-4006-B21C-D08ABDD716F3}"/>
    <hyperlink ref="D297" r:id="rId194" xr:uid="{AE0FD376-8680-4F82-8C30-88763252F1B3}"/>
    <hyperlink ref="D126" r:id="rId195" xr:uid="{C3EF96D5-ED34-41D2-8CA6-7B1EBBD8890E}"/>
    <hyperlink ref="D183" r:id="rId196" xr:uid="{0FCDC7C2-B376-403D-86FF-71651887ABD0}"/>
    <hyperlink ref="D14" r:id="rId197" xr:uid="{392096BA-015A-4D96-B450-B4B355E9843D}"/>
    <hyperlink ref="D53" r:id="rId198" xr:uid="{28F51B44-CA72-4629-930D-FA8B873977BF}"/>
    <hyperlink ref="D81" r:id="rId199" xr:uid="{B903AD59-B02A-44B4-B27D-B3DCB2BEE99D}"/>
    <hyperlink ref="D280" r:id="rId200" xr:uid="{F09708B6-DBD4-4CDE-AE6D-766B346460B7}"/>
    <hyperlink ref="D180" r:id="rId201" xr:uid="{A5543DC8-B5AD-4FAF-AAB9-736FCBF90BFB}"/>
    <hyperlink ref="D75" r:id="rId202" xr:uid="{EF909BE8-7C67-4F81-9705-C1595A51847F}"/>
    <hyperlink ref="D101" r:id="rId203" xr:uid="{C32C4B00-F0A7-421E-86F6-DABC09F26CE1}"/>
    <hyperlink ref="D311" r:id="rId204" xr:uid="{0F0D185E-4DDB-4E23-BE7E-0E8872632EF8}"/>
    <hyperlink ref="D35" r:id="rId205" xr:uid="{1B24C6C9-83C0-4713-90F2-F268DD20BA8D}"/>
    <hyperlink ref="D161" r:id="rId206" xr:uid="{4174D642-B5EE-45EB-98D6-3889BB2D1AB8}"/>
    <hyperlink ref="D295" r:id="rId207" xr:uid="{3987C0D8-403D-4D41-91AF-958AD9BD6DDD}"/>
    <hyperlink ref="D303" r:id="rId208" xr:uid="{705CCBC5-D27A-4974-9CEE-B169FD73CB04}"/>
    <hyperlink ref="D209" r:id="rId209" xr:uid="{698FAFB7-404C-4273-A0CF-AEA6FF29B4CB}"/>
    <hyperlink ref="D175" r:id="rId210" xr:uid="{BBE41DD8-93CD-4FAB-B97A-5CF9DD7A09E5}"/>
    <hyperlink ref="D283" r:id="rId211" xr:uid="{A46495BC-E8DC-4909-AFC5-4DF863537A89}"/>
    <hyperlink ref="D95" r:id="rId212" xr:uid="{B0F3F639-35FE-4FD5-BCED-E795C0D21D5F}"/>
    <hyperlink ref="D80" r:id="rId213" xr:uid="{9D264BB3-072E-47F2-BD6D-691E714D45A2}"/>
    <hyperlink ref="D64" r:id="rId214" xr:uid="{0EA8B451-2FD5-4EFF-B234-4D225DD67A07}"/>
    <hyperlink ref="D205" r:id="rId215" xr:uid="{87638D11-D8CE-4BE1-A892-DF134C88124B}"/>
    <hyperlink ref="D131" r:id="rId216" xr:uid="{63A2F237-5B79-4057-8D14-323906A549B7}"/>
    <hyperlink ref="D173" r:id="rId217" xr:uid="{7B248BF7-34C6-4440-9B27-0FCA16D59B99}"/>
    <hyperlink ref="D305" r:id="rId218" xr:uid="{AFA8FBF9-B6A7-492B-AB81-BA29AA7A0979}"/>
    <hyperlink ref="D268" r:id="rId219" xr:uid="{38692E46-2F79-44EB-AEBF-FC654515E524}"/>
    <hyperlink ref="D112" r:id="rId220" xr:uid="{8876D85A-9F79-4107-8A62-18D4FD09FC53}"/>
    <hyperlink ref="D134" r:id="rId221" xr:uid="{F9914729-D117-4236-B982-28D6B33B3004}"/>
    <hyperlink ref="D250" r:id="rId222" xr:uid="{C46E2724-87D3-4B21-B1DB-14E4886A5E15}"/>
    <hyperlink ref="D132" r:id="rId223" xr:uid="{90B8CD6B-1563-4D95-9B9D-6E7EACCB6627}"/>
    <hyperlink ref="D197" r:id="rId224" xr:uid="{F9FD899B-E22C-4EE9-A3FC-B813983EB9CD}"/>
    <hyperlink ref="D191" r:id="rId225" xr:uid="{D7C9C88A-F1E4-404C-B2C0-9A087D18CB2D}"/>
    <hyperlink ref="D49" r:id="rId226" xr:uid="{CD0356D9-2878-4911-838E-3C8AEB09356E}"/>
    <hyperlink ref="D274" r:id="rId227" xr:uid="{7C678FFC-1F2C-4DA2-8E84-38AE89B93DD5}"/>
    <hyperlink ref="D215" r:id="rId228" xr:uid="{99739518-7DB8-4860-B023-EBEF1194172A}"/>
    <hyperlink ref="D276" r:id="rId229" xr:uid="{C78A8075-C407-4302-A9A5-F31199A40F9A}"/>
    <hyperlink ref="D42" r:id="rId230" xr:uid="{84D84842-9AC5-469D-B2D7-4BD8BA57C2E5}"/>
    <hyperlink ref="D66" r:id="rId231" xr:uid="{77539FCE-ED01-4204-B5FE-4443F8DD46D2}"/>
    <hyperlink ref="D142" r:id="rId232" xr:uid="{5480531F-40F9-4343-B8CA-0A1AF181D17A}"/>
    <hyperlink ref="D160" r:id="rId233" xr:uid="{4CF22102-8CBF-4A96-9112-DA2AA81A79F1}"/>
    <hyperlink ref="D234" r:id="rId234" xr:uid="{D0A118C6-EA4D-4F0D-8600-9D2703CB4B5E}"/>
    <hyperlink ref="D292" r:id="rId235" xr:uid="{94AB5E11-406B-4948-92C7-C1F2511A2FC2}"/>
    <hyperlink ref="D153" r:id="rId236" xr:uid="{14950BF5-13D0-471E-BD7D-B3D48E01FC05}"/>
    <hyperlink ref="D146" r:id="rId237" xr:uid="{7E256556-CDB2-4AED-84C1-88F6636A4FBF}"/>
    <hyperlink ref="D260" r:id="rId238" xr:uid="{3A4E8718-2B0E-403F-BBF3-AA1A72ABB359}"/>
    <hyperlink ref="D114" r:id="rId239" xr:uid="{104CC6D8-F6B3-4859-BFC9-9F492DEF82E8}"/>
    <hyperlink ref="D165" r:id="rId240" xr:uid="{C1E993A7-38E4-4E94-AD41-1D1254F64ED4}"/>
    <hyperlink ref="D306" r:id="rId241" xr:uid="{A6D906B2-6506-43B3-B07E-4C51E1FEA904}"/>
    <hyperlink ref="D177" r:id="rId242" xr:uid="{7CD41D9B-A827-48D8-81DD-DAA7623A6BD6}"/>
    <hyperlink ref="D11" r:id="rId243" xr:uid="{E092EDCE-94E8-47E9-B844-FA40149AB044}"/>
    <hyperlink ref="D6" r:id="rId244" xr:uid="{D75B9FA7-CAE8-4A88-AF94-E3E7EFBC6A90}"/>
    <hyperlink ref="D163" r:id="rId245" xr:uid="{E83BB11C-6AAC-485D-9AA3-30E11A246870}"/>
    <hyperlink ref="D36" r:id="rId246" xr:uid="{ECA0C4CB-9878-4768-A1C7-DC167616FE81}"/>
    <hyperlink ref="D222" r:id="rId247" xr:uid="{6879C34A-3EB4-43E4-A2D9-4460E939F415}"/>
    <hyperlink ref="D7" r:id="rId248" xr:uid="{5F312D7C-75A9-454B-B071-A577C8F7C963}"/>
    <hyperlink ref="D58" r:id="rId249" xr:uid="{2A4D602A-95CB-45BE-855A-40800AB8E7DC}"/>
    <hyperlink ref="D240" r:id="rId250" xr:uid="{57368907-3D40-4BC1-8E7B-11563E64B63E}"/>
    <hyperlink ref="D85" r:id="rId251" xr:uid="{0430CF02-5F1C-4FC0-A7CA-A4390A8D39C1}"/>
    <hyperlink ref="D242" r:id="rId252" xr:uid="{5A26DF74-9672-4E88-94C1-50CDDA736A49}"/>
    <hyperlink ref="D86" r:id="rId253" xr:uid="{6637BF7A-7D79-4F28-9C23-39C5895CFBD4}"/>
    <hyperlink ref="D13" r:id="rId254" xr:uid="{3BDF53C6-384B-4F3C-9A61-43E7F8AA0980}"/>
    <hyperlink ref="D84" r:id="rId255" xr:uid="{ACDD220E-3A23-45C7-90D1-A5D12717F4E4}"/>
    <hyperlink ref="D167" r:id="rId256" xr:uid="{3BC860AB-52F2-4981-B477-BB785672D438}"/>
    <hyperlink ref="D289" r:id="rId257" xr:uid="{10AF93CF-B275-482E-A512-FB2430160272}"/>
    <hyperlink ref="D168" r:id="rId258" xr:uid="{54C74918-9280-4C70-A9E0-1D5A6404D060}"/>
    <hyperlink ref="D218" r:id="rId259" xr:uid="{3A27A24C-B770-4519-9B53-29CE055ED53B}"/>
    <hyperlink ref="D210" r:id="rId260" xr:uid="{3779A597-3442-415A-A43C-C183C2991074}"/>
    <hyperlink ref="D54" r:id="rId261" xr:uid="{85D7187F-119D-4A95-AEAB-0B55F13AB1AE}"/>
    <hyperlink ref="D220" r:id="rId262" xr:uid="{1894C1AA-0439-4441-A30F-6B2D1D8DB628}"/>
    <hyperlink ref="D211" r:id="rId263" xr:uid="{1C98CB7E-6342-41EE-9079-BBF5ED193895}"/>
    <hyperlink ref="D223" r:id="rId264" xr:uid="{4AEC2DE7-4598-4144-AC17-B6E9991FC2CF}"/>
    <hyperlink ref="D57" r:id="rId265" xr:uid="{EC8DA207-3356-4864-BBE9-8297FFB69C83}"/>
    <hyperlink ref="D12" r:id="rId266" xr:uid="{852F3CBF-819B-44CC-8A5D-6A951DDCA3D2}"/>
    <hyperlink ref="D33" r:id="rId267" xr:uid="{30592F7E-F889-44D4-AFFA-BCCE39E8DE85}"/>
    <hyperlink ref="D79" r:id="rId268" xr:uid="{806F94B1-6D82-47CC-A5B1-FB6D31B2D0B0}"/>
    <hyperlink ref="D117" r:id="rId269" xr:uid="{C54AE5A8-1ED7-4A9D-82BB-42C047ADBCDB}"/>
    <hyperlink ref="D129" r:id="rId270" xr:uid="{F2580D38-E532-41A5-BBA5-8DF629F305D1}"/>
    <hyperlink ref="D185" r:id="rId271" xr:uid="{CB195AF1-E0EE-42B7-8227-42B6D63D5C74}"/>
    <hyperlink ref="D186" r:id="rId272" xr:uid="{219EBBDE-AEA4-4A54-8EE7-5FA98DB0C2F5}"/>
    <hyperlink ref="D217" r:id="rId273" xr:uid="{D0D8FA4F-E1FC-4E2E-BFE7-342FC7675C6E}"/>
    <hyperlink ref="D235" r:id="rId274" xr:uid="{8AA231F8-817F-43E7-A340-2F97A798097A}"/>
    <hyperlink ref="D244" r:id="rId275" display="mailto:ericpeerboom@gmail.com" xr:uid="{64DD878E-C8FD-4D40-A460-5394C8541F72}"/>
    <hyperlink ref="D288" r:id="rId276" xr:uid="{85566167-285F-460E-AACB-4700FADF28F0}"/>
    <hyperlink ref="D302" r:id="rId277" xr:uid="{8F5FE6C2-B64E-4F61-81A5-18B1AC45287C}"/>
    <hyperlink ref="D318" r:id="rId278" xr:uid="{FC53FD1F-93D5-4631-9F33-CCF9F116F53A}"/>
    <hyperlink ref="D189" r:id="rId279" display="mailto:charlottelohmann16@gmail.com" xr:uid="{535CE384-9CDC-45C3-96F5-B7FEC661FDA4}"/>
    <hyperlink ref="D290" r:id="rId280" display="mailto:charlottelohmann16@gmail.com" xr:uid="{D628020C-7B28-4EE6-BAA1-7AE85873EBE5}"/>
    <hyperlink ref="D320" r:id="rId281" xr:uid="{E0A25C12-B9B9-44CE-AA7C-1C0CDDFB10EF}"/>
    <hyperlink ref="D151" r:id="rId282" xr:uid="{1A7CF467-2B1C-4124-9C2B-4D75E64956F1}"/>
    <hyperlink ref="D68" r:id="rId283" display="mailto:andre.joelle@gmail.com" xr:uid="{84681BD7-F015-4C8C-9EDF-88F619B20057}"/>
    <hyperlink ref="D120" r:id="rId284" display="mailto:beatrice.fourir@icloud.com" xr:uid="{C14DFF31-B3F4-4F57-873E-4C15AB866A26}"/>
  </hyperlinks>
  <pageMargins left="0.70866141732283472" right="0.70866141732283472" top="0.74803149606299213" bottom="0.74803149606299213" header="0.31496062992125984" footer="0.31496062992125984"/>
  <pageSetup paperSize="9" scale="78" pageOrder="overThenDown" orientation="landscape" horizontalDpi="1200" verticalDpi="1200" r:id="rId285"/>
  <tableParts count="1">
    <tablePart r:id="rId28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8"/>
  </sheetPr>
  <dimension ref="A1:Y57"/>
  <sheetViews>
    <sheetView zoomScale="80" zoomScaleNormal="80" workbookViewId="0">
      <selection activeCell="C5" sqref="C5"/>
    </sheetView>
  </sheetViews>
  <sheetFormatPr baseColWidth="10" defaultColWidth="9.109375" defaultRowHeight="14.4" x14ac:dyDescent="0.3"/>
  <cols>
    <col min="1" max="1" width="5.109375" style="7" customWidth="1"/>
    <col min="2" max="2" width="5.33203125" style="7" hidden="1" customWidth="1"/>
    <col min="3" max="3" width="5.109375" style="7" hidden="1" customWidth="1"/>
    <col min="4" max="4" width="9.33203125" style="7" hidden="1" customWidth="1"/>
    <col min="5" max="5" width="12" style="7" customWidth="1"/>
    <col min="6" max="6" width="44" style="7" customWidth="1"/>
    <col min="7" max="7" width="14.33203125" style="7" hidden="1" customWidth="1"/>
    <col min="8" max="9" width="19.5546875" style="7" customWidth="1"/>
    <col min="10" max="10" width="18.5546875" style="7" customWidth="1"/>
    <col min="11" max="11" width="13.21875" style="7" customWidth="1"/>
    <col min="12" max="12" width="16.109375" style="7" customWidth="1"/>
    <col min="13" max="14" width="9.109375" style="7"/>
    <col min="15" max="15" width="9.6640625" style="7" customWidth="1"/>
    <col min="16" max="16" width="12.44140625" style="7" customWidth="1"/>
    <col min="17" max="17" width="13.5546875" style="7" customWidth="1"/>
    <col min="18" max="18" width="9.33203125" style="7" customWidth="1"/>
    <col min="19" max="20" width="9.109375" style="7"/>
    <col min="21" max="21" width="2.6640625" style="7" customWidth="1"/>
    <col min="22" max="22" width="41" style="7" customWidth="1"/>
    <col min="23" max="23" width="13.44140625" style="7" customWidth="1"/>
    <col min="24" max="24" width="2.109375" style="7" customWidth="1"/>
    <col min="25" max="25" width="13" style="7" customWidth="1"/>
    <col min="26" max="26" width="1.44140625" style="7" customWidth="1"/>
    <col min="27" max="16384" width="9.109375" style="7"/>
  </cols>
  <sheetData>
    <row r="1" spans="1:25" ht="44.25" customHeight="1" x14ac:dyDescent="0.85">
      <c r="A1" s="73" t="s">
        <v>15</v>
      </c>
      <c r="B1" s="73"/>
      <c r="C1" s="73"/>
      <c r="D1" s="73"/>
      <c r="E1" s="73"/>
      <c r="F1" s="73"/>
      <c r="G1" s="73"/>
      <c r="H1" s="73"/>
      <c r="I1" s="73"/>
      <c r="J1" s="73"/>
      <c r="K1" s="74"/>
      <c r="L1" s="73"/>
      <c r="M1" s="73"/>
      <c r="N1" s="73"/>
      <c r="O1" s="73"/>
      <c r="P1" s="73"/>
      <c r="Q1" s="73"/>
      <c r="R1" s="73"/>
      <c r="S1" s="73"/>
      <c r="T1" s="73"/>
    </row>
    <row r="2" spans="1:25" ht="15" customHeight="1" x14ac:dyDescent="0.85">
      <c r="A2" s="73"/>
      <c r="B2" s="73"/>
      <c r="C2" s="73"/>
      <c r="D2" s="73"/>
      <c r="E2" s="73"/>
      <c r="F2" s="73"/>
      <c r="G2" s="73"/>
      <c r="H2" s="73"/>
      <c r="I2" s="73"/>
      <c r="J2" s="73"/>
      <c r="K2" s="74"/>
      <c r="L2" s="73"/>
      <c r="M2" s="73"/>
      <c r="N2" s="73"/>
      <c r="O2" s="73"/>
      <c r="P2" s="73"/>
      <c r="Q2" s="73"/>
      <c r="R2" s="73"/>
      <c r="S2" s="73"/>
      <c r="T2" s="73"/>
      <c r="V2"/>
    </row>
    <row r="3" spans="1:25" ht="15.75" customHeight="1" thickBot="1" x14ac:dyDescent="0.9">
      <c r="A3" s="73"/>
      <c r="B3" s="73"/>
      <c r="C3" s="73"/>
      <c r="D3" s="73"/>
      <c r="E3" s="73"/>
      <c r="F3" s="73"/>
      <c r="G3" s="73"/>
      <c r="H3" s="73"/>
      <c r="I3" s="73"/>
      <c r="J3" s="73"/>
      <c r="K3" s="74"/>
      <c r="L3" s="73"/>
      <c r="M3" s="73"/>
      <c r="N3" s="73"/>
      <c r="O3" s="73"/>
      <c r="P3" s="73"/>
      <c r="Q3" s="73"/>
      <c r="R3" s="73"/>
      <c r="S3" s="73"/>
      <c r="T3" s="73"/>
      <c r="V3"/>
    </row>
    <row r="4" spans="1:25" ht="16.2" thickBot="1" x14ac:dyDescent="0.35">
      <c r="A4" s="36"/>
      <c r="B4" s="38"/>
      <c r="C4" s="38"/>
      <c r="D4" s="38"/>
      <c r="E4" s="128" t="s">
        <v>16</v>
      </c>
      <c r="F4" s="129"/>
      <c r="G4" s="35"/>
      <c r="H4" s="36"/>
      <c r="I4" s="36"/>
      <c r="J4" s="36"/>
      <c r="K4" s="75"/>
      <c r="L4" s="36"/>
      <c r="M4" s="36"/>
      <c r="N4" s="36"/>
      <c r="O4" s="36"/>
      <c r="P4" s="36"/>
      <c r="Q4" s="36"/>
      <c r="R4" s="36"/>
      <c r="S4" s="36"/>
      <c r="T4" s="36"/>
      <c r="V4"/>
    </row>
    <row r="5" spans="1:25" ht="14.4" customHeight="1" thickBot="1" x14ac:dyDescent="0.35">
      <c r="A5" s="36"/>
      <c r="B5" s="38"/>
      <c r="C5" s="38"/>
      <c r="D5" s="38"/>
      <c r="E5" s="33" t="s">
        <v>17</v>
      </c>
      <c r="F5" s="34"/>
      <c r="G5" s="35"/>
      <c r="H5" s="36"/>
      <c r="I5" s="36"/>
      <c r="J5" s="36"/>
      <c r="K5" s="75"/>
      <c r="L5" s="36"/>
      <c r="M5" s="36"/>
      <c r="N5" s="36"/>
      <c r="O5" s="36"/>
      <c r="P5" s="36"/>
      <c r="Q5" s="36"/>
      <c r="R5" s="36"/>
      <c r="S5" s="36"/>
      <c r="T5" s="36"/>
      <c r="V5"/>
    </row>
    <row r="6" spans="1:25" ht="15" thickBot="1" x14ac:dyDescent="0.35">
      <c r="A6" s="36"/>
      <c r="B6" s="38"/>
      <c r="C6" s="38"/>
      <c r="D6" s="38"/>
      <c r="E6" s="33" t="s">
        <v>18</v>
      </c>
      <c r="F6" s="37"/>
      <c r="G6" s="35"/>
      <c r="H6" s="36"/>
      <c r="I6" s="36"/>
      <c r="J6" s="36"/>
      <c r="K6" s="75"/>
      <c r="L6" s="36"/>
      <c r="M6" s="36"/>
      <c r="N6" s="36"/>
      <c r="O6" s="36"/>
      <c r="P6" s="36"/>
      <c r="Q6" s="36"/>
      <c r="R6" s="36"/>
      <c r="S6" s="36"/>
      <c r="T6" s="36"/>
    </row>
    <row r="7" spans="1:25" ht="15" thickBot="1" x14ac:dyDescent="0.35">
      <c r="A7" s="36"/>
      <c r="B7" s="38"/>
      <c r="C7" s="38"/>
      <c r="D7" s="38"/>
      <c r="E7" s="33" t="s">
        <v>19</v>
      </c>
      <c r="F7" s="34"/>
      <c r="G7" s="35"/>
      <c r="H7" s="36"/>
      <c r="I7" s="36"/>
      <c r="J7" s="36"/>
      <c r="K7" s="75"/>
      <c r="L7" s="36"/>
      <c r="M7" s="36"/>
      <c r="N7" s="36"/>
      <c r="O7" s="36"/>
      <c r="P7" s="36"/>
      <c r="Q7" s="36"/>
      <c r="R7" s="36"/>
      <c r="S7" s="36"/>
      <c r="T7" s="36"/>
    </row>
    <row r="8" spans="1:25" ht="15" thickBot="1" x14ac:dyDescent="0.35">
      <c r="A8" s="36"/>
      <c r="B8" s="36"/>
      <c r="C8" s="36"/>
      <c r="D8" s="36"/>
      <c r="E8" s="36"/>
      <c r="F8" s="36"/>
      <c r="G8" s="36"/>
      <c r="H8" s="36"/>
      <c r="I8" s="36"/>
      <c r="J8" s="36"/>
      <c r="K8" s="75"/>
      <c r="L8" s="36"/>
      <c r="M8" s="36"/>
      <c r="N8" s="36"/>
      <c r="O8" s="36"/>
      <c r="P8" s="36"/>
      <c r="Q8" s="36"/>
      <c r="R8" s="36"/>
      <c r="S8" s="36"/>
      <c r="T8" s="36"/>
    </row>
    <row r="9" spans="1:25" ht="30.75" customHeight="1" thickBot="1" x14ac:dyDescent="0.35">
      <c r="A9" s="29" t="s">
        <v>20</v>
      </c>
      <c r="B9" s="29" t="s">
        <v>1</v>
      </c>
      <c r="C9" s="29" t="s">
        <v>54</v>
      </c>
      <c r="D9" s="29" t="s">
        <v>3</v>
      </c>
      <c r="E9" s="29" t="s">
        <v>958</v>
      </c>
      <c r="F9" s="30" t="s">
        <v>959</v>
      </c>
      <c r="G9" s="31" t="s">
        <v>62</v>
      </c>
      <c r="H9" s="30" t="s">
        <v>21</v>
      </c>
      <c r="I9" s="30" t="s">
        <v>960</v>
      </c>
      <c r="J9" s="30" t="s">
        <v>961</v>
      </c>
      <c r="K9" s="30" t="s">
        <v>8</v>
      </c>
      <c r="L9" s="30" t="s">
        <v>4</v>
      </c>
      <c r="M9" s="30" t="s">
        <v>22</v>
      </c>
      <c r="N9" s="30" t="s">
        <v>962</v>
      </c>
      <c r="O9" s="30" t="s">
        <v>23</v>
      </c>
      <c r="P9" s="30" t="s">
        <v>6</v>
      </c>
      <c r="Q9" s="32" t="s">
        <v>7</v>
      </c>
      <c r="R9" s="30" t="s">
        <v>24</v>
      </c>
      <c r="S9" s="30" t="s">
        <v>25</v>
      </c>
      <c r="T9" s="32" t="s">
        <v>14</v>
      </c>
      <c r="U9" s="8"/>
      <c r="V9" s="130" t="s">
        <v>28</v>
      </c>
      <c r="W9" s="131"/>
      <c r="X9" s="8"/>
      <c r="Y9" s="8"/>
    </row>
    <row r="10" spans="1:25" ht="15" thickBot="1" x14ac:dyDescent="0.35">
      <c r="A10" s="9">
        <v>1</v>
      </c>
      <c r="B10" s="9">
        <v>43667</v>
      </c>
      <c r="C10" s="9" t="s">
        <v>865</v>
      </c>
      <c r="D10" s="9" t="s">
        <v>1242</v>
      </c>
      <c r="E10" s="76"/>
      <c r="F10" s="1"/>
      <c r="G10" s="13"/>
      <c r="H10" s="11"/>
      <c r="I10" s="10"/>
      <c r="J10" s="10"/>
      <c r="K10" s="77"/>
      <c r="L10" s="15"/>
      <c r="M10" s="2"/>
      <c r="N10" s="2"/>
      <c r="O10" s="2"/>
      <c r="P10" s="1"/>
      <c r="Q10" s="3"/>
      <c r="R10" s="28"/>
      <c r="S10" s="15"/>
      <c r="T10" s="3"/>
      <c r="U10" s="8"/>
      <c r="V10" s="132"/>
      <c r="W10" s="133"/>
      <c r="X10" s="8"/>
    </row>
    <row r="11" spans="1:25" x14ac:dyDescent="0.3">
      <c r="A11" s="12">
        <v>2</v>
      </c>
      <c r="B11" s="12">
        <v>43667</v>
      </c>
      <c r="C11" s="12" t="s">
        <v>951</v>
      </c>
      <c r="D11" s="12" t="s">
        <v>970</v>
      </c>
      <c r="E11" s="78"/>
      <c r="F11" s="1"/>
      <c r="G11" s="13"/>
      <c r="H11" s="13"/>
      <c r="I11" s="10"/>
      <c r="J11" s="10"/>
      <c r="K11" s="77"/>
      <c r="L11" s="15"/>
      <c r="M11" s="5"/>
      <c r="N11" s="5"/>
      <c r="O11" s="2"/>
      <c r="P11" s="1"/>
      <c r="Q11" s="3"/>
      <c r="R11" s="28"/>
      <c r="S11" s="15"/>
      <c r="T11" s="6"/>
      <c r="U11" s="8"/>
      <c r="V11" s="82" t="s">
        <v>29</v>
      </c>
      <c r="W11" s="18">
        <f>SUMIF($P$10:$P$59,"Cash",$S$10:$S$59)</f>
        <v>0</v>
      </c>
      <c r="X11" s="8"/>
    </row>
    <row r="12" spans="1:25" x14ac:dyDescent="0.3">
      <c r="A12" s="12">
        <v>3</v>
      </c>
      <c r="B12" s="12">
        <v>43667</v>
      </c>
      <c r="C12" s="12" t="s">
        <v>951</v>
      </c>
      <c r="D12" s="12" t="s">
        <v>970</v>
      </c>
      <c r="E12" s="4"/>
      <c r="F12" s="1"/>
      <c r="G12" s="13"/>
      <c r="H12" s="13"/>
      <c r="I12" s="10"/>
      <c r="J12" s="10"/>
      <c r="K12" s="77"/>
      <c r="L12" s="15"/>
      <c r="M12" s="5"/>
      <c r="N12" s="5"/>
      <c r="O12" s="2"/>
      <c r="P12" s="1"/>
      <c r="Q12" s="3"/>
      <c r="R12" s="28"/>
      <c r="S12" s="15"/>
      <c r="T12" s="6"/>
      <c r="U12" s="8"/>
      <c r="V12" s="83" t="s">
        <v>30</v>
      </c>
      <c r="W12" s="19">
        <f>SUMIF($P$10:$P$59,"Bancontact",$S$10:$S$59)</f>
        <v>0</v>
      </c>
      <c r="X12" s="8"/>
    </row>
    <row r="13" spans="1:25" x14ac:dyDescent="0.3">
      <c r="A13" s="12">
        <v>4</v>
      </c>
      <c r="B13" s="12">
        <v>43667</v>
      </c>
      <c r="C13" s="12" t="s">
        <v>951</v>
      </c>
      <c r="D13" s="12" t="s">
        <v>970</v>
      </c>
      <c r="E13" s="4"/>
      <c r="F13" s="1"/>
      <c r="G13" s="13"/>
      <c r="H13" s="13"/>
      <c r="I13" s="10"/>
      <c r="J13" s="10"/>
      <c r="K13" s="77"/>
      <c r="L13" s="15"/>
      <c r="M13" s="5"/>
      <c r="N13" s="5"/>
      <c r="O13" s="2"/>
      <c r="P13" s="1"/>
      <c r="Q13" s="3"/>
      <c r="R13" s="28"/>
      <c r="S13" s="15"/>
      <c r="T13" s="6"/>
      <c r="U13" s="8"/>
      <c r="V13" s="83" t="s">
        <v>31</v>
      </c>
      <c r="W13" s="19">
        <f>SUM(N10:N59)</f>
        <v>0</v>
      </c>
      <c r="X13" s="8"/>
      <c r="Y13" s="8"/>
    </row>
    <row r="14" spans="1:25" ht="15" customHeight="1" x14ac:dyDescent="0.3">
      <c r="A14" s="12">
        <v>5</v>
      </c>
      <c r="B14" s="12">
        <v>43667</v>
      </c>
      <c r="C14" s="12" t="s">
        <v>951</v>
      </c>
      <c r="D14" s="12" t="s">
        <v>970</v>
      </c>
      <c r="E14" s="4"/>
      <c r="F14" s="1"/>
      <c r="G14" s="13"/>
      <c r="H14" s="13"/>
      <c r="I14" s="10"/>
      <c r="J14" s="10"/>
      <c r="K14" s="77"/>
      <c r="L14" s="15"/>
      <c r="M14" s="5"/>
      <c r="N14" s="5"/>
      <c r="O14" s="2"/>
      <c r="P14" s="1"/>
      <c r="Q14" s="3"/>
      <c r="R14" s="28"/>
      <c r="S14" s="15"/>
      <c r="T14" s="6"/>
      <c r="U14" s="8"/>
      <c r="V14" s="84" t="s">
        <v>32</v>
      </c>
      <c r="W14" s="21">
        <f>SUMIF($Q$10:$Q$59,"1/3 payant C",$O$10:$O$59)+SUMIF($Q$10:$Q$59,"MM C",$O$10:$O$59)</f>
        <v>0</v>
      </c>
      <c r="X14" s="16"/>
      <c r="Y14"/>
    </row>
    <row r="15" spans="1:25" ht="15.75" customHeight="1" thickBot="1" x14ac:dyDescent="0.35">
      <c r="A15" s="12">
        <v>6</v>
      </c>
      <c r="B15" s="12">
        <v>43667</v>
      </c>
      <c r="C15" s="12" t="s">
        <v>951</v>
      </c>
      <c r="D15" s="12" t="s">
        <v>970</v>
      </c>
      <c r="E15" s="4"/>
      <c r="F15" s="1"/>
      <c r="G15" s="13"/>
      <c r="H15" s="13"/>
      <c r="I15" s="10"/>
      <c r="J15" s="10"/>
      <c r="K15" s="77"/>
      <c r="L15" s="15"/>
      <c r="M15" s="5"/>
      <c r="N15" s="5"/>
      <c r="O15" s="2"/>
      <c r="P15" s="1"/>
      <c r="Q15" s="3"/>
      <c r="R15" s="28"/>
      <c r="S15" s="15"/>
      <c r="T15" s="6"/>
      <c r="U15" s="8"/>
      <c r="V15" s="85" t="s">
        <v>33</v>
      </c>
      <c r="W15" s="22">
        <f>SUMIF($Q$10:$Q$59,"1/3 payant BC",$O$10:$O$59)+SUMIF($Q$10:$Q$59,"MM BC",$O$10:$O$59)</f>
        <v>0</v>
      </c>
      <c r="X15" s="17"/>
      <c r="Y15"/>
    </row>
    <row r="16" spans="1:25" ht="15" thickBot="1" x14ac:dyDescent="0.35">
      <c r="A16" s="12">
        <v>7</v>
      </c>
      <c r="B16" s="12">
        <v>43667</v>
      </c>
      <c r="C16" s="12" t="s">
        <v>951</v>
      </c>
      <c r="D16" s="12" t="s">
        <v>970</v>
      </c>
      <c r="E16" s="4"/>
      <c r="F16" s="1"/>
      <c r="G16" s="13"/>
      <c r="H16" s="13"/>
      <c r="I16" s="10"/>
      <c r="J16" s="10"/>
      <c r="K16" s="77"/>
      <c r="L16" s="15"/>
      <c r="M16" s="5"/>
      <c r="N16" s="5"/>
      <c r="O16" s="2"/>
      <c r="P16" s="1"/>
      <c r="Q16" s="3"/>
      <c r="R16" s="28"/>
      <c r="S16" s="15"/>
      <c r="T16" s="6"/>
      <c r="U16" s="14"/>
      <c r="V16" s="86" t="s">
        <v>34</v>
      </c>
      <c r="W16" s="22">
        <f>SUM(S10:S59)</f>
        <v>0</v>
      </c>
      <c r="X16" s="16"/>
      <c r="Y16"/>
    </row>
    <row r="17" spans="1:25" ht="15" thickBot="1" x14ac:dyDescent="0.35">
      <c r="A17" s="12">
        <v>8</v>
      </c>
      <c r="B17" s="12">
        <v>43667</v>
      </c>
      <c r="C17" s="12">
        <v>7</v>
      </c>
      <c r="D17" s="12" t="s">
        <v>1242</v>
      </c>
      <c r="E17" s="4"/>
      <c r="F17" s="1"/>
      <c r="G17" s="13"/>
      <c r="H17" s="13"/>
      <c r="I17" s="10"/>
      <c r="J17" s="10"/>
      <c r="K17" s="77"/>
      <c r="L17" s="15"/>
      <c r="M17" s="5"/>
      <c r="N17" s="5"/>
      <c r="O17" s="2"/>
      <c r="P17" s="1"/>
      <c r="Q17" s="3"/>
      <c r="R17" s="28"/>
      <c r="S17" s="15"/>
      <c r="T17" s="6"/>
      <c r="U17" s="8"/>
      <c r="V17" s="8"/>
      <c r="W17" s="8"/>
      <c r="X17" s="16"/>
      <c r="Y17"/>
    </row>
    <row r="18" spans="1:25" x14ac:dyDescent="0.3">
      <c r="A18" s="12">
        <v>9</v>
      </c>
      <c r="B18" s="12">
        <v>43667</v>
      </c>
      <c r="C18" s="12">
        <v>7</v>
      </c>
      <c r="D18" s="12" t="s">
        <v>1242</v>
      </c>
      <c r="E18" s="4"/>
      <c r="F18" s="1"/>
      <c r="G18" s="13"/>
      <c r="H18" s="13"/>
      <c r="I18" s="10"/>
      <c r="J18" s="10"/>
      <c r="K18" s="77"/>
      <c r="L18" s="15"/>
      <c r="M18" s="5"/>
      <c r="N18" s="5"/>
      <c r="O18" s="2"/>
      <c r="P18" s="1"/>
      <c r="Q18" s="3"/>
      <c r="R18" s="28"/>
      <c r="S18" s="15"/>
      <c r="T18" s="6"/>
      <c r="U18" s="8"/>
      <c r="V18" s="130" t="s">
        <v>35</v>
      </c>
      <c r="W18" s="131"/>
      <c r="X18" s="20"/>
      <c r="Y18"/>
    </row>
    <row r="19" spans="1:25" ht="15" thickBot="1" x14ac:dyDescent="0.35">
      <c r="A19" s="12">
        <v>10</v>
      </c>
      <c r="B19" s="12">
        <v>43667</v>
      </c>
      <c r="C19" s="12">
        <v>7</v>
      </c>
      <c r="D19" s="12" t="s">
        <v>1242</v>
      </c>
      <c r="E19" s="4"/>
      <c r="F19" s="1"/>
      <c r="G19" s="13"/>
      <c r="H19" s="13"/>
      <c r="I19" s="10"/>
      <c r="J19" s="10"/>
      <c r="K19" s="77"/>
      <c r="L19" s="15"/>
      <c r="M19" s="5"/>
      <c r="N19" s="5"/>
      <c r="O19" s="2"/>
      <c r="P19" s="1"/>
      <c r="Q19" s="3"/>
      <c r="R19" s="28"/>
      <c r="S19" s="15"/>
      <c r="T19" s="6"/>
      <c r="U19" s="8"/>
      <c r="V19" s="132"/>
      <c r="W19" s="133"/>
      <c r="X19" s="20"/>
      <c r="Y19"/>
    </row>
    <row r="20" spans="1:25" x14ac:dyDescent="0.3">
      <c r="A20" s="12">
        <v>11</v>
      </c>
      <c r="B20" s="12">
        <v>43667</v>
      </c>
      <c r="C20" s="12">
        <v>7</v>
      </c>
      <c r="D20" s="12" t="s">
        <v>1242</v>
      </c>
      <c r="E20" s="4"/>
      <c r="F20" s="1"/>
      <c r="G20" s="13"/>
      <c r="H20" s="13"/>
      <c r="I20" s="10"/>
      <c r="J20" s="10"/>
      <c r="K20" s="77"/>
      <c r="L20" s="15"/>
      <c r="M20" s="5"/>
      <c r="N20" s="5"/>
      <c r="O20" s="2"/>
      <c r="P20" s="1"/>
      <c r="Q20" s="3"/>
      <c r="R20" s="28"/>
      <c r="S20" s="15"/>
      <c r="T20" s="6"/>
      <c r="U20" s="8"/>
      <c r="V20" s="134" t="s">
        <v>36</v>
      </c>
      <c r="W20" s="135"/>
      <c r="X20" s="20"/>
      <c r="Y20"/>
    </row>
    <row r="21" spans="1:25" x14ac:dyDescent="0.3">
      <c r="A21" s="12">
        <v>12</v>
      </c>
      <c r="B21" s="12">
        <v>43667</v>
      </c>
      <c r="C21" s="12">
        <v>7</v>
      </c>
      <c r="D21" s="12" t="s">
        <v>1242</v>
      </c>
      <c r="E21" s="4"/>
      <c r="F21" s="1"/>
      <c r="G21" s="13"/>
      <c r="H21" s="13"/>
      <c r="I21" s="10"/>
      <c r="J21" s="10"/>
      <c r="K21" s="77"/>
      <c r="L21" s="15"/>
      <c r="M21" s="5"/>
      <c r="N21" s="5"/>
      <c r="O21" s="2"/>
      <c r="P21" s="1"/>
      <c r="Q21" s="3"/>
      <c r="R21" s="28"/>
      <c r="S21" s="15"/>
      <c r="T21" s="6"/>
      <c r="U21" s="8"/>
      <c r="V21" s="117" t="s">
        <v>27</v>
      </c>
      <c r="W21" s="123"/>
      <c r="X21" s="16"/>
      <c r="Y21" s="23"/>
    </row>
    <row r="22" spans="1:25" x14ac:dyDescent="0.3">
      <c r="A22" s="12">
        <v>13</v>
      </c>
      <c r="B22" s="12">
        <v>43667</v>
      </c>
      <c r="C22" s="12">
        <v>7</v>
      </c>
      <c r="D22" s="12" t="s">
        <v>1242</v>
      </c>
      <c r="E22" s="4"/>
      <c r="F22" s="1"/>
      <c r="G22" s="13"/>
      <c r="H22" s="13"/>
      <c r="I22" s="10"/>
      <c r="J22" s="10"/>
      <c r="K22" s="77"/>
      <c r="L22" s="15"/>
      <c r="M22" s="5"/>
      <c r="N22" s="5"/>
      <c r="O22" s="2"/>
      <c r="P22" s="1"/>
      <c r="Q22" s="3"/>
      <c r="R22" s="28"/>
      <c r="S22" s="15"/>
      <c r="T22" s="6"/>
      <c r="U22" s="8"/>
      <c r="V22" s="117" t="s">
        <v>953</v>
      </c>
      <c r="W22" s="123"/>
      <c r="X22" s="16"/>
      <c r="Y22" s="23"/>
    </row>
    <row r="23" spans="1:25" ht="15.75" customHeight="1" x14ac:dyDescent="0.3">
      <c r="A23" s="12">
        <v>14</v>
      </c>
      <c r="B23" s="12">
        <v>43666</v>
      </c>
      <c r="C23" s="12">
        <v>7</v>
      </c>
      <c r="D23" s="12" t="s">
        <v>111</v>
      </c>
      <c r="E23" s="4"/>
      <c r="F23" s="1"/>
      <c r="G23" s="13"/>
      <c r="H23" s="13"/>
      <c r="I23" s="10"/>
      <c r="J23" s="10"/>
      <c r="K23" s="77"/>
      <c r="L23" s="15"/>
      <c r="M23" s="5"/>
      <c r="N23" s="5"/>
      <c r="O23" s="2"/>
      <c r="P23" s="1"/>
      <c r="Q23" s="3"/>
      <c r="R23" s="28"/>
      <c r="S23" s="15"/>
      <c r="T23" s="6"/>
      <c r="U23" s="8"/>
      <c r="V23" s="117" t="s">
        <v>37</v>
      </c>
      <c r="W23" s="123"/>
      <c r="X23" s="16"/>
      <c r="Y23" s="23"/>
    </row>
    <row r="24" spans="1:25" ht="15.75" customHeight="1" x14ac:dyDescent="0.3">
      <c r="A24" s="12">
        <v>15</v>
      </c>
      <c r="B24" s="12">
        <v>43666</v>
      </c>
      <c r="C24" s="12">
        <v>7</v>
      </c>
      <c r="D24" s="12" t="s">
        <v>111</v>
      </c>
      <c r="E24" s="4"/>
      <c r="F24" s="1"/>
      <c r="G24" s="13"/>
      <c r="H24" s="13"/>
      <c r="I24" s="10"/>
      <c r="J24" s="10"/>
      <c r="K24" s="77"/>
      <c r="L24" s="15"/>
      <c r="M24" s="5"/>
      <c r="N24" s="5"/>
      <c r="O24" s="2"/>
      <c r="P24" s="1"/>
      <c r="Q24" s="3"/>
      <c r="R24" s="28"/>
      <c r="S24" s="15"/>
      <c r="T24" s="6"/>
      <c r="U24" s="8"/>
      <c r="V24" s="117" t="s">
        <v>38</v>
      </c>
      <c r="W24" s="123"/>
      <c r="X24" s="20"/>
      <c r="Y24" s="23"/>
    </row>
    <row r="25" spans="1:25" x14ac:dyDescent="0.3">
      <c r="A25" s="12">
        <v>16</v>
      </c>
      <c r="B25" s="12">
        <v>43666</v>
      </c>
      <c r="C25" s="12">
        <v>7</v>
      </c>
      <c r="D25" s="12" t="s">
        <v>111</v>
      </c>
      <c r="E25" s="4"/>
      <c r="F25" s="1"/>
      <c r="G25" s="13"/>
      <c r="H25" s="13"/>
      <c r="I25" s="10"/>
      <c r="J25" s="10"/>
      <c r="K25" s="77"/>
      <c r="L25" s="15"/>
      <c r="M25" s="5"/>
      <c r="N25" s="5"/>
      <c r="O25" s="2"/>
      <c r="P25" s="1"/>
      <c r="Q25" s="3"/>
      <c r="R25" s="28"/>
      <c r="S25" s="15"/>
      <c r="T25" s="6"/>
      <c r="U25" s="8"/>
      <c r="V25" s="124" t="s">
        <v>26</v>
      </c>
      <c r="W25" s="125"/>
      <c r="X25" s="20"/>
      <c r="Y25"/>
    </row>
    <row r="26" spans="1:25" x14ac:dyDescent="0.3">
      <c r="A26" s="9">
        <v>17</v>
      </c>
      <c r="B26" s="12">
        <v>43666</v>
      </c>
      <c r="C26" s="12">
        <v>7</v>
      </c>
      <c r="D26" s="12" t="s">
        <v>111</v>
      </c>
      <c r="E26" s="4"/>
      <c r="F26" s="1"/>
      <c r="G26" s="13"/>
      <c r="H26" s="13"/>
      <c r="I26" s="10"/>
      <c r="J26" s="10"/>
      <c r="K26" s="77"/>
      <c r="L26" s="15"/>
      <c r="M26" s="5"/>
      <c r="N26" s="5"/>
      <c r="O26" s="2"/>
      <c r="P26" s="1"/>
      <c r="Q26" s="3"/>
      <c r="R26" s="28"/>
      <c r="S26" s="15"/>
      <c r="T26" s="6"/>
      <c r="U26" s="8"/>
      <c r="V26" s="126" t="s">
        <v>39</v>
      </c>
      <c r="W26" s="127"/>
      <c r="X26" s="20"/>
      <c r="Y26"/>
    </row>
    <row r="27" spans="1:25" x14ac:dyDescent="0.3">
      <c r="A27" s="12">
        <v>18</v>
      </c>
      <c r="B27" s="12">
        <v>43666</v>
      </c>
      <c r="C27" s="12">
        <v>7</v>
      </c>
      <c r="D27" s="12" t="s">
        <v>111</v>
      </c>
      <c r="E27" s="4"/>
      <c r="F27" s="1"/>
      <c r="G27" s="13"/>
      <c r="H27" s="13"/>
      <c r="I27" s="10"/>
      <c r="J27" s="10"/>
      <c r="K27" s="77"/>
      <c r="L27" s="15"/>
      <c r="M27" s="5"/>
      <c r="N27" s="5"/>
      <c r="O27" s="2"/>
      <c r="P27" s="1"/>
      <c r="Q27" s="3"/>
      <c r="R27" s="28"/>
      <c r="S27" s="15"/>
      <c r="T27" s="6"/>
      <c r="U27" s="8"/>
      <c r="V27" s="117" t="s">
        <v>954</v>
      </c>
      <c r="W27" s="123"/>
      <c r="X27" s="20"/>
      <c r="Y27"/>
    </row>
    <row r="28" spans="1:25" x14ac:dyDescent="0.3">
      <c r="A28" s="12">
        <v>19</v>
      </c>
      <c r="B28" s="12">
        <v>43666</v>
      </c>
      <c r="C28" s="12">
        <v>7</v>
      </c>
      <c r="D28" s="12" t="s">
        <v>111</v>
      </c>
      <c r="E28" s="4"/>
      <c r="F28" s="1"/>
      <c r="G28" s="13"/>
      <c r="H28" s="13"/>
      <c r="I28" s="10"/>
      <c r="J28" s="10"/>
      <c r="K28" s="77"/>
      <c r="L28" s="15"/>
      <c r="M28" s="5"/>
      <c r="N28" s="5"/>
      <c r="O28" s="2"/>
      <c r="P28" s="1"/>
      <c r="Q28" s="3"/>
      <c r="R28" s="28"/>
      <c r="S28" s="15"/>
      <c r="T28" s="6"/>
      <c r="U28" s="8"/>
      <c r="V28" s="117" t="s">
        <v>40</v>
      </c>
      <c r="W28" s="123"/>
      <c r="X28" s="16"/>
      <c r="Y28"/>
    </row>
    <row r="29" spans="1:25" ht="15" customHeight="1" x14ac:dyDescent="0.3">
      <c r="A29" s="12">
        <v>20</v>
      </c>
      <c r="B29" s="12">
        <v>43666</v>
      </c>
      <c r="C29" s="12">
        <v>7</v>
      </c>
      <c r="D29" s="12" t="s">
        <v>111</v>
      </c>
      <c r="E29" s="4"/>
      <c r="F29" s="1"/>
      <c r="G29" s="13"/>
      <c r="H29" s="13"/>
      <c r="I29" s="10"/>
      <c r="J29" s="10"/>
      <c r="K29" s="77"/>
      <c r="L29" s="15"/>
      <c r="M29" s="5"/>
      <c r="N29" s="5"/>
      <c r="O29" s="2"/>
      <c r="P29" s="1"/>
      <c r="Q29" s="3"/>
      <c r="R29" s="28"/>
      <c r="S29" s="15"/>
      <c r="T29" s="6"/>
      <c r="U29" s="8"/>
      <c r="V29" s="117" t="s">
        <v>41</v>
      </c>
      <c r="W29" s="123"/>
      <c r="X29" s="16"/>
      <c r="Y29"/>
    </row>
    <row r="30" spans="1:25" ht="15.75" customHeight="1" x14ac:dyDescent="0.3">
      <c r="A30" s="12">
        <v>21</v>
      </c>
      <c r="B30" s="12">
        <v>43666</v>
      </c>
      <c r="C30" s="12">
        <v>7</v>
      </c>
      <c r="D30" s="12" t="s">
        <v>111</v>
      </c>
      <c r="E30" s="4"/>
      <c r="F30" s="1"/>
      <c r="G30" s="13"/>
      <c r="H30" s="13"/>
      <c r="I30" s="10"/>
      <c r="J30" s="10"/>
      <c r="K30" s="77"/>
      <c r="L30" s="15"/>
      <c r="M30" s="5"/>
      <c r="N30" s="5"/>
      <c r="O30" s="2"/>
      <c r="P30" s="1"/>
      <c r="Q30" s="3"/>
      <c r="R30" s="28"/>
      <c r="S30" s="15"/>
      <c r="T30" s="6"/>
      <c r="U30" s="8"/>
      <c r="V30" s="124" t="s">
        <v>42</v>
      </c>
      <c r="W30" s="125"/>
      <c r="X30" s="16"/>
      <c r="Y30"/>
    </row>
    <row r="31" spans="1:25" x14ac:dyDescent="0.3">
      <c r="A31" s="12">
        <v>22</v>
      </c>
      <c r="B31" s="12">
        <v>43666</v>
      </c>
      <c r="C31" s="12">
        <v>7</v>
      </c>
      <c r="D31" s="12" t="s">
        <v>111</v>
      </c>
      <c r="E31" s="4"/>
      <c r="F31" s="1"/>
      <c r="G31" s="13"/>
      <c r="H31" s="13"/>
      <c r="I31" s="10"/>
      <c r="J31" s="10"/>
      <c r="K31" s="77"/>
      <c r="L31" s="15"/>
      <c r="M31" s="5"/>
      <c r="N31" s="5"/>
      <c r="O31" s="2"/>
      <c r="P31" s="1"/>
      <c r="Q31" s="3"/>
      <c r="R31" s="28"/>
      <c r="S31" s="15"/>
      <c r="T31" s="6"/>
      <c r="U31" s="8"/>
      <c r="V31" s="126" t="s">
        <v>44</v>
      </c>
      <c r="W31" s="127"/>
      <c r="X31" s="16"/>
      <c r="Y31"/>
    </row>
    <row r="32" spans="1:25" x14ac:dyDescent="0.3">
      <c r="A32" s="12">
        <v>23</v>
      </c>
      <c r="B32" s="12">
        <v>43666</v>
      </c>
      <c r="C32" s="12">
        <v>7</v>
      </c>
      <c r="D32" s="12" t="s">
        <v>111</v>
      </c>
      <c r="E32" s="4"/>
      <c r="F32" s="1"/>
      <c r="G32" s="13"/>
      <c r="H32" s="13"/>
      <c r="I32" s="10"/>
      <c r="J32" s="10"/>
      <c r="K32" s="77"/>
      <c r="L32" s="15"/>
      <c r="M32" s="5"/>
      <c r="N32" s="5"/>
      <c r="O32" s="2"/>
      <c r="P32" s="1"/>
      <c r="Q32" s="3"/>
      <c r="R32" s="28"/>
      <c r="S32" s="15"/>
      <c r="T32" s="6"/>
      <c r="U32" s="8"/>
      <c r="V32" s="117" t="s">
        <v>43</v>
      </c>
      <c r="W32" s="123"/>
      <c r="X32" s="16"/>
      <c r="Y32"/>
    </row>
    <row r="33" spans="1:25" x14ac:dyDescent="0.3">
      <c r="A33" s="12">
        <v>24</v>
      </c>
      <c r="B33" s="12">
        <v>43666</v>
      </c>
      <c r="C33" s="12">
        <v>7</v>
      </c>
      <c r="D33" s="12" t="s">
        <v>111</v>
      </c>
      <c r="E33" s="4"/>
      <c r="F33" s="1"/>
      <c r="G33" s="13"/>
      <c r="H33" s="13"/>
      <c r="I33" s="10"/>
      <c r="J33" s="10"/>
      <c r="K33" s="77"/>
      <c r="L33" s="15"/>
      <c r="M33" s="5"/>
      <c r="N33" s="5"/>
      <c r="O33" s="2"/>
      <c r="P33" s="1"/>
      <c r="Q33" s="3"/>
      <c r="R33" s="28"/>
      <c r="S33" s="15"/>
      <c r="T33" s="6"/>
      <c r="U33" s="8"/>
      <c r="V33" s="117" t="s">
        <v>955</v>
      </c>
      <c r="W33" s="123"/>
      <c r="X33" s="16"/>
      <c r="Y33"/>
    </row>
    <row r="34" spans="1:25" x14ac:dyDescent="0.3">
      <c r="A34" s="12">
        <v>25</v>
      </c>
      <c r="B34" s="12">
        <v>43533</v>
      </c>
      <c r="C34" s="12">
        <v>6</v>
      </c>
      <c r="D34" s="12" t="s">
        <v>725</v>
      </c>
      <c r="E34" s="4"/>
      <c r="F34" s="1"/>
      <c r="G34" s="13"/>
      <c r="H34" s="13"/>
      <c r="I34" s="10"/>
      <c r="J34" s="10"/>
      <c r="K34" s="77"/>
      <c r="L34" s="15"/>
      <c r="M34" s="5"/>
      <c r="N34" s="5"/>
      <c r="O34" s="2"/>
      <c r="P34" s="1"/>
      <c r="Q34" s="3"/>
      <c r="R34" s="28"/>
      <c r="S34" s="15"/>
      <c r="T34" s="6"/>
      <c r="U34" s="8"/>
      <c r="V34" s="117" t="s">
        <v>45</v>
      </c>
      <c r="W34" s="123"/>
      <c r="X34" s="16"/>
      <c r="Y34"/>
    </row>
    <row r="35" spans="1:25" x14ac:dyDescent="0.3">
      <c r="A35" s="12">
        <v>26</v>
      </c>
      <c r="B35" s="12">
        <v>43533</v>
      </c>
      <c r="C35" s="12">
        <v>6</v>
      </c>
      <c r="D35" s="12" t="s">
        <v>725</v>
      </c>
      <c r="E35" s="4"/>
      <c r="F35" s="1"/>
      <c r="G35" s="13"/>
      <c r="H35" s="13"/>
      <c r="I35" s="10"/>
      <c r="J35" s="10"/>
      <c r="K35" s="77"/>
      <c r="L35" s="15"/>
      <c r="M35" s="5"/>
      <c r="N35" s="5"/>
      <c r="O35" s="2"/>
      <c r="P35" s="1"/>
      <c r="Q35" s="3"/>
      <c r="R35" s="28"/>
      <c r="S35" s="15"/>
      <c r="T35" s="6"/>
      <c r="U35" s="8"/>
      <c r="V35" s="119" t="s">
        <v>46</v>
      </c>
      <c r="W35" s="120"/>
      <c r="X35" s="16"/>
      <c r="Y35"/>
    </row>
    <row r="36" spans="1:25" x14ac:dyDescent="0.3">
      <c r="A36" s="12">
        <v>27</v>
      </c>
      <c r="B36" s="12">
        <v>43533</v>
      </c>
      <c r="C36" s="12">
        <v>6</v>
      </c>
      <c r="D36" s="12" t="s">
        <v>725</v>
      </c>
      <c r="E36" s="4"/>
      <c r="F36" s="1"/>
      <c r="G36" s="13"/>
      <c r="H36" s="13"/>
      <c r="I36" s="10"/>
      <c r="J36" s="10"/>
      <c r="K36" s="77"/>
      <c r="L36" s="15"/>
      <c r="M36" s="5"/>
      <c r="N36" s="5"/>
      <c r="O36" s="2"/>
      <c r="P36" s="1"/>
      <c r="Q36" s="3"/>
      <c r="R36" s="28"/>
      <c r="S36" s="15"/>
      <c r="T36" s="6"/>
      <c r="U36" s="8"/>
      <c r="V36" s="121" t="s">
        <v>47</v>
      </c>
      <c r="W36" s="122"/>
      <c r="X36" s="16"/>
      <c r="Y36"/>
    </row>
    <row r="37" spans="1:25" x14ac:dyDescent="0.3">
      <c r="A37" s="12">
        <v>28</v>
      </c>
      <c r="B37" s="12">
        <v>43533</v>
      </c>
      <c r="C37" s="12">
        <v>6</v>
      </c>
      <c r="D37" s="12" t="s">
        <v>725</v>
      </c>
      <c r="E37" s="4"/>
      <c r="F37" s="1"/>
      <c r="G37" s="13"/>
      <c r="H37" s="13"/>
      <c r="I37" s="10"/>
      <c r="J37" s="10"/>
      <c r="K37" s="77"/>
      <c r="L37" s="15"/>
      <c r="M37" s="5"/>
      <c r="N37" s="5"/>
      <c r="O37" s="2"/>
      <c r="P37" s="1"/>
      <c r="Q37" s="3"/>
      <c r="R37" s="28"/>
      <c r="S37" s="15"/>
      <c r="T37" s="6"/>
      <c r="U37" s="8"/>
      <c r="V37" s="117" t="s">
        <v>48</v>
      </c>
      <c r="W37" s="123"/>
      <c r="X37" s="16"/>
      <c r="Y37"/>
    </row>
    <row r="38" spans="1:25" x14ac:dyDescent="0.3">
      <c r="A38" s="12">
        <v>29</v>
      </c>
      <c r="B38" s="12">
        <v>43498</v>
      </c>
      <c r="C38" s="12">
        <v>4</v>
      </c>
      <c r="D38" s="12" t="s">
        <v>184</v>
      </c>
      <c r="E38" s="4"/>
      <c r="F38" s="1"/>
      <c r="G38" s="13"/>
      <c r="H38" s="13"/>
      <c r="I38" s="10"/>
      <c r="J38" s="10"/>
      <c r="K38" s="77"/>
      <c r="L38" s="15"/>
      <c r="M38" s="5"/>
      <c r="N38" s="5"/>
      <c r="O38" s="2"/>
      <c r="P38" s="1"/>
      <c r="Q38" s="3"/>
      <c r="R38" s="28"/>
      <c r="S38" s="15"/>
      <c r="T38" s="6"/>
      <c r="U38" s="8"/>
      <c r="V38" s="117" t="s">
        <v>956</v>
      </c>
      <c r="W38" s="118"/>
      <c r="X38" s="16"/>
      <c r="Y38"/>
    </row>
    <row r="39" spans="1:25" x14ac:dyDescent="0.3">
      <c r="A39" s="12">
        <v>30</v>
      </c>
      <c r="B39" s="12">
        <v>43463</v>
      </c>
      <c r="C39" s="12">
        <v>4</v>
      </c>
      <c r="D39" s="12" t="s">
        <v>1009</v>
      </c>
      <c r="E39" s="4"/>
      <c r="F39" s="1"/>
      <c r="G39" s="13"/>
      <c r="H39" s="13"/>
      <c r="I39" s="10"/>
      <c r="J39" s="10"/>
      <c r="K39" s="77"/>
      <c r="L39" s="15"/>
      <c r="M39" s="5"/>
      <c r="N39" s="5"/>
      <c r="O39" s="2"/>
      <c r="P39" s="1"/>
      <c r="Q39" s="3"/>
      <c r="R39" s="28"/>
      <c r="S39" s="15"/>
      <c r="T39" s="6"/>
      <c r="U39" s="8"/>
      <c r="V39" s="117" t="s">
        <v>49</v>
      </c>
      <c r="W39" s="118"/>
      <c r="X39" s="16"/>
      <c r="Y39"/>
    </row>
    <row r="40" spans="1:25" x14ac:dyDescent="0.3">
      <c r="A40" s="12">
        <v>31</v>
      </c>
      <c r="B40" s="12">
        <v>43463</v>
      </c>
      <c r="C40" s="12">
        <v>4</v>
      </c>
      <c r="D40" s="12" t="s">
        <v>1009</v>
      </c>
      <c r="E40" s="4"/>
      <c r="F40" s="1"/>
      <c r="G40" s="13"/>
      <c r="H40" s="13"/>
      <c r="I40" s="10"/>
      <c r="J40" s="10"/>
      <c r="K40" s="77"/>
      <c r="L40" s="15"/>
      <c r="M40" s="5"/>
      <c r="N40" s="5"/>
      <c r="O40" s="2"/>
      <c r="P40" s="1"/>
      <c r="Q40" s="3"/>
      <c r="R40" s="28"/>
      <c r="S40" s="15"/>
      <c r="T40" s="6"/>
      <c r="U40" s="8"/>
      <c r="V40" s="117" t="s">
        <v>50</v>
      </c>
      <c r="W40" s="118"/>
      <c r="X40" s="16"/>
      <c r="Y40"/>
    </row>
    <row r="41" spans="1:25" x14ac:dyDescent="0.3">
      <c r="A41" s="12">
        <v>32</v>
      </c>
      <c r="B41" s="12">
        <v>43463</v>
      </c>
      <c r="C41" s="12">
        <v>3</v>
      </c>
      <c r="D41" s="12" t="s">
        <v>970</v>
      </c>
      <c r="E41" s="4"/>
      <c r="F41" s="1"/>
      <c r="G41" s="13"/>
      <c r="H41" s="13"/>
      <c r="I41" s="10"/>
      <c r="J41" s="10"/>
      <c r="K41" s="77"/>
      <c r="L41" s="15"/>
      <c r="M41" s="5"/>
      <c r="N41" s="5"/>
      <c r="O41" s="2"/>
      <c r="P41" s="1"/>
      <c r="Q41" s="3"/>
      <c r="R41" s="28"/>
      <c r="S41" s="15"/>
      <c r="T41" s="6"/>
      <c r="U41" s="8"/>
      <c r="V41" s="117" t="s">
        <v>51</v>
      </c>
      <c r="W41" s="118"/>
      <c r="X41" s="16"/>
      <c r="Y41"/>
    </row>
    <row r="42" spans="1:25" x14ac:dyDescent="0.3">
      <c r="A42" s="9">
        <v>33</v>
      </c>
      <c r="B42" s="12">
        <v>43463</v>
      </c>
      <c r="C42" s="12">
        <v>3</v>
      </c>
      <c r="D42" s="12" t="s">
        <v>970</v>
      </c>
      <c r="E42" s="4"/>
      <c r="F42" s="1"/>
      <c r="G42" s="13"/>
      <c r="H42" s="13"/>
      <c r="I42" s="10"/>
      <c r="J42" s="10"/>
      <c r="K42" s="77"/>
      <c r="L42" s="15"/>
      <c r="M42" s="5"/>
      <c r="N42" s="5"/>
      <c r="O42" s="2"/>
      <c r="P42" s="1"/>
      <c r="Q42" s="3"/>
      <c r="R42" s="28"/>
      <c r="S42" s="15"/>
      <c r="T42" s="6"/>
      <c r="U42" s="8"/>
      <c r="V42" s="87"/>
      <c r="W42" s="88"/>
      <c r="X42" s="16"/>
      <c r="Y42"/>
    </row>
    <row r="43" spans="1:25" x14ac:dyDescent="0.3">
      <c r="A43" s="12">
        <v>34</v>
      </c>
      <c r="B43" s="12">
        <v>43155</v>
      </c>
      <c r="C43" s="12">
        <v>7</v>
      </c>
      <c r="D43" s="12" t="s">
        <v>784</v>
      </c>
      <c r="E43" s="4"/>
      <c r="F43" s="1"/>
      <c r="G43" s="13"/>
      <c r="H43" s="13"/>
      <c r="I43" s="10"/>
      <c r="J43" s="10"/>
      <c r="K43" s="77"/>
      <c r="L43" s="15"/>
      <c r="M43" s="5"/>
      <c r="N43" s="5"/>
      <c r="O43" s="2"/>
      <c r="P43" s="1"/>
      <c r="Q43" s="3"/>
      <c r="R43" s="28"/>
      <c r="S43" s="15"/>
      <c r="T43" s="6"/>
      <c r="U43" s="8"/>
    </row>
    <row r="44" spans="1:25" x14ac:dyDescent="0.3">
      <c r="A44" s="12">
        <v>35</v>
      </c>
      <c r="B44" s="12">
        <v>43155</v>
      </c>
      <c r="C44" s="12">
        <v>7</v>
      </c>
      <c r="D44" s="12" t="s">
        <v>784</v>
      </c>
      <c r="E44" s="4"/>
      <c r="F44" s="1"/>
      <c r="G44" s="13"/>
      <c r="H44" s="13"/>
      <c r="I44" s="10"/>
      <c r="J44" s="10"/>
      <c r="K44" s="77"/>
      <c r="L44" s="15"/>
      <c r="M44" s="5"/>
      <c r="N44" s="5"/>
      <c r="O44" s="2"/>
      <c r="P44" s="1"/>
      <c r="Q44" s="3"/>
      <c r="R44" s="28"/>
      <c r="S44" s="15"/>
      <c r="T44" s="6"/>
      <c r="U44" s="8"/>
    </row>
    <row r="45" spans="1:25" x14ac:dyDescent="0.3">
      <c r="A45" s="12">
        <v>36</v>
      </c>
      <c r="B45" s="12">
        <v>43149</v>
      </c>
      <c r="C45" s="12">
        <v>7</v>
      </c>
      <c r="D45" s="12" t="s">
        <v>621</v>
      </c>
      <c r="E45" s="4"/>
      <c r="F45" s="1"/>
      <c r="G45" s="13"/>
      <c r="H45" s="13"/>
      <c r="I45" s="10"/>
      <c r="J45" s="10"/>
      <c r="K45" s="77"/>
      <c r="L45" s="15"/>
      <c r="M45" s="5"/>
      <c r="N45" s="5"/>
      <c r="O45" s="2"/>
      <c r="P45" s="1"/>
      <c r="Q45" s="3"/>
      <c r="R45" s="28"/>
      <c r="S45" s="15"/>
      <c r="T45" s="6"/>
      <c r="U45" s="8"/>
    </row>
    <row r="46" spans="1:25" x14ac:dyDescent="0.3">
      <c r="A46" s="12">
        <v>37</v>
      </c>
      <c r="B46" s="12">
        <v>43149</v>
      </c>
      <c r="C46" s="12">
        <v>7</v>
      </c>
      <c r="D46" s="12" t="s">
        <v>621</v>
      </c>
      <c r="E46" s="4"/>
      <c r="F46" s="1"/>
      <c r="G46" s="13"/>
      <c r="H46" s="13"/>
      <c r="I46" s="10"/>
      <c r="J46" s="10"/>
      <c r="K46" s="77"/>
      <c r="L46" s="15"/>
      <c r="M46" s="5"/>
      <c r="N46" s="5"/>
      <c r="O46" s="2"/>
      <c r="P46" s="1"/>
      <c r="Q46" s="3"/>
      <c r="R46" s="28"/>
      <c r="S46" s="15"/>
      <c r="T46" s="6"/>
      <c r="U46" s="8"/>
    </row>
    <row r="47" spans="1:25" x14ac:dyDescent="0.3">
      <c r="A47" s="12">
        <v>38</v>
      </c>
      <c r="B47" s="12">
        <v>43149</v>
      </c>
      <c r="C47" s="12">
        <v>7</v>
      </c>
      <c r="D47" s="12" t="s">
        <v>621</v>
      </c>
      <c r="E47" s="4"/>
      <c r="F47" s="1"/>
      <c r="G47" s="13"/>
      <c r="H47" s="13"/>
      <c r="I47" s="10"/>
      <c r="J47" s="10"/>
      <c r="K47" s="77"/>
      <c r="L47" s="15"/>
      <c r="M47" s="5"/>
      <c r="N47" s="5"/>
      <c r="O47" s="2"/>
      <c r="P47" s="1"/>
      <c r="Q47" s="3"/>
      <c r="R47" s="28"/>
      <c r="S47" s="15"/>
      <c r="T47" s="6"/>
      <c r="U47" s="8"/>
    </row>
    <row r="48" spans="1:25" x14ac:dyDescent="0.3">
      <c r="A48" s="12">
        <v>39</v>
      </c>
      <c r="B48" s="12">
        <f>IF(ISBLANK([3]!Tabgardes[[#This Row],[Type d''acte]]),"",$F$6)</f>
        <v>0</v>
      </c>
      <c r="C48" s="12">
        <f>IF(ISBLANK([3]!Tabgardes[[#This Row],[Type d''acte]]),"",$F$7)</f>
        <v>0</v>
      </c>
      <c r="D48" s="12">
        <f>IF(ISBLANK([3]!Tabgardes[[#This Row],[Type d''acte]]),"",$F$5)</f>
        <v>0</v>
      </c>
      <c r="E48" s="4"/>
      <c r="F48" s="1"/>
      <c r="G48" s="13"/>
      <c r="H48" s="13"/>
      <c r="I48" s="10"/>
      <c r="J48" s="10"/>
      <c r="K48" s="77"/>
      <c r="L48" s="15"/>
      <c r="M48" s="5"/>
      <c r="N48" s="5"/>
      <c r="O48" s="2"/>
      <c r="P48" s="1"/>
      <c r="Q48" s="3"/>
      <c r="R48" s="28"/>
      <c r="S48" s="15"/>
      <c r="T48" s="6"/>
      <c r="U48" s="8"/>
    </row>
    <row r="49" spans="1:25" x14ac:dyDescent="0.3">
      <c r="A49" s="12">
        <v>40</v>
      </c>
      <c r="B49" s="12">
        <f>IF(ISBLANK([3]!Tabgardes[[#This Row],[Type d''acte]]),"",$F$6)</f>
        <v>0</v>
      </c>
      <c r="C49" s="12">
        <f>IF(ISBLANK([3]!Tabgardes[[#This Row],[Type d''acte]]),"",$F$7)</f>
        <v>0</v>
      </c>
      <c r="D49" s="12">
        <f>IF(ISBLANK([3]!Tabgardes[[#This Row],[Type d''acte]]),"",$F$5)</f>
        <v>0</v>
      </c>
      <c r="E49" s="4"/>
      <c r="F49" s="1"/>
      <c r="G49" s="13"/>
      <c r="H49" s="13"/>
      <c r="I49" s="10"/>
      <c r="J49" s="10"/>
      <c r="K49" s="77"/>
      <c r="L49" s="15"/>
      <c r="M49" s="5"/>
      <c r="N49" s="5"/>
      <c r="O49" s="2"/>
      <c r="P49" s="1"/>
      <c r="Q49" s="3"/>
      <c r="R49" s="28"/>
      <c r="S49" s="15"/>
      <c r="T49" s="6"/>
      <c r="U49" s="8"/>
      <c r="V49" s="8"/>
      <c r="W49" s="8"/>
      <c r="X49" s="8"/>
      <c r="Y49" s="8"/>
    </row>
    <row r="50" spans="1:25" x14ac:dyDescent="0.3">
      <c r="A50" s="12">
        <v>41</v>
      </c>
      <c r="B50" s="12">
        <f>IF(ISBLANK([3]!Tabgardes[[#This Row],[Type d''acte]]),"",$F$6)</f>
        <v>0</v>
      </c>
      <c r="C50" s="12">
        <f>IF(ISBLANK([3]!Tabgardes[[#This Row],[Type d''acte]]),"",$F$7)</f>
        <v>0</v>
      </c>
      <c r="D50" s="12">
        <f>IF(ISBLANK([3]!Tabgardes[[#This Row],[Type d''acte]]),"",$F$5)</f>
        <v>0</v>
      </c>
      <c r="E50" s="4"/>
      <c r="F50" s="1"/>
      <c r="G50" s="13"/>
      <c r="H50" s="13"/>
      <c r="I50" s="10"/>
      <c r="J50" s="10"/>
      <c r="K50" s="77"/>
      <c r="L50" s="15"/>
      <c r="M50" s="5"/>
      <c r="N50" s="5"/>
      <c r="O50" s="2"/>
      <c r="P50" s="1"/>
      <c r="Q50" s="3"/>
      <c r="R50" s="28"/>
      <c r="S50" s="15"/>
      <c r="T50" s="6"/>
      <c r="U50" s="8"/>
      <c r="V50" s="8"/>
      <c r="W50" s="8"/>
      <c r="X50" s="8"/>
      <c r="Y50" s="8"/>
    </row>
    <row r="51" spans="1:25" x14ac:dyDescent="0.3">
      <c r="A51" s="12">
        <v>42</v>
      </c>
      <c r="B51" s="12">
        <f>IF(ISBLANK([3]!Tabgardes[[#This Row],[Type d''acte]]),"",$F$6)</f>
        <v>0</v>
      </c>
      <c r="C51" s="12">
        <f>IF(ISBLANK([3]!Tabgardes[[#This Row],[Type d''acte]]),"",$F$7)</f>
        <v>0</v>
      </c>
      <c r="D51" s="12">
        <f>IF(ISBLANK([3]!Tabgardes[[#This Row],[Type d''acte]]),"",$F$5)</f>
        <v>0</v>
      </c>
      <c r="E51" s="4"/>
      <c r="F51" s="1"/>
      <c r="G51" s="13"/>
      <c r="H51" s="13"/>
      <c r="I51" s="10"/>
      <c r="J51" s="10"/>
      <c r="K51" s="77"/>
      <c r="L51" s="15"/>
      <c r="M51" s="5"/>
      <c r="N51" s="5"/>
      <c r="O51" s="2"/>
      <c r="P51" s="1"/>
      <c r="Q51" s="3"/>
      <c r="R51" s="28"/>
      <c r="S51" s="15"/>
      <c r="T51" s="6"/>
      <c r="U51" s="8"/>
      <c r="V51" s="8"/>
      <c r="W51" s="8"/>
      <c r="X51" s="8"/>
      <c r="Y51" s="8"/>
    </row>
    <row r="52" spans="1:25" x14ac:dyDescent="0.3">
      <c r="A52" s="12">
        <v>43</v>
      </c>
      <c r="B52" s="12">
        <f>IF(ISBLANK([3]!Tabgardes[[#This Row],[Type d''acte]]),"",$F$6)</f>
        <v>0</v>
      </c>
      <c r="C52" s="12">
        <f>IF(ISBLANK([3]!Tabgardes[[#This Row],[Type d''acte]]),"",$F$7)</f>
        <v>0</v>
      </c>
      <c r="D52" s="12">
        <f>IF(ISBLANK([3]!Tabgardes[[#This Row],[Type d''acte]]),"",$F$5)</f>
        <v>0</v>
      </c>
      <c r="E52" s="4"/>
      <c r="F52" s="1"/>
      <c r="G52" s="13"/>
      <c r="H52" s="13"/>
      <c r="I52" s="10"/>
      <c r="J52" s="10"/>
      <c r="K52" s="77"/>
      <c r="L52" s="15"/>
      <c r="M52" s="5"/>
      <c r="N52" s="5"/>
      <c r="O52" s="2"/>
      <c r="P52" s="1"/>
      <c r="Q52" s="3"/>
      <c r="R52" s="28"/>
      <c r="S52" s="15"/>
      <c r="T52" s="6"/>
      <c r="U52" s="8"/>
      <c r="V52" s="8"/>
      <c r="W52" s="8"/>
      <c r="X52" s="8"/>
      <c r="Y52" s="8"/>
    </row>
    <row r="53" spans="1:25" x14ac:dyDescent="0.3">
      <c r="A53" s="12">
        <v>44</v>
      </c>
      <c r="B53" s="12">
        <f>IF(ISBLANK([3]!Tabgardes[[#This Row],[Type d''acte]]),"",$F$6)</f>
        <v>0</v>
      </c>
      <c r="C53" s="12">
        <f>IF(ISBLANK([3]!Tabgardes[[#This Row],[Type d''acte]]),"",$F$7)</f>
        <v>0</v>
      </c>
      <c r="D53" s="12">
        <f>IF(ISBLANK([3]!Tabgardes[[#This Row],[Type d''acte]]),"",$F$5)</f>
        <v>0</v>
      </c>
      <c r="E53" s="4"/>
      <c r="F53" s="1"/>
      <c r="G53" s="13"/>
      <c r="H53" s="13"/>
      <c r="I53" s="10"/>
      <c r="J53" s="10"/>
      <c r="K53" s="77"/>
      <c r="L53" s="15"/>
      <c r="M53" s="5"/>
      <c r="N53" s="5"/>
      <c r="O53" s="2"/>
      <c r="P53" s="1"/>
      <c r="Q53" s="3"/>
      <c r="R53" s="28"/>
      <c r="S53" s="15"/>
      <c r="T53" s="6"/>
      <c r="U53" s="8"/>
      <c r="V53" s="8"/>
      <c r="W53" s="8"/>
      <c r="X53" s="8"/>
      <c r="Y53" s="8"/>
    </row>
    <row r="54" spans="1:25" x14ac:dyDescent="0.3">
      <c r="A54" s="12">
        <v>45</v>
      </c>
      <c r="B54" s="12">
        <f>IF(ISBLANK([3]!Tabgardes[[#This Row],[Type d''acte]]),"",$F$6)</f>
        <v>0</v>
      </c>
      <c r="C54" s="12">
        <f>IF(ISBLANK([3]!Tabgardes[[#This Row],[Type d''acte]]),"",$F$7)</f>
        <v>0</v>
      </c>
      <c r="D54" s="12">
        <f>IF(ISBLANK([3]!Tabgardes[[#This Row],[Type d''acte]]),"",$F$5)</f>
        <v>0</v>
      </c>
      <c r="E54" s="4"/>
      <c r="F54" s="1"/>
      <c r="G54" s="13"/>
      <c r="H54" s="13"/>
      <c r="I54" s="10"/>
      <c r="J54" s="10"/>
      <c r="K54" s="77"/>
      <c r="L54" s="15"/>
      <c r="M54" s="5"/>
      <c r="N54" s="5"/>
      <c r="O54" s="2"/>
      <c r="P54" s="1"/>
      <c r="Q54" s="3"/>
      <c r="R54" s="28"/>
      <c r="S54" s="15"/>
      <c r="T54" s="6"/>
      <c r="U54" s="8"/>
      <c r="V54" s="8"/>
      <c r="W54" s="8"/>
      <c r="X54" s="8"/>
      <c r="Y54" s="8"/>
    </row>
    <row r="55" spans="1:25" x14ac:dyDescent="0.3">
      <c r="A55" s="12">
        <v>46</v>
      </c>
      <c r="B55" s="12">
        <f>IF(ISBLANK([3]!Tabgardes[[#This Row],[Type d''acte]]),"",$F$6)</f>
        <v>0</v>
      </c>
      <c r="C55" s="12">
        <f>IF(ISBLANK([3]!Tabgardes[[#This Row],[Type d''acte]]),"",$F$7)</f>
        <v>0</v>
      </c>
      <c r="D55" s="12">
        <f>IF(ISBLANK([3]!Tabgardes[[#This Row],[Type d''acte]]),"",$F$5)</f>
        <v>0</v>
      </c>
      <c r="E55" s="4"/>
      <c r="F55" s="1"/>
      <c r="G55" s="13"/>
      <c r="H55" s="13"/>
      <c r="I55" s="10"/>
      <c r="J55" s="10"/>
      <c r="K55" s="79"/>
      <c r="L55" s="15"/>
      <c r="M55" s="5"/>
      <c r="N55" s="5"/>
      <c r="O55" s="5"/>
      <c r="P55" s="80"/>
      <c r="Q55" s="3"/>
      <c r="R55" s="81"/>
      <c r="S55" s="15"/>
      <c r="T55" s="6"/>
      <c r="U55" s="8"/>
      <c r="V55" s="8"/>
      <c r="W55" s="8"/>
      <c r="X55" s="8"/>
      <c r="Y55" s="8"/>
    </row>
    <row r="56" spans="1:25" x14ac:dyDescent="0.3">
      <c r="A56" s="12">
        <v>47</v>
      </c>
      <c r="B56" s="12">
        <f>IF(ISBLANK([3]!Tabgardes[[#This Row],[Type d''acte]]),"",$F$6)</f>
        <v>0</v>
      </c>
      <c r="C56" s="12">
        <f>IF(ISBLANK([3]!Tabgardes[[#This Row],[Type d''acte]]),"",$F$7)</f>
        <v>0</v>
      </c>
      <c r="D56" s="12">
        <f>IF(ISBLANK([3]!Tabgardes[[#This Row],[Type d''acte]]),"",$F$5)</f>
        <v>0</v>
      </c>
      <c r="E56" s="4"/>
      <c r="F56" s="1"/>
      <c r="G56" s="13"/>
      <c r="H56" s="13"/>
      <c r="I56" s="10"/>
      <c r="J56" s="10"/>
      <c r="K56" s="79"/>
      <c r="L56" s="15"/>
      <c r="M56" s="5"/>
      <c r="N56" s="5"/>
      <c r="O56" s="5"/>
      <c r="P56" s="80"/>
      <c r="Q56" s="3"/>
      <c r="R56" s="81"/>
      <c r="S56" s="15"/>
      <c r="T56" s="6"/>
      <c r="U56" s="8"/>
      <c r="V56" s="8"/>
      <c r="W56" s="8"/>
      <c r="X56" s="8"/>
      <c r="Y56" s="8"/>
    </row>
    <row r="57" spans="1:25" x14ac:dyDescent="0.3">
      <c r="A57" s="12">
        <v>48</v>
      </c>
      <c r="B57" s="12">
        <f>IF(ISBLANK([3]!Tabgardes[[#This Row],[Type d''acte]]),"",$F$6)</f>
        <v>0</v>
      </c>
      <c r="C57" s="12">
        <f>IF(ISBLANK([3]!Tabgardes[[#This Row],[Type d''acte]]),"",$F$7)</f>
        <v>0</v>
      </c>
      <c r="D57" s="12">
        <f>IF(ISBLANK([3]!Tabgardes[[#This Row],[Type d''acte]]),"",$F$5)</f>
        <v>0</v>
      </c>
      <c r="E57" s="4"/>
      <c r="F57" s="1"/>
      <c r="G57" s="13"/>
      <c r="H57" s="13"/>
      <c r="I57" s="10"/>
      <c r="J57" s="10"/>
      <c r="K57" s="79"/>
      <c r="L57" s="15"/>
      <c r="M57" s="5"/>
      <c r="N57" s="5"/>
      <c r="O57" s="5"/>
      <c r="P57" s="80"/>
      <c r="Q57" s="3"/>
      <c r="R57" s="81"/>
      <c r="S57" s="15"/>
      <c r="T57" s="6"/>
      <c r="U57" s="8"/>
      <c r="V57" s="8"/>
      <c r="W57" s="8"/>
      <c r="X57" s="8"/>
      <c r="Y57" s="8"/>
    </row>
  </sheetData>
  <mergeCells count="25">
    <mergeCell ref="V22:W22"/>
    <mergeCell ref="V23:W23"/>
    <mergeCell ref="V24:W24"/>
    <mergeCell ref="E4:F4"/>
    <mergeCell ref="V9:W10"/>
    <mergeCell ref="V18:W19"/>
    <mergeCell ref="V20:W20"/>
    <mergeCell ref="V21:W21"/>
    <mergeCell ref="V25:W25"/>
    <mergeCell ref="V26:W26"/>
    <mergeCell ref="V27:W27"/>
    <mergeCell ref="V28:W28"/>
    <mergeCell ref="V29:W29"/>
    <mergeCell ref="V30:W30"/>
    <mergeCell ref="V31:W31"/>
    <mergeCell ref="V32:W32"/>
    <mergeCell ref="V33:W33"/>
    <mergeCell ref="V34:W34"/>
    <mergeCell ref="V40:W40"/>
    <mergeCell ref="V41:W41"/>
    <mergeCell ref="V35:W35"/>
    <mergeCell ref="V36:W36"/>
    <mergeCell ref="V37:W37"/>
    <mergeCell ref="V38:W38"/>
    <mergeCell ref="V39:W39"/>
  </mergeCells>
  <conditionalFormatting sqref="X11:X12">
    <cfRule type="cellIs" dxfId="82" priority="3" operator="equal">
      <formula>"NON"</formula>
    </cfRule>
    <cfRule type="cellIs" dxfId="81" priority="4" operator="equal">
      <formula>"OUI"</formula>
    </cfRule>
  </conditionalFormatting>
  <conditionalFormatting sqref="H10:I57 K10:K57">
    <cfRule type="expression" dxfId="80" priority="2">
      <formula>OR($Q10="MR",$Q10="CPAS",$Q10="Admin. De biens",$Q10="MM C",$Q10="MM BC",$Q10="MM NP",$Q10="Virement")</formula>
    </cfRule>
  </conditionalFormatting>
  <conditionalFormatting sqref="H10:H57 J10:K57">
    <cfRule type="expression" dxfId="79" priority="1">
      <formula>OR($Q10="1/3 payant C",$Q10="1/3 payant BC",$Q10="1/3 payant NP",$Q10="Détresse financière")</formula>
    </cfRule>
  </conditionalFormatting>
  <dataValidations count="4">
    <dataValidation type="list" allowBlank="1" showInputMessage="1" showErrorMessage="1" sqref="P10:P57" xr:uid="{00000000-0002-0000-0100-000000000000}">
      <formula1>"Cash,Bancontact,Différé"</formula1>
    </dataValidation>
    <dataValidation type="list" allowBlank="1" showInputMessage="1" showErrorMessage="1" sqref="F10:F57" xr:uid="{00000000-0002-0000-0100-000001000000}">
      <formula1>listeacte</formula1>
    </dataValidation>
    <dataValidation type="list" allowBlank="1" showInputMessage="1" showErrorMessage="1" sqref="Q10:Q57" xr:uid="{00000000-0002-0000-0100-000002000000}">
      <formula1>"MR,Admin. De biens,CPAS,MM C,MM BC,MM NP,1/3 payant C,1/3 payant BC,1/3 payant NP,Détresse financière,Réquisition,Croix Rouge,Virement,Autres"</formula1>
    </dataValidation>
    <dataValidation type="list" allowBlank="1" showInputMessage="1" showErrorMessage="1" sqref="K10:K57" xr:uid="{00000000-0002-0000-0100-000003000000}">
      <formula1>"Oui,Non"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autoFill="0" autoPict="0" macro="[0]!sauvegarder">
                <anchor moveWithCells="1" sizeWithCells="1">
                  <from>
                    <xdr:col>21</xdr:col>
                    <xdr:colOff>396240</xdr:colOff>
                    <xdr:row>1</xdr:row>
                    <xdr:rowOff>114300</xdr:rowOff>
                  </from>
                  <to>
                    <xdr:col>21</xdr:col>
                    <xdr:colOff>2644140</xdr:colOff>
                    <xdr:row>3</xdr:row>
                    <xdr:rowOff>129540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4000000}">
          <x14:formula1>
            <xm:f>'C:\Users\utilisateur\Desktop\Travail\Fichier terminé\[Modèle rapport canevas 2018.xlsm]Liste des mutualités'!#REF!</xm:f>
          </x14:formula1>
          <xm:sqref>J10:J57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theme="9"/>
    <pageSetUpPr fitToPage="1"/>
  </sheetPr>
  <dimension ref="A1:XFA11"/>
  <sheetViews>
    <sheetView tabSelected="1" zoomScale="60" zoomScaleNormal="60" workbookViewId="0">
      <selection activeCell="G6" sqref="G6:G11"/>
    </sheetView>
  </sheetViews>
  <sheetFormatPr baseColWidth="10" defaultColWidth="9.109375" defaultRowHeight="14.4" x14ac:dyDescent="0.3"/>
  <cols>
    <col min="1" max="1" width="15.109375" customWidth="1"/>
    <col min="2" max="2" width="8.44140625" customWidth="1"/>
    <col min="3" max="3" width="36.21875" customWidth="1"/>
    <col min="4" max="4" width="47.33203125" customWidth="1"/>
    <col min="5" max="5" width="15.109375" customWidth="1"/>
    <col min="6" max="6" width="11" customWidth="1"/>
    <col min="7" max="7" width="32.44140625" customWidth="1"/>
    <col min="8" max="8" width="69.5546875" customWidth="1"/>
    <col min="9" max="9" width="33.6640625" customWidth="1"/>
    <col min="10" max="10" width="12.44140625" customWidth="1"/>
    <col min="11" max="11" width="13.33203125" customWidth="1"/>
    <col min="12" max="12" width="8" customWidth="1"/>
    <col min="13" max="13" width="15.77734375" bestFit="1" customWidth="1"/>
    <col min="14" max="14" width="10.21875" customWidth="1"/>
    <col min="15" max="15" width="13.6640625" customWidth="1"/>
    <col min="16" max="16" width="11.33203125" customWidth="1"/>
    <col min="17" max="17" width="12.6640625" customWidth="1"/>
    <col min="18" max="18" width="11" customWidth="1"/>
    <col min="19" max="19" width="13" customWidth="1"/>
    <col min="20" max="20" width="14.44140625" customWidth="1"/>
    <col min="21" max="21" width="15.33203125" customWidth="1"/>
    <col min="22" max="22" width="22.6640625" customWidth="1"/>
    <col min="23" max="23" width="19.6640625" hidden="1" customWidth="1"/>
    <col min="24" max="24" width="20.44140625" hidden="1" customWidth="1"/>
    <col min="25" max="25" width="20.88671875" hidden="1" customWidth="1"/>
    <col min="26" max="26" width="8.33203125" customWidth="1"/>
    <col min="27" max="27" width="21.6640625" customWidth="1"/>
    <col min="28" max="28" width="28.6640625" customWidth="1"/>
    <col min="29" max="29" width="13" bestFit="1" customWidth="1"/>
    <col min="30" max="30" width="16.109375" bestFit="1" customWidth="1"/>
    <col min="31" max="31" width="13" bestFit="1" customWidth="1"/>
    <col min="32" max="32" width="16.109375" bestFit="1" customWidth="1"/>
    <col min="33" max="34" width="13" bestFit="1" customWidth="1"/>
    <col min="35" max="35" width="16.109375" bestFit="1" customWidth="1"/>
    <col min="36" max="37" width="13" bestFit="1" customWidth="1"/>
    <col min="38" max="38" width="16.109375" bestFit="1" customWidth="1"/>
    <col min="39" max="39" width="8.109375" customWidth="1"/>
    <col min="40" max="40" width="11.109375" bestFit="1" customWidth="1"/>
    <col min="41" max="41" width="12.5546875" bestFit="1" customWidth="1"/>
  </cols>
  <sheetData>
    <row r="1" spans="1:16381" s="46" customFormat="1" ht="31.8" thickBot="1" x14ac:dyDescent="0.35">
      <c r="A1" s="41"/>
      <c r="B1" s="41"/>
      <c r="C1" s="41"/>
      <c r="D1" s="41"/>
      <c r="E1" s="42"/>
      <c r="F1" s="41"/>
      <c r="G1" s="136"/>
      <c r="H1" s="43"/>
      <c r="I1" s="44"/>
      <c r="J1" s="44"/>
      <c r="K1" s="44"/>
      <c r="L1" s="44"/>
      <c r="M1" s="44"/>
      <c r="N1" s="45"/>
      <c r="O1" s="44"/>
      <c r="P1" s="44"/>
      <c r="Q1" s="45"/>
      <c r="R1" s="44"/>
      <c r="S1" s="44"/>
      <c r="T1" s="44"/>
      <c r="U1" s="44"/>
      <c r="V1" s="44"/>
      <c r="W1" s="47" t="str">
        <f>tabhisto[[#Headers],[Date de paiement TM]]</f>
        <v>Date de paiement TM</v>
      </c>
      <c r="X1" s="47" t="str">
        <f>tabhisto[[#Headers],[Date de paiement Mm.]]</f>
        <v>Date de paiement Mm.</v>
      </c>
      <c r="Y1" s="47" t="str">
        <f>tabhisto[[#Headers],[Date de paiement Hon.]]</f>
        <v>Date de paiement Hon.</v>
      </c>
    </row>
    <row r="2" spans="1:16381" s="46" customFormat="1" ht="31.8" thickBot="1" x14ac:dyDescent="0.35">
      <c r="A2" s="41"/>
      <c r="B2" s="41"/>
      <c r="C2" s="41"/>
      <c r="D2" s="41"/>
      <c r="E2" s="42"/>
      <c r="F2" s="41"/>
      <c r="G2" s="136"/>
      <c r="H2" s="43"/>
      <c r="I2" s="44"/>
      <c r="J2" s="44"/>
      <c r="K2" s="44"/>
      <c r="L2" s="44"/>
      <c r="M2" s="48"/>
      <c r="N2" s="49"/>
      <c r="O2" s="48"/>
      <c r="P2" s="49" t="s">
        <v>884</v>
      </c>
      <c r="Q2" s="89"/>
      <c r="R2" s="49"/>
      <c r="S2" s="50"/>
      <c r="T2" s="51" t="s">
        <v>883</v>
      </c>
      <c r="U2" s="52" t="str">
        <f ca="1">IF(Q2&lt;&gt;Q3,IF(Q3="",IF(Q2="","",SUMPRODUCT((SUBTOTAL(9,OFFSET(N5,ROW(Ticket_modérateur)-ROW(N5),))*(Date_de_paiement_TM=Q2)))+SUMPRODUCT((SUBTOTAL(9,OFFSET(P5,ROW(Montant_mutuelle)-ROW(N5),))*(Date_de_paiement_MM=Q2)))+SUMPRODUCT((SUBTOTAL(9,OFFSET(R5,ROW(Honoraires_complet)-ROW(N5),))*(Date_de_paiement_Hon.=Q2)))),IF(Q2="","",SUMPRODUCT((SUBTOTAL(9,OFFSET(N5,ROW(Ticket_modérateur)-ROW(N5),))*(Date_de_paiement_TM=Q2)))+SUMPRODUCT((SUBTOTAL(9,OFFSET(P5,ROW(Montant_mutuelle)-ROW(N5),))*(Date_de_paiement_MM=Q2)))+SUMPRODUCT((SUBTOTAL(9,OFFSET(R5,ROW(Honoraires_complet)-ROW(N5),))*(Date_de_paiement_Hon.=Q2))))+IF(Q3="","",SUMPRODUCT((SUBTOTAL(9,OFFSET(N5,ROW(Ticket_modérateur)-ROW(N5),))*(Date_de_paiement_TM=Q3)))+SUMPRODUCT((SUBTOTAL(9,OFFSET(P5,ROW(Montant_mutuelle)-ROW(N5),))*(Date_de_paiement_MM=Q3)))+SUMPRODUCT((SUBTOTAL(9,OFFSET(R5,ROW(Honoraires_complet)-ROW(N5),))*(Date_de_paiement_Hon.=Q3))))),IF(Q3="",IF(Q2="","",SUMPRODUCT((SUBTOTAL(9,OFFSET(N5,ROW(Ticket_modérateur)-ROW(N5),))*(Date_de_paiement_TM=Q2)))+SUMPRODUCT((SUBTOTAL(9,OFFSET(P5,ROW(Montant_mutuelle)-ROW(N5),))*(Date_de_paiement_MM=Q2)))+SUMPRODUCT((SUBTOTAL(9,OFFSET(R5,ROW(Honoraires_complet)-ROW(N5),))*(Date_de_paiement_Hon.=Q2)))),IF(Q2="","",SUMPRODUCT((SUBTOTAL(9,OFFSET(N5,ROW(Ticket_modérateur)-ROW(N5),))*(Date_de_paiement_TM=Q2)))+SUMPRODUCT((SUBTOTAL(9,OFFSET(P5,ROW(Montant_mutuelle)-ROW(N5),))*(Date_de_paiement_MM=Q2)))+SUMPRODUCT((SUBTOTAL(9,OFFSET(R5,ROW(Honoraires_complet)-ROW(N5),))*(Date_de_paiement_Hon.=Q2))))))</f>
        <v/>
      </c>
      <c r="V2" s="44"/>
      <c r="W2" s="53">
        <f>O2</f>
        <v>0</v>
      </c>
      <c r="X2" s="47"/>
      <c r="Y2" s="47"/>
    </row>
    <row r="3" spans="1:16381" s="46" customFormat="1" ht="31.8" thickBot="1" x14ac:dyDescent="0.35">
      <c r="A3" s="41"/>
      <c r="B3" s="41"/>
      <c r="C3" s="41"/>
      <c r="D3" s="41"/>
      <c r="E3" s="54" t="s">
        <v>0</v>
      </c>
      <c r="F3" s="41"/>
      <c r="G3" s="49"/>
      <c r="H3" s="49"/>
      <c r="I3" s="44"/>
      <c r="J3" s="44"/>
      <c r="K3" s="44"/>
      <c r="L3" s="44"/>
      <c r="M3" s="44"/>
      <c r="N3" s="44"/>
      <c r="O3" s="44"/>
      <c r="P3" s="49" t="s">
        <v>885</v>
      </c>
      <c r="Q3" s="55"/>
      <c r="R3" s="56"/>
      <c r="S3" s="44"/>
      <c r="T3" s="51" t="s">
        <v>882</v>
      </c>
      <c r="U3" s="57">
        <f ca="1">SUBTOTAL(9,Total_reçu)</f>
        <v>0</v>
      </c>
      <c r="V3" s="44"/>
      <c r="W3" s="47"/>
      <c r="X3" s="53">
        <f>O2</f>
        <v>0</v>
      </c>
      <c r="Y3" s="47"/>
    </row>
    <row r="4" spans="1:16381" s="46" customFormat="1" ht="31.2" x14ac:dyDescent="0.3">
      <c r="A4" s="41"/>
      <c r="B4" s="41"/>
      <c r="C4" s="41"/>
      <c r="D4" s="41"/>
      <c r="E4" s="42"/>
      <c r="F4" s="41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7"/>
      <c r="X4" s="47"/>
      <c r="Y4" s="53">
        <f>O2</f>
        <v>0</v>
      </c>
    </row>
    <row r="5" spans="1:16381" s="46" customFormat="1" ht="46.8" x14ac:dyDescent="0.3">
      <c r="A5" s="58" t="s">
        <v>1</v>
      </c>
      <c r="B5" s="59" t="s">
        <v>2</v>
      </c>
      <c r="C5" s="59" t="s">
        <v>3</v>
      </c>
      <c r="D5" s="59" t="s">
        <v>64</v>
      </c>
      <c r="E5" s="59" t="s">
        <v>63</v>
      </c>
      <c r="F5" s="59" t="s">
        <v>4</v>
      </c>
      <c r="G5" s="59" t="s">
        <v>5</v>
      </c>
      <c r="H5" s="59" t="s">
        <v>864</v>
      </c>
      <c r="I5" s="59" t="s">
        <v>863</v>
      </c>
      <c r="J5" s="59" t="s">
        <v>6</v>
      </c>
      <c r="K5" s="59" t="s">
        <v>7</v>
      </c>
      <c r="L5" s="59" t="s">
        <v>60</v>
      </c>
      <c r="M5" s="59" t="s">
        <v>22</v>
      </c>
      <c r="N5" s="59" t="s">
        <v>61</v>
      </c>
      <c r="O5" s="60" t="s">
        <v>9</v>
      </c>
      <c r="P5" s="59" t="s">
        <v>10</v>
      </c>
      <c r="Q5" s="59" t="s">
        <v>70</v>
      </c>
      <c r="R5" s="59" t="s">
        <v>65</v>
      </c>
      <c r="S5" s="59" t="s">
        <v>11</v>
      </c>
      <c r="T5" s="59" t="s">
        <v>12</v>
      </c>
      <c r="U5" s="61" t="s">
        <v>13</v>
      </c>
      <c r="V5" s="62" t="s">
        <v>14</v>
      </c>
      <c r="W5" s="58" t="s">
        <v>963</v>
      </c>
    </row>
    <row r="6" spans="1:16381" s="46" customFormat="1" ht="15.75" customHeight="1" x14ac:dyDescent="0.3">
      <c r="A6" s="113">
        <v>42743</v>
      </c>
      <c r="B6" s="65">
        <v>4</v>
      </c>
      <c r="C6" s="63" t="s">
        <v>552</v>
      </c>
      <c r="D6" s="63" t="s">
        <v>45</v>
      </c>
      <c r="E6" s="63" t="s">
        <v>943</v>
      </c>
      <c r="F6" s="66">
        <v>55</v>
      </c>
      <c r="G6" s="63" t="s">
        <v>1251</v>
      </c>
      <c r="H6" s="63" t="s">
        <v>957</v>
      </c>
      <c r="I6" s="63"/>
      <c r="J6" s="63" t="s">
        <v>944</v>
      </c>
      <c r="K6" s="63" t="s">
        <v>945</v>
      </c>
      <c r="L6" s="63" t="s">
        <v>946</v>
      </c>
      <c r="M6" s="66">
        <v>55</v>
      </c>
      <c r="N6" s="67"/>
      <c r="O6" s="114"/>
      <c r="P6" s="115"/>
      <c r="Q6" s="114"/>
      <c r="R6" s="115"/>
      <c r="S6" s="114"/>
      <c r="T6" s="70">
        <f>IF(tabhisto[[#This Row],[Statut]]="Cloturé",tabhisto[[#This Row],[TM]]+tabhisto[[#This Row],[Montant mutuelle]]+tabhisto[[#This Row],[Honoraire complet]],IF(AND(tabhisto[[#This Row],[Date de paiement TM]]&lt;&gt;"",tabhisto[[#This Row],[TM]]&lt;&gt;""),tabhisto[[#This Row],[TM]],0))</f>
        <v>0</v>
      </c>
      <c r="U6" s="114" t="s">
        <v>967</v>
      </c>
      <c r="V6" s="114" t="s">
        <v>983</v>
      </c>
      <c r="W6" s="68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40"/>
      <c r="DW6" s="40"/>
      <c r="DX6" s="40"/>
      <c r="DY6" s="40"/>
      <c r="DZ6" s="40"/>
      <c r="EA6" s="40"/>
      <c r="EB6" s="40"/>
      <c r="EC6" s="40"/>
      <c r="ED6" s="40"/>
      <c r="EE6" s="40"/>
      <c r="EF6" s="40"/>
      <c r="EG6" s="40"/>
      <c r="EH6" s="40"/>
      <c r="EI6" s="40"/>
      <c r="EJ6" s="40"/>
      <c r="EK6" s="40"/>
      <c r="EL6" s="40"/>
      <c r="EM6" s="40"/>
      <c r="EN6" s="40"/>
      <c r="EO6" s="40"/>
      <c r="EP6" s="40"/>
      <c r="EQ6" s="40"/>
      <c r="ER6" s="40"/>
      <c r="ES6" s="40"/>
      <c r="ET6" s="40"/>
      <c r="EU6" s="40"/>
      <c r="EV6" s="40"/>
      <c r="EW6" s="40"/>
      <c r="EX6" s="40"/>
      <c r="EY6" s="40"/>
      <c r="EZ6" s="40"/>
      <c r="FA6" s="40"/>
      <c r="FB6" s="40"/>
      <c r="FC6" s="40"/>
      <c r="FD6" s="40"/>
      <c r="FE6" s="40"/>
      <c r="FF6" s="40"/>
      <c r="FG6" s="40"/>
      <c r="FH6" s="40"/>
      <c r="FI6" s="40"/>
      <c r="FJ6" s="40"/>
      <c r="FK6" s="40"/>
      <c r="FL6" s="40"/>
      <c r="FM6" s="40"/>
      <c r="FN6" s="40"/>
      <c r="FO6" s="40"/>
      <c r="FP6" s="40"/>
      <c r="FQ6" s="40"/>
      <c r="FR6" s="40"/>
      <c r="FS6" s="40"/>
      <c r="FT6" s="40"/>
      <c r="FU6" s="40"/>
      <c r="FV6" s="40"/>
      <c r="FW6" s="40"/>
      <c r="FX6" s="40"/>
      <c r="FY6" s="40"/>
      <c r="FZ6" s="40"/>
      <c r="GA6" s="40"/>
      <c r="GB6" s="40"/>
      <c r="GC6" s="40"/>
      <c r="GD6" s="40"/>
      <c r="GE6" s="40"/>
      <c r="GF6" s="40"/>
      <c r="GG6" s="40"/>
      <c r="GH6" s="40"/>
      <c r="GI6" s="40"/>
      <c r="GJ6" s="40"/>
      <c r="GK6" s="40"/>
      <c r="GL6" s="40"/>
      <c r="GM6" s="40"/>
      <c r="GN6" s="40"/>
      <c r="GO6" s="40"/>
      <c r="GP6" s="40"/>
      <c r="GQ6" s="40"/>
      <c r="GR6" s="40"/>
      <c r="GS6" s="40"/>
      <c r="GT6" s="40"/>
      <c r="GU6" s="40"/>
      <c r="GV6" s="40"/>
      <c r="GW6" s="40"/>
      <c r="GX6" s="40"/>
      <c r="GY6" s="40"/>
      <c r="GZ6" s="40"/>
      <c r="HA6" s="40"/>
      <c r="HB6" s="40"/>
      <c r="HC6" s="40"/>
      <c r="HD6" s="40"/>
      <c r="HE6" s="40"/>
      <c r="HF6" s="40"/>
      <c r="HG6" s="40"/>
      <c r="HH6" s="40"/>
      <c r="HI6" s="40"/>
      <c r="HJ6" s="40"/>
      <c r="HK6" s="40"/>
      <c r="HL6" s="40"/>
      <c r="HM6" s="40"/>
      <c r="HN6" s="40"/>
      <c r="HO6" s="40"/>
      <c r="HP6" s="40"/>
      <c r="HQ6" s="40"/>
      <c r="HR6" s="40"/>
      <c r="HS6" s="40"/>
      <c r="HT6" s="40"/>
      <c r="HU6" s="40"/>
      <c r="HV6" s="40"/>
      <c r="HW6" s="40"/>
      <c r="HX6" s="40"/>
      <c r="HY6" s="40"/>
      <c r="HZ6" s="40"/>
      <c r="IA6" s="40"/>
      <c r="IB6" s="40"/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0"/>
      <c r="IN6" s="40"/>
      <c r="IO6" s="40"/>
      <c r="IP6" s="40"/>
      <c r="IQ6" s="40"/>
      <c r="IR6" s="40"/>
      <c r="IS6" s="40"/>
      <c r="IT6" s="40"/>
      <c r="IU6" s="40"/>
      <c r="IV6" s="40"/>
      <c r="IW6" s="40"/>
      <c r="IX6" s="40"/>
      <c r="IY6" s="40"/>
      <c r="IZ6" s="40"/>
      <c r="JA6" s="40"/>
      <c r="JB6" s="40"/>
      <c r="JC6" s="40"/>
      <c r="JD6" s="40"/>
      <c r="JE6" s="40"/>
      <c r="JF6" s="40"/>
      <c r="JG6" s="40"/>
      <c r="JH6" s="40"/>
      <c r="JI6" s="40"/>
      <c r="JJ6" s="40"/>
      <c r="JK6" s="40"/>
      <c r="JL6" s="40"/>
      <c r="JM6" s="40"/>
      <c r="JN6" s="40"/>
      <c r="JO6" s="40"/>
      <c r="JP6" s="40"/>
      <c r="JQ6" s="40"/>
      <c r="JR6" s="40"/>
      <c r="JS6" s="40"/>
      <c r="JT6" s="40"/>
      <c r="JU6" s="40"/>
      <c r="JV6" s="40"/>
      <c r="JW6" s="40"/>
      <c r="JX6" s="40"/>
      <c r="JY6" s="40"/>
      <c r="JZ6" s="40"/>
      <c r="KA6" s="40"/>
      <c r="KB6" s="40"/>
      <c r="KC6" s="40"/>
      <c r="KD6" s="40"/>
      <c r="KE6" s="40"/>
      <c r="KF6" s="40"/>
      <c r="KG6" s="40"/>
      <c r="KH6" s="40"/>
      <c r="KI6" s="40"/>
      <c r="KJ6" s="40"/>
      <c r="KK6" s="40"/>
      <c r="KL6" s="40"/>
      <c r="KM6" s="40"/>
      <c r="KN6" s="40"/>
      <c r="KO6" s="40"/>
      <c r="KP6" s="40"/>
      <c r="KQ6" s="40"/>
      <c r="KR6" s="40"/>
      <c r="KS6" s="40"/>
      <c r="KT6" s="40"/>
      <c r="KU6" s="40"/>
      <c r="KV6" s="40"/>
      <c r="KW6" s="40"/>
      <c r="KX6" s="40"/>
      <c r="KY6" s="40"/>
      <c r="KZ6" s="40"/>
      <c r="LA6" s="40"/>
      <c r="LB6" s="40"/>
      <c r="LC6" s="40"/>
      <c r="LD6" s="40"/>
      <c r="LE6" s="40"/>
      <c r="LF6" s="40"/>
      <c r="LG6" s="40"/>
      <c r="LH6" s="40"/>
      <c r="LI6" s="40"/>
      <c r="LJ6" s="40"/>
      <c r="LK6" s="40"/>
      <c r="LL6" s="40"/>
      <c r="LM6" s="40"/>
      <c r="LN6" s="40"/>
      <c r="LO6" s="40"/>
      <c r="LP6" s="40"/>
      <c r="LQ6" s="40"/>
      <c r="LR6" s="40"/>
      <c r="LS6" s="40"/>
      <c r="LT6" s="40"/>
      <c r="LU6" s="40"/>
      <c r="LV6" s="40"/>
      <c r="LW6" s="40"/>
      <c r="LX6" s="40"/>
      <c r="LY6" s="40"/>
      <c r="LZ6" s="40"/>
      <c r="MA6" s="40"/>
      <c r="MB6" s="40"/>
      <c r="MC6" s="40"/>
      <c r="MD6" s="40"/>
      <c r="ME6" s="40"/>
      <c r="MF6" s="40"/>
      <c r="MG6" s="40"/>
      <c r="MH6" s="40"/>
      <c r="MI6" s="40"/>
      <c r="MJ6" s="40"/>
      <c r="MK6" s="40"/>
      <c r="ML6" s="40"/>
      <c r="MM6" s="40"/>
      <c r="MN6" s="40"/>
      <c r="MO6" s="40"/>
      <c r="MP6" s="40"/>
      <c r="MQ6" s="40"/>
      <c r="MR6" s="40"/>
      <c r="MS6" s="40"/>
      <c r="MT6" s="40"/>
      <c r="MU6" s="40"/>
      <c r="MV6" s="40"/>
      <c r="MW6" s="40"/>
      <c r="MX6" s="40"/>
      <c r="MY6" s="40"/>
      <c r="MZ6" s="40"/>
      <c r="NA6" s="40"/>
      <c r="NB6" s="40"/>
      <c r="NC6" s="40"/>
      <c r="ND6" s="40"/>
      <c r="NE6" s="40"/>
      <c r="NF6" s="40"/>
      <c r="NG6" s="40"/>
      <c r="NH6" s="40"/>
      <c r="NI6" s="40"/>
      <c r="NJ6" s="40"/>
      <c r="NK6" s="40"/>
      <c r="NL6" s="40"/>
      <c r="NM6" s="40"/>
      <c r="NN6" s="40"/>
      <c r="NO6" s="40"/>
      <c r="NP6" s="40"/>
      <c r="NQ6" s="40"/>
      <c r="NR6" s="40"/>
      <c r="NS6" s="40"/>
      <c r="NT6" s="40"/>
      <c r="NU6" s="40"/>
      <c r="NV6" s="40"/>
      <c r="NW6" s="40"/>
      <c r="NX6" s="40"/>
      <c r="NY6" s="40"/>
      <c r="NZ6" s="40"/>
      <c r="OA6" s="40"/>
      <c r="OB6" s="40"/>
      <c r="OC6" s="40"/>
      <c r="OD6" s="40"/>
      <c r="OE6" s="40"/>
      <c r="OF6" s="40"/>
      <c r="OG6" s="40"/>
      <c r="OH6" s="40"/>
      <c r="OI6" s="40"/>
      <c r="OJ6" s="40"/>
      <c r="OK6" s="40"/>
      <c r="OL6" s="40"/>
      <c r="OM6" s="40"/>
      <c r="ON6" s="40"/>
      <c r="OO6" s="40"/>
      <c r="OP6" s="40"/>
      <c r="OQ6" s="40"/>
      <c r="OR6" s="40"/>
      <c r="OS6" s="40"/>
      <c r="OT6" s="40"/>
      <c r="OU6" s="40"/>
      <c r="OV6" s="40"/>
      <c r="OW6" s="40"/>
      <c r="OX6" s="40"/>
      <c r="OY6" s="40"/>
      <c r="OZ6" s="40"/>
      <c r="PA6" s="40"/>
      <c r="PB6" s="40"/>
      <c r="PC6" s="40"/>
      <c r="PD6" s="40"/>
      <c r="PE6" s="40"/>
      <c r="PF6" s="40"/>
      <c r="PG6" s="40"/>
      <c r="PH6" s="40"/>
      <c r="PI6" s="40"/>
      <c r="PJ6" s="40"/>
      <c r="PK6" s="40"/>
      <c r="PL6" s="40"/>
      <c r="PM6" s="40"/>
      <c r="PN6" s="40"/>
      <c r="PO6" s="40"/>
      <c r="PP6" s="40"/>
      <c r="PQ6" s="40"/>
      <c r="PR6" s="40"/>
      <c r="PS6" s="40"/>
      <c r="PT6" s="40"/>
      <c r="PU6" s="40"/>
      <c r="PV6" s="40"/>
      <c r="PW6" s="40"/>
      <c r="PX6" s="40"/>
      <c r="PY6" s="40"/>
      <c r="PZ6" s="40"/>
      <c r="QA6" s="40"/>
      <c r="QB6" s="40"/>
      <c r="QC6" s="40"/>
      <c r="QD6" s="40"/>
      <c r="QE6" s="40"/>
      <c r="QF6" s="40"/>
      <c r="QG6" s="40"/>
      <c r="QH6" s="40"/>
      <c r="QI6" s="40"/>
      <c r="QJ6" s="40"/>
      <c r="QK6" s="40"/>
      <c r="QL6" s="40"/>
      <c r="QM6" s="40"/>
      <c r="QN6" s="40"/>
      <c r="QO6" s="40"/>
      <c r="QP6" s="40"/>
      <c r="QQ6" s="40"/>
      <c r="QR6" s="40"/>
      <c r="QS6" s="40"/>
      <c r="QT6" s="40"/>
      <c r="QU6" s="40"/>
      <c r="QV6" s="40"/>
      <c r="QW6" s="40"/>
      <c r="QX6" s="40"/>
      <c r="QY6" s="40"/>
      <c r="QZ6" s="40"/>
      <c r="RA6" s="40"/>
      <c r="RB6" s="40"/>
      <c r="RC6" s="40"/>
      <c r="RD6" s="40"/>
      <c r="RE6" s="40"/>
      <c r="RF6" s="40"/>
      <c r="RG6" s="40"/>
      <c r="RH6" s="40"/>
      <c r="RI6" s="40"/>
      <c r="RJ6" s="40"/>
      <c r="RK6" s="40"/>
      <c r="RL6" s="40"/>
      <c r="RM6" s="40"/>
      <c r="RN6" s="40"/>
      <c r="RO6" s="40"/>
      <c r="RP6" s="40"/>
      <c r="RQ6" s="40"/>
      <c r="RR6" s="40"/>
      <c r="RS6" s="40"/>
      <c r="RT6" s="40"/>
      <c r="RU6" s="40"/>
      <c r="RV6" s="40"/>
      <c r="RW6" s="40"/>
      <c r="RX6" s="40"/>
      <c r="RY6" s="40"/>
      <c r="RZ6" s="40"/>
      <c r="SA6" s="40"/>
      <c r="SB6" s="40"/>
      <c r="SC6" s="40"/>
      <c r="SD6" s="40"/>
      <c r="SE6" s="40"/>
      <c r="SF6" s="40"/>
      <c r="SG6" s="40"/>
      <c r="SH6" s="40"/>
      <c r="SI6" s="40"/>
      <c r="SJ6" s="40"/>
      <c r="SK6" s="40"/>
      <c r="SL6" s="40"/>
      <c r="SM6" s="40"/>
      <c r="SN6" s="40"/>
      <c r="SO6" s="40"/>
      <c r="SP6" s="40"/>
      <c r="SQ6" s="40"/>
      <c r="SR6" s="40"/>
      <c r="SS6" s="40"/>
      <c r="ST6" s="40"/>
      <c r="SU6" s="40"/>
      <c r="SV6" s="40"/>
      <c r="SW6" s="40"/>
      <c r="SX6" s="40"/>
      <c r="SY6" s="40"/>
      <c r="SZ6" s="40"/>
      <c r="TA6" s="40"/>
      <c r="TB6" s="40"/>
      <c r="TC6" s="40"/>
      <c r="TD6" s="40"/>
      <c r="TE6" s="40"/>
      <c r="TF6" s="40"/>
      <c r="TG6" s="40"/>
      <c r="TH6" s="40"/>
      <c r="TI6" s="40"/>
      <c r="TJ6" s="40"/>
      <c r="TK6" s="40"/>
      <c r="TL6" s="40"/>
      <c r="TM6" s="40"/>
      <c r="TN6" s="40"/>
      <c r="TO6" s="40"/>
      <c r="TP6" s="40"/>
      <c r="TQ6" s="40"/>
      <c r="TR6" s="40"/>
      <c r="TS6" s="40"/>
      <c r="TT6" s="40"/>
      <c r="TU6" s="40"/>
      <c r="TV6" s="40"/>
      <c r="TW6" s="40"/>
      <c r="TX6" s="40"/>
      <c r="TY6" s="40"/>
      <c r="TZ6" s="40"/>
      <c r="UA6" s="40"/>
      <c r="UB6" s="40"/>
      <c r="UC6" s="40"/>
      <c r="UD6" s="40"/>
      <c r="UE6" s="40"/>
      <c r="UF6" s="40"/>
      <c r="UG6" s="40"/>
      <c r="UH6" s="40"/>
      <c r="UI6" s="40"/>
      <c r="UJ6" s="40"/>
      <c r="UK6" s="40"/>
      <c r="UL6" s="40"/>
      <c r="UM6" s="40"/>
      <c r="UN6" s="40"/>
      <c r="UO6" s="40"/>
      <c r="UP6" s="40"/>
      <c r="UQ6" s="40"/>
      <c r="UR6" s="40"/>
      <c r="US6" s="40"/>
      <c r="UT6" s="40"/>
      <c r="UU6" s="40"/>
      <c r="UV6" s="40"/>
      <c r="UW6" s="40"/>
      <c r="UX6" s="40"/>
      <c r="UY6" s="40"/>
      <c r="UZ6" s="40"/>
      <c r="VA6" s="40"/>
      <c r="VB6" s="40"/>
      <c r="VC6" s="40"/>
      <c r="VD6" s="40"/>
      <c r="VE6" s="40"/>
      <c r="VF6" s="40"/>
      <c r="VG6" s="40"/>
      <c r="VH6" s="40"/>
      <c r="VI6" s="40"/>
      <c r="VJ6" s="40"/>
      <c r="VK6" s="40"/>
      <c r="VL6" s="40"/>
      <c r="VM6" s="40"/>
      <c r="VN6" s="40"/>
      <c r="VO6" s="40"/>
      <c r="VP6" s="40"/>
      <c r="VQ6" s="40"/>
      <c r="VR6" s="40"/>
      <c r="VS6" s="40"/>
      <c r="VT6" s="40"/>
      <c r="VU6" s="40"/>
      <c r="VV6" s="40"/>
      <c r="VW6" s="40"/>
      <c r="VX6" s="40"/>
      <c r="VY6" s="40"/>
      <c r="VZ6" s="40"/>
      <c r="WA6" s="40"/>
      <c r="WB6" s="40"/>
      <c r="WC6" s="40"/>
      <c r="WD6" s="40"/>
      <c r="WE6" s="40"/>
      <c r="WF6" s="40"/>
      <c r="WG6" s="40"/>
      <c r="WH6" s="40"/>
      <c r="WI6" s="40"/>
      <c r="WJ6" s="40"/>
      <c r="WK6" s="40"/>
      <c r="WL6" s="40"/>
      <c r="WM6" s="40"/>
      <c r="WN6" s="40"/>
      <c r="WO6" s="40"/>
      <c r="WP6" s="40"/>
      <c r="WQ6" s="40"/>
      <c r="WR6" s="40"/>
      <c r="WS6" s="40"/>
      <c r="WT6" s="40"/>
      <c r="WU6" s="40"/>
      <c r="WV6" s="40"/>
      <c r="WW6" s="40"/>
      <c r="WX6" s="40"/>
      <c r="WY6" s="40"/>
      <c r="WZ6" s="40"/>
      <c r="XA6" s="40"/>
      <c r="XB6" s="40"/>
      <c r="XC6" s="40"/>
      <c r="XD6" s="40"/>
      <c r="XE6" s="40"/>
      <c r="XF6" s="40"/>
      <c r="XG6" s="40"/>
      <c r="XH6" s="40"/>
      <c r="XI6" s="40"/>
      <c r="XJ6" s="40"/>
      <c r="XK6" s="40"/>
      <c r="XL6" s="40"/>
      <c r="XM6" s="40"/>
      <c r="XN6" s="40"/>
      <c r="XO6" s="40"/>
      <c r="XP6" s="40"/>
      <c r="XQ6" s="40"/>
      <c r="XR6" s="40"/>
      <c r="XS6" s="40"/>
      <c r="XT6" s="40"/>
      <c r="XU6" s="40"/>
      <c r="XV6" s="40"/>
      <c r="XW6" s="40"/>
      <c r="XX6" s="40"/>
      <c r="XY6" s="40"/>
      <c r="XZ6" s="40"/>
      <c r="YA6" s="40"/>
      <c r="YB6" s="40"/>
      <c r="YC6" s="40"/>
      <c r="YD6" s="40"/>
      <c r="YE6" s="40"/>
      <c r="YF6" s="40"/>
      <c r="YG6" s="40"/>
      <c r="YH6" s="40"/>
      <c r="YI6" s="40"/>
      <c r="YJ6" s="40"/>
      <c r="YK6" s="40"/>
      <c r="YL6" s="40"/>
      <c r="YM6" s="40"/>
      <c r="YN6" s="40"/>
      <c r="YO6" s="40"/>
      <c r="YP6" s="40"/>
      <c r="YQ6" s="40"/>
      <c r="YR6" s="40"/>
      <c r="YS6" s="40"/>
      <c r="YT6" s="40"/>
      <c r="YU6" s="40"/>
      <c r="YV6" s="40"/>
      <c r="YW6" s="40"/>
      <c r="YX6" s="40"/>
      <c r="YY6" s="40"/>
      <c r="YZ6" s="40"/>
      <c r="ZA6" s="40"/>
      <c r="ZB6" s="40"/>
      <c r="ZC6" s="40"/>
      <c r="ZD6" s="40"/>
      <c r="ZE6" s="40"/>
      <c r="ZF6" s="40"/>
      <c r="ZG6" s="40"/>
      <c r="ZH6" s="40"/>
      <c r="ZI6" s="40"/>
      <c r="ZJ6" s="40"/>
      <c r="ZK6" s="40"/>
      <c r="ZL6" s="40"/>
      <c r="ZM6" s="40"/>
      <c r="ZN6" s="40"/>
      <c r="ZO6" s="40"/>
      <c r="ZP6" s="40"/>
      <c r="ZQ6" s="40"/>
      <c r="ZR6" s="40"/>
      <c r="ZS6" s="40"/>
      <c r="ZT6" s="40"/>
      <c r="ZU6" s="40"/>
      <c r="ZV6" s="40"/>
      <c r="ZW6" s="40"/>
      <c r="ZX6" s="40"/>
      <c r="ZY6" s="40"/>
      <c r="ZZ6" s="40"/>
      <c r="AAA6" s="40"/>
      <c r="AAB6" s="40"/>
      <c r="AAC6" s="40"/>
      <c r="AAD6" s="40"/>
      <c r="AAE6" s="40"/>
      <c r="AAF6" s="40"/>
      <c r="AAG6" s="40"/>
      <c r="AAH6" s="40"/>
      <c r="AAI6" s="40"/>
      <c r="AAJ6" s="40"/>
      <c r="AAK6" s="40"/>
      <c r="AAL6" s="40"/>
      <c r="AAM6" s="40"/>
      <c r="AAN6" s="40"/>
      <c r="AAO6" s="40"/>
      <c r="AAP6" s="40"/>
      <c r="AAQ6" s="40"/>
      <c r="AAR6" s="40"/>
      <c r="AAS6" s="40"/>
      <c r="AAT6" s="40"/>
      <c r="AAU6" s="40"/>
      <c r="AAV6" s="40"/>
      <c r="AAW6" s="40"/>
      <c r="AAX6" s="40"/>
      <c r="AAY6" s="40"/>
      <c r="AAZ6" s="40"/>
      <c r="ABA6" s="40"/>
      <c r="ABB6" s="40"/>
      <c r="ABC6" s="40"/>
      <c r="ABD6" s="40"/>
      <c r="ABE6" s="40"/>
      <c r="ABF6" s="40"/>
      <c r="ABG6" s="40"/>
      <c r="ABH6" s="40"/>
      <c r="ABI6" s="40"/>
      <c r="ABJ6" s="40"/>
      <c r="ABK6" s="40"/>
      <c r="ABL6" s="40"/>
      <c r="ABM6" s="40"/>
      <c r="ABN6" s="40"/>
      <c r="ABO6" s="40"/>
      <c r="ABP6" s="40"/>
      <c r="ABQ6" s="40"/>
      <c r="ABR6" s="40"/>
      <c r="ABS6" s="40"/>
      <c r="ABT6" s="40"/>
      <c r="ABU6" s="40"/>
      <c r="ABV6" s="40"/>
      <c r="ABW6" s="40"/>
      <c r="ABX6" s="40"/>
      <c r="ABY6" s="40"/>
      <c r="ABZ6" s="40"/>
      <c r="ACA6" s="40"/>
      <c r="ACB6" s="40"/>
      <c r="ACC6" s="40"/>
      <c r="ACD6" s="40"/>
      <c r="ACE6" s="40"/>
      <c r="ACF6" s="40"/>
      <c r="ACG6" s="40"/>
      <c r="ACH6" s="40"/>
      <c r="ACI6" s="40"/>
      <c r="ACJ6" s="40"/>
      <c r="ACK6" s="40"/>
      <c r="ACL6" s="40"/>
      <c r="ACM6" s="40"/>
      <c r="ACN6" s="40"/>
      <c r="ACO6" s="40"/>
      <c r="ACP6" s="40"/>
      <c r="ACQ6" s="40"/>
      <c r="ACR6" s="40"/>
      <c r="ACS6" s="40"/>
      <c r="ACT6" s="40"/>
      <c r="ACU6" s="40"/>
      <c r="ACV6" s="40"/>
      <c r="ACW6" s="40"/>
      <c r="ACX6" s="40"/>
      <c r="ACY6" s="40"/>
      <c r="ACZ6" s="40"/>
      <c r="ADA6" s="40"/>
      <c r="ADB6" s="40"/>
      <c r="ADC6" s="40"/>
      <c r="ADD6" s="40"/>
      <c r="ADE6" s="40"/>
      <c r="ADF6" s="40"/>
      <c r="ADG6" s="40"/>
      <c r="ADH6" s="40"/>
      <c r="ADI6" s="40"/>
      <c r="ADJ6" s="40"/>
      <c r="ADK6" s="40"/>
      <c r="ADL6" s="40"/>
      <c r="ADM6" s="40"/>
      <c r="ADN6" s="40"/>
      <c r="ADO6" s="40"/>
      <c r="ADP6" s="40"/>
      <c r="ADQ6" s="40"/>
      <c r="ADR6" s="40"/>
      <c r="ADS6" s="40"/>
      <c r="ADT6" s="40"/>
      <c r="ADU6" s="40"/>
      <c r="ADV6" s="40"/>
      <c r="ADW6" s="40"/>
      <c r="ADX6" s="40"/>
      <c r="ADY6" s="40"/>
      <c r="ADZ6" s="40"/>
      <c r="AEA6" s="40"/>
      <c r="AEB6" s="40"/>
      <c r="AEC6" s="40"/>
      <c r="AED6" s="40"/>
      <c r="AEE6" s="40"/>
      <c r="AEF6" s="40"/>
      <c r="AEG6" s="40"/>
      <c r="AEH6" s="40"/>
      <c r="AEI6" s="40"/>
      <c r="AEJ6" s="40"/>
      <c r="AEK6" s="40"/>
      <c r="AEL6" s="40"/>
      <c r="AEM6" s="40"/>
      <c r="AEN6" s="40"/>
      <c r="AEO6" s="40"/>
      <c r="AEP6" s="40"/>
      <c r="AEQ6" s="40"/>
      <c r="AER6" s="40"/>
      <c r="AES6" s="40"/>
      <c r="AET6" s="40"/>
      <c r="AEU6" s="40"/>
      <c r="AEV6" s="40"/>
      <c r="AEW6" s="40"/>
      <c r="AEX6" s="40"/>
      <c r="AEY6" s="40"/>
      <c r="AEZ6" s="40"/>
      <c r="AFA6" s="40"/>
      <c r="AFB6" s="40"/>
      <c r="AFC6" s="40"/>
      <c r="AFD6" s="40"/>
      <c r="AFE6" s="40"/>
      <c r="AFF6" s="40"/>
      <c r="AFG6" s="40"/>
      <c r="AFH6" s="40"/>
      <c r="AFI6" s="40"/>
      <c r="AFJ6" s="40"/>
      <c r="AFK6" s="40"/>
      <c r="AFL6" s="40"/>
      <c r="AFM6" s="40"/>
      <c r="AFN6" s="40"/>
      <c r="AFO6" s="40"/>
      <c r="AFP6" s="40"/>
      <c r="AFQ6" s="40"/>
      <c r="AFR6" s="40"/>
      <c r="AFS6" s="40"/>
      <c r="AFT6" s="40"/>
      <c r="AFU6" s="40"/>
      <c r="AFV6" s="40"/>
      <c r="AFW6" s="40"/>
      <c r="AFX6" s="40"/>
      <c r="AFY6" s="40"/>
      <c r="AFZ6" s="40"/>
      <c r="AGA6" s="40"/>
      <c r="AGB6" s="40"/>
      <c r="AGC6" s="40"/>
      <c r="AGD6" s="40"/>
      <c r="AGE6" s="40"/>
      <c r="AGF6" s="40"/>
      <c r="AGG6" s="40"/>
      <c r="AGH6" s="40"/>
      <c r="AGI6" s="40"/>
      <c r="AGJ6" s="40"/>
      <c r="AGK6" s="40"/>
      <c r="AGL6" s="40"/>
      <c r="AGM6" s="40"/>
      <c r="AGN6" s="40"/>
      <c r="AGO6" s="40"/>
      <c r="AGP6" s="40"/>
      <c r="AGQ6" s="40"/>
      <c r="AGR6" s="40"/>
      <c r="AGS6" s="40"/>
      <c r="AGT6" s="40"/>
      <c r="AGU6" s="40"/>
      <c r="AGV6" s="40"/>
      <c r="AGW6" s="40"/>
      <c r="AGX6" s="40"/>
      <c r="AGY6" s="40"/>
      <c r="AGZ6" s="40"/>
      <c r="AHA6" s="40"/>
      <c r="AHB6" s="40"/>
      <c r="AHC6" s="40"/>
      <c r="AHD6" s="40"/>
      <c r="AHE6" s="40"/>
      <c r="AHF6" s="40"/>
      <c r="AHG6" s="40"/>
      <c r="AHH6" s="40"/>
      <c r="AHI6" s="40"/>
      <c r="AHJ6" s="40"/>
      <c r="AHK6" s="40"/>
      <c r="AHL6" s="40"/>
      <c r="AHM6" s="40"/>
      <c r="AHN6" s="40"/>
      <c r="AHO6" s="40"/>
      <c r="AHP6" s="40"/>
      <c r="AHQ6" s="40"/>
      <c r="AHR6" s="40"/>
      <c r="AHS6" s="40"/>
      <c r="AHT6" s="40"/>
      <c r="AHU6" s="40"/>
      <c r="AHV6" s="40"/>
      <c r="AHW6" s="40"/>
      <c r="AHX6" s="40"/>
      <c r="AHY6" s="40"/>
      <c r="AHZ6" s="40"/>
      <c r="AIA6" s="40"/>
      <c r="AIB6" s="40"/>
      <c r="AIC6" s="40"/>
      <c r="AID6" s="40"/>
      <c r="AIE6" s="40"/>
      <c r="AIF6" s="40"/>
      <c r="AIG6" s="40"/>
      <c r="AIH6" s="40"/>
      <c r="AII6" s="40"/>
      <c r="AIJ6" s="40"/>
      <c r="AIK6" s="40"/>
      <c r="AIL6" s="40"/>
      <c r="AIM6" s="40"/>
      <c r="AIN6" s="40"/>
      <c r="AIO6" s="40"/>
      <c r="AIP6" s="40"/>
      <c r="AIQ6" s="40"/>
      <c r="AIR6" s="40"/>
      <c r="AIS6" s="40"/>
      <c r="AIT6" s="40"/>
      <c r="AIU6" s="40"/>
      <c r="AIV6" s="40"/>
      <c r="AIW6" s="40"/>
      <c r="AIX6" s="40"/>
      <c r="AIY6" s="40"/>
      <c r="AIZ6" s="40"/>
      <c r="AJA6" s="40"/>
      <c r="AJB6" s="40"/>
      <c r="AJC6" s="40"/>
      <c r="AJD6" s="40"/>
      <c r="AJE6" s="40"/>
      <c r="AJF6" s="40"/>
      <c r="AJG6" s="40"/>
      <c r="AJH6" s="40"/>
      <c r="AJI6" s="40"/>
      <c r="AJJ6" s="40"/>
      <c r="AJK6" s="40"/>
      <c r="AJL6" s="40"/>
      <c r="AJM6" s="40"/>
      <c r="AJN6" s="40"/>
      <c r="AJO6" s="40"/>
      <c r="AJP6" s="40"/>
      <c r="AJQ6" s="40"/>
      <c r="AJR6" s="40"/>
      <c r="AJS6" s="40"/>
      <c r="AJT6" s="40"/>
      <c r="AJU6" s="40"/>
      <c r="AJV6" s="40"/>
      <c r="AJW6" s="40"/>
      <c r="AJX6" s="40"/>
      <c r="AJY6" s="40"/>
      <c r="AJZ6" s="40"/>
      <c r="AKA6" s="40"/>
      <c r="AKB6" s="40"/>
      <c r="AKC6" s="40"/>
      <c r="AKD6" s="40"/>
      <c r="AKE6" s="40"/>
      <c r="AKF6" s="40"/>
      <c r="AKG6" s="40"/>
      <c r="AKH6" s="40"/>
      <c r="AKI6" s="40"/>
      <c r="AKJ6" s="40"/>
      <c r="AKK6" s="40"/>
      <c r="AKL6" s="40"/>
      <c r="AKM6" s="40"/>
      <c r="AKN6" s="40"/>
      <c r="AKO6" s="40"/>
      <c r="AKP6" s="40"/>
      <c r="AKQ6" s="40"/>
      <c r="AKR6" s="40"/>
      <c r="AKS6" s="40"/>
      <c r="AKT6" s="40"/>
      <c r="AKU6" s="40"/>
      <c r="AKV6" s="40"/>
      <c r="AKW6" s="40"/>
      <c r="AKX6" s="40"/>
      <c r="AKY6" s="40"/>
      <c r="AKZ6" s="40"/>
      <c r="ALA6" s="40"/>
      <c r="ALB6" s="40"/>
      <c r="ALC6" s="40"/>
      <c r="ALD6" s="40"/>
      <c r="ALE6" s="40"/>
      <c r="ALF6" s="40"/>
      <c r="ALG6" s="40"/>
      <c r="ALH6" s="40"/>
      <c r="ALI6" s="40"/>
      <c r="ALJ6" s="40"/>
      <c r="ALK6" s="40"/>
      <c r="ALL6" s="40"/>
      <c r="ALM6" s="40"/>
      <c r="ALN6" s="40"/>
      <c r="ALO6" s="40"/>
      <c r="ALP6" s="40"/>
      <c r="ALQ6" s="40"/>
      <c r="ALR6" s="40"/>
      <c r="ALS6" s="40"/>
      <c r="ALT6" s="40"/>
      <c r="ALU6" s="40"/>
      <c r="ALV6" s="40"/>
      <c r="ALW6" s="40"/>
      <c r="ALX6" s="40"/>
      <c r="ALY6" s="40"/>
      <c r="ALZ6" s="40"/>
      <c r="AMA6" s="40"/>
      <c r="AMB6" s="40"/>
      <c r="AMC6" s="40"/>
      <c r="AMD6" s="40"/>
      <c r="AME6" s="40"/>
      <c r="AMF6" s="40"/>
      <c r="AMG6" s="40"/>
      <c r="AMH6" s="40"/>
      <c r="AMI6" s="40"/>
      <c r="AMJ6" s="40"/>
      <c r="AMK6" s="40"/>
      <c r="AML6" s="40"/>
      <c r="AMM6" s="40"/>
      <c r="AMN6" s="40"/>
      <c r="AMO6" s="40"/>
      <c r="AMP6" s="40"/>
      <c r="AMQ6" s="40"/>
      <c r="AMR6" s="40"/>
      <c r="AMS6" s="40"/>
      <c r="AMT6" s="40"/>
      <c r="AMU6" s="40"/>
      <c r="AMV6" s="40"/>
      <c r="AMW6" s="40"/>
      <c r="AMX6" s="40"/>
      <c r="AMY6" s="40"/>
      <c r="AMZ6" s="40"/>
      <c r="ANA6" s="40"/>
      <c r="ANB6" s="40"/>
      <c r="ANC6" s="40"/>
      <c r="AND6" s="40"/>
      <c r="ANE6" s="40"/>
      <c r="ANF6" s="40"/>
      <c r="ANG6" s="40"/>
      <c r="ANH6" s="40"/>
      <c r="ANI6" s="40"/>
      <c r="ANJ6" s="40"/>
      <c r="ANK6" s="40"/>
      <c r="ANL6" s="40"/>
      <c r="ANM6" s="40"/>
      <c r="ANN6" s="40"/>
      <c r="ANO6" s="40"/>
      <c r="ANP6" s="40"/>
      <c r="ANQ6" s="40"/>
      <c r="ANR6" s="40"/>
      <c r="ANS6" s="40"/>
      <c r="ANT6" s="40"/>
      <c r="ANU6" s="40"/>
      <c r="ANV6" s="40"/>
      <c r="ANW6" s="40"/>
      <c r="ANX6" s="40"/>
      <c r="ANY6" s="40"/>
      <c r="ANZ6" s="40"/>
      <c r="AOA6" s="40"/>
      <c r="AOB6" s="40"/>
      <c r="AOC6" s="40"/>
      <c r="AOD6" s="40"/>
      <c r="AOE6" s="40"/>
      <c r="AOF6" s="40"/>
      <c r="AOG6" s="40"/>
      <c r="AOH6" s="40"/>
      <c r="AOI6" s="40"/>
      <c r="AOJ6" s="40"/>
      <c r="AOK6" s="40"/>
      <c r="AOL6" s="40"/>
      <c r="AOM6" s="40"/>
      <c r="AON6" s="40"/>
      <c r="AOO6" s="40"/>
      <c r="AOP6" s="40"/>
      <c r="AOQ6" s="40"/>
      <c r="AOR6" s="40"/>
      <c r="AOS6" s="40"/>
      <c r="AOT6" s="40"/>
      <c r="AOU6" s="40"/>
      <c r="AOV6" s="40"/>
      <c r="AOW6" s="40"/>
      <c r="AOX6" s="40"/>
      <c r="AOY6" s="40"/>
      <c r="AOZ6" s="40"/>
      <c r="APA6" s="40"/>
      <c r="APB6" s="40"/>
      <c r="APC6" s="40"/>
      <c r="APD6" s="40"/>
      <c r="APE6" s="40"/>
      <c r="APF6" s="40"/>
      <c r="APG6" s="40"/>
      <c r="APH6" s="40"/>
      <c r="API6" s="40"/>
      <c r="APJ6" s="40"/>
      <c r="APK6" s="40"/>
      <c r="APL6" s="40"/>
      <c r="APM6" s="40"/>
      <c r="APN6" s="40"/>
      <c r="APO6" s="40"/>
      <c r="APP6" s="40"/>
      <c r="APQ6" s="40"/>
      <c r="APR6" s="40"/>
      <c r="APS6" s="40"/>
      <c r="APT6" s="40"/>
      <c r="APU6" s="40"/>
      <c r="APV6" s="40"/>
      <c r="APW6" s="40"/>
      <c r="APX6" s="40"/>
      <c r="APY6" s="40"/>
      <c r="APZ6" s="40"/>
      <c r="AQA6" s="40"/>
      <c r="AQB6" s="40"/>
      <c r="AQC6" s="40"/>
      <c r="AQD6" s="40"/>
      <c r="AQE6" s="40"/>
      <c r="AQF6" s="40"/>
      <c r="AQG6" s="40"/>
      <c r="AQH6" s="40"/>
      <c r="AQI6" s="40"/>
      <c r="AQJ6" s="40"/>
      <c r="AQK6" s="40"/>
      <c r="AQL6" s="40"/>
      <c r="AQM6" s="40"/>
      <c r="AQN6" s="40"/>
      <c r="AQO6" s="40"/>
      <c r="AQP6" s="40"/>
      <c r="AQQ6" s="40"/>
      <c r="AQR6" s="40"/>
      <c r="AQS6" s="40"/>
      <c r="AQT6" s="40"/>
      <c r="AQU6" s="40"/>
      <c r="AQV6" s="40"/>
      <c r="AQW6" s="40"/>
      <c r="AQX6" s="40"/>
      <c r="AQY6" s="40"/>
      <c r="AQZ6" s="40"/>
      <c r="ARA6" s="40"/>
      <c r="ARB6" s="40"/>
      <c r="ARC6" s="40"/>
      <c r="ARD6" s="40"/>
      <c r="ARE6" s="40"/>
      <c r="ARF6" s="40"/>
      <c r="ARG6" s="40"/>
      <c r="ARH6" s="40"/>
      <c r="ARI6" s="40"/>
      <c r="ARJ6" s="40"/>
      <c r="ARK6" s="40"/>
      <c r="ARL6" s="40"/>
      <c r="ARM6" s="40"/>
      <c r="ARN6" s="40"/>
      <c r="ARO6" s="40"/>
      <c r="ARP6" s="40"/>
      <c r="ARQ6" s="40"/>
      <c r="ARR6" s="40"/>
      <c r="ARS6" s="40"/>
      <c r="ART6" s="40"/>
      <c r="ARU6" s="40"/>
      <c r="ARV6" s="40"/>
      <c r="ARW6" s="40"/>
      <c r="ARX6" s="40"/>
      <c r="ARY6" s="40"/>
      <c r="ARZ6" s="40"/>
      <c r="ASA6" s="40"/>
      <c r="ASB6" s="40"/>
      <c r="ASC6" s="40"/>
      <c r="ASD6" s="40"/>
      <c r="ASE6" s="40"/>
      <c r="ASF6" s="40"/>
      <c r="ASG6" s="40"/>
      <c r="ASH6" s="40"/>
      <c r="ASI6" s="40"/>
      <c r="ASJ6" s="40"/>
      <c r="ASK6" s="40"/>
      <c r="ASL6" s="40"/>
      <c r="ASM6" s="40"/>
      <c r="ASN6" s="40"/>
      <c r="ASO6" s="40"/>
      <c r="ASP6" s="40"/>
      <c r="ASQ6" s="40"/>
      <c r="ASR6" s="40"/>
      <c r="ASS6" s="40"/>
      <c r="AST6" s="40"/>
      <c r="ASU6" s="40"/>
      <c r="ASV6" s="40"/>
      <c r="ASW6" s="40"/>
      <c r="ASX6" s="40"/>
      <c r="ASY6" s="40"/>
      <c r="ASZ6" s="40"/>
      <c r="ATA6" s="40"/>
      <c r="ATB6" s="40"/>
      <c r="ATC6" s="40"/>
      <c r="ATD6" s="40"/>
      <c r="ATE6" s="40"/>
      <c r="ATF6" s="40"/>
      <c r="ATG6" s="40"/>
      <c r="ATH6" s="40"/>
      <c r="ATI6" s="40"/>
      <c r="ATJ6" s="40"/>
      <c r="ATK6" s="40"/>
      <c r="ATL6" s="40"/>
      <c r="ATM6" s="40"/>
      <c r="ATN6" s="40"/>
      <c r="ATO6" s="40"/>
      <c r="ATP6" s="40"/>
      <c r="ATQ6" s="40"/>
      <c r="ATR6" s="40"/>
      <c r="ATS6" s="40"/>
      <c r="ATT6" s="40"/>
      <c r="ATU6" s="40"/>
      <c r="ATV6" s="40"/>
      <c r="ATW6" s="40"/>
      <c r="ATX6" s="40"/>
      <c r="ATY6" s="40"/>
      <c r="ATZ6" s="40"/>
      <c r="AUA6" s="40"/>
      <c r="AUB6" s="40"/>
      <c r="AUC6" s="40"/>
      <c r="AUD6" s="40"/>
      <c r="AUE6" s="40"/>
      <c r="AUF6" s="40"/>
      <c r="AUG6" s="40"/>
      <c r="AUH6" s="40"/>
      <c r="AUI6" s="40"/>
      <c r="AUJ6" s="40"/>
      <c r="AUK6" s="40"/>
      <c r="AUL6" s="40"/>
      <c r="AUM6" s="40"/>
      <c r="AUN6" s="40"/>
      <c r="AUO6" s="40"/>
      <c r="AUP6" s="40"/>
      <c r="AUQ6" s="40"/>
      <c r="AUR6" s="40"/>
      <c r="AUS6" s="40"/>
      <c r="AUT6" s="40"/>
      <c r="AUU6" s="40"/>
      <c r="AUV6" s="40"/>
      <c r="AUW6" s="40"/>
      <c r="AUX6" s="40"/>
      <c r="AUY6" s="40"/>
      <c r="AUZ6" s="40"/>
      <c r="AVA6" s="40"/>
      <c r="AVB6" s="40"/>
      <c r="AVC6" s="40"/>
      <c r="AVD6" s="40"/>
      <c r="AVE6" s="40"/>
      <c r="AVF6" s="40"/>
      <c r="AVG6" s="40"/>
      <c r="AVH6" s="40"/>
      <c r="AVI6" s="40"/>
      <c r="AVJ6" s="40"/>
      <c r="AVK6" s="40"/>
      <c r="AVL6" s="40"/>
      <c r="AVM6" s="40"/>
      <c r="AVN6" s="40"/>
      <c r="AVO6" s="40"/>
      <c r="AVP6" s="40"/>
      <c r="AVQ6" s="40"/>
      <c r="AVR6" s="40"/>
      <c r="AVS6" s="40"/>
      <c r="AVT6" s="40"/>
      <c r="AVU6" s="40"/>
      <c r="AVV6" s="40"/>
      <c r="AVW6" s="40"/>
      <c r="AVX6" s="40"/>
      <c r="AVY6" s="40"/>
      <c r="AVZ6" s="40"/>
      <c r="AWA6" s="40"/>
      <c r="AWB6" s="40"/>
      <c r="AWC6" s="40"/>
      <c r="AWD6" s="40"/>
      <c r="AWE6" s="40"/>
      <c r="AWF6" s="40"/>
      <c r="AWG6" s="40"/>
      <c r="AWH6" s="40"/>
      <c r="AWI6" s="40"/>
      <c r="AWJ6" s="40"/>
      <c r="AWK6" s="40"/>
      <c r="AWL6" s="40"/>
      <c r="AWM6" s="40"/>
      <c r="AWN6" s="40"/>
      <c r="AWO6" s="40"/>
      <c r="AWP6" s="40"/>
      <c r="AWQ6" s="40"/>
      <c r="AWR6" s="40"/>
      <c r="AWS6" s="40"/>
      <c r="AWT6" s="40"/>
      <c r="AWU6" s="40"/>
      <c r="AWV6" s="40"/>
      <c r="AWW6" s="40"/>
      <c r="AWX6" s="40"/>
      <c r="AWY6" s="40"/>
      <c r="AWZ6" s="40"/>
      <c r="AXA6" s="40"/>
      <c r="AXB6" s="40"/>
      <c r="AXC6" s="40"/>
      <c r="AXD6" s="40"/>
      <c r="AXE6" s="40"/>
      <c r="AXF6" s="40"/>
      <c r="AXG6" s="40"/>
      <c r="AXH6" s="40"/>
      <c r="AXI6" s="40"/>
      <c r="AXJ6" s="40"/>
      <c r="AXK6" s="40"/>
      <c r="AXL6" s="40"/>
      <c r="AXM6" s="40"/>
      <c r="AXN6" s="40"/>
      <c r="AXO6" s="40"/>
      <c r="AXP6" s="40"/>
      <c r="AXQ6" s="40"/>
      <c r="AXR6" s="40"/>
      <c r="AXS6" s="40"/>
      <c r="AXT6" s="40"/>
      <c r="AXU6" s="40"/>
      <c r="AXV6" s="40"/>
      <c r="AXW6" s="40"/>
      <c r="AXX6" s="40"/>
      <c r="AXY6" s="40"/>
      <c r="AXZ6" s="40"/>
      <c r="AYA6" s="40"/>
      <c r="AYB6" s="40"/>
      <c r="AYC6" s="40"/>
      <c r="AYD6" s="40"/>
      <c r="AYE6" s="40"/>
      <c r="AYF6" s="40"/>
      <c r="AYG6" s="40"/>
      <c r="AYH6" s="40"/>
      <c r="AYI6" s="40"/>
      <c r="AYJ6" s="40"/>
      <c r="AYK6" s="40"/>
      <c r="AYL6" s="40"/>
      <c r="AYM6" s="40"/>
      <c r="AYN6" s="40"/>
      <c r="AYO6" s="40"/>
      <c r="AYP6" s="40"/>
      <c r="AYQ6" s="40"/>
      <c r="AYR6" s="40"/>
      <c r="AYS6" s="40"/>
      <c r="AYT6" s="40"/>
      <c r="AYU6" s="40"/>
      <c r="AYV6" s="40"/>
      <c r="AYW6" s="40"/>
      <c r="AYX6" s="40"/>
      <c r="AYY6" s="40"/>
      <c r="AYZ6" s="40"/>
      <c r="AZA6" s="40"/>
      <c r="AZB6" s="40"/>
      <c r="AZC6" s="40"/>
      <c r="AZD6" s="40"/>
      <c r="AZE6" s="40"/>
      <c r="AZF6" s="40"/>
      <c r="AZG6" s="40"/>
      <c r="AZH6" s="40"/>
      <c r="AZI6" s="40"/>
      <c r="AZJ6" s="40"/>
      <c r="AZK6" s="40"/>
      <c r="AZL6" s="40"/>
      <c r="AZM6" s="40"/>
      <c r="AZN6" s="40"/>
      <c r="AZO6" s="40"/>
      <c r="AZP6" s="40"/>
      <c r="AZQ6" s="40"/>
      <c r="AZR6" s="40"/>
      <c r="AZS6" s="40"/>
      <c r="AZT6" s="40"/>
      <c r="AZU6" s="40"/>
      <c r="AZV6" s="40"/>
      <c r="AZW6" s="40"/>
      <c r="AZX6" s="40"/>
      <c r="AZY6" s="40"/>
      <c r="AZZ6" s="40"/>
      <c r="BAA6" s="40"/>
      <c r="BAB6" s="40"/>
      <c r="BAC6" s="40"/>
      <c r="BAD6" s="40"/>
      <c r="BAE6" s="40"/>
      <c r="BAF6" s="40"/>
      <c r="BAG6" s="40"/>
      <c r="BAH6" s="40"/>
      <c r="BAI6" s="40"/>
      <c r="BAJ6" s="40"/>
      <c r="BAK6" s="40"/>
      <c r="BAL6" s="40"/>
      <c r="BAM6" s="40"/>
      <c r="BAN6" s="40"/>
      <c r="BAO6" s="40"/>
      <c r="BAP6" s="40"/>
      <c r="BAQ6" s="40"/>
      <c r="BAR6" s="40"/>
      <c r="BAS6" s="40"/>
      <c r="BAT6" s="40"/>
      <c r="BAU6" s="40"/>
      <c r="BAV6" s="40"/>
      <c r="BAW6" s="40"/>
      <c r="BAX6" s="40"/>
      <c r="BAY6" s="40"/>
      <c r="BAZ6" s="40"/>
      <c r="BBA6" s="40"/>
      <c r="BBB6" s="40"/>
      <c r="BBC6" s="40"/>
      <c r="BBD6" s="40"/>
      <c r="BBE6" s="40"/>
      <c r="BBF6" s="40"/>
      <c r="BBG6" s="40"/>
      <c r="BBH6" s="40"/>
      <c r="BBI6" s="40"/>
      <c r="BBJ6" s="40"/>
      <c r="BBK6" s="40"/>
      <c r="BBL6" s="40"/>
      <c r="BBM6" s="40"/>
      <c r="BBN6" s="40"/>
      <c r="BBO6" s="40"/>
      <c r="BBP6" s="40"/>
      <c r="BBQ6" s="40"/>
      <c r="BBR6" s="40"/>
      <c r="BBS6" s="40"/>
      <c r="BBT6" s="40"/>
      <c r="BBU6" s="40"/>
      <c r="BBV6" s="40"/>
      <c r="BBW6" s="40"/>
      <c r="BBX6" s="40"/>
      <c r="BBY6" s="40"/>
      <c r="BBZ6" s="40"/>
      <c r="BCA6" s="40"/>
      <c r="BCB6" s="40"/>
      <c r="BCC6" s="40"/>
      <c r="BCD6" s="40"/>
      <c r="BCE6" s="40"/>
      <c r="BCF6" s="40"/>
      <c r="BCG6" s="40"/>
      <c r="BCH6" s="40"/>
      <c r="BCI6" s="40"/>
      <c r="BCJ6" s="40"/>
      <c r="BCK6" s="40"/>
      <c r="BCL6" s="40"/>
      <c r="BCM6" s="40"/>
      <c r="BCN6" s="40"/>
      <c r="BCO6" s="40"/>
      <c r="BCP6" s="40"/>
      <c r="BCQ6" s="40"/>
      <c r="BCR6" s="40"/>
      <c r="BCS6" s="40"/>
      <c r="BCT6" s="40"/>
      <c r="BCU6" s="40"/>
      <c r="BCV6" s="40"/>
      <c r="BCW6" s="40"/>
      <c r="BCX6" s="40"/>
      <c r="BCY6" s="40"/>
      <c r="BCZ6" s="40"/>
      <c r="BDA6" s="40"/>
      <c r="BDB6" s="40"/>
      <c r="BDC6" s="40"/>
      <c r="BDD6" s="40"/>
      <c r="BDE6" s="40"/>
      <c r="BDF6" s="40"/>
      <c r="BDG6" s="40"/>
      <c r="BDH6" s="40"/>
      <c r="BDI6" s="40"/>
      <c r="BDJ6" s="40"/>
      <c r="BDK6" s="40"/>
      <c r="BDL6" s="40"/>
      <c r="BDM6" s="40"/>
      <c r="BDN6" s="40"/>
      <c r="BDO6" s="40"/>
      <c r="BDP6" s="40"/>
      <c r="BDQ6" s="40"/>
      <c r="BDR6" s="40"/>
      <c r="BDS6" s="40"/>
      <c r="BDT6" s="40"/>
      <c r="BDU6" s="40"/>
      <c r="BDV6" s="40"/>
      <c r="BDW6" s="40"/>
      <c r="BDX6" s="40"/>
      <c r="BDY6" s="40"/>
      <c r="BDZ6" s="40"/>
      <c r="BEA6" s="40"/>
      <c r="BEB6" s="40"/>
      <c r="BEC6" s="40"/>
      <c r="BED6" s="40"/>
      <c r="BEE6" s="40"/>
      <c r="BEF6" s="40"/>
      <c r="BEG6" s="40"/>
      <c r="BEH6" s="40"/>
      <c r="BEI6" s="40"/>
      <c r="BEJ6" s="40"/>
      <c r="BEK6" s="40"/>
      <c r="BEL6" s="40"/>
      <c r="BEM6" s="40"/>
      <c r="BEN6" s="40"/>
      <c r="BEO6" s="40"/>
      <c r="BEP6" s="40"/>
      <c r="BEQ6" s="40"/>
      <c r="BER6" s="40"/>
      <c r="BES6" s="40"/>
      <c r="BET6" s="40"/>
      <c r="BEU6" s="40"/>
      <c r="BEV6" s="40"/>
      <c r="BEW6" s="40"/>
      <c r="BEX6" s="40"/>
      <c r="BEY6" s="40"/>
      <c r="BEZ6" s="40"/>
      <c r="BFA6" s="40"/>
      <c r="BFB6" s="40"/>
      <c r="BFC6" s="40"/>
      <c r="BFD6" s="40"/>
      <c r="BFE6" s="40"/>
      <c r="BFF6" s="40"/>
      <c r="BFG6" s="40"/>
      <c r="BFH6" s="40"/>
      <c r="BFI6" s="40"/>
      <c r="BFJ6" s="40"/>
      <c r="BFK6" s="40"/>
      <c r="BFL6" s="40"/>
      <c r="BFM6" s="40"/>
      <c r="BFN6" s="40"/>
      <c r="BFO6" s="40"/>
      <c r="BFP6" s="40"/>
      <c r="BFQ6" s="40"/>
      <c r="BFR6" s="40"/>
      <c r="BFS6" s="40"/>
      <c r="BFT6" s="40"/>
      <c r="BFU6" s="40"/>
      <c r="BFV6" s="40"/>
      <c r="BFW6" s="40"/>
      <c r="BFX6" s="40"/>
      <c r="BFY6" s="40"/>
      <c r="BFZ6" s="40"/>
      <c r="BGA6" s="40"/>
      <c r="BGB6" s="40"/>
      <c r="BGC6" s="40"/>
      <c r="BGD6" s="40"/>
      <c r="BGE6" s="40"/>
      <c r="BGF6" s="40"/>
      <c r="BGG6" s="40"/>
      <c r="BGH6" s="40"/>
      <c r="BGI6" s="40"/>
      <c r="BGJ6" s="40"/>
      <c r="BGK6" s="40"/>
      <c r="BGL6" s="40"/>
      <c r="BGM6" s="40"/>
      <c r="BGN6" s="40"/>
      <c r="BGO6" s="40"/>
      <c r="BGP6" s="40"/>
      <c r="BGQ6" s="40"/>
      <c r="BGR6" s="40"/>
      <c r="BGS6" s="40"/>
      <c r="BGT6" s="40"/>
      <c r="BGU6" s="40"/>
      <c r="BGV6" s="40"/>
      <c r="BGW6" s="40"/>
      <c r="BGX6" s="40"/>
      <c r="BGY6" s="40"/>
      <c r="BGZ6" s="40"/>
      <c r="BHA6" s="40"/>
      <c r="BHB6" s="40"/>
      <c r="BHC6" s="40"/>
      <c r="BHD6" s="40"/>
      <c r="BHE6" s="40"/>
      <c r="BHF6" s="40"/>
      <c r="BHG6" s="40"/>
      <c r="BHH6" s="40"/>
      <c r="BHI6" s="40"/>
      <c r="BHJ6" s="40"/>
      <c r="BHK6" s="40"/>
      <c r="BHL6" s="40"/>
      <c r="BHM6" s="40"/>
      <c r="BHN6" s="40"/>
      <c r="BHO6" s="40"/>
      <c r="BHP6" s="40"/>
      <c r="BHQ6" s="40"/>
      <c r="BHR6" s="40"/>
      <c r="BHS6" s="40"/>
      <c r="BHT6" s="40"/>
      <c r="BHU6" s="40"/>
      <c r="BHV6" s="40"/>
      <c r="BHW6" s="40"/>
      <c r="BHX6" s="40"/>
      <c r="BHY6" s="40"/>
      <c r="BHZ6" s="40"/>
      <c r="BIA6" s="40"/>
      <c r="BIB6" s="40"/>
      <c r="BIC6" s="40"/>
      <c r="BID6" s="40"/>
      <c r="BIE6" s="40"/>
      <c r="BIF6" s="40"/>
      <c r="BIG6" s="40"/>
      <c r="BIH6" s="40"/>
      <c r="BII6" s="40"/>
      <c r="BIJ6" s="40"/>
      <c r="BIK6" s="40"/>
      <c r="BIL6" s="40"/>
      <c r="BIM6" s="40"/>
      <c r="BIN6" s="40"/>
      <c r="BIO6" s="40"/>
      <c r="BIP6" s="40"/>
      <c r="BIQ6" s="40"/>
      <c r="BIR6" s="40"/>
      <c r="BIS6" s="40"/>
      <c r="BIT6" s="40"/>
      <c r="BIU6" s="40"/>
      <c r="BIV6" s="40"/>
      <c r="BIW6" s="40"/>
      <c r="BIX6" s="40"/>
      <c r="BIY6" s="40"/>
      <c r="BIZ6" s="40"/>
      <c r="BJA6" s="40"/>
      <c r="BJB6" s="40"/>
      <c r="BJC6" s="40"/>
      <c r="BJD6" s="40"/>
      <c r="BJE6" s="40"/>
      <c r="BJF6" s="40"/>
      <c r="BJG6" s="40"/>
      <c r="BJH6" s="40"/>
      <c r="BJI6" s="40"/>
      <c r="BJJ6" s="40"/>
      <c r="BJK6" s="40"/>
      <c r="BJL6" s="40"/>
      <c r="BJM6" s="40"/>
      <c r="BJN6" s="40"/>
      <c r="BJO6" s="40"/>
      <c r="BJP6" s="40"/>
      <c r="BJQ6" s="40"/>
      <c r="BJR6" s="40"/>
      <c r="BJS6" s="40"/>
      <c r="BJT6" s="40"/>
      <c r="BJU6" s="40"/>
      <c r="BJV6" s="40"/>
      <c r="BJW6" s="40"/>
      <c r="BJX6" s="40"/>
      <c r="BJY6" s="40"/>
      <c r="BJZ6" s="40"/>
      <c r="BKA6" s="40"/>
      <c r="BKB6" s="40"/>
      <c r="BKC6" s="40"/>
      <c r="BKD6" s="40"/>
      <c r="BKE6" s="40"/>
      <c r="BKF6" s="40"/>
      <c r="BKG6" s="40"/>
      <c r="BKH6" s="40"/>
      <c r="BKI6" s="40"/>
      <c r="BKJ6" s="40"/>
      <c r="BKK6" s="40"/>
      <c r="BKL6" s="40"/>
      <c r="BKM6" s="40"/>
      <c r="BKN6" s="40"/>
      <c r="BKO6" s="40"/>
      <c r="BKP6" s="40"/>
      <c r="BKQ6" s="40"/>
      <c r="BKR6" s="40"/>
      <c r="BKS6" s="40"/>
      <c r="BKT6" s="40"/>
      <c r="BKU6" s="40"/>
      <c r="BKV6" s="40"/>
      <c r="BKW6" s="40"/>
      <c r="BKX6" s="40"/>
      <c r="BKY6" s="40"/>
      <c r="BKZ6" s="40"/>
      <c r="BLA6" s="40"/>
      <c r="BLB6" s="40"/>
      <c r="BLC6" s="40"/>
      <c r="BLD6" s="40"/>
      <c r="BLE6" s="40"/>
      <c r="BLF6" s="40"/>
      <c r="BLG6" s="40"/>
      <c r="BLH6" s="40"/>
      <c r="BLI6" s="40"/>
      <c r="BLJ6" s="40"/>
      <c r="BLK6" s="40"/>
      <c r="BLL6" s="40"/>
      <c r="BLM6" s="40"/>
      <c r="BLN6" s="40"/>
      <c r="BLO6" s="40"/>
      <c r="BLP6" s="40"/>
      <c r="BLQ6" s="40"/>
      <c r="BLR6" s="40"/>
      <c r="BLS6" s="40"/>
      <c r="BLT6" s="40"/>
      <c r="BLU6" s="40"/>
      <c r="BLV6" s="40"/>
      <c r="BLW6" s="40"/>
      <c r="BLX6" s="40"/>
      <c r="BLY6" s="40"/>
      <c r="BLZ6" s="40"/>
      <c r="BMA6" s="40"/>
      <c r="BMB6" s="40"/>
      <c r="BMC6" s="40"/>
      <c r="BMD6" s="40"/>
      <c r="BME6" s="40"/>
      <c r="BMF6" s="40"/>
      <c r="BMG6" s="40"/>
      <c r="BMH6" s="40"/>
      <c r="BMI6" s="40"/>
      <c r="BMJ6" s="40"/>
      <c r="BMK6" s="40"/>
      <c r="BML6" s="40"/>
      <c r="BMM6" s="40"/>
      <c r="BMN6" s="40"/>
      <c r="BMO6" s="40"/>
      <c r="BMP6" s="40"/>
      <c r="BMQ6" s="40"/>
      <c r="BMR6" s="40"/>
      <c r="BMS6" s="40"/>
      <c r="BMT6" s="40"/>
      <c r="BMU6" s="40"/>
      <c r="BMV6" s="40"/>
      <c r="BMW6" s="40"/>
      <c r="BMX6" s="40"/>
      <c r="BMY6" s="40"/>
      <c r="BMZ6" s="40"/>
      <c r="BNA6" s="40"/>
      <c r="BNB6" s="40"/>
      <c r="BNC6" s="40"/>
      <c r="BND6" s="40"/>
      <c r="BNE6" s="40"/>
      <c r="BNF6" s="40"/>
      <c r="BNG6" s="40"/>
      <c r="BNH6" s="40"/>
      <c r="BNI6" s="40"/>
      <c r="BNJ6" s="40"/>
      <c r="BNK6" s="40"/>
      <c r="BNL6" s="40"/>
      <c r="BNM6" s="40"/>
      <c r="BNN6" s="40"/>
      <c r="BNO6" s="40"/>
      <c r="BNP6" s="40"/>
      <c r="BNQ6" s="40"/>
      <c r="BNR6" s="40"/>
      <c r="BNS6" s="40"/>
      <c r="BNT6" s="40"/>
      <c r="BNU6" s="40"/>
      <c r="BNV6" s="40"/>
      <c r="BNW6" s="40"/>
      <c r="BNX6" s="40"/>
      <c r="BNY6" s="40"/>
      <c r="BNZ6" s="40"/>
      <c r="BOA6" s="40"/>
      <c r="BOB6" s="40"/>
      <c r="BOC6" s="40"/>
      <c r="BOD6" s="40"/>
      <c r="BOE6" s="40"/>
      <c r="BOF6" s="40"/>
      <c r="BOG6" s="40"/>
      <c r="BOH6" s="40"/>
      <c r="BOI6" s="40"/>
      <c r="BOJ6" s="40"/>
      <c r="BOK6" s="40"/>
      <c r="BOL6" s="40"/>
      <c r="BOM6" s="40"/>
      <c r="BON6" s="40"/>
      <c r="BOO6" s="40"/>
      <c r="BOP6" s="40"/>
      <c r="BOQ6" s="40"/>
      <c r="BOR6" s="40"/>
      <c r="BOS6" s="40"/>
      <c r="BOT6" s="40"/>
      <c r="BOU6" s="40"/>
      <c r="BOV6" s="40"/>
      <c r="BOW6" s="40"/>
      <c r="BOX6" s="40"/>
      <c r="BOY6" s="40"/>
      <c r="BOZ6" s="40"/>
      <c r="BPA6" s="40"/>
      <c r="BPB6" s="40"/>
      <c r="BPC6" s="40"/>
      <c r="BPD6" s="40"/>
      <c r="BPE6" s="40"/>
      <c r="BPF6" s="40"/>
      <c r="BPG6" s="40"/>
      <c r="BPH6" s="40"/>
      <c r="BPI6" s="40"/>
      <c r="BPJ6" s="40"/>
      <c r="BPK6" s="40"/>
      <c r="BPL6" s="40"/>
      <c r="BPM6" s="40"/>
      <c r="BPN6" s="40"/>
      <c r="BPO6" s="40"/>
      <c r="BPP6" s="40"/>
      <c r="BPQ6" s="40"/>
      <c r="BPR6" s="40"/>
      <c r="BPS6" s="40"/>
      <c r="BPT6" s="40"/>
      <c r="BPU6" s="40"/>
      <c r="BPV6" s="40"/>
      <c r="BPW6" s="40"/>
      <c r="BPX6" s="40"/>
      <c r="BPY6" s="40"/>
      <c r="BPZ6" s="40"/>
      <c r="BQA6" s="40"/>
      <c r="BQB6" s="40"/>
      <c r="BQC6" s="40"/>
      <c r="BQD6" s="40"/>
      <c r="BQE6" s="40"/>
      <c r="BQF6" s="40"/>
      <c r="BQG6" s="40"/>
      <c r="BQH6" s="40"/>
      <c r="BQI6" s="40"/>
      <c r="BQJ6" s="40"/>
      <c r="BQK6" s="40"/>
      <c r="BQL6" s="40"/>
      <c r="BQM6" s="40"/>
      <c r="BQN6" s="40"/>
      <c r="BQO6" s="40"/>
      <c r="BQP6" s="40"/>
      <c r="BQQ6" s="40"/>
      <c r="BQR6" s="40"/>
      <c r="BQS6" s="40"/>
      <c r="BQT6" s="40"/>
      <c r="BQU6" s="40"/>
      <c r="BQV6" s="40"/>
      <c r="BQW6" s="40"/>
      <c r="BQX6" s="40"/>
      <c r="BQY6" s="40"/>
      <c r="BQZ6" s="40"/>
      <c r="BRA6" s="40"/>
      <c r="BRB6" s="40"/>
      <c r="BRC6" s="40"/>
      <c r="BRD6" s="40"/>
      <c r="BRE6" s="40"/>
      <c r="BRF6" s="40"/>
      <c r="BRG6" s="40"/>
      <c r="BRH6" s="40"/>
      <c r="BRI6" s="40"/>
      <c r="BRJ6" s="40"/>
      <c r="BRK6" s="40"/>
      <c r="BRL6" s="40"/>
      <c r="BRM6" s="40"/>
      <c r="BRN6" s="40"/>
      <c r="BRO6" s="40"/>
      <c r="BRP6" s="40"/>
      <c r="BRQ6" s="40"/>
      <c r="BRR6" s="40"/>
      <c r="BRS6" s="40"/>
      <c r="BRT6" s="40"/>
      <c r="BRU6" s="40"/>
      <c r="BRV6" s="40"/>
      <c r="BRW6" s="40"/>
      <c r="BRX6" s="40"/>
      <c r="BRY6" s="40"/>
      <c r="BRZ6" s="40"/>
      <c r="BSA6" s="40"/>
      <c r="BSB6" s="40"/>
      <c r="BSC6" s="40"/>
      <c r="BSD6" s="40"/>
      <c r="BSE6" s="40"/>
      <c r="BSF6" s="40"/>
      <c r="BSG6" s="40"/>
      <c r="BSH6" s="40"/>
      <c r="BSI6" s="40"/>
      <c r="BSJ6" s="40"/>
      <c r="BSK6" s="40"/>
      <c r="BSL6" s="40"/>
      <c r="BSM6" s="40"/>
      <c r="BSN6" s="40"/>
      <c r="BSO6" s="40"/>
      <c r="BSP6" s="40"/>
      <c r="BSQ6" s="40"/>
      <c r="BSR6" s="40"/>
      <c r="BSS6" s="40"/>
      <c r="BST6" s="40"/>
      <c r="BSU6" s="40"/>
      <c r="BSV6" s="40"/>
      <c r="BSW6" s="40"/>
      <c r="BSX6" s="40"/>
      <c r="BSY6" s="40"/>
      <c r="BSZ6" s="40"/>
      <c r="BTA6" s="40"/>
      <c r="BTB6" s="40"/>
      <c r="BTC6" s="40"/>
      <c r="BTD6" s="40"/>
      <c r="BTE6" s="40"/>
      <c r="BTF6" s="40"/>
      <c r="BTG6" s="40"/>
      <c r="BTH6" s="40"/>
      <c r="BTI6" s="40"/>
      <c r="BTJ6" s="40"/>
      <c r="BTK6" s="40"/>
      <c r="BTL6" s="40"/>
      <c r="BTM6" s="40"/>
      <c r="BTN6" s="40"/>
      <c r="BTO6" s="40"/>
      <c r="BTP6" s="40"/>
      <c r="BTQ6" s="40"/>
      <c r="BTR6" s="40"/>
      <c r="BTS6" s="40"/>
      <c r="BTT6" s="40"/>
      <c r="BTU6" s="40"/>
      <c r="BTV6" s="40"/>
      <c r="BTW6" s="40"/>
      <c r="BTX6" s="40"/>
      <c r="BTY6" s="40"/>
      <c r="BTZ6" s="40"/>
      <c r="BUA6" s="40"/>
      <c r="BUB6" s="40"/>
      <c r="BUC6" s="40"/>
      <c r="BUD6" s="40"/>
      <c r="BUE6" s="40"/>
      <c r="BUF6" s="40"/>
      <c r="BUG6" s="40"/>
      <c r="BUH6" s="40"/>
      <c r="BUI6" s="40"/>
      <c r="BUJ6" s="40"/>
      <c r="BUK6" s="40"/>
      <c r="BUL6" s="40"/>
      <c r="BUM6" s="40"/>
      <c r="BUN6" s="40"/>
      <c r="BUO6" s="40"/>
      <c r="BUP6" s="40"/>
      <c r="BUQ6" s="40"/>
      <c r="BUR6" s="40"/>
      <c r="BUS6" s="40"/>
      <c r="BUT6" s="40"/>
      <c r="BUU6" s="40"/>
      <c r="BUV6" s="40"/>
      <c r="BUW6" s="40"/>
      <c r="BUX6" s="40"/>
      <c r="BUY6" s="40"/>
      <c r="BUZ6" s="40"/>
      <c r="BVA6" s="40"/>
      <c r="BVB6" s="40"/>
      <c r="BVC6" s="40"/>
      <c r="BVD6" s="40"/>
      <c r="BVE6" s="40"/>
      <c r="BVF6" s="40"/>
      <c r="BVG6" s="40"/>
      <c r="BVH6" s="40"/>
      <c r="BVI6" s="40"/>
      <c r="BVJ6" s="40"/>
      <c r="BVK6" s="40"/>
      <c r="BVL6" s="40"/>
      <c r="BVM6" s="40"/>
      <c r="BVN6" s="40"/>
      <c r="BVO6" s="40"/>
      <c r="BVP6" s="40"/>
      <c r="BVQ6" s="40"/>
      <c r="BVR6" s="40"/>
      <c r="BVS6" s="40"/>
      <c r="BVT6" s="40"/>
      <c r="BVU6" s="40"/>
      <c r="BVV6" s="40"/>
      <c r="BVW6" s="40"/>
      <c r="BVX6" s="40"/>
      <c r="BVY6" s="40"/>
      <c r="BVZ6" s="40"/>
      <c r="BWA6" s="40"/>
      <c r="BWB6" s="40"/>
      <c r="BWC6" s="40"/>
      <c r="BWD6" s="40"/>
      <c r="BWE6" s="40"/>
      <c r="BWF6" s="40"/>
      <c r="BWG6" s="40"/>
      <c r="BWH6" s="40"/>
      <c r="BWI6" s="40"/>
      <c r="BWJ6" s="40"/>
      <c r="BWK6" s="40"/>
      <c r="BWL6" s="40"/>
      <c r="BWM6" s="40"/>
      <c r="BWN6" s="40"/>
      <c r="BWO6" s="40"/>
      <c r="BWP6" s="40"/>
      <c r="BWQ6" s="40"/>
      <c r="BWR6" s="40"/>
      <c r="BWS6" s="40"/>
      <c r="BWT6" s="40"/>
      <c r="BWU6" s="40"/>
      <c r="BWV6" s="40"/>
      <c r="BWW6" s="40"/>
      <c r="BWX6" s="40"/>
      <c r="BWY6" s="40"/>
      <c r="BWZ6" s="40"/>
      <c r="BXA6" s="40"/>
      <c r="BXB6" s="40"/>
      <c r="BXC6" s="40"/>
      <c r="BXD6" s="40"/>
      <c r="BXE6" s="40"/>
      <c r="BXF6" s="40"/>
      <c r="BXG6" s="40"/>
      <c r="BXH6" s="40"/>
      <c r="BXI6" s="40"/>
      <c r="BXJ6" s="40"/>
      <c r="BXK6" s="40"/>
      <c r="BXL6" s="40"/>
      <c r="BXM6" s="40"/>
      <c r="BXN6" s="40"/>
      <c r="BXO6" s="40"/>
      <c r="BXP6" s="40"/>
      <c r="BXQ6" s="40"/>
      <c r="BXR6" s="40"/>
      <c r="BXS6" s="40"/>
      <c r="BXT6" s="40"/>
      <c r="BXU6" s="40"/>
      <c r="BXV6" s="40"/>
      <c r="BXW6" s="40"/>
      <c r="BXX6" s="40"/>
      <c r="BXY6" s="40"/>
      <c r="BXZ6" s="40"/>
      <c r="BYA6" s="40"/>
      <c r="BYB6" s="40"/>
      <c r="BYC6" s="40"/>
      <c r="BYD6" s="40"/>
      <c r="BYE6" s="40"/>
      <c r="BYF6" s="40"/>
      <c r="BYG6" s="40"/>
      <c r="BYH6" s="40"/>
      <c r="BYI6" s="40"/>
      <c r="BYJ6" s="40"/>
      <c r="BYK6" s="40"/>
      <c r="BYL6" s="40"/>
      <c r="BYM6" s="40"/>
      <c r="BYN6" s="40"/>
      <c r="BYO6" s="40"/>
      <c r="BYP6" s="40"/>
      <c r="BYQ6" s="40"/>
      <c r="BYR6" s="40"/>
      <c r="BYS6" s="40"/>
      <c r="BYT6" s="40"/>
      <c r="BYU6" s="40"/>
      <c r="BYV6" s="40"/>
      <c r="BYW6" s="40"/>
      <c r="BYX6" s="40"/>
      <c r="BYY6" s="40"/>
      <c r="BYZ6" s="40"/>
      <c r="BZA6" s="40"/>
      <c r="BZB6" s="40"/>
      <c r="BZC6" s="40"/>
      <c r="BZD6" s="40"/>
      <c r="BZE6" s="40"/>
      <c r="BZF6" s="40"/>
      <c r="BZG6" s="40"/>
      <c r="BZH6" s="40"/>
      <c r="BZI6" s="40"/>
      <c r="BZJ6" s="40"/>
      <c r="BZK6" s="40"/>
      <c r="BZL6" s="40"/>
      <c r="BZM6" s="40"/>
      <c r="BZN6" s="40"/>
      <c r="BZO6" s="40"/>
      <c r="BZP6" s="40"/>
      <c r="BZQ6" s="40"/>
      <c r="BZR6" s="40"/>
      <c r="BZS6" s="40"/>
      <c r="BZT6" s="40"/>
      <c r="BZU6" s="40"/>
      <c r="BZV6" s="40"/>
      <c r="BZW6" s="40"/>
      <c r="BZX6" s="40"/>
      <c r="BZY6" s="40"/>
      <c r="BZZ6" s="40"/>
      <c r="CAA6" s="40"/>
      <c r="CAB6" s="40"/>
      <c r="CAC6" s="40"/>
      <c r="CAD6" s="40"/>
      <c r="CAE6" s="40"/>
      <c r="CAF6" s="40"/>
      <c r="CAG6" s="40"/>
      <c r="CAH6" s="40"/>
      <c r="CAI6" s="40"/>
      <c r="CAJ6" s="40"/>
      <c r="CAK6" s="40"/>
      <c r="CAL6" s="40"/>
      <c r="CAM6" s="40"/>
      <c r="CAN6" s="40"/>
      <c r="CAO6" s="40"/>
      <c r="CAP6" s="40"/>
      <c r="CAQ6" s="40"/>
      <c r="CAR6" s="40"/>
      <c r="CAS6" s="40"/>
      <c r="CAT6" s="40"/>
      <c r="CAU6" s="40"/>
      <c r="CAV6" s="40"/>
      <c r="CAW6" s="40"/>
      <c r="CAX6" s="40"/>
      <c r="CAY6" s="40"/>
      <c r="CAZ6" s="40"/>
      <c r="CBA6" s="40"/>
      <c r="CBB6" s="40"/>
      <c r="CBC6" s="40"/>
      <c r="CBD6" s="40"/>
      <c r="CBE6" s="40"/>
      <c r="CBF6" s="40"/>
      <c r="CBG6" s="40"/>
      <c r="CBH6" s="40"/>
      <c r="CBI6" s="40"/>
      <c r="CBJ6" s="40"/>
      <c r="CBK6" s="40"/>
      <c r="CBL6" s="40"/>
      <c r="CBM6" s="40"/>
      <c r="CBN6" s="40"/>
      <c r="CBO6" s="40"/>
      <c r="CBP6" s="40"/>
      <c r="CBQ6" s="40"/>
      <c r="CBR6" s="40"/>
      <c r="CBS6" s="40"/>
      <c r="CBT6" s="40"/>
      <c r="CBU6" s="40"/>
      <c r="CBV6" s="40"/>
      <c r="CBW6" s="40"/>
      <c r="CBX6" s="40"/>
      <c r="CBY6" s="40"/>
      <c r="CBZ6" s="40"/>
      <c r="CCA6" s="40"/>
      <c r="CCB6" s="40"/>
      <c r="CCC6" s="40"/>
      <c r="CCD6" s="40"/>
      <c r="CCE6" s="40"/>
      <c r="CCF6" s="40"/>
      <c r="CCG6" s="40"/>
      <c r="CCH6" s="40"/>
      <c r="CCI6" s="40"/>
      <c r="CCJ6" s="40"/>
      <c r="CCK6" s="40"/>
      <c r="CCL6" s="40"/>
      <c r="CCM6" s="40"/>
      <c r="CCN6" s="40"/>
      <c r="CCO6" s="40"/>
      <c r="CCP6" s="40"/>
      <c r="CCQ6" s="40"/>
      <c r="CCR6" s="40"/>
      <c r="CCS6" s="40"/>
      <c r="CCT6" s="40"/>
      <c r="CCU6" s="40"/>
      <c r="CCV6" s="40"/>
      <c r="CCW6" s="40"/>
      <c r="CCX6" s="40"/>
      <c r="CCY6" s="40"/>
      <c r="CCZ6" s="40"/>
      <c r="CDA6" s="40"/>
      <c r="CDB6" s="40"/>
      <c r="CDC6" s="40"/>
      <c r="CDD6" s="40"/>
      <c r="CDE6" s="40"/>
      <c r="CDF6" s="40"/>
      <c r="CDG6" s="40"/>
      <c r="CDH6" s="40"/>
      <c r="CDI6" s="40"/>
      <c r="CDJ6" s="40"/>
      <c r="CDK6" s="40"/>
      <c r="CDL6" s="40"/>
      <c r="CDM6" s="40"/>
      <c r="CDN6" s="40"/>
      <c r="CDO6" s="40"/>
      <c r="CDP6" s="40"/>
      <c r="CDQ6" s="40"/>
      <c r="CDR6" s="40"/>
      <c r="CDS6" s="40"/>
      <c r="CDT6" s="40"/>
      <c r="CDU6" s="40"/>
      <c r="CDV6" s="40"/>
      <c r="CDW6" s="40"/>
      <c r="CDX6" s="40"/>
      <c r="CDY6" s="40"/>
      <c r="CDZ6" s="40"/>
      <c r="CEA6" s="40"/>
      <c r="CEB6" s="40"/>
      <c r="CEC6" s="40"/>
      <c r="CED6" s="40"/>
      <c r="CEE6" s="40"/>
      <c r="CEF6" s="40"/>
      <c r="CEG6" s="40"/>
      <c r="CEH6" s="40"/>
      <c r="CEI6" s="40"/>
      <c r="CEJ6" s="40"/>
      <c r="CEK6" s="40"/>
      <c r="CEL6" s="40"/>
      <c r="CEM6" s="40"/>
      <c r="CEN6" s="40"/>
      <c r="CEO6" s="40"/>
      <c r="CEP6" s="40"/>
      <c r="CEQ6" s="40"/>
      <c r="CER6" s="40"/>
      <c r="CES6" s="40"/>
      <c r="CET6" s="40"/>
      <c r="CEU6" s="40"/>
      <c r="CEV6" s="40"/>
      <c r="CEW6" s="40"/>
      <c r="CEX6" s="40"/>
      <c r="CEY6" s="40"/>
      <c r="CEZ6" s="40"/>
      <c r="CFA6" s="40"/>
      <c r="CFB6" s="40"/>
      <c r="CFC6" s="40"/>
      <c r="CFD6" s="40"/>
      <c r="CFE6" s="40"/>
      <c r="CFF6" s="40"/>
      <c r="CFG6" s="40"/>
      <c r="CFH6" s="40"/>
      <c r="CFI6" s="40"/>
      <c r="CFJ6" s="40"/>
      <c r="CFK6" s="40"/>
      <c r="CFL6" s="40"/>
      <c r="CFM6" s="40"/>
      <c r="CFN6" s="40"/>
      <c r="CFO6" s="40"/>
      <c r="CFP6" s="40"/>
      <c r="CFQ6" s="40"/>
      <c r="CFR6" s="40"/>
      <c r="CFS6" s="40"/>
      <c r="CFT6" s="40"/>
      <c r="CFU6" s="40"/>
      <c r="CFV6" s="40"/>
      <c r="CFW6" s="40"/>
      <c r="CFX6" s="40"/>
      <c r="CFY6" s="40"/>
      <c r="CFZ6" s="40"/>
      <c r="CGA6" s="40"/>
      <c r="CGB6" s="40"/>
      <c r="CGC6" s="40"/>
      <c r="CGD6" s="40"/>
      <c r="CGE6" s="40"/>
      <c r="CGF6" s="40"/>
      <c r="CGG6" s="40"/>
      <c r="CGH6" s="40"/>
      <c r="CGI6" s="40"/>
      <c r="CGJ6" s="40"/>
      <c r="CGK6" s="40"/>
      <c r="CGL6" s="40"/>
      <c r="CGM6" s="40"/>
      <c r="CGN6" s="40"/>
      <c r="CGO6" s="40"/>
      <c r="CGP6" s="40"/>
      <c r="CGQ6" s="40"/>
      <c r="CGR6" s="40"/>
      <c r="CGS6" s="40"/>
      <c r="CGT6" s="40"/>
      <c r="CGU6" s="40"/>
      <c r="CGV6" s="40"/>
      <c r="CGW6" s="40"/>
      <c r="CGX6" s="40"/>
      <c r="CGY6" s="40"/>
      <c r="CGZ6" s="40"/>
      <c r="CHA6" s="40"/>
      <c r="CHB6" s="40"/>
      <c r="CHC6" s="40"/>
      <c r="CHD6" s="40"/>
      <c r="CHE6" s="40"/>
      <c r="CHF6" s="40"/>
      <c r="CHG6" s="40"/>
      <c r="CHH6" s="40"/>
      <c r="CHI6" s="40"/>
      <c r="CHJ6" s="40"/>
      <c r="CHK6" s="40"/>
      <c r="CHL6" s="40"/>
      <c r="CHM6" s="40"/>
      <c r="CHN6" s="40"/>
      <c r="CHO6" s="40"/>
      <c r="CHP6" s="40"/>
      <c r="CHQ6" s="40"/>
      <c r="CHR6" s="40"/>
      <c r="CHS6" s="40"/>
      <c r="CHT6" s="40"/>
      <c r="CHU6" s="40"/>
      <c r="CHV6" s="40"/>
      <c r="CHW6" s="40"/>
      <c r="CHX6" s="40"/>
      <c r="CHY6" s="40"/>
      <c r="CHZ6" s="40"/>
      <c r="CIA6" s="40"/>
      <c r="CIB6" s="40"/>
      <c r="CIC6" s="40"/>
      <c r="CID6" s="40"/>
      <c r="CIE6" s="40"/>
      <c r="CIF6" s="40"/>
      <c r="CIG6" s="40"/>
      <c r="CIH6" s="40"/>
      <c r="CII6" s="40"/>
      <c r="CIJ6" s="40"/>
      <c r="CIK6" s="40"/>
      <c r="CIL6" s="40"/>
      <c r="CIM6" s="40"/>
      <c r="CIN6" s="40"/>
      <c r="CIO6" s="40"/>
      <c r="CIP6" s="40"/>
      <c r="CIQ6" s="40"/>
      <c r="CIR6" s="40"/>
      <c r="CIS6" s="40"/>
      <c r="CIT6" s="40"/>
      <c r="CIU6" s="40"/>
      <c r="CIV6" s="40"/>
      <c r="CIW6" s="40"/>
      <c r="CIX6" s="40"/>
      <c r="CIY6" s="40"/>
      <c r="CIZ6" s="40"/>
      <c r="CJA6" s="40"/>
      <c r="CJB6" s="40"/>
      <c r="CJC6" s="40"/>
      <c r="CJD6" s="40"/>
      <c r="CJE6" s="40"/>
      <c r="CJF6" s="40"/>
      <c r="CJG6" s="40"/>
      <c r="CJH6" s="40"/>
      <c r="CJI6" s="40"/>
      <c r="CJJ6" s="40"/>
      <c r="CJK6" s="40"/>
      <c r="CJL6" s="40"/>
      <c r="CJM6" s="40"/>
      <c r="CJN6" s="40"/>
      <c r="CJO6" s="40"/>
      <c r="CJP6" s="40"/>
      <c r="CJQ6" s="40"/>
      <c r="CJR6" s="40"/>
      <c r="CJS6" s="40"/>
      <c r="CJT6" s="40"/>
      <c r="CJU6" s="40"/>
      <c r="CJV6" s="40"/>
      <c r="CJW6" s="40"/>
      <c r="CJX6" s="40"/>
      <c r="CJY6" s="40"/>
      <c r="CJZ6" s="40"/>
      <c r="CKA6" s="40"/>
      <c r="CKB6" s="40"/>
      <c r="CKC6" s="40"/>
      <c r="CKD6" s="40"/>
      <c r="CKE6" s="40"/>
      <c r="CKF6" s="40"/>
      <c r="CKG6" s="40"/>
      <c r="CKH6" s="40"/>
      <c r="CKI6" s="40"/>
      <c r="CKJ6" s="40"/>
      <c r="CKK6" s="40"/>
      <c r="CKL6" s="40"/>
      <c r="CKM6" s="40"/>
      <c r="CKN6" s="40"/>
      <c r="CKO6" s="40"/>
      <c r="CKP6" s="40"/>
      <c r="CKQ6" s="40"/>
      <c r="CKR6" s="40"/>
      <c r="CKS6" s="40"/>
      <c r="CKT6" s="40"/>
      <c r="CKU6" s="40"/>
      <c r="CKV6" s="40"/>
      <c r="CKW6" s="40"/>
      <c r="CKX6" s="40"/>
      <c r="CKY6" s="40"/>
      <c r="CKZ6" s="40"/>
      <c r="CLA6" s="40"/>
      <c r="CLB6" s="40"/>
      <c r="CLC6" s="40"/>
      <c r="CLD6" s="40"/>
      <c r="CLE6" s="40"/>
      <c r="CLF6" s="40"/>
      <c r="CLG6" s="40"/>
      <c r="CLH6" s="40"/>
      <c r="CLI6" s="40"/>
      <c r="CLJ6" s="40"/>
      <c r="CLK6" s="40"/>
      <c r="CLL6" s="40"/>
      <c r="CLM6" s="40"/>
      <c r="CLN6" s="40"/>
      <c r="CLO6" s="40"/>
      <c r="CLP6" s="40"/>
      <c r="CLQ6" s="40"/>
      <c r="CLR6" s="40"/>
      <c r="CLS6" s="40"/>
      <c r="CLT6" s="40"/>
      <c r="CLU6" s="40"/>
      <c r="CLV6" s="40"/>
      <c r="CLW6" s="40"/>
      <c r="CLX6" s="40"/>
      <c r="CLY6" s="40"/>
      <c r="CLZ6" s="40"/>
      <c r="CMA6" s="40"/>
      <c r="CMB6" s="40"/>
      <c r="CMC6" s="40"/>
      <c r="CMD6" s="40"/>
      <c r="CME6" s="40"/>
      <c r="CMF6" s="40"/>
      <c r="CMG6" s="40"/>
      <c r="CMH6" s="40"/>
      <c r="CMI6" s="40"/>
      <c r="CMJ6" s="40"/>
      <c r="CMK6" s="40"/>
      <c r="CML6" s="40"/>
      <c r="CMM6" s="40"/>
      <c r="CMN6" s="40"/>
      <c r="CMO6" s="40"/>
      <c r="CMP6" s="40"/>
      <c r="CMQ6" s="40"/>
      <c r="CMR6" s="40"/>
      <c r="CMS6" s="40"/>
      <c r="CMT6" s="40"/>
      <c r="CMU6" s="40"/>
      <c r="CMV6" s="40"/>
      <c r="CMW6" s="40"/>
      <c r="CMX6" s="40"/>
      <c r="CMY6" s="40"/>
      <c r="CMZ6" s="40"/>
      <c r="CNA6" s="40"/>
      <c r="CNB6" s="40"/>
      <c r="CNC6" s="40"/>
      <c r="CND6" s="40"/>
      <c r="CNE6" s="40"/>
      <c r="CNF6" s="40"/>
      <c r="CNG6" s="40"/>
      <c r="CNH6" s="40"/>
      <c r="CNI6" s="40"/>
      <c r="CNJ6" s="40"/>
      <c r="CNK6" s="40"/>
      <c r="CNL6" s="40"/>
      <c r="CNM6" s="40"/>
      <c r="CNN6" s="40"/>
      <c r="CNO6" s="40"/>
      <c r="CNP6" s="40"/>
      <c r="CNQ6" s="40"/>
      <c r="CNR6" s="40"/>
      <c r="CNS6" s="40"/>
      <c r="CNT6" s="40"/>
      <c r="CNU6" s="40"/>
      <c r="CNV6" s="40"/>
      <c r="CNW6" s="40"/>
      <c r="CNX6" s="40"/>
      <c r="CNY6" s="40"/>
      <c r="CNZ6" s="40"/>
      <c r="COA6" s="40"/>
      <c r="COB6" s="40"/>
      <c r="COC6" s="40"/>
      <c r="COD6" s="40"/>
      <c r="COE6" s="40"/>
      <c r="COF6" s="40"/>
      <c r="COG6" s="40"/>
      <c r="COH6" s="40"/>
      <c r="COI6" s="40"/>
      <c r="COJ6" s="40"/>
      <c r="COK6" s="40"/>
      <c r="COL6" s="40"/>
      <c r="COM6" s="40"/>
      <c r="CON6" s="40"/>
      <c r="COO6" s="40"/>
      <c r="COP6" s="40"/>
      <c r="COQ6" s="40"/>
      <c r="COR6" s="40"/>
      <c r="COS6" s="40"/>
      <c r="COT6" s="40"/>
      <c r="COU6" s="40"/>
      <c r="COV6" s="40"/>
      <c r="COW6" s="40"/>
      <c r="COX6" s="40"/>
      <c r="COY6" s="40"/>
      <c r="COZ6" s="40"/>
      <c r="CPA6" s="40"/>
      <c r="CPB6" s="40"/>
      <c r="CPC6" s="40"/>
      <c r="CPD6" s="40"/>
      <c r="CPE6" s="40"/>
      <c r="CPF6" s="40"/>
      <c r="CPG6" s="40"/>
      <c r="CPH6" s="40"/>
      <c r="CPI6" s="40"/>
      <c r="CPJ6" s="40"/>
      <c r="CPK6" s="40"/>
      <c r="CPL6" s="40"/>
      <c r="CPM6" s="40"/>
      <c r="CPN6" s="40"/>
      <c r="CPO6" s="40"/>
      <c r="CPP6" s="40"/>
      <c r="CPQ6" s="40"/>
      <c r="CPR6" s="40"/>
      <c r="CPS6" s="40"/>
      <c r="CPT6" s="40"/>
      <c r="CPU6" s="40"/>
      <c r="CPV6" s="40"/>
      <c r="CPW6" s="40"/>
      <c r="CPX6" s="40"/>
      <c r="CPY6" s="40"/>
      <c r="CPZ6" s="40"/>
      <c r="CQA6" s="40"/>
      <c r="CQB6" s="40"/>
      <c r="CQC6" s="40"/>
      <c r="CQD6" s="40"/>
      <c r="CQE6" s="40"/>
      <c r="CQF6" s="40"/>
      <c r="CQG6" s="40"/>
      <c r="CQH6" s="40"/>
      <c r="CQI6" s="40"/>
      <c r="CQJ6" s="40"/>
      <c r="CQK6" s="40"/>
      <c r="CQL6" s="40"/>
      <c r="CQM6" s="40"/>
      <c r="CQN6" s="40"/>
      <c r="CQO6" s="40"/>
      <c r="CQP6" s="40"/>
      <c r="CQQ6" s="40"/>
      <c r="CQR6" s="40"/>
      <c r="CQS6" s="40"/>
      <c r="CQT6" s="40"/>
      <c r="CQU6" s="40"/>
      <c r="CQV6" s="40"/>
      <c r="CQW6" s="40"/>
      <c r="CQX6" s="40"/>
      <c r="CQY6" s="40"/>
      <c r="CQZ6" s="40"/>
      <c r="CRA6" s="40"/>
      <c r="CRB6" s="40"/>
      <c r="CRC6" s="40"/>
      <c r="CRD6" s="40"/>
      <c r="CRE6" s="40"/>
      <c r="CRF6" s="40"/>
      <c r="CRG6" s="40"/>
      <c r="CRH6" s="40"/>
      <c r="CRI6" s="40"/>
      <c r="CRJ6" s="40"/>
      <c r="CRK6" s="40"/>
      <c r="CRL6" s="40"/>
      <c r="CRM6" s="40"/>
      <c r="CRN6" s="40"/>
      <c r="CRO6" s="40"/>
      <c r="CRP6" s="40"/>
      <c r="CRQ6" s="40"/>
      <c r="CRR6" s="40"/>
      <c r="CRS6" s="40"/>
      <c r="CRT6" s="40"/>
      <c r="CRU6" s="40"/>
      <c r="CRV6" s="40"/>
      <c r="CRW6" s="40"/>
      <c r="CRX6" s="40"/>
      <c r="CRY6" s="40"/>
      <c r="CRZ6" s="40"/>
      <c r="CSA6" s="40"/>
      <c r="CSB6" s="40"/>
      <c r="CSC6" s="40"/>
      <c r="CSD6" s="40"/>
      <c r="CSE6" s="40"/>
      <c r="CSF6" s="40"/>
      <c r="CSG6" s="40"/>
      <c r="CSH6" s="40"/>
      <c r="CSI6" s="40"/>
      <c r="CSJ6" s="40"/>
      <c r="CSK6" s="40"/>
      <c r="CSL6" s="40"/>
      <c r="CSM6" s="40"/>
      <c r="CSN6" s="40"/>
      <c r="CSO6" s="40"/>
      <c r="CSP6" s="40"/>
      <c r="CSQ6" s="40"/>
      <c r="CSR6" s="40"/>
      <c r="CSS6" s="40"/>
      <c r="CST6" s="40"/>
      <c r="CSU6" s="40"/>
      <c r="CSV6" s="40"/>
      <c r="CSW6" s="40"/>
      <c r="CSX6" s="40"/>
      <c r="CSY6" s="40"/>
      <c r="CSZ6" s="40"/>
      <c r="CTA6" s="40"/>
      <c r="CTB6" s="40"/>
      <c r="CTC6" s="40"/>
      <c r="CTD6" s="40"/>
      <c r="CTE6" s="40"/>
      <c r="CTF6" s="40"/>
      <c r="CTG6" s="40"/>
      <c r="CTH6" s="40"/>
      <c r="CTI6" s="40"/>
      <c r="CTJ6" s="40"/>
      <c r="CTK6" s="40"/>
      <c r="CTL6" s="40"/>
      <c r="CTM6" s="40"/>
      <c r="CTN6" s="40"/>
      <c r="CTO6" s="40"/>
      <c r="CTP6" s="40"/>
      <c r="CTQ6" s="40"/>
      <c r="CTR6" s="40"/>
      <c r="CTS6" s="40"/>
      <c r="CTT6" s="40"/>
      <c r="CTU6" s="40"/>
      <c r="CTV6" s="40"/>
      <c r="CTW6" s="40"/>
      <c r="CTX6" s="40"/>
      <c r="CTY6" s="40"/>
      <c r="CTZ6" s="40"/>
      <c r="CUA6" s="40"/>
      <c r="CUB6" s="40"/>
      <c r="CUC6" s="40"/>
      <c r="CUD6" s="40"/>
      <c r="CUE6" s="40"/>
      <c r="CUF6" s="40"/>
      <c r="CUG6" s="40"/>
      <c r="CUH6" s="40"/>
      <c r="CUI6" s="40"/>
      <c r="CUJ6" s="40"/>
      <c r="CUK6" s="40"/>
      <c r="CUL6" s="40"/>
      <c r="CUM6" s="40"/>
      <c r="CUN6" s="40"/>
      <c r="CUO6" s="40"/>
      <c r="CUP6" s="40"/>
      <c r="CUQ6" s="40"/>
      <c r="CUR6" s="40"/>
      <c r="CUS6" s="40"/>
      <c r="CUT6" s="40"/>
      <c r="CUU6" s="40"/>
      <c r="CUV6" s="40"/>
      <c r="CUW6" s="40"/>
      <c r="CUX6" s="40"/>
      <c r="CUY6" s="40"/>
      <c r="CUZ6" s="40"/>
      <c r="CVA6" s="40"/>
      <c r="CVB6" s="40"/>
      <c r="CVC6" s="40"/>
      <c r="CVD6" s="40"/>
      <c r="CVE6" s="40"/>
      <c r="CVF6" s="40"/>
      <c r="CVG6" s="40"/>
      <c r="CVH6" s="40"/>
      <c r="CVI6" s="40"/>
      <c r="CVJ6" s="40"/>
      <c r="CVK6" s="40"/>
      <c r="CVL6" s="40"/>
      <c r="CVM6" s="40"/>
      <c r="CVN6" s="40"/>
      <c r="CVO6" s="40"/>
      <c r="CVP6" s="40"/>
      <c r="CVQ6" s="40"/>
      <c r="CVR6" s="40"/>
      <c r="CVS6" s="40"/>
      <c r="CVT6" s="40"/>
      <c r="CVU6" s="40"/>
      <c r="CVV6" s="40"/>
      <c r="CVW6" s="40"/>
      <c r="CVX6" s="40"/>
      <c r="CVY6" s="40"/>
      <c r="CVZ6" s="40"/>
      <c r="CWA6" s="40"/>
      <c r="CWB6" s="40"/>
      <c r="CWC6" s="40"/>
      <c r="CWD6" s="40"/>
      <c r="CWE6" s="40"/>
      <c r="CWF6" s="40"/>
      <c r="CWG6" s="40"/>
      <c r="CWH6" s="40"/>
      <c r="CWI6" s="40"/>
      <c r="CWJ6" s="40"/>
      <c r="CWK6" s="40"/>
      <c r="CWL6" s="40"/>
      <c r="CWM6" s="40"/>
      <c r="CWN6" s="40"/>
      <c r="CWO6" s="40"/>
      <c r="CWP6" s="40"/>
      <c r="CWQ6" s="40"/>
      <c r="CWR6" s="40"/>
      <c r="CWS6" s="40"/>
      <c r="CWT6" s="40"/>
      <c r="CWU6" s="40"/>
      <c r="CWV6" s="40"/>
      <c r="CWW6" s="40"/>
      <c r="CWX6" s="40"/>
      <c r="CWY6" s="40"/>
      <c r="CWZ6" s="40"/>
      <c r="CXA6" s="40"/>
      <c r="CXB6" s="40"/>
      <c r="CXC6" s="40"/>
      <c r="CXD6" s="40"/>
      <c r="CXE6" s="40"/>
      <c r="CXF6" s="40"/>
      <c r="CXG6" s="40"/>
      <c r="CXH6" s="40"/>
      <c r="CXI6" s="40"/>
      <c r="CXJ6" s="40"/>
      <c r="CXK6" s="40"/>
      <c r="CXL6" s="40"/>
      <c r="CXM6" s="40"/>
      <c r="CXN6" s="40"/>
      <c r="CXO6" s="40"/>
      <c r="CXP6" s="40"/>
      <c r="CXQ6" s="40"/>
      <c r="CXR6" s="40"/>
      <c r="CXS6" s="40"/>
      <c r="CXT6" s="40"/>
      <c r="CXU6" s="40"/>
      <c r="CXV6" s="40"/>
      <c r="CXW6" s="40"/>
      <c r="CXX6" s="40"/>
      <c r="CXY6" s="40"/>
      <c r="CXZ6" s="40"/>
      <c r="CYA6" s="40"/>
      <c r="CYB6" s="40"/>
      <c r="CYC6" s="40"/>
      <c r="CYD6" s="40"/>
      <c r="CYE6" s="40"/>
      <c r="CYF6" s="40"/>
      <c r="CYG6" s="40"/>
      <c r="CYH6" s="40"/>
      <c r="CYI6" s="40"/>
      <c r="CYJ6" s="40"/>
      <c r="CYK6" s="40"/>
      <c r="CYL6" s="40"/>
      <c r="CYM6" s="40"/>
      <c r="CYN6" s="40"/>
      <c r="CYO6" s="40"/>
      <c r="CYP6" s="40"/>
      <c r="CYQ6" s="40"/>
      <c r="CYR6" s="40"/>
      <c r="CYS6" s="40"/>
      <c r="CYT6" s="40"/>
      <c r="CYU6" s="40"/>
      <c r="CYV6" s="40"/>
      <c r="CYW6" s="40"/>
      <c r="CYX6" s="40"/>
      <c r="CYY6" s="40"/>
      <c r="CYZ6" s="40"/>
      <c r="CZA6" s="40"/>
      <c r="CZB6" s="40"/>
      <c r="CZC6" s="40"/>
      <c r="CZD6" s="40"/>
      <c r="CZE6" s="40"/>
      <c r="CZF6" s="40"/>
      <c r="CZG6" s="40"/>
      <c r="CZH6" s="40"/>
      <c r="CZI6" s="40"/>
      <c r="CZJ6" s="40"/>
      <c r="CZK6" s="40"/>
      <c r="CZL6" s="40"/>
      <c r="CZM6" s="40"/>
      <c r="CZN6" s="40"/>
      <c r="CZO6" s="40"/>
      <c r="CZP6" s="40"/>
      <c r="CZQ6" s="40"/>
      <c r="CZR6" s="40"/>
      <c r="CZS6" s="40"/>
      <c r="CZT6" s="40"/>
      <c r="CZU6" s="40"/>
      <c r="CZV6" s="40"/>
      <c r="CZW6" s="40"/>
      <c r="CZX6" s="40"/>
      <c r="CZY6" s="40"/>
      <c r="CZZ6" s="40"/>
      <c r="DAA6" s="40"/>
      <c r="DAB6" s="40"/>
      <c r="DAC6" s="40"/>
      <c r="DAD6" s="40"/>
      <c r="DAE6" s="40"/>
      <c r="DAF6" s="40"/>
      <c r="DAG6" s="40"/>
      <c r="DAH6" s="40"/>
      <c r="DAI6" s="40"/>
      <c r="DAJ6" s="40"/>
      <c r="DAK6" s="40"/>
      <c r="DAL6" s="40"/>
      <c r="DAM6" s="40"/>
      <c r="DAN6" s="40"/>
      <c r="DAO6" s="40"/>
      <c r="DAP6" s="40"/>
      <c r="DAQ6" s="40"/>
      <c r="DAR6" s="40"/>
      <c r="DAS6" s="40"/>
      <c r="DAT6" s="40"/>
      <c r="DAU6" s="40"/>
      <c r="DAV6" s="40"/>
      <c r="DAW6" s="40"/>
      <c r="DAX6" s="40"/>
      <c r="DAY6" s="40"/>
      <c r="DAZ6" s="40"/>
      <c r="DBA6" s="40"/>
      <c r="DBB6" s="40"/>
      <c r="DBC6" s="40"/>
      <c r="DBD6" s="40"/>
      <c r="DBE6" s="40"/>
      <c r="DBF6" s="40"/>
      <c r="DBG6" s="40"/>
      <c r="DBH6" s="40"/>
      <c r="DBI6" s="40"/>
      <c r="DBJ6" s="40"/>
      <c r="DBK6" s="40"/>
      <c r="DBL6" s="40"/>
      <c r="DBM6" s="40"/>
      <c r="DBN6" s="40"/>
      <c r="DBO6" s="40"/>
      <c r="DBP6" s="40"/>
      <c r="DBQ6" s="40"/>
      <c r="DBR6" s="40"/>
      <c r="DBS6" s="40"/>
      <c r="DBT6" s="40"/>
      <c r="DBU6" s="40"/>
      <c r="DBV6" s="40"/>
      <c r="DBW6" s="40"/>
      <c r="DBX6" s="40"/>
      <c r="DBY6" s="40"/>
      <c r="DBZ6" s="40"/>
      <c r="DCA6" s="40"/>
      <c r="DCB6" s="40"/>
      <c r="DCC6" s="40"/>
      <c r="DCD6" s="40"/>
      <c r="DCE6" s="40"/>
      <c r="DCF6" s="40"/>
      <c r="DCG6" s="40"/>
      <c r="DCH6" s="40"/>
      <c r="DCI6" s="40"/>
      <c r="DCJ6" s="40"/>
      <c r="DCK6" s="40"/>
      <c r="DCL6" s="40"/>
      <c r="DCM6" s="40"/>
      <c r="DCN6" s="40"/>
      <c r="DCO6" s="40"/>
      <c r="DCP6" s="40"/>
      <c r="DCQ6" s="40"/>
      <c r="DCR6" s="40"/>
      <c r="DCS6" s="40"/>
      <c r="DCT6" s="40"/>
      <c r="DCU6" s="40"/>
      <c r="DCV6" s="40"/>
      <c r="DCW6" s="40"/>
      <c r="DCX6" s="40"/>
      <c r="DCY6" s="40"/>
      <c r="DCZ6" s="40"/>
      <c r="DDA6" s="40"/>
      <c r="DDB6" s="40"/>
      <c r="DDC6" s="40"/>
      <c r="DDD6" s="40"/>
      <c r="DDE6" s="40"/>
      <c r="DDF6" s="40"/>
      <c r="DDG6" s="40"/>
      <c r="DDH6" s="40"/>
      <c r="DDI6" s="40"/>
      <c r="DDJ6" s="40"/>
      <c r="DDK6" s="40"/>
      <c r="DDL6" s="40"/>
      <c r="DDM6" s="40"/>
      <c r="DDN6" s="40"/>
      <c r="DDO6" s="40"/>
      <c r="DDP6" s="40"/>
      <c r="DDQ6" s="40"/>
      <c r="DDR6" s="40"/>
      <c r="DDS6" s="40"/>
      <c r="DDT6" s="40"/>
      <c r="DDU6" s="40"/>
      <c r="DDV6" s="40"/>
      <c r="DDW6" s="40"/>
      <c r="DDX6" s="40"/>
      <c r="DDY6" s="40"/>
      <c r="DDZ6" s="40"/>
      <c r="DEA6" s="40"/>
      <c r="DEB6" s="40"/>
      <c r="DEC6" s="40"/>
      <c r="DED6" s="40"/>
      <c r="DEE6" s="40"/>
      <c r="DEF6" s="40"/>
      <c r="DEG6" s="40"/>
      <c r="DEH6" s="40"/>
      <c r="DEI6" s="40"/>
      <c r="DEJ6" s="40"/>
      <c r="DEK6" s="40"/>
      <c r="DEL6" s="40"/>
      <c r="DEM6" s="40"/>
      <c r="DEN6" s="40"/>
      <c r="DEO6" s="40"/>
      <c r="DEP6" s="40"/>
      <c r="DEQ6" s="40"/>
      <c r="DER6" s="40"/>
      <c r="DES6" s="40"/>
      <c r="DET6" s="40"/>
      <c r="DEU6" s="40"/>
      <c r="DEV6" s="40"/>
      <c r="DEW6" s="40"/>
      <c r="DEX6" s="40"/>
      <c r="DEY6" s="40"/>
      <c r="DEZ6" s="40"/>
      <c r="DFA6" s="40"/>
      <c r="DFB6" s="40"/>
      <c r="DFC6" s="40"/>
      <c r="DFD6" s="40"/>
      <c r="DFE6" s="40"/>
      <c r="DFF6" s="40"/>
      <c r="DFG6" s="40"/>
      <c r="DFH6" s="40"/>
      <c r="DFI6" s="40"/>
      <c r="DFJ6" s="40"/>
      <c r="DFK6" s="40"/>
      <c r="DFL6" s="40"/>
      <c r="DFM6" s="40"/>
      <c r="DFN6" s="40"/>
      <c r="DFO6" s="40"/>
      <c r="DFP6" s="40"/>
      <c r="DFQ6" s="40"/>
      <c r="DFR6" s="40"/>
      <c r="DFS6" s="40"/>
      <c r="DFT6" s="40"/>
      <c r="DFU6" s="40"/>
      <c r="DFV6" s="40"/>
      <c r="DFW6" s="40"/>
      <c r="DFX6" s="40"/>
      <c r="DFY6" s="40"/>
      <c r="DFZ6" s="40"/>
      <c r="DGA6" s="40"/>
      <c r="DGB6" s="40"/>
      <c r="DGC6" s="40"/>
      <c r="DGD6" s="40"/>
      <c r="DGE6" s="40"/>
      <c r="DGF6" s="40"/>
      <c r="DGG6" s="40"/>
      <c r="DGH6" s="40"/>
      <c r="DGI6" s="40"/>
      <c r="DGJ6" s="40"/>
      <c r="DGK6" s="40"/>
      <c r="DGL6" s="40"/>
      <c r="DGM6" s="40"/>
      <c r="DGN6" s="40"/>
      <c r="DGO6" s="40"/>
      <c r="DGP6" s="40"/>
      <c r="DGQ6" s="40"/>
      <c r="DGR6" s="40"/>
      <c r="DGS6" s="40"/>
      <c r="DGT6" s="40"/>
      <c r="DGU6" s="40"/>
      <c r="DGV6" s="40"/>
      <c r="DGW6" s="40"/>
      <c r="DGX6" s="40"/>
      <c r="DGY6" s="40"/>
      <c r="DGZ6" s="40"/>
      <c r="DHA6" s="40"/>
      <c r="DHB6" s="40"/>
      <c r="DHC6" s="40"/>
      <c r="DHD6" s="40"/>
      <c r="DHE6" s="40"/>
      <c r="DHF6" s="40"/>
      <c r="DHG6" s="40"/>
      <c r="DHH6" s="40"/>
      <c r="DHI6" s="40"/>
      <c r="DHJ6" s="40"/>
      <c r="DHK6" s="40"/>
      <c r="DHL6" s="40"/>
      <c r="DHM6" s="40"/>
      <c r="DHN6" s="40"/>
      <c r="DHO6" s="40"/>
      <c r="DHP6" s="40"/>
      <c r="DHQ6" s="40"/>
      <c r="DHR6" s="40"/>
      <c r="DHS6" s="40"/>
      <c r="DHT6" s="40"/>
      <c r="DHU6" s="40"/>
      <c r="DHV6" s="40"/>
      <c r="DHW6" s="40"/>
      <c r="DHX6" s="40"/>
      <c r="DHY6" s="40"/>
      <c r="DHZ6" s="40"/>
      <c r="DIA6" s="40"/>
      <c r="DIB6" s="40"/>
      <c r="DIC6" s="40"/>
      <c r="DID6" s="40"/>
      <c r="DIE6" s="40"/>
      <c r="DIF6" s="40"/>
      <c r="DIG6" s="40"/>
      <c r="DIH6" s="40"/>
      <c r="DII6" s="40"/>
      <c r="DIJ6" s="40"/>
      <c r="DIK6" s="40"/>
      <c r="DIL6" s="40"/>
      <c r="DIM6" s="40"/>
      <c r="DIN6" s="40"/>
      <c r="DIO6" s="40"/>
      <c r="DIP6" s="40"/>
      <c r="DIQ6" s="40"/>
      <c r="DIR6" s="40"/>
      <c r="DIS6" s="40"/>
      <c r="DIT6" s="40"/>
      <c r="DIU6" s="40"/>
      <c r="DIV6" s="40"/>
      <c r="DIW6" s="40"/>
      <c r="DIX6" s="40"/>
      <c r="DIY6" s="40"/>
      <c r="DIZ6" s="40"/>
      <c r="DJA6" s="40"/>
      <c r="DJB6" s="40"/>
      <c r="DJC6" s="40"/>
      <c r="DJD6" s="40"/>
      <c r="DJE6" s="40"/>
      <c r="DJF6" s="40"/>
      <c r="DJG6" s="40"/>
      <c r="DJH6" s="40"/>
      <c r="DJI6" s="40"/>
      <c r="DJJ6" s="40"/>
      <c r="DJK6" s="40"/>
      <c r="DJL6" s="40"/>
      <c r="DJM6" s="40"/>
      <c r="DJN6" s="40"/>
      <c r="DJO6" s="40"/>
      <c r="DJP6" s="40"/>
      <c r="DJQ6" s="40"/>
      <c r="DJR6" s="40"/>
      <c r="DJS6" s="40"/>
      <c r="DJT6" s="40"/>
      <c r="DJU6" s="40"/>
      <c r="DJV6" s="40"/>
      <c r="DJW6" s="40"/>
      <c r="DJX6" s="40"/>
      <c r="DJY6" s="40"/>
      <c r="DJZ6" s="40"/>
      <c r="DKA6" s="40"/>
      <c r="DKB6" s="40"/>
      <c r="DKC6" s="40"/>
      <c r="DKD6" s="40"/>
      <c r="DKE6" s="40"/>
      <c r="DKF6" s="40"/>
      <c r="DKG6" s="40"/>
      <c r="DKH6" s="40"/>
      <c r="DKI6" s="40"/>
      <c r="DKJ6" s="40"/>
      <c r="DKK6" s="40"/>
      <c r="DKL6" s="40"/>
      <c r="DKM6" s="40"/>
      <c r="DKN6" s="40"/>
      <c r="DKO6" s="40"/>
      <c r="DKP6" s="40"/>
      <c r="DKQ6" s="40"/>
      <c r="DKR6" s="40"/>
      <c r="DKS6" s="40"/>
      <c r="DKT6" s="40"/>
      <c r="DKU6" s="40"/>
      <c r="DKV6" s="40"/>
      <c r="DKW6" s="40"/>
      <c r="DKX6" s="40"/>
      <c r="DKY6" s="40"/>
      <c r="DKZ6" s="40"/>
      <c r="DLA6" s="40"/>
      <c r="DLB6" s="40"/>
      <c r="DLC6" s="40"/>
      <c r="DLD6" s="40"/>
      <c r="DLE6" s="40"/>
      <c r="DLF6" s="40"/>
      <c r="DLG6" s="40"/>
      <c r="DLH6" s="40"/>
      <c r="DLI6" s="40"/>
      <c r="DLJ6" s="40"/>
      <c r="DLK6" s="40"/>
      <c r="DLL6" s="40"/>
      <c r="DLM6" s="40"/>
      <c r="DLN6" s="40"/>
      <c r="DLO6" s="40"/>
      <c r="DLP6" s="40"/>
      <c r="DLQ6" s="40"/>
      <c r="DLR6" s="40"/>
      <c r="DLS6" s="40"/>
      <c r="DLT6" s="40"/>
      <c r="DLU6" s="40"/>
      <c r="DLV6" s="40"/>
      <c r="DLW6" s="40"/>
      <c r="DLX6" s="40"/>
      <c r="DLY6" s="40"/>
      <c r="DLZ6" s="40"/>
      <c r="DMA6" s="40"/>
      <c r="DMB6" s="40"/>
      <c r="DMC6" s="40"/>
      <c r="DMD6" s="40"/>
      <c r="DME6" s="40"/>
      <c r="DMF6" s="40"/>
      <c r="DMG6" s="40"/>
      <c r="DMH6" s="40"/>
      <c r="DMI6" s="40"/>
      <c r="DMJ6" s="40"/>
      <c r="DMK6" s="40"/>
      <c r="DML6" s="40"/>
      <c r="DMM6" s="40"/>
      <c r="DMN6" s="40"/>
      <c r="DMO6" s="40"/>
      <c r="DMP6" s="40"/>
      <c r="DMQ6" s="40"/>
      <c r="DMR6" s="40"/>
      <c r="DMS6" s="40"/>
      <c r="DMT6" s="40"/>
      <c r="DMU6" s="40"/>
      <c r="DMV6" s="40"/>
      <c r="DMW6" s="40"/>
      <c r="DMX6" s="40"/>
      <c r="DMY6" s="40"/>
      <c r="DMZ6" s="40"/>
      <c r="DNA6" s="40"/>
      <c r="DNB6" s="40"/>
      <c r="DNC6" s="40"/>
      <c r="DND6" s="40"/>
      <c r="DNE6" s="40"/>
      <c r="DNF6" s="40"/>
      <c r="DNG6" s="40"/>
      <c r="DNH6" s="40"/>
      <c r="DNI6" s="40"/>
      <c r="DNJ6" s="40"/>
      <c r="DNK6" s="40"/>
      <c r="DNL6" s="40"/>
      <c r="DNM6" s="40"/>
      <c r="DNN6" s="40"/>
      <c r="DNO6" s="40"/>
      <c r="DNP6" s="40"/>
      <c r="DNQ6" s="40"/>
      <c r="DNR6" s="40"/>
      <c r="DNS6" s="40"/>
      <c r="DNT6" s="40"/>
      <c r="DNU6" s="40"/>
      <c r="DNV6" s="40"/>
      <c r="DNW6" s="40"/>
      <c r="DNX6" s="40"/>
      <c r="DNY6" s="40"/>
      <c r="DNZ6" s="40"/>
      <c r="DOA6" s="40"/>
      <c r="DOB6" s="40"/>
      <c r="DOC6" s="40"/>
      <c r="DOD6" s="40"/>
      <c r="DOE6" s="40"/>
      <c r="DOF6" s="40"/>
      <c r="DOG6" s="40"/>
      <c r="DOH6" s="40"/>
      <c r="DOI6" s="40"/>
      <c r="DOJ6" s="40"/>
      <c r="DOK6" s="40"/>
      <c r="DOL6" s="40"/>
      <c r="DOM6" s="40"/>
      <c r="DON6" s="40"/>
      <c r="DOO6" s="40"/>
      <c r="DOP6" s="40"/>
      <c r="DOQ6" s="40"/>
      <c r="DOR6" s="40"/>
      <c r="DOS6" s="40"/>
      <c r="DOT6" s="40"/>
      <c r="DOU6" s="40"/>
      <c r="DOV6" s="40"/>
      <c r="DOW6" s="40"/>
      <c r="DOX6" s="40"/>
      <c r="DOY6" s="40"/>
      <c r="DOZ6" s="40"/>
      <c r="DPA6" s="40"/>
      <c r="DPB6" s="40"/>
      <c r="DPC6" s="40"/>
      <c r="DPD6" s="40"/>
      <c r="DPE6" s="40"/>
      <c r="DPF6" s="40"/>
      <c r="DPG6" s="40"/>
      <c r="DPH6" s="40"/>
      <c r="DPI6" s="40"/>
      <c r="DPJ6" s="40"/>
      <c r="DPK6" s="40"/>
      <c r="DPL6" s="40"/>
      <c r="DPM6" s="40"/>
      <c r="DPN6" s="40"/>
      <c r="DPO6" s="40"/>
      <c r="DPP6" s="40"/>
      <c r="DPQ6" s="40"/>
      <c r="DPR6" s="40"/>
      <c r="DPS6" s="40"/>
      <c r="DPT6" s="40"/>
      <c r="DPU6" s="40"/>
      <c r="DPV6" s="40"/>
      <c r="DPW6" s="40"/>
      <c r="DPX6" s="40"/>
      <c r="DPY6" s="40"/>
      <c r="DPZ6" s="40"/>
      <c r="DQA6" s="40"/>
      <c r="DQB6" s="40"/>
      <c r="DQC6" s="40"/>
      <c r="DQD6" s="40"/>
      <c r="DQE6" s="40"/>
      <c r="DQF6" s="40"/>
      <c r="DQG6" s="40"/>
      <c r="DQH6" s="40"/>
      <c r="DQI6" s="40"/>
      <c r="DQJ6" s="40"/>
      <c r="DQK6" s="40"/>
      <c r="DQL6" s="40"/>
      <c r="DQM6" s="40"/>
      <c r="DQN6" s="40"/>
      <c r="DQO6" s="40"/>
      <c r="DQP6" s="40"/>
      <c r="DQQ6" s="40"/>
      <c r="DQR6" s="40"/>
      <c r="DQS6" s="40"/>
      <c r="DQT6" s="40"/>
      <c r="DQU6" s="40"/>
      <c r="DQV6" s="40"/>
      <c r="DQW6" s="40"/>
      <c r="DQX6" s="40"/>
      <c r="DQY6" s="40"/>
      <c r="DQZ6" s="40"/>
      <c r="DRA6" s="40"/>
      <c r="DRB6" s="40"/>
      <c r="DRC6" s="40"/>
      <c r="DRD6" s="40"/>
      <c r="DRE6" s="40"/>
      <c r="DRF6" s="40"/>
      <c r="DRG6" s="40"/>
      <c r="DRH6" s="40"/>
      <c r="DRI6" s="40"/>
      <c r="DRJ6" s="40"/>
      <c r="DRK6" s="40"/>
      <c r="DRL6" s="40"/>
      <c r="DRM6" s="40"/>
      <c r="DRN6" s="40"/>
      <c r="DRO6" s="40"/>
      <c r="DRP6" s="40"/>
      <c r="DRQ6" s="40"/>
      <c r="DRR6" s="40"/>
      <c r="DRS6" s="40"/>
      <c r="DRT6" s="40"/>
      <c r="DRU6" s="40"/>
      <c r="DRV6" s="40"/>
      <c r="DRW6" s="40"/>
      <c r="DRX6" s="40"/>
      <c r="DRY6" s="40"/>
      <c r="DRZ6" s="40"/>
      <c r="DSA6" s="40"/>
      <c r="DSB6" s="40"/>
      <c r="DSC6" s="40"/>
      <c r="DSD6" s="40"/>
      <c r="DSE6" s="40"/>
      <c r="DSF6" s="40"/>
      <c r="DSG6" s="40"/>
      <c r="DSH6" s="40"/>
      <c r="DSI6" s="40"/>
      <c r="DSJ6" s="40"/>
      <c r="DSK6" s="40"/>
      <c r="DSL6" s="40"/>
      <c r="DSM6" s="40"/>
      <c r="DSN6" s="40"/>
      <c r="DSO6" s="40"/>
      <c r="DSP6" s="40"/>
      <c r="DSQ6" s="40"/>
      <c r="DSR6" s="40"/>
      <c r="DSS6" s="40"/>
      <c r="DST6" s="40"/>
      <c r="DSU6" s="40"/>
      <c r="DSV6" s="40"/>
      <c r="DSW6" s="40"/>
      <c r="DSX6" s="40"/>
      <c r="DSY6" s="40"/>
      <c r="DSZ6" s="40"/>
      <c r="DTA6" s="40"/>
      <c r="DTB6" s="40"/>
      <c r="DTC6" s="40"/>
      <c r="DTD6" s="40"/>
      <c r="DTE6" s="40"/>
      <c r="DTF6" s="40"/>
      <c r="DTG6" s="40"/>
      <c r="DTH6" s="40"/>
      <c r="DTI6" s="40"/>
      <c r="DTJ6" s="40"/>
      <c r="DTK6" s="40"/>
      <c r="DTL6" s="40"/>
      <c r="DTM6" s="40"/>
      <c r="DTN6" s="40"/>
      <c r="DTO6" s="40"/>
      <c r="DTP6" s="40"/>
      <c r="DTQ6" s="40"/>
      <c r="DTR6" s="40"/>
      <c r="DTS6" s="40"/>
      <c r="DTT6" s="40"/>
      <c r="DTU6" s="40"/>
      <c r="DTV6" s="40"/>
      <c r="DTW6" s="40"/>
      <c r="DTX6" s="40"/>
      <c r="DTY6" s="40"/>
      <c r="DTZ6" s="40"/>
      <c r="DUA6" s="40"/>
      <c r="DUB6" s="40"/>
      <c r="DUC6" s="40"/>
      <c r="DUD6" s="40"/>
      <c r="DUE6" s="40"/>
      <c r="DUF6" s="40"/>
      <c r="DUG6" s="40"/>
      <c r="DUH6" s="40"/>
      <c r="DUI6" s="40"/>
      <c r="DUJ6" s="40"/>
      <c r="DUK6" s="40"/>
      <c r="DUL6" s="40"/>
      <c r="DUM6" s="40"/>
      <c r="DUN6" s="40"/>
      <c r="DUO6" s="40"/>
      <c r="DUP6" s="40"/>
      <c r="DUQ6" s="40"/>
      <c r="DUR6" s="40"/>
      <c r="DUS6" s="40"/>
      <c r="DUT6" s="40"/>
      <c r="DUU6" s="40"/>
      <c r="DUV6" s="40"/>
      <c r="DUW6" s="40"/>
      <c r="DUX6" s="40"/>
      <c r="DUY6" s="40"/>
      <c r="DUZ6" s="40"/>
      <c r="DVA6" s="40"/>
      <c r="DVB6" s="40"/>
      <c r="DVC6" s="40"/>
      <c r="DVD6" s="40"/>
      <c r="DVE6" s="40"/>
      <c r="DVF6" s="40"/>
      <c r="DVG6" s="40"/>
      <c r="DVH6" s="40"/>
      <c r="DVI6" s="40"/>
      <c r="DVJ6" s="40"/>
      <c r="DVK6" s="40"/>
      <c r="DVL6" s="40"/>
      <c r="DVM6" s="40"/>
      <c r="DVN6" s="40"/>
      <c r="DVO6" s="40"/>
      <c r="DVP6" s="40"/>
      <c r="DVQ6" s="40"/>
      <c r="DVR6" s="40"/>
      <c r="DVS6" s="40"/>
      <c r="DVT6" s="40"/>
      <c r="DVU6" s="40"/>
      <c r="DVV6" s="40"/>
      <c r="DVW6" s="40"/>
      <c r="DVX6" s="40"/>
      <c r="DVY6" s="40"/>
      <c r="DVZ6" s="40"/>
      <c r="DWA6" s="40"/>
      <c r="DWB6" s="40"/>
      <c r="DWC6" s="40"/>
      <c r="DWD6" s="40"/>
      <c r="DWE6" s="40"/>
      <c r="DWF6" s="40"/>
      <c r="DWG6" s="40"/>
      <c r="DWH6" s="40"/>
      <c r="DWI6" s="40"/>
      <c r="DWJ6" s="40"/>
      <c r="DWK6" s="40"/>
      <c r="DWL6" s="40"/>
      <c r="DWM6" s="40"/>
      <c r="DWN6" s="40"/>
      <c r="DWO6" s="40"/>
      <c r="DWP6" s="40"/>
      <c r="DWQ6" s="40"/>
      <c r="DWR6" s="40"/>
      <c r="DWS6" s="40"/>
      <c r="DWT6" s="40"/>
      <c r="DWU6" s="40"/>
      <c r="DWV6" s="40"/>
      <c r="DWW6" s="40"/>
      <c r="DWX6" s="40"/>
      <c r="DWY6" s="40"/>
      <c r="DWZ6" s="40"/>
      <c r="DXA6" s="40"/>
      <c r="DXB6" s="40"/>
      <c r="DXC6" s="40"/>
      <c r="DXD6" s="40"/>
      <c r="DXE6" s="40"/>
      <c r="DXF6" s="40"/>
      <c r="DXG6" s="40"/>
      <c r="DXH6" s="40"/>
      <c r="DXI6" s="40"/>
      <c r="DXJ6" s="40"/>
      <c r="DXK6" s="40"/>
      <c r="DXL6" s="40"/>
      <c r="DXM6" s="40"/>
      <c r="DXN6" s="40"/>
      <c r="DXO6" s="40"/>
      <c r="DXP6" s="40"/>
      <c r="DXQ6" s="40"/>
      <c r="DXR6" s="40"/>
      <c r="DXS6" s="40"/>
      <c r="DXT6" s="40"/>
      <c r="DXU6" s="40"/>
      <c r="DXV6" s="40"/>
      <c r="DXW6" s="40"/>
      <c r="DXX6" s="40"/>
      <c r="DXY6" s="40"/>
      <c r="DXZ6" s="40"/>
      <c r="DYA6" s="40"/>
      <c r="DYB6" s="40"/>
      <c r="DYC6" s="40"/>
      <c r="DYD6" s="40"/>
      <c r="DYE6" s="40"/>
      <c r="DYF6" s="40"/>
      <c r="DYG6" s="40"/>
      <c r="DYH6" s="40"/>
      <c r="DYI6" s="40"/>
      <c r="DYJ6" s="40"/>
      <c r="DYK6" s="40"/>
      <c r="DYL6" s="40"/>
      <c r="DYM6" s="40"/>
      <c r="DYN6" s="40"/>
      <c r="DYO6" s="40"/>
      <c r="DYP6" s="40"/>
      <c r="DYQ6" s="40"/>
      <c r="DYR6" s="40"/>
      <c r="DYS6" s="40"/>
      <c r="DYT6" s="40"/>
      <c r="DYU6" s="40"/>
      <c r="DYV6" s="40"/>
      <c r="DYW6" s="40"/>
      <c r="DYX6" s="40"/>
      <c r="DYY6" s="40"/>
      <c r="DYZ6" s="40"/>
      <c r="DZA6" s="40"/>
      <c r="DZB6" s="40"/>
      <c r="DZC6" s="40"/>
      <c r="DZD6" s="40"/>
      <c r="DZE6" s="40"/>
      <c r="DZF6" s="40"/>
      <c r="DZG6" s="40"/>
      <c r="DZH6" s="40"/>
      <c r="DZI6" s="40"/>
      <c r="DZJ6" s="40"/>
      <c r="DZK6" s="40"/>
      <c r="DZL6" s="40"/>
      <c r="DZM6" s="40"/>
      <c r="DZN6" s="40"/>
      <c r="DZO6" s="40"/>
      <c r="DZP6" s="40"/>
      <c r="DZQ6" s="40"/>
      <c r="DZR6" s="40"/>
      <c r="DZS6" s="40"/>
      <c r="DZT6" s="40"/>
      <c r="DZU6" s="40"/>
      <c r="DZV6" s="40"/>
      <c r="DZW6" s="40"/>
      <c r="DZX6" s="40"/>
      <c r="DZY6" s="40"/>
      <c r="DZZ6" s="40"/>
      <c r="EAA6" s="40"/>
      <c r="EAB6" s="40"/>
      <c r="EAC6" s="40"/>
      <c r="EAD6" s="40"/>
      <c r="EAE6" s="40"/>
      <c r="EAF6" s="40"/>
      <c r="EAG6" s="40"/>
      <c r="EAH6" s="40"/>
      <c r="EAI6" s="40"/>
      <c r="EAJ6" s="40"/>
      <c r="EAK6" s="40"/>
      <c r="EAL6" s="40"/>
      <c r="EAM6" s="40"/>
      <c r="EAN6" s="40"/>
      <c r="EAO6" s="40"/>
      <c r="EAP6" s="40"/>
      <c r="EAQ6" s="40"/>
      <c r="EAR6" s="40"/>
      <c r="EAS6" s="40"/>
      <c r="EAT6" s="40"/>
      <c r="EAU6" s="40"/>
      <c r="EAV6" s="40"/>
      <c r="EAW6" s="40"/>
      <c r="EAX6" s="40"/>
      <c r="EAY6" s="40"/>
      <c r="EAZ6" s="40"/>
      <c r="EBA6" s="40"/>
      <c r="EBB6" s="40"/>
      <c r="EBC6" s="40"/>
      <c r="EBD6" s="40"/>
      <c r="EBE6" s="40"/>
      <c r="EBF6" s="40"/>
      <c r="EBG6" s="40"/>
      <c r="EBH6" s="40"/>
      <c r="EBI6" s="40"/>
      <c r="EBJ6" s="40"/>
      <c r="EBK6" s="40"/>
      <c r="EBL6" s="40"/>
      <c r="EBM6" s="40"/>
      <c r="EBN6" s="40"/>
      <c r="EBO6" s="40"/>
      <c r="EBP6" s="40"/>
      <c r="EBQ6" s="40"/>
      <c r="EBR6" s="40"/>
      <c r="EBS6" s="40"/>
      <c r="EBT6" s="40"/>
      <c r="EBU6" s="40"/>
      <c r="EBV6" s="40"/>
      <c r="EBW6" s="40"/>
      <c r="EBX6" s="40"/>
      <c r="EBY6" s="40"/>
      <c r="EBZ6" s="40"/>
      <c r="ECA6" s="40"/>
      <c r="ECB6" s="40"/>
      <c r="ECC6" s="40"/>
      <c r="ECD6" s="40"/>
      <c r="ECE6" s="40"/>
      <c r="ECF6" s="40"/>
      <c r="ECG6" s="40"/>
      <c r="ECH6" s="40"/>
      <c r="ECI6" s="40"/>
      <c r="ECJ6" s="40"/>
      <c r="ECK6" s="40"/>
      <c r="ECL6" s="40"/>
      <c r="ECM6" s="40"/>
      <c r="ECN6" s="40"/>
      <c r="ECO6" s="40"/>
      <c r="ECP6" s="40"/>
      <c r="ECQ6" s="40"/>
      <c r="ECR6" s="40"/>
      <c r="ECS6" s="40"/>
      <c r="ECT6" s="40"/>
      <c r="ECU6" s="40"/>
      <c r="ECV6" s="40"/>
      <c r="ECW6" s="40"/>
      <c r="ECX6" s="40"/>
      <c r="ECY6" s="40"/>
      <c r="ECZ6" s="40"/>
      <c r="EDA6" s="40"/>
      <c r="EDB6" s="40"/>
      <c r="EDC6" s="40"/>
      <c r="EDD6" s="40"/>
      <c r="EDE6" s="40"/>
      <c r="EDF6" s="40"/>
      <c r="EDG6" s="40"/>
      <c r="EDH6" s="40"/>
      <c r="EDI6" s="40"/>
      <c r="EDJ6" s="40"/>
      <c r="EDK6" s="40"/>
      <c r="EDL6" s="40"/>
      <c r="EDM6" s="40"/>
      <c r="EDN6" s="40"/>
      <c r="EDO6" s="40"/>
      <c r="EDP6" s="40"/>
      <c r="EDQ6" s="40"/>
      <c r="EDR6" s="40"/>
      <c r="EDS6" s="40"/>
      <c r="EDT6" s="40"/>
      <c r="EDU6" s="40"/>
      <c r="EDV6" s="40"/>
      <c r="EDW6" s="40"/>
      <c r="EDX6" s="40"/>
      <c r="EDY6" s="40"/>
      <c r="EDZ6" s="40"/>
      <c r="EEA6" s="40"/>
      <c r="EEB6" s="40"/>
      <c r="EEC6" s="40"/>
      <c r="EED6" s="40"/>
      <c r="EEE6" s="40"/>
      <c r="EEF6" s="40"/>
      <c r="EEG6" s="40"/>
      <c r="EEH6" s="40"/>
      <c r="EEI6" s="40"/>
      <c r="EEJ6" s="40"/>
      <c r="EEK6" s="40"/>
      <c r="EEL6" s="40"/>
      <c r="EEM6" s="40"/>
      <c r="EEN6" s="40"/>
      <c r="EEO6" s="40"/>
      <c r="EEP6" s="40"/>
      <c r="EEQ6" s="40"/>
      <c r="EER6" s="40"/>
      <c r="EES6" s="40"/>
      <c r="EET6" s="40"/>
      <c r="EEU6" s="40"/>
      <c r="EEV6" s="40"/>
      <c r="EEW6" s="40"/>
      <c r="EEX6" s="40"/>
      <c r="EEY6" s="40"/>
      <c r="EEZ6" s="40"/>
      <c r="EFA6" s="40"/>
      <c r="EFB6" s="40"/>
      <c r="EFC6" s="40"/>
      <c r="EFD6" s="40"/>
      <c r="EFE6" s="40"/>
      <c r="EFF6" s="40"/>
      <c r="EFG6" s="40"/>
      <c r="EFH6" s="40"/>
      <c r="EFI6" s="40"/>
      <c r="EFJ6" s="40"/>
      <c r="EFK6" s="40"/>
      <c r="EFL6" s="40"/>
      <c r="EFM6" s="40"/>
      <c r="EFN6" s="40"/>
      <c r="EFO6" s="40"/>
      <c r="EFP6" s="40"/>
      <c r="EFQ6" s="40"/>
      <c r="EFR6" s="40"/>
      <c r="EFS6" s="40"/>
      <c r="EFT6" s="40"/>
      <c r="EFU6" s="40"/>
      <c r="EFV6" s="40"/>
      <c r="EFW6" s="40"/>
      <c r="EFX6" s="40"/>
      <c r="EFY6" s="40"/>
      <c r="EFZ6" s="40"/>
      <c r="EGA6" s="40"/>
      <c r="EGB6" s="40"/>
      <c r="EGC6" s="40"/>
      <c r="EGD6" s="40"/>
      <c r="EGE6" s="40"/>
      <c r="EGF6" s="40"/>
      <c r="EGG6" s="40"/>
      <c r="EGH6" s="40"/>
      <c r="EGI6" s="40"/>
      <c r="EGJ6" s="40"/>
      <c r="EGK6" s="40"/>
      <c r="EGL6" s="40"/>
      <c r="EGM6" s="40"/>
      <c r="EGN6" s="40"/>
      <c r="EGO6" s="40"/>
      <c r="EGP6" s="40"/>
      <c r="EGQ6" s="40"/>
      <c r="EGR6" s="40"/>
      <c r="EGS6" s="40"/>
      <c r="EGT6" s="40"/>
      <c r="EGU6" s="40"/>
      <c r="EGV6" s="40"/>
      <c r="EGW6" s="40"/>
      <c r="EGX6" s="40"/>
      <c r="EGY6" s="40"/>
      <c r="EGZ6" s="40"/>
      <c r="EHA6" s="40"/>
      <c r="EHB6" s="40"/>
      <c r="EHC6" s="40"/>
      <c r="EHD6" s="40"/>
      <c r="EHE6" s="40"/>
      <c r="EHF6" s="40"/>
      <c r="EHG6" s="40"/>
      <c r="EHH6" s="40"/>
      <c r="EHI6" s="40"/>
      <c r="EHJ6" s="40"/>
      <c r="EHK6" s="40"/>
      <c r="EHL6" s="40"/>
      <c r="EHM6" s="40"/>
      <c r="EHN6" s="40"/>
      <c r="EHO6" s="40"/>
      <c r="EHP6" s="40"/>
      <c r="EHQ6" s="40"/>
      <c r="EHR6" s="40"/>
      <c r="EHS6" s="40"/>
      <c r="EHT6" s="40"/>
      <c r="EHU6" s="40"/>
      <c r="EHV6" s="40"/>
      <c r="EHW6" s="40"/>
      <c r="EHX6" s="40"/>
      <c r="EHY6" s="40"/>
      <c r="EHZ6" s="40"/>
      <c r="EIA6" s="40"/>
      <c r="EIB6" s="40"/>
      <c r="EIC6" s="40"/>
      <c r="EID6" s="40"/>
      <c r="EIE6" s="40"/>
      <c r="EIF6" s="40"/>
      <c r="EIG6" s="40"/>
      <c r="EIH6" s="40"/>
      <c r="EII6" s="40"/>
      <c r="EIJ6" s="40"/>
      <c r="EIK6" s="40"/>
      <c r="EIL6" s="40"/>
      <c r="EIM6" s="40"/>
      <c r="EIN6" s="40"/>
      <c r="EIO6" s="40"/>
      <c r="EIP6" s="40"/>
      <c r="EIQ6" s="40"/>
      <c r="EIR6" s="40"/>
      <c r="EIS6" s="40"/>
      <c r="EIT6" s="40"/>
      <c r="EIU6" s="40"/>
      <c r="EIV6" s="40"/>
      <c r="EIW6" s="40"/>
      <c r="EIX6" s="40"/>
      <c r="EIY6" s="40"/>
      <c r="EIZ6" s="40"/>
      <c r="EJA6" s="40"/>
      <c r="EJB6" s="40"/>
      <c r="EJC6" s="40"/>
      <c r="EJD6" s="40"/>
      <c r="EJE6" s="40"/>
      <c r="EJF6" s="40"/>
      <c r="EJG6" s="40"/>
      <c r="EJH6" s="40"/>
      <c r="EJI6" s="40"/>
      <c r="EJJ6" s="40"/>
      <c r="EJK6" s="40"/>
      <c r="EJL6" s="40"/>
      <c r="EJM6" s="40"/>
      <c r="EJN6" s="40"/>
      <c r="EJO6" s="40"/>
      <c r="EJP6" s="40"/>
      <c r="EJQ6" s="40"/>
      <c r="EJR6" s="40"/>
      <c r="EJS6" s="40"/>
      <c r="EJT6" s="40"/>
      <c r="EJU6" s="40"/>
      <c r="EJV6" s="40"/>
      <c r="EJW6" s="40"/>
      <c r="EJX6" s="40"/>
      <c r="EJY6" s="40"/>
      <c r="EJZ6" s="40"/>
      <c r="EKA6" s="40"/>
      <c r="EKB6" s="40"/>
      <c r="EKC6" s="40"/>
      <c r="EKD6" s="40"/>
      <c r="EKE6" s="40"/>
      <c r="EKF6" s="40"/>
      <c r="EKG6" s="40"/>
      <c r="EKH6" s="40"/>
      <c r="EKI6" s="40"/>
      <c r="EKJ6" s="40"/>
      <c r="EKK6" s="40"/>
      <c r="EKL6" s="40"/>
      <c r="EKM6" s="40"/>
      <c r="EKN6" s="40"/>
      <c r="EKO6" s="40"/>
      <c r="EKP6" s="40"/>
      <c r="EKQ6" s="40"/>
      <c r="EKR6" s="40"/>
      <c r="EKS6" s="40"/>
      <c r="EKT6" s="40"/>
      <c r="EKU6" s="40"/>
      <c r="EKV6" s="40"/>
      <c r="EKW6" s="40"/>
      <c r="EKX6" s="40"/>
      <c r="EKY6" s="40"/>
      <c r="EKZ6" s="40"/>
      <c r="ELA6" s="40"/>
      <c r="ELB6" s="40"/>
      <c r="ELC6" s="40"/>
      <c r="ELD6" s="40"/>
      <c r="ELE6" s="40"/>
      <c r="ELF6" s="40"/>
      <c r="ELG6" s="40"/>
      <c r="ELH6" s="40"/>
      <c r="ELI6" s="40"/>
      <c r="ELJ6" s="40"/>
      <c r="ELK6" s="40"/>
      <c r="ELL6" s="40"/>
      <c r="ELM6" s="40"/>
      <c r="ELN6" s="40"/>
      <c r="ELO6" s="40"/>
      <c r="ELP6" s="40"/>
      <c r="ELQ6" s="40"/>
      <c r="ELR6" s="40"/>
      <c r="ELS6" s="40"/>
      <c r="ELT6" s="40"/>
      <c r="ELU6" s="40"/>
      <c r="ELV6" s="40"/>
      <c r="ELW6" s="40"/>
      <c r="ELX6" s="40"/>
      <c r="ELY6" s="40"/>
      <c r="ELZ6" s="40"/>
      <c r="EMA6" s="40"/>
      <c r="EMB6" s="40"/>
      <c r="EMC6" s="40"/>
      <c r="EMD6" s="40"/>
      <c r="EME6" s="40"/>
      <c r="EMF6" s="40"/>
      <c r="EMG6" s="40"/>
      <c r="EMH6" s="40"/>
      <c r="EMI6" s="40"/>
      <c r="EMJ6" s="40"/>
      <c r="EMK6" s="40"/>
      <c r="EML6" s="40"/>
      <c r="EMM6" s="40"/>
      <c r="EMN6" s="40"/>
      <c r="EMO6" s="40"/>
      <c r="EMP6" s="40"/>
      <c r="EMQ6" s="40"/>
      <c r="EMR6" s="40"/>
      <c r="EMS6" s="40"/>
      <c r="EMT6" s="40"/>
      <c r="EMU6" s="40"/>
      <c r="EMV6" s="40"/>
      <c r="EMW6" s="40"/>
      <c r="EMX6" s="40"/>
      <c r="EMY6" s="40"/>
      <c r="EMZ6" s="40"/>
      <c r="ENA6" s="40"/>
      <c r="ENB6" s="40"/>
      <c r="ENC6" s="40"/>
      <c r="END6" s="40"/>
      <c r="ENE6" s="40"/>
      <c r="ENF6" s="40"/>
      <c r="ENG6" s="40"/>
      <c r="ENH6" s="40"/>
      <c r="ENI6" s="40"/>
      <c r="ENJ6" s="40"/>
      <c r="ENK6" s="40"/>
      <c r="ENL6" s="40"/>
      <c r="ENM6" s="40"/>
      <c r="ENN6" s="40"/>
      <c r="ENO6" s="40"/>
      <c r="ENP6" s="40"/>
      <c r="ENQ6" s="40"/>
      <c r="ENR6" s="40"/>
      <c r="ENS6" s="40"/>
      <c r="ENT6" s="40"/>
      <c r="ENU6" s="40"/>
      <c r="ENV6" s="40"/>
      <c r="ENW6" s="40"/>
      <c r="ENX6" s="40"/>
      <c r="ENY6" s="40"/>
      <c r="ENZ6" s="40"/>
      <c r="EOA6" s="40"/>
      <c r="EOB6" s="40"/>
      <c r="EOC6" s="40"/>
      <c r="EOD6" s="40"/>
      <c r="EOE6" s="40"/>
      <c r="EOF6" s="40"/>
      <c r="EOG6" s="40"/>
      <c r="EOH6" s="40"/>
      <c r="EOI6" s="40"/>
      <c r="EOJ6" s="40"/>
      <c r="EOK6" s="40"/>
      <c r="EOL6" s="40"/>
      <c r="EOM6" s="40"/>
      <c r="EON6" s="40"/>
      <c r="EOO6" s="40"/>
      <c r="EOP6" s="40"/>
      <c r="EOQ6" s="40"/>
      <c r="EOR6" s="40"/>
      <c r="EOS6" s="40"/>
      <c r="EOT6" s="40"/>
      <c r="EOU6" s="40"/>
      <c r="EOV6" s="40"/>
      <c r="EOW6" s="40"/>
      <c r="EOX6" s="40"/>
      <c r="EOY6" s="40"/>
      <c r="EOZ6" s="40"/>
      <c r="EPA6" s="40"/>
      <c r="EPB6" s="40"/>
      <c r="EPC6" s="40"/>
      <c r="EPD6" s="40"/>
      <c r="EPE6" s="40"/>
      <c r="EPF6" s="40"/>
      <c r="EPG6" s="40"/>
      <c r="EPH6" s="40"/>
      <c r="EPI6" s="40"/>
      <c r="EPJ6" s="40"/>
      <c r="EPK6" s="40"/>
      <c r="EPL6" s="40"/>
      <c r="EPM6" s="40"/>
      <c r="EPN6" s="40"/>
      <c r="EPO6" s="40"/>
      <c r="EPP6" s="40"/>
      <c r="EPQ6" s="40"/>
      <c r="EPR6" s="40"/>
      <c r="EPS6" s="40"/>
      <c r="EPT6" s="40"/>
      <c r="EPU6" s="40"/>
      <c r="EPV6" s="40"/>
      <c r="EPW6" s="40"/>
      <c r="EPX6" s="40"/>
      <c r="EPY6" s="40"/>
      <c r="EPZ6" s="40"/>
      <c r="EQA6" s="40"/>
      <c r="EQB6" s="40"/>
      <c r="EQC6" s="40"/>
      <c r="EQD6" s="40"/>
      <c r="EQE6" s="40"/>
      <c r="EQF6" s="40"/>
      <c r="EQG6" s="40"/>
      <c r="EQH6" s="40"/>
      <c r="EQI6" s="40"/>
      <c r="EQJ6" s="40"/>
      <c r="EQK6" s="40"/>
      <c r="EQL6" s="40"/>
      <c r="EQM6" s="40"/>
      <c r="EQN6" s="40"/>
      <c r="EQO6" s="40"/>
      <c r="EQP6" s="40"/>
      <c r="EQQ6" s="40"/>
      <c r="EQR6" s="40"/>
      <c r="EQS6" s="40"/>
      <c r="EQT6" s="40"/>
      <c r="EQU6" s="40"/>
      <c r="EQV6" s="40"/>
      <c r="EQW6" s="40"/>
      <c r="EQX6" s="40"/>
      <c r="EQY6" s="40"/>
      <c r="EQZ6" s="40"/>
      <c r="ERA6" s="40"/>
      <c r="ERB6" s="40"/>
      <c r="ERC6" s="40"/>
      <c r="ERD6" s="40"/>
      <c r="ERE6" s="40"/>
      <c r="ERF6" s="40"/>
      <c r="ERG6" s="40"/>
      <c r="ERH6" s="40"/>
      <c r="ERI6" s="40"/>
      <c r="ERJ6" s="40"/>
      <c r="ERK6" s="40"/>
      <c r="ERL6" s="40"/>
      <c r="ERM6" s="40"/>
      <c r="ERN6" s="40"/>
      <c r="ERO6" s="40"/>
      <c r="ERP6" s="40"/>
      <c r="ERQ6" s="40"/>
      <c r="ERR6" s="40"/>
      <c r="ERS6" s="40"/>
      <c r="ERT6" s="40"/>
      <c r="ERU6" s="40"/>
      <c r="ERV6" s="40"/>
      <c r="ERW6" s="40"/>
      <c r="ERX6" s="40"/>
      <c r="ERY6" s="40"/>
      <c r="ERZ6" s="40"/>
      <c r="ESA6" s="40"/>
      <c r="ESB6" s="40"/>
      <c r="ESC6" s="40"/>
      <c r="ESD6" s="40"/>
      <c r="ESE6" s="40"/>
      <c r="ESF6" s="40"/>
      <c r="ESG6" s="40"/>
      <c r="ESH6" s="40"/>
      <c r="ESI6" s="40"/>
      <c r="ESJ6" s="40"/>
      <c r="ESK6" s="40"/>
      <c r="ESL6" s="40"/>
      <c r="ESM6" s="40"/>
      <c r="ESN6" s="40"/>
      <c r="ESO6" s="40"/>
      <c r="ESP6" s="40"/>
      <c r="ESQ6" s="40"/>
      <c r="ESR6" s="40"/>
      <c r="ESS6" s="40"/>
      <c r="EST6" s="40"/>
      <c r="ESU6" s="40"/>
      <c r="ESV6" s="40"/>
      <c r="ESW6" s="40"/>
      <c r="ESX6" s="40"/>
      <c r="ESY6" s="40"/>
      <c r="ESZ6" s="40"/>
      <c r="ETA6" s="40"/>
      <c r="ETB6" s="40"/>
      <c r="ETC6" s="40"/>
      <c r="ETD6" s="40"/>
      <c r="ETE6" s="40"/>
      <c r="ETF6" s="40"/>
      <c r="ETG6" s="40"/>
      <c r="ETH6" s="40"/>
      <c r="ETI6" s="40"/>
      <c r="ETJ6" s="40"/>
      <c r="ETK6" s="40"/>
      <c r="ETL6" s="40"/>
      <c r="ETM6" s="40"/>
      <c r="ETN6" s="40"/>
      <c r="ETO6" s="40"/>
      <c r="ETP6" s="40"/>
      <c r="ETQ6" s="40"/>
      <c r="ETR6" s="40"/>
      <c r="ETS6" s="40"/>
      <c r="ETT6" s="40"/>
      <c r="ETU6" s="40"/>
      <c r="ETV6" s="40"/>
      <c r="ETW6" s="40"/>
      <c r="ETX6" s="40"/>
      <c r="ETY6" s="40"/>
      <c r="ETZ6" s="40"/>
      <c r="EUA6" s="40"/>
      <c r="EUB6" s="40"/>
      <c r="EUC6" s="40"/>
      <c r="EUD6" s="40"/>
      <c r="EUE6" s="40"/>
      <c r="EUF6" s="40"/>
      <c r="EUG6" s="40"/>
      <c r="EUH6" s="40"/>
      <c r="EUI6" s="40"/>
      <c r="EUJ6" s="40"/>
      <c r="EUK6" s="40"/>
      <c r="EUL6" s="40"/>
      <c r="EUM6" s="40"/>
      <c r="EUN6" s="40"/>
      <c r="EUO6" s="40"/>
      <c r="EUP6" s="40"/>
      <c r="EUQ6" s="40"/>
      <c r="EUR6" s="40"/>
      <c r="EUS6" s="40"/>
      <c r="EUT6" s="40"/>
      <c r="EUU6" s="40"/>
      <c r="EUV6" s="40"/>
      <c r="EUW6" s="40"/>
      <c r="EUX6" s="40"/>
      <c r="EUY6" s="40"/>
      <c r="EUZ6" s="40"/>
      <c r="EVA6" s="40"/>
      <c r="EVB6" s="40"/>
      <c r="EVC6" s="40"/>
      <c r="EVD6" s="40"/>
      <c r="EVE6" s="40"/>
      <c r="EVF6" s="40"/>
      <c r="EVG6" s="40"/>
      <c r="EVH6" s="40"/>
      <c r="EVI6" s="40"/>
      <c r="EVJ6" s="40"/>
      <c r="EVK6" s="40"/>
      <c r="EVL6" s="40"/>
      <c r="EVM6" s="40"/>
      <c r="EVN6" s="40"/>
      <c r="EVO6" s="40"/>
      <c r="EVP6" s="40"/>
      <c r="EVQ6" s="40"/>
      <c r="EVR6" s="40"/>
      <c r="EVS6" s="40"/>
      <c r="EVT6" s="40"/>
      <c r="EVU6" s="40"/>
      <c r="EVV6" s="40"/>
      <c r="EVW6" s="40"/>
      <c r="EVX6" s="40"/>
      <c r="EVY6" s="40"/>
      <c r="EVZ6" s="40"/>
      <c r="EWA6" s="40"/>
      <c r="EWB6" s="40"/>
      <c r="EWC6" s="40"/>
      <c r="EWD6" s="40"/>
      <c r="EWE6" s="40"/>
      <c r="EWF6" s="40"/>
      <c r="EWG6" s="40"/>
      <c r="EWH6" s="40"/>
      <c r="EWI6" s="40"/>
      <c r="EWJ6" s="40"/>
      <c r="EWK6" s="40"/>
      <c r="EWL6" s="40"/>
      <c r="EWM6" s="40"/>
      <c r="EWN6" s="40"/>
      <c r="EWO6" s="40"/>
      <c r="EWP6" s="40"/>
      <c r="EWQ6" s="40"/>
      <c r="EWR6" s="40"/>
      <c r="EWS6" s="40"/>
      <c r="EWT6" s="40"/>
      <c r="EWU6" s="40"/>
      <c r="EWV6" s="40"/>
      <c r="EWW6" s="40"/>
      <c r="EWX6" s="40"/>
      <c r="EWY6" s="40"/>
      <c r="EWZ6" s="40"/>
      <c r="EXA6" s="40"/>
      <c r="EXB6" s="40"/>
      <c r="EXC6" s="40"/>
      <c r="EXD6" s="40"/>
      <c r="EXE6" s="40"/>
      <c r="EXF6" s="40"/>
      <c r="EXG6" s="40"/>
      <c r="EXH6" s="40"/>
      <c r="EXI6" s="40"/>
      <c r="EXJ6" s="40"/>
      <c r="EXK6" s="40"/>
      <c r="EXL6" s="40"/>
      <c r="EXM6" s="40"/>
      <c r="EXN6" s="40"/>
      <c r="EXO6" s="40"/>
      <c r="EXP6" s="40"/>
      <c r="EXQ6" s="40"/>
      <c r="EXR6" s="40"/>
      <c r="EXS6" s="40"/>
      <c r="EXT6" s="40"/>
      <c r="EXU6" s="40"/>
      <c r="EXV6" s="40"/>
      <c r="EXW6" s="40"/>
      <c r="EXX6" s="40"/>
      <c r="EXY6" s="40"/>
      <c r="EXZ6" s="40"/>
      <c r="EYA6" s="40"/>
      <c r="EYB6" s="40"/>
      <c r="EYC6" s="40"/>
      <c r="EYD6" s="40"/>
      <c r="EYE6" s="40"/>
      <c r="EYF6" s="40"/>
      <c r="EYG6" s="40"/>
      <c r="EYH6" s="40"/>
      <c r="EYI6" s="40"/>
      <c r="EYJ6" s="40"/>
      <c r="EYK6" s="40"/>
      <c r="EYL6" s="40"/>
      <c r="EYM6" s="40"/>
      <c r="EYN6" s="40"/>
      <c r="EYO6" s="40"/>
      <c r="EYP6" s="40"/>
      <c r="EYQ6" s="40"/>
      <c r="EYR6" s="40"/>
      <c r="EYS6" s="40"/>
      <c r="EYT6" s="40"/>
      <c r="EYU6" s="40"/>
      <c r="EYV6" s="40"/>
      <c r="EYW6" s="40"/>
      <c r="EYX6" s="40"/>
      <c r="EYY6" s="40"/>
      <c r="EYZ6" s="40"/>
      <c r="EZA6" s="40"/>
      <c r="EZB6" s="40"/>
      <c r="EZC6" s="40"/>
      <c r="EZD6" s="40"/>
      <c r="EZE6" s="40"/>
      <c r="EZF6" s="40"/>
      <c r="EZG6" s="40"/>
      <c r="EZH6" s="40"/>
      <c r="EZI6" s="40"/>
      <c r="EZJ6" s="40"/>
      <c r="EZK6" s="40"/>
      <c r="EZL6" s="40"/>
      <c r="EZM6" s="40"/>
      <c r="EZN6" s="40"/>
      <c r="EZO6" s="40"/>
      <c r="EZP6" s="40"/>
      <c r="EZQ6" s="40"/>
      <c r="EZR6" s="40"/>
      <c r="EZS6" s="40"/>
      <c r="EZT6" s="40"/>
      <c r="EZU6" s="40"/>
      <c r="EZV6" s="40"/>
      <c r="EZW6" s="40"/>
      <c r="EZX6" s="40"/>
      <c r="EZY6" s="40"/>
      <c r="EZZ6" s="40"/>
      <c r="FAA6" s="40"/>
      <c r="FAB6" s="40"/>
      <c r="FAC6" s="40"/>
      <c r="FAD6" s="40"/>
      <c r="FAE6" s="40"/>
      <c r="FAF6" s="40"/>
      <c r="FAG6" s="40"/>
      <c r="FAH6" s="40"/>
      <c r="FAI6" s="40"/>
      <c r="FAJ6" s="40"/>
      <c r="FAK6" s="40"/>
      <c r="FAL6" s="40"/>
      <c r="FAM6" s="40"/>
      <c r="FAN6" s="40"/>
      <c r="FAO6" s="40"/>
      <c r="FAP6" s="40"/>
      <c r="FAQ6" s="40"/>
      <c r="FAR6" s="40"/>
      <c r="FAS6" s="40"/>
      <c r="FAT6" s="40"/>
      <c r="FAU6" s="40"/>
      <c r="FAV6" s="40"/>
      <c r="FAW6" s="40"/>
      <c r="FAX6" s="40"/>
      <c r="FAY6" s="40"/>
      <c r="FAZ6" s="40"/>
      <c r="FBA6" s="40"/>
      <c r="FBB6" s="40"/>
      <c r="FBC6" s="40"/>
      <c r="FBD6" s="40"/>
      <c r="FBE6" s="40"/>
      <c r="FBF6" s="40"/>
      <c r="FBG6" s="40"/>
      <c r="FBH6" s="40"/>
      <c r="FBI6" s="40"/>
      <c r="FBJ6" s="40"/>
      <c r="FBK6" s="40"/>
      <c r="FBL6" s="40"/>
      <c r="FBM6" s="40"/>
      <c r="FBN6" s="40"/>
      <c r="FBO6" s="40"/>
      <c r="FBP6" s="40"/>
      <c r="FBQ6" s="40"/>
      <c r="FBR6" s="40"/>
      <c r="FBS6" s="40"/>
      <c r="FBT6" s="40"/>
      <c r="FBU6" s="40"/>
      <c r="FBV6" s="40"/>
      <c r="FBW6" s="40"/>
      <c r="FBX6" s="40"/>
      <c r="FBY6" s="40"/>
      <c r="FBZ6" s="40"/>
      <c r="FCA6" s="40"/>
      <c r="FCB6" s="40"/>
      <c r="FCC6" s="40"/>
      <c r="FCD6" s="40"/>
      <c r="FCE6" s="40"/>
      <c r="FCF6" s="40"/>
      <c r="FCG6" s="40"/>
      <c r="FCH6" s="40"/>
      <c r="FCI6" s="40"/>
      <c r="FCJ6" s="40"/>
      <c r="FCK6" s="40"/>
      <c r="FCL6" s="40"/>
      <c r="FCM6" s="40"/>
      <c r="FCN6" s="40"/>
      <c r="FCO6" s="40"/>
      <c r="FCP6" s="40"/>
      <c r="FCQ6" s="40"/>
      <c r="FCR6" s="40"/>
      <c r="FCS6" s="40"/>
      <c r="FCT6" s="40"/>
      <c r="FCU6" s="40"/>
      <c r="FCV6" s="40"/>
      <c r="FCW6" s="40"/>
      <c r="FCX6" s="40"/>
      <c r="FCY6" s="40"/>
      <c r="FCZ6" s="40"/>
      <c r="FDA6" s="40"/>
      <c r="FDB6" s="40"/>
      <c r="FDC6" s="40"/>
      <c r="FDD6" s="40"/>
      <c r="FDE6" s="40"/>
      <c r="FDF6" s="40"/>
      <c r="FDG6" s="40"/>
      <c r="FDH6" s="40"/>
      <c r="FDI6" s="40"/>
      <c r="FDJ6" s="40"/>
      <c r="FDK6" s="40"/>
      <c r="FDL6" s="40"/>
      <c r="FDM6" s="40"/>
      <c r="FDN6" s="40"/>
      <c r="FDO6" s="40"/>
      <c r="FDP6" s="40"/>
      <c r="FDQ6" s="40"/>
      <c r="FDR6" s="40"/>
      <c r="FDS6" s="40"/>
      <c r="FDT6" s="40"/>
      <c r="FDU6" s="40"/>
      <c r="FDV6" s="40"/>
      <c r="FDW6" s="40"/>
      <c r="FDX6" s="40"/>
      <c r="FDY6" s="40"/>
      <c r="FDZ6" s="40"/>
      <c r="FEA6" s="40"/>
      <c r="FEB6" s="40"/>
      <c r="FEC6" s="40"/>
      <c r="FED6" s="40"/>
      <c r="FEE6" s="40"/>
      <c r="FEF6" s="40"/>
      <c r="FEG6" s="40"/>
      <c r="FEH6" s="40"/>
      <c r="FEI6" s="40"/>
      <c r="FEJ6" s="40"/>
      <c r="FEK6" s="40"/>
      <c r="FEL6" s="40"/>
      <c r="FEM6" s="40"/>
      <c r="FEN6" s="40"/>
      <c r="FEO6" s="40"/>
      <c r="FEP6" s="40"/>
      <c r="FEQ6" s="40"/>
      <c r="FER6" s="40"/>
      <c r="FES6" s="40"/>
      <c r="FET6" s="40"/>
      <c r="FEU6" s="40"/>
      <c r="FEV6" s="40"/>
      <c r="FEW6" s="40"/>
      <c r="FEX6" s="40"/>
      <c r="FEY6" s="40"/>
      <c r="FEZ6" s="40"/>
      <c r="FFA6" s="40"/>
      <c r="FFB6" s="40"/>
      <c r="FFC6" s="40"/>
      <c r="FFD6" s="40"/>
      <c r="FFE6" s="40"/>
      <c r="FFF6" s="40"/>
      <c r="FFG6" s="40"/>
      <c r="FFH6" s="40"/>
      <c r="FFI6" s="40"/>
      <c r="FFJ6" s="40"/>
      <c r="FFK6" s="40"/>
      <c r="FFL6" s="40"/>
      <c r="FFM6" s="40"/>
      <c r="FFN6" s="40"/>
      <c r="FFO6" s="40"/>
      <c r="FFP6" s="40"/>
      <c r="FFQ6" s="40"/>
      <c r="FFR6" s="40"/>
      <c r="FFS6" s="40"/>
      <c r="FFT6" s="40"/>
      <c r="FFU6" s="40"/>
      <c r="FFV6" s="40"/>
      <c r="FFW6" s="40"/>
      <c r="FFX6" s="40"/>
      <c r="FFY6" s="40"/>
      <c r="FFZ6" s="40"/>
      <c r="FGA6" s="40"/>
      <c r="FGB6" s="40"/>
      <c r="FGC6" s="40"/>
      <c r="FGD6" s="40"/>
      <c r="FGE6" s="40"/>
      <c r="FGF6" s="40"/>
      <c r="FGG6" s="40"/>
      <c r="FGH6" s="40"/>
      <c r="FGI6" s="40"/>
      <c r="FGJ6" s="40"/>
      <c r="FGK6" s="40"/>
      <c r="FGL6" s="40"/>
      <c r="FGM6" s="40"/>
      <c r="FGN6" s="40"/>
      <c r="FGO6" s="40"/>
      <c r="FGP6" s="40"/>
      <c r="FGQ6" s="40"/>
      <c r="FGR6" s="40"/>
      <c r="FGS6" s="40"/>
      <c r="FGT6" s="40"/>
      <c r="FGU6" s="40"/>
      <c r="FGV6" s="40"/>
      <c r="FGW6" s="40"/>
      <c r="FGX6" s="40"/>
      <c r="FGY6" s="40"/>
      <c r="FGZ6" s="40"/>
      <c r="FHA6" s="40"/>
      <c r="FHB6" s="40"/>
      <c r="FHC6" s="40"/>
      <c r="FHD6" s="40"/>
      <c r="FHE6" s="40"/>
      <c r="FHF6" s="40"/>
      <c r="FHG6" s="40"/>
      <c r="FHH6" s="40"/>
      <c r="FHI6" s="40"/>
      <c r="FHJ6" s="40"/>
      <c r="FHK6" s="40"/>
      <c r="FHL6" s="40"/>
      <c r="FHM6" s="40"/>
      <c r="FHN6" s="40"/>
      <c r="FHO6" s="40"/>
      <c r="FHP6" s="40"/>
      <c r="FHQ6" s="40"/>
      <c r="FHR6" s="40"/>
      <c r="FHS6" s="40"/>
      <c r="FHT6" s="40"/>
      <c r="FHU6" s="40"/>
      <c r="FHV6" s="40"/>
      <c r="FHW6" s="40"/>
      <c r="FHX6" s="40"/>
      <c r="FHY6" s="40"/>
      <c r="FHZ6" s="40"/>
      <c r="FIA6" s="40"/>
      <c r="FIB6" s="40"/>
      <c r="FIC6" s="40"/>
      <c r="FID6" s="40"/>
      <c r="FIE6" s="40"/>
      <c r="FIF6" s="40"/>
      <c r="FIG6" s="40"/>
      <c r="FIH6" s="40"/>
      <c r="FII6" s="40"/>
      <c r="FIJ6" s="40"/>
      <c r="FIK6" s="40"/>
      <c r="FIL6" s="40"/>
      <c r="FIM6" s="40"/>
      <c r="FIN6" s="40"/>
      <c r="FIO6" s="40"/>
      <c r="FIP6" s="40"/>
      <c r="FIQ6" s="40"/>
      <c r="FIR6" s="40"/>
      <c r="FIS6" s="40"/>
      <c r="FIT6" s="40"/>
      <c r="FIU6" s="40"/>
      <c r="FIV6" s="40"/>
      <c r="FIW6" s="40"/>
      <c r="FIX6" s="40"/>
      <c r="FIY6" s="40"/>
      <c r="FIZ6" s="40"/>
      <c r="FJA6" s="40"/>
      <c r="FJB6" s="40"/>
      <c r="FJC6" s="40"/>
      <c r="FJD6" s="40"/>
      <c r="FJE6" s="40"/>
      <c r="FJF6" s="40"/>
      <c r="FJG6" s="40"/>
      <c r="FJH6" s="40"/>
      <c r="FJI6" s="40"/>
      <c r="FJJ6" s="40"/>
      <c r="FJK6" s="40"/>
      <c r="FJL6" s="40"/>
      <c r="FJM6" s="40"/>
      <c r="FJN6" s="40"/>
      <c r="FJO6" s="40"/>
      <c r="FJP6" s="40"/>
      <c r="FJQ6" s="40"/>
      <c r="FJR6" s="40"/>
      <c r="FJS6" s="40"/>
      <c r="FJT6" s="40"/>
      <c r="FJU6" s="40"/>
      <c r="FJV6" s="40"/>
      <c r="FJW6" s="40"/>
      <c r="FJX6" s="40"/>
      <c r="FJY6" s="40"/>
      <c r="FJZ6" s="40"/>
      <c r="FKA6" s="40"/>
      <c r="FKB6" s="40"/>
      <c r="FKC6" s="40"/>
      <c r="FKD6" s="40"/>
      <c r="FKE6" s="40"/>
      <c r="FKF6" s="40"/>
      <c r="FKG6" s="40"/>
      <c r="FKH6" s="40"/>
      <c r="FKI6" s="40"/>
      <c r="FKJ6" s="40"/>
      <c r="FKK6" s="40"/>
      <c r="FKL6" s="40"/>
      <c r="FKM6" s="40"/>
      <c r="FKN6" s="40"/>
      <c r="FKO6" s="40"/>
      <c r="FKP6" s="40"/>
      <c r="FKQ6" s="40"/>
      <c r="FKR6" s="40"/>
      <c r="FKS6" s="40"/>
      <c r="FKT6" s="40"/>
      <c r="FKU6" s="40"/>
      <c r="FKV6" s="40"/>
      <c r="FKW6" s="40"/>
      <c r="FKX6" s="40"/>
      <c r="FKY6" s="40"/>
      <c r="FKZ6" s="40"/>
      <c r="FLA6" s="40"/>
      <c r="FLB6" s="40"/>
      <c r="FLC6" s="40"/>
      <c r="FLD6" s="40"/>
      <c r="FLE6" s="40"/>
      <c r="FLF6" s="40"/>
      <c r="FLG6" s="40"/>
      <c r="FLH6" s="40"/>
      <c r="FLI6" s="40"/>
      <c r="FLJ6" s="40"/>
      <c r="FLK6" s="40"/>
      <c r="FLL6" s="40"/>
      <c r="FLM6" s="40"/>
      <c r="FLN6" s="40"/>
      <c r="FLO6" s="40"/>
      <c r="FLP6" s="40"/>
      <c r="FLQ6" s="40"/>
      <c r="FLR6" s="40"/>
      <c r="FLS6" s="40"/>
      <c r="FLT6" s="40"/>
      <c r="FLU6" s="40"/>
      <c r="FLV6" s="40"/>
      <c r="FLW6" s="40"/>
      <c r="FLX6" s="40"/>
      <c r="FLY6" s="40"/>
      <c r="FLZ6" s="40"/>
      <c r="FMA6" s="40"/>
      <c r="FMB6" s="40"/>
      <c r="FMC6" s="40"/>
      <c r="FMD6" s="40"/>
      <c r="FME6" s="40"/>
      <c r="FMF6" s="40"/>
      <c r="FMG6" s="40"/>
      <c r="FMH6" s="40"/>
      <c r="FMI6" s="40"/>
      <c r="FMJ6" s="40"/>
      <c r="FMK6" s="40"/>
      <c r="FML6" s="40"/>
      <c r="FMM6" s="40"/>
      <c r="FMN6" s="40"/>
      <c r="FMO6" s="40"/>
      <c r="FMP6" s="40"/>
      <c r="FMQ6" s="40"/>
      <c r="FMR6" s="40"/>
      <c r="FMS6" s="40"/>
      <c r="FMT6" s="40"/>
      <c r="FMU6" s="40"/>
      <c r="FMV6" s="40"/>
      <c r="FMW6" s="40"/>
      <c r="FMX6" s="40"/>
      <c r="FMY6" s="40"/>
      <c r="FMZ6" s="40"/>
      <c r="FNA6" s="40"/>
      <c r="FNB6" s="40"/>
      <c r="FNC6" s="40"/>
      <c r="FND6" s="40"/>
      <c r="FNE6" s="40"/>
      <c r="FNF6" s="40"/>
      <c r="FNG6" s="40"/>
      <c r="FNH6" s="40"/>
      <c r="FNI6" s="40"/>
      <c r="FNJ6" s="40"/>
      <c r="FNK6" s="40"/>
      <c r="FNL6" s="40"/>
      <c r="FNM6" s="40"/>
      <c r="FNN6" s="40"/>
      <c r="FNO6" s="40"/>
      <c r="FNP6" s="40"/>
      <c r="FNQ6" s="40"/>
      <c r="FNR6" s="40"/>
      <c r="FNS6" s="40"/>
      <c r="FNT6" s="40"/>
      <c r="FNU6" s="40"/>
      <c r="FNV6" s="40"/>
      <c r="FNW6" s="40"/>
      <c r="FNX6" s="40"/>
      <c r="FNY6" s="40"/>
      <c r="FNZ6" s="40"/>
      <c r="FOA6" s="40"/>
      <c r="FOB6" s="40"/>
      <c r="FOC6" s="40"/>
      <c r="FOD6" s="40"/>
      <c r="FOE6" s="40"/>
      <c r="FOF6" s="40"/>
      <c r="FOG6" s="40"/>
      <c r="FOH6" s="40"/>
      <c r="FOI6" s="40"/>
      <c r="FOJ6" s="40"/>
      <c r="FOK6" s="40"/>
      <c r="FOL6" s="40"/>
      <c r="FOM6" s="40"/>
      <c r="FON6" s="40"/>
      <c r="FOO6" s="40"/>
      <c r="FOP6" s="40"/>
      <c r="FOQ6" s="40"/>
      <c r="FOR6" s="40"/>
      <c r="FOS6" s="40"/>
      <c r="FOT6" s="40"/>
      <c r="FOU6" s="40"/>
      <c r="FOV6" s="40"/>
      <c r="FOW6" s="40"/>
      <c r="FOX6" s="40"/>
      <c r="FOY6" s="40"/>
      <c r="FOZ6" s="40"/>
      <c r="FPA6" s="40"/>
      <c r="FPB6" s="40"/>
      <c r="FPC6" s="40"/>
      <c r="FPD6" s="40"/>
      <c r="FPE6" s="40"/>
      <c r="FPF6" s="40"/>
      <c r="FPG6" s="40"/>
      <c r="FPH6" s="40"/>
      <c r="FPI6" s="40"/>
      <c r="FPJ6" s="40"/>
      <c r="FPK6" s="40"/>
      <c r="FPL6" s="40"/>
      <c r="FPM6" s="40"/>
      <c r="FPN6" s="40"/>
      <c r="FPO6" s="40"/>
      <c r="FPP6" s="40"/>
      <c r="FPQ6" s="40"/>
      <c r="FPR6" s="40"/>
      <c r="FPS6" s="40"/>
      <c r="FPT6" s="40"/>
      <c r="FPU6" s="40"/>
      <c r="FPV6" s="40"/>
      <c r="FPW6" s="40"/>
      <c r="FPX6" s="40"/>
      <c r="FPY6" s="40"/>
      <c r="FPZ6" s="40"/>
      <c r="FQA6" s="40"/>
      <c r="FQB6" s="40"/>
      <c r="FQC6" s="40"/>
      <c r="FQD6" s="40"/>
      <c r="FQE6" s="40"/>
      <c r="FQF6" s="40"/>
      <c r="FQG6" s="40"/>
      <c r="FQH6" s="40"/>
      <c r="FQI6" s="40"/>
      <c r="FQJ6" s="40"/>
      <c r="FQK6" s="40"/>
      <c r="FQL6" s="40"/>
      <c r="FQM6" s="40"/>
      <c r="FQN6" s="40"/>
      <c r="FQO6" s="40"/>
      <c r="FQP6" s="40"/>
      <c r="FQQ6" s="40"/>
      <c r="FQR6" s="40"/>
      <c r="FQS6" s="40"/>
      <c r="FQT6" s="40"/>
      <c r="FQU6" s="40"/>
      <c r="FQV6" s="40"/>
      <c r="FQW6" s="40"/>
      <c r="FQX6" s="40"/>
      <c r="FQY6" s="40"/>
      <c r="FQZ6" s="40"/>
      <c r="FRA6" s="40"/>
      <c r="FRB6" s="40"/>
      <c r="FRC6" s="40"/>
      <c r="FRD6" s="40"/>
      <c r="FRE6" s="40"/>
      <c r="FRF6" s="40"/>
      <c r="FRG6" s="40"/>
      <c r="FRH6" s="40"/>
      <c r="FRI6" s="40"/>
      <c r="FRJ6" s="40"/>
      <c r="FRK6" s="40"/>
      <c r="FRL6" s="40"/>
      <c r="FRM6" s="40"/>
      <c r="FRN6" s="40"/>
      <c r="FRO6" s="40"/>
      <c r="FRP6" s="40"/>
      <c r="FRQ6" s="40"/>
      <c r="FRR6" s="40"/>
      <c r="FRS6" s="40"/>
      <c r="FRT6" s="40"/>
      <c r="FRU6" s="40"/>
      <c r="FRV6" s="40"/>
      <c r="FRW6" s="40"/>
      <c r="FRX6" s="40"/>
      <c r="FRY6" s="40"/>
      <c r="FRZ6" s="40"/>
      <c r="FSA6" s="40"/>
      <c r="FSB6" s="40"/>
      <c r="FSC6" s="40"/>
      <c r="FSD6" s="40"/>
      <c r="FSE6" s="40"/>
      <c r="FSF6" s="40"/>
      <c r="FSG6" s="40"/>
      <c r="FSH6" s="40"/>
      <c r="FSI6" s="40"/>
      <c r="FSJ6" s="40"/>
      <c r="FSK6" s="40"/>
      <c r="FSL6" s="40"/>
      <c r="FSM6" s="40"/>
      <c r="FSN6" s="40"/>
      <c r="FSO6" s="40"/>
      <c r="FSP6" s="40"/>
      <c r="FSQ6" s="40"/>
      <c r="FSR6" s="40"/>
      <c r="FSS6" s="40"/>
      <c r="FST6" s="40"/>
      <c r="FSU6" s="40"/>
      <c r="FSV6" s="40"/>
      <c r="FSW6" s="40"/>
      <c r="FSX6" s="40"/>
      <c r="FSY6" s="40"/>
      <c r="FSZ6" s="40"/>
      <c r="FTA6" s="40"/>
      <c r="FTB6" s="40"/>
      <c r="FTC6" s="40"/>
      <c r="FTD6" s="40"/>
      <c r="FTE6" s="40"/>
      <c r="FTF6" s="40"/>
      <c r="FTG6" s="40"/>
      <c r="FTH6" s="40"/>
      <c r="FTI6" s="40"/>
      <c r="FTJ6" s="40"/>
      <c r="FTK6" s="40"/>
      <c r="FTL6" s="40"/>
      <c r="FTM6" s="40"/>
      <c r="FTN6" s="40"/>
      <c r="FTO6" s="40"/>
      <c r="FTP6" s="40"/>
      <c r="FTQ6" s="40"/>
      <c r="FTR6" s="40"/>
      <c r="FTS6" s="40"/>
      <c r="FTT6" s="40"/>
      <c r="FTU6" s="40"/>
      <c r="FTV6" s="40"/>
      <c r="FTW6" s="40"/>
      <c r="FTX6" s="40"/>
      <c r="FTY6" s="40"/>
      <c r="FTZ6" s="40"/>
      <c r="FUA6" s="40"/>
      <c r="FUB6" s="40"/>
      <c r="FUC6" s="40"/>
      <c r="FUD6" s="40"/>
      <c r="FUE6" s="40"/>
      <c r="FUF6" s="40"/>
      <c r="FUG6" s="40"/>
      <c r="FUH6" s="40"/>
      <c r="FUI6" s="40"/>
      <c r="FUJ6" s="40"/>
      <c r="FUK6" s="40"/>
      <c r="FUL6" s="40"/>
      <c r="FUM6" s="40"/>
      <c r="FUN6" s="40"/>
      <c r="FUO6" s="40"/>
      <c r="FUP6" s="40"/>
      <c r="FUQ6" s="40"/>
      <c r="FUR6" s="40"/>
      <c r="FUS6" s="40"/>
      <c r="FUT6" s="40"/>
      <c r="FUU6" s="40"/>
      <c r="FUV6" s="40"/>
      <c r="FUW6" s="40"/>
      <c r="FUX6" s="40"/>
      <c r="FUY6" s="40"/>
      <c r="FUZ6" s="40"/>
      <c r="FVA6" s="40"/>
      <c r="FVB6" s="40"/>
      <c r="FVC6" s="40"/>
      <c r="FVD6" s="40"/>
      <c r="FVE6" s="40"/>
      <c r="FVF6" s="40"/>
      <c r="FVG6" s="40"/>
      <c r="FVH6" s="40"/>
      <c r="FVI6" s="40"/>
      <c r="FVJ6" s="40"/>
      <c r="FVK6" s="40"/>
      <c r="FVL6" s="40"/>
      <c r="FVM6" s="40"/>
      <c r="FVN6" s="40"/>
      <c r="FVO6" s="40"/>
      <c r="FVP6" s="40"/>
      <c r="FVQ6" s="40"/>
      <c r="FVR6" s="40"/>
      <c r="FVS6" s="40"/>
      <c r="FVT6" s="40"/>
      <c r="FVU6" s="40"/>
      <c r="FVV6" s="40"/>
      <c r="FVW6" s="40"/>
      <c r="FVX6" s="40"/>
      <c r="FVY6" s="40"/>
      <c r="FVZ6" s="40"/>
      <c r="FWA6" s="40"/>
      <c r="FWB6" s="40"/>
      <c r="FWC6" s="40"/>
      <c r="FWD6" s="40"/>
      <c r="FWE6" s="40"/>
      <c r="FWF6" s="40"/>
      <c r="FWG6" s="40"/>
      <c r="FWH6" s="40"/>
      <c r="FWI6" s="40"/>
      <c r="FWJ6" s="40"/>
      <c r="FWK6" s="40"/>
      <c r="FWL6" s="40"/>
      <c r="FWM6" s="40"/>
      <c r="FWN6" s="40"/>
      <c r="FWO6" s="40"/>
      <c r="FWP6" s="40"/>
      <c r="FWQ6" s="40"/>
      <c r="FWR6" s="40"/>
      <c r="FWS6" s="40"/>
      <c r="FWT6" s="40"/>
      <c r="FWU6" s="40"/>
      <c r="FWV6" s="40"/>
      <c r="FWW6" s="40"/>
      <c r="FWX6" s="40"/>
      <c r="FWY6" s="40"/>
      <c r="FWZ6" s="40"/>
      <c r="FXA6" s="40"/>
      <c r="FXB6" s="40"/>
      <c r="FXC6" s="40"/>
      <c r="FXD6" s="40"/>
      <c r="FXE6" s="40"/>
      <c r="FXF6" s="40"/>
      <c r="FXG6" s="40"/>
      <c r="FXH6" s="40"/>
      <c r="FXI6" s="40"/>
      <c r="FXJ6" s="40"/>
      <c r="FXK6" s="40"/>
      <c r="FXL6" s="40"/>
      <c r="FXM6" s="40"/>
      <c r="FXN6" s="40"/>
      <c r="FXO6" s="40"/>
      <c r="FXP6" s="40"/>
      <c r="FXQ6" s="40"/>
      <c r="FXR6" s="40"/>
      <c r="FXS6" s="40"/>
      <c r="FXT6" s="40"/>
      <c r="FXU6" s="40"/>
      <c r="FXV6" s="40"/>
      <c r="FXW6" s="40"/>
      <c r="FXX6" s="40"/>
      <c r="FXY6" s="40"/>
      <c r="FXZ6" s="40"/>
      <c r="FYA6" s="40"/>
      <c r="FYB6" s="40"/>
      <c r="FYC6" s="40"/>
      <c r="FYD6" s="40"/>
      <c r="FYE6" s="40"/>
      <c r="FYF6" s="40"/>
      <c r="FYG6" s="40"/>
      <c r="FYH6" s="40"/>
      <c r="FYI6" s="40"/>
      <c r="FYJ6" s="40"/>
      <c r="FYK6" s="40"/>
      <c r="FYL6" s="40"/>
      <c r="FYM6" s="40"/>
      <c r="FYN6" s="40"/>
      <c r="FYO6" s="40"/>
      <c r="FYP6" s="40"/>
      <c r="FYQ6" s="40"/>
      <c r="FYR6" s="40"/>
      <c r="FYS6" s="40"/>
      <c r="FYT6" s="40"/>
      <c r="FYU6" s="40"/>
      <c r="FYV6" s="40"/>
      <c r="FYW6" s="40"/>
      <c r="FYX6" s="40"/>
      <c r="FYY6" s="40"/>
      <c r="FYZ6" s="40"/>
      <c r="FZA6" s="40"/>
      <c r="FZB6" s="40"/>
      <c r="FZC6" s="40"/>
      <c r="FZD6" s="40"/>
      <c r="FZE6" s="40"/>
      <c r="FZF6" s="40"/>
      <c r="FZG6" s="40"/>
      <c r="FZH6" s="40"/>
      <c r="FZI6" s="40"/>
      <c r="FZJ6" s="40"/>
      <c r="FZK6" s="40"/>
      <c r="FZL6" s="40"/>
      <c r="FZM6" s="40"/>
      <c r="FZN6" s="40"/>
      <c r="FZO6" s="40"/>
      <c r="FZP6" s="40"/>
      <c r="FZQ6" s="40"/>
      <c r="FZR6" s="40"/>
      <c r="FZS6" s="40"/>
      <c r="FZT6" s="40"/>
      <c r="FZU6" s="40"/>
      <c r="FZV6" s="40"/>
      <c r="FZW6" s="40"/>
      <c r="FZX6" s="40"/>
      <c r="FZY6" s="40"/>
      <c r="FZZ6" s="40"/>
      <c r="GAA6" s="40"/>
      <c r="GAB6" s="40"/>
      <c r="GAC6" s="40"/>
      <c r="GAD6" s="40"/>
      <c r="GAE6" s="40"/>
      <c r="GAF6" s="40"/>
      <c r="GAG6" s="40"/>
      <c r="GAH6" s="40"/>
      <c r="GAI6" s="40"/>
      <c r="GAJ6" s="40"/>
      <c r="GAK6" s="40"/>
      <c r="GAL6" s="40"/>
      <c r="GAM6" s="40"/>
      <c r="GAN6" s="40"/>
      <c r="GAO6" s="40"/>
      <c r="GAP6" s="40"/>
      <c r="GAQ6" s="40"/>
      <c r="GAR6" s="40"/>
      <c r="GAS6" s="40"/>
      <c r="GAT6" s="40"/>
      <c r="GAU6" s="40"/>
      <c r="GAV6" s="40"/>
      <c r="GAW6" s="40"/>
      <c r="GAX6" s="40"/>
      <c r="GAY6" s="40"/>
      <c r="GAZ6" s="40"/>
      <c r="GBA6" s="40"/>
      <c r="GBB6" s="40"/>
      <c r="GBC6" s="40"/>
      <c r="GBD6" s="40"/>
      <c r="GBE6" s="40"/>
      <c r="GBF6" s="40"/>
      <c r="GBG6" s="40"/>
      <c r="GBH6" s="40"/>
      <c r="GBI6" s="40"/>
      <c r="GBJ6" s="40"/>
      <c r="GBK6" s="40"/>
      <c r="GBL6" s="40"/>
      <c r="GBM6" s="40"/>
      <c r="GBN6" s="40"/>
      <c r="GBO6" s="40"/>
      <c r="GBP6" s="40"/>
      <c r="GBQ6" s="40"/>
      <c r="GBR6" s="40"/>
      <c r="GBS6" s="40"/>
      <c r="GBT6" s="40"/>
      <c r="GBU6" s="40"/>
      <c r="GBV6" s="40"/>
      <c r="GBW6" s="40"/>
      <c r="GBX6" s="40"/>
      <c r="GBY6" s="40"/>
      <c r="GBZ6" s="40"/>
      <c r="GCA6" s="40"/>
      <c r="GCB6" s="40"/>
      <c r="GCC6" s="40"/>
      <c r="GCD6" s="40"/>
      <c r="GCE6" s="40"/>
      <c r="GCF6" s="40"/>
      <c r="GCG6" s="40"/>
      <c r="GCH6" s="40"/>
      <c r="GCI6" s="40"/>
      <c r="GCJ6" s="40"/>
      <c r="GCK6" s="40"/>
      <c r="GCL6" s="40"/>
      <c r="GCM6" s="40"/>
      <c r="GCN6" s="40"/>
      <c r="GCO6" s="40"/>
      <c r="GCP6" s="40"/>
      <c r="GCQ6" s="40"/>
      <c r="GCR6" s="40"/>
      <c r="GCS6" s="40"/>
      <c r="GCT6" s="40"/>
      <c r="GCU6" s="40"/>
      <c r="GCV6" s="40"/>
      <c r="GCW6" s="40"/>
      <c r="GCX6" s="40"/>
      <c r="GCY6" s="40"/>
      <c r="GCZ6" s="40"/>
      <c r="GDA6" s="40"/>
      <c r="GDB6" s="40"/>
      <c r="GDC6" s="40"/>
      <c r="GDD6" s="40"/>
      <c r="GDE6" s="40"/>
      <c r="GDF6" s="40"/>
      <c r="GDG6" s="40"/>
      <c r="GDH6" s="40"/>
      <c r="GDI6" s="40"/>
      <c r="GDJ6" s="40"/>
      <c r="GDK6" s="40"/>
      <c r="GDL6" s="40"/>
      <c r="GDM6" s="40"/>
      <c r="GDN6" s="40"/>
      <c r="GDO6" s="40"/>
      <c r="GDP6" s="40"/>
      <c r="GDQ6" s="40"/>
      <c r="GDR6" s="40"/>
      <c r="GDS6" s="40"/>
      <c r="GDT6" s="40"/>
      <c r="GDU6" s="40"/>
      <c r="GDV6" s="40"/>
      <c r="GDW6" s="40"/>
      <c r="GDX6" s="40"/>
      <c r="GDY6" s="40"/>
      <c r="GDZ6" s="40"/>
      <c r="GEA6" s="40"/>
      <c r="GEB6" s="40"/>
      <c r="GEC6" s="40"/>
      <c r="GED6" s="40"/>
      <c r="GEE6" s="40"/>
      <c r="GEF6" s="40"/>
      <c r="GEG6" s="40"/>
      <c r="GEH6" s="40"/>
      <c r="GEI6" s="40"/>
      <c r="GEJ6" s="40"/>
      <c r="GEK6" s="40"/>
      <c r="GEL6" s="40"/>
      <c r="GEM6" s="40"/>
      <c r="GEN6" s="40"/>
      <c r="GEO6" s="40"/>
      <c r="GEP6" s="40"/>
      <c r="GEQ6" s="40"/>
      <c r="GER6" s="40"/>
      <c r="GES6" s="40"/>
      <c r="GET6" s="40"/>
      <c r="GEU6" s="40"/>
      <c r="GEV6" s="40"/>
      <c r="GEW6" s="40"/>
      <c r="GEX6" s="40"/>
      <c r="GEY6" s="40"/>
      <c r="GEZ6" s="40"/>
      <c r="GFA6" s="40"/>
      <c r="GFB6" s="40"/>
      <c r="GFC6" s="40"/>
      <c r="GFD6" s="40"/>
      <c r="GFE6" s="40"/>
      <c r="GFF6" s="40"/>
      <c r="GFG6" s="40"/>
      <c r="GFH6" s="40"/>
      <c r="GFI6" s="40"/>
      <c r="GFJ6" s="40"/>
      <c r="GFK6" s="40"/>
      <c r="GFL6" s="40"/>
      <c r="GFM6" s="40"/>
      <c r="GFN6" s="40"/>
      <c r="GFO6" s="40"/>
      <c r="GFP6" s="40"/>
      <c r="GFQ6" s="40"/>
      <c r="GFR6" s="40"/>
      <c r="GFS6" s="40"/>
      <c r="GFT6" s="40"/>
      <c r="GFU6" s="40"/>
      <c r="GFV6" s="40"/>
      <c r="GFW6" s="40"/>
      <c r="GFX6" s="40"/>
      <c r="GFY6" s="40"/>
      <c r="GFZ6" s="40"/>
      <c r="GGA6" s="40"/>
      <c r="GGB6" s="40"/>
      <c r="GGC6" s="40"/>
      <c r="GGD6" s="40"/>
      <c r="GGE6" s="40"/>
      <c r="GGF6" s="40"/>
      <c r="GGG6" s="40"/>
      <c r="GGH6" s="40"/>
      <c r="GGI6" s="40"/>
      <c r="GGJ6" s="40"/>
      <c r="GGK6" s="40"/>
      <c r="GGL6" s="40"/>
      <c r="GGM6" s="40"/>
      <c r="GGN6" s="40"/>
      <c r="GGO6" s="40"/>
      <c r="GGP6" s="40"/>
      <c r="GGQ6" s="40"/>
      <c r="GGR6" s="40"/>
      <c r="GGS6" s="40"/>
      <c r="GGT6" s="40"/>
      <c r="GGU6" s="40"/>
      <c r="GGV6" s="40"/>
      <c r="GGW6" s="40"/>
      <c r="GGX6" s="40"/>
      <c r="GGY6" s="40"/>
      <c r="GGZ6" s="40"/>
      <c r="GHA6" s="40"/>
      <c r="GHB6" s="40"/>
      <c r="GHC6" s="40"/>
      <c r="GHD6" s="40"/>
      <c r="GHE6" s="40"/>
      <c r="GHF6" s="40"/>
      <c r="GHG6" s="40"/>
      <c r="GHH6" s="40"/>
      <c r="GHI6" s="40"/>
      <c r="GHJ6" s="40"/>
      <c r="GHK6" s="40"/>
      <c r="GHL6" s="40"/>
      <c r="GHM6" s="40"/>
      <c r="GHN6" s="40"/>
      <c r="GHO6" s="40"/>
      <c r="GHP6" s="40"/>
      <c r="GHQ6" s="40"/>
      <c r="GHR6" s="40"/>
      <c r="GHS6" s="40"/>
      <c r="GHT6" s="40"/>
      <c r="GHU6" s="40"/>
      <c r="GHV6" s="40"/>
      <c r="GHW6" s="40"/>
      <c r="GHX6" s="40"/>
      <c r="GHY6" s="40"/>
      <c r="GHZ6" s="40"/>
      <c r="GIA6" s="40"/>
      <c r="GIB6" s="40"/>
      <c r="GIC6" s="40"/>
      <c r="GID6" s="40"/>
      <c r="GIE6" s="40"/>
      <c r="GIF6" s="40"/>
      <c r="GIG6" s="40"/>
      <c r="GIH6" s="40"/>
      <c r="GII6" s="40"/>
      <c r="GIJ6" s="40"/>
      <c r="GIK6" s="40"/>
      <c r="GIL6" s="40"/>
      <c r="GIM6" s="40"/>
      <c r="GIN6" s="40"/>
      <c r="GIO6" s="40"/>
      <c r="GIP6" s="40"/>
      <c r="GIQ6" s="40"/>
      <c r="GIR6" s="40"/>
      <c r="GIS6" s="40"/>
      <c r="GIT6" s="40"/>
      <c r="GIU6" s="40"/>
      <c r="GIV6" s="40"/>
      <c r="GIW6" s="40"/>
      <c r="GIX6" s="40"/>
      <c r="GIY6" s="40"/>
      <c r="GIZ6" s="40"/>
      <c r="GJA6" s="40"/>
      <c r="GJB6" s="40"/>
      <c r="GJC6" s="40"/>
      <c r="GJD6" s="40"/>
      <c r="GJE6" s="40"/>
      <c r="GJF6" s="40"/>
      <c r="GJG6" s="40"/>
      <c r="GJH6" s="40"/>
      <c r="GJI6" s="40"/>
      <c r="GJJ6" s="40"/>
      <c r="GJK6" s="40"/>
      <c r="GJL6" s="40"/>
      <c r="GJM6" s="40"/>
      <c r="GJN6" s="40"/>
      <c r="GJO6" s="40"/>
      <c r="GJP6" s="40"/>
      <c r="GJQ6" s="40"/>
      <c r="GJR6" s="40"/>
      <c r="GJS6" s="40"/>
      <c r="GJT6" s="40"/>
      <c r="GJU6" s="40"/>
      <c r="GJV6" s="40"/>
      <c r="GJW6" s="40"/>
      <c r="GJX6" s="40"/>
      <c r="GJY6" s="40"/>
      <c r="GJZ6" s="40"/>
      <c r="GKA6" s="40"/>
      <c r="GKB6" s="40"/>
      <c r="GKC6" s="40"/>
      <c r="GKD6" s="40"/>
      <c r="GKE6" s="40"/>
      <c r="GKF6" s="40"/>
      <c r="GKG6" s="40"/>
      <c r="GKH6" s="40"/>
      <c r="GKI6" s="40"/>
      <c r="GKJ6" s="40"/>
      <c r="GKK6" s="40"/>
      <c r="GKL6" s="40"/>
      <c r="GKM6" s="40"/>
      <c r="GKN6" s="40"/>
      <c r="GKO6" s="40"/>
      <c r="GKP6" s="40"/>
      <c r="GKQ6" s="40"/>
      <c r="GKR6" s="40"/>
      <c r="GKS6" s="40"/>
      <c r="GKT6" s="40"/>
      <c r="GKU6" s="40"/>
      <c r="GKV6" s="40"/>
      <c r="GKW6" s="40"/>
      <c r="GKX6" s="40"/>
      <c r="GKY6" s="40"/>
      <c r="GKZ6" s="40"/>
      <c r="GLA6" s="40"/>
      <c r="GLB6" s="40"/>
      <c r="GLC6" s="40"/>
      <c r="GLD6" s="40"/>
      <c r="GLE6" s="40"/>
      <c r="GLF6" s="40"/>
      <c r="GLG6" s="40"/>
      <c r="GLH6" s="40"/>
      <c r="GLI6" s="40"/>
      <c r="GLJ6" s="40"/>
      <c r="GLK6" s="40"/>
      <c r="GLL6" s="40"/>
      <c r="GLM6" s="40"/>
      <c r="GLN6" s="40"/>
      <c r="GLO6" s="40"/>
      <c r="GLP6" s="40"/>
      <c r="GLQ6" s="40"/>
      <c r="GLR6" s="40"/>
      <c r="GLS6" s="40"/>
      <c r="GLT6" s="40"/>
      <c r="GLU6" s="40"/>
      <c r="GLV6" s="40"/>
      <c r="GLW6" s="40"/>
      <c r="GLX6" s="40"/>
      <c r="GLY6" s="40"/>
      <c r="GLZ6" s="40"/>
      <c r="GMA6" s="40"/>
      <c r="GMB6" s="40"/>
      <c r="GMC6" s="40"/>
      <c r="GMD6" s="40"/>
      <c r="GME6" s="40"/>
      <c r="GMF6" s="40"/>
      <c r="GMG6" s="40"/>
      <c r="GMH6" s="40"/>
      <c r="GMI6" s="40"/>
      <c r="GMJ6" s="40"/>
      <c r="GMK6" s="40"/>
      <c r="GML6" s="40"/>
      <c r="GMM6" s="40"/>
      <c r="GMN6" s="40"/>
      <c r="GMO6" s="40"/>
      <c r="GMP6" s="40"/>
      <c r="GMQ6" s="40"/>
      <c r="GMR6" s="40"/>
      <c r="GMS6" s="40"/>
      <c r="GMT6" s="40"/>
      <c r="GMU6" s="40"/>
      <c r="GMV6" s="40"/>
      <c r="GMW6" s="40"/>
      <c r="GMX6" s="40"/>
      <c r="GMY6" s="40"/>
      <c r="GMZ6" s="40"/>
      <c r="GNA6" s="40"/>
      <c r="GNB6" s="40"/>
      <c r="GNC6" s="40"/>
      <c r="GND6" s="40"/>
      <c r="GNE6" s="40"/>
      <c r="GNF6" s="40"/>
      <c r="GNG6" s="40"/>
      <c r="GNH6" s="40"/>
      <c r="GNI6" s="40"/>
      <c r="GNJ6" s="40"/>
      <c r="GNK6" s="40"/>
      <c r="GNL6" s="40"/>
      <c r="GNM6" s="40"/>
      <c r="GNN6" s="40"/>
      <c r="GNO6" s="40"/>
      <c r="GNP6" s="40"/>
      <c r="GNQ6" s="40"/>
      <c r="GNR6" s="40"/>
      <c r="GNS6" s="40"/>
      <c r="GNT6" s="40"/>
      <c r="GNU6" s="40"/>
      <c r="GNV6" s="40"/>
      <c r="GNW6" s="40"/>
      <c r="GNX6" s="40"/>
      <c r="GNY6" s="40"/>
      <c r="GNZ6" s="40"/>
      <c r="GOA6" s="40"/>
      <c r="GOB6" s="40"/>
      <c r="GOC6" s="40"/>
      <c r="GOD6" s="40"/>
      <c r="GOE6" s="40"/>
      <c r="GOF6" s="40"/>
      <c r="GOG6" s="40"/>
      <c r="GOH6" s="40"/>
      <c r="GOI6" s="40"/>
      <c r="GOJ6" s="40"/>
      <c r="GOK6" s="40"/>
      <c r="GOL6" s="40"/>
      <c r="GOM6" s="40"/>
      <c r="GON6" s="40"/>
      <c r="GOO6" s="40"/>
      <c r="GOP6" s="40"/>
      <c r="GOQ6" s="40"/>
      <c r="GOR6" s="40"/>
      <c r="GOS6" s="40"/>
      <c r="GOT6" s="40"/>
      <c r="GOU6" s="40"/>
      <c r="GOV6" s="40"/>
      <c r="GOW6" s="40"/>
      <c r="GOX6" s="40"/>
      <c r="GOY6" s="40"/>
      <c r="GOZ6" s="40"/>
      <c r="GPA6" s="40"/>
      <c r="GPB6" s="40"/>
      <c r="GPC6" s="40"/>
      <c r="GPD6" s="40"/>
      <c r="GPE6" s="40"/>
      <c r="GPF6" s="40"/>
      <c r="GPG6" s="40"/>
      <c r="GPH6" s="40"/>
      <c r="GPI6" s="40"/>
      <c r="GPJ6" s="40"/>
      <c r="GPK6" s="40"/>
      <c r="GPL6" s="40"/>
      <c r="GPM6" s="40"/>
      <c r="GPN6" s="40"/>
      <c r="GPO6" s="40"/>
      <c r="GPP6" s="40"/>
      <c r="GPQ6" s="40"/>
      <c r="GPR6" s="40"/>
      <c r="GPS6" s="40"/>
      <c r="GPT6" s="40"/>
      <c r="GPU6" s="40"/>
      <c r="GPV6" s="40"/>
      <c r="GPW6" s="40"/>
      <c r="GPX6" s="40"/>
      <c r="GPY6" s="40"/>
      <c r="GPZ6" s="40"/>
      <c r="GQA6" s="40"/>
      <c r="GQB6" s="40"/>
      <c r="GQC6" s="40"/>
      <c r="GQD6" s="40"/>
      <c r="GQE6" s="40"/>
      <c r="GQF6" s="40"/>
      <c r="GQG6" s="40"/>
      <c r="GQH6" s="40"/>
      <c r="GQI6" s="40"/>
      <c r="GQJ6" s="40"/>
      <c r="GQK6" s="40"/>
      <c r="GQL6" s="40"/>
      <c r="GQM6" s="40"/>
      <c r="GQN6" s="40"/>
      <c r="GQO6" s="40"/>
      <c r="GQP6" s="40"/>
      <c r="GQQ6" s="40"/>
      <c r="GQR6" s="40"/>
      <c r="GQS6" s="40"/>
      <c r="GQT6" s="40"/>
      <c r="GQU6" s="40"/>
      <c r="GQV6" s="40"/>
      <c r="GQW6" s="40"/>
      <c r="GQX6" s="40"/>
      <c r="GQY6" s="40"/>
      <c r="GQZ6" s="40"/>
      <c r="GRA6" s="40"/>
      <c r="GRB6" s="40"/>
      <c r="GRC6" s="40"/>
      <c r="GRD6" s="40"/>
      <c r="GRE6" s="40"/>
      <c r="GRF6" s="40"/>
      <c r="GRG6" s="40"/>
      <c r="GRH6" s="40"/>
      <c r="GRI6" s="40"/>
      <c r="GRJ6" s="40"/>
      <c r="GRK6" s="40"/>
      <c r="GRL6" s="40"/>
      <c r="GRM6" s="40"/>
      <c r="GRN6" s="40"/>
      <c r="GRO6" s="40"/>
      <c r="GRP6" s="40"/>
      <c r="GRQ6" s="40"/>
      <c r="GRR6" s="40"/>
      <c r="GRS6" s="40"/>
      <c r="GRT6" s="40"/>
      <c r="GRU6" s="40"/>
      <c r="GRV6" s="40"/>
      <c r="GRW6" s="40"/>
      <c r="GRX6" s="40"/>
      <c r="GRY6" s="40"/>
      <c r="GRZ6" s="40"/>
      <c r="GSA6" s="40"/>
      <c r="GSB6" s="40"/>
      <c r="GSC6" s="40"/>
      <c r="GSD6" s="40"/>
      <c r="GSE6" s="40"/>
      <c r="GSF6" s="40"/>
      <c r="GSG6" s="40"/>
      <c r="GSH6" s="40"/>
      <c r="GSI6" s="40"/>
      <c r="GSJ6" s="40"/>
      <c r="GSK6" s="40"/>
      <c r="GSL6" s="40"/>
      <c r="GSM6" s="40"/>
      <c r="GSN6" s="40"/>
      <c r="GSO6" s="40"/>
      <c r="GSP6" s="40"/>
      <c r="GSQ6" s="40"/>
      <c r="GSR6" s="40"/>
      <c r="GSS6" s="40"/>
      <c r="GST6" s="40"/>
      <c r="GSU6" s="40"/>
      <c r="GSV6" s="40"/>
      <c r="GSW6" s="40"/>
      <c r="GSX6" s="40"/>
      <c r="GSY6" s="40"/>
      <c r="GSZ6" s="40"/>
      <c r="GTA6" s="40"/>
      <c r="GTB6" s="40"/>
      <c r="GTC6" s="40"/>
      <c r="GTD6" s="40"/>
      <c r="GTE6" s="40"/>
      <c r="GTF6" s="40"/>
      <c r="GTG6" s="40"/>
      <c r="GTH6" s="40"/>
      <c r="GTI6" s="40"/>
      <c r="GTJ6" s="40"/>
      <c r="GTK6" s="40"/>
      <c r="GTL6" s="40"/>
      <c r="GTM6" s="40"/>
      <c r="GTN6" s="40"/>
      <c r="GTO6" s="40"/>
      <c r="GTP6" s="40"/>
      <c r="GTQ6" s="40"/>
      <c r="GTR6" s="40"/>
      <c r="GTS6" s="40"/>
      <c r="GTT6" s="40"/>
      <c r="GTU6" s="40"/>
      <c r="GTV6" s="40"/>
      <c r="GTW6" s="40"/>
      <c r="GTX6" s="40"/>
      <c r="GTY6" s="40"/>
      <c r="GTZ6" s="40"/>
      <c r="GUA6" s="40"/>
      <c r="GUB6" s="40"/>
      <c r="GUC6" s="40"/>
      <c r="GUD6" s="40"/>
      <c r="GUE6" s="40"/>
      <c r="GUF6" s="40"/>
      <c r="GUG6" s="40"/>
      <c r="GUH6" s="40"/>
      <c r="GUI6" s="40"/>
      <c r="GUJ6" s="40"/>
      <c r="GUK6" s="40"/>
      <c r="GUL6" s="40"/>
      <c r="GUM6" s="40"/>
      <c r="GUN6" s="40"/>
      <c r="GUO6" s="40"/>
      <c r="GUP6" s="40"/>
      <c r="GUQ6" s="40"/>
      <c r="GUR6" s="40"/>
      <c r="GUS6" s="40"/>
      <c r="GUT6" s="40"/>
      <c r="GUU6" s="40"/>
      <c r="GUV6" s="40"/>
      <c r="GUW6" s="40"/>
      <c r="GUX6" s="40"/>
      <c r="GUY6" s="40"/>
      <c r="GUZ6" s="40"/>
      <c r="GVA6" s="40"/>
      <c r="GVB6" s="40"/>
      <c r="GVC6" s="40"/>
      <c r="GVD6" s="40"/>
      <c r="GVE6" s="40"/>
      <c r="GVF6" s="40"/>
      <c r="GVG6" s="40"/>
      <c r="GVH6" s="40"/>
      <c r="GVI6" s="40"/>
      <c r="GVJ6" s="40"/>
      <c r="GVK6" s="40"/>
      <c r="GVL6" s="40"/>
      <c r="GVM6" s="40"/>
      <c r="GVN6" s="40"/>
      <c r="GVO6" s="40"/>
      <c r="GVP6" s="40"/>
      <c r="GVQ6" s="40"/>
      <c r="GVR6" s="40"/>
      <c r="GVS6" s="40"/>
      <c r="GVT6" s="40"/>
      <c r="GVU6" s="40"/>
      <c r="GVV6" s="40"/>
      <c r="GVW6" s="40"/>
      <c r="GVX6" s="40"/>
      <c r="GVY6" s="40"/>
      <c r="GVZ6" s="40"/>
      <c r="GWA6" s="40"/>
      <c r="GWB6" s="40"/>
      <c r="GWC6" s="40"/>
      <c r="GWD6" s="40"/>
      <c r="GWE6" s="40"/>
      <c r="GWF6" s="40"/>
      <c r="GWG6" s="40"/>
      <c r="GWH6" s="40"/>
      <c r="GWI6" s="40"/>
      <c r="GWJ6" s="40"/>
      <c r="GWK6" s="40"/>
      <c r="GWL6" s="40"/>
      <c r="GWM6" s="40"/>
      <c r="GWN6" s="40"/>
      <c r="GWO6" s="40"/>
      <c r="GWP6" s="40"/>
      <c r="GWQ6" s="40"/>
      <c r="GWR6" s="40"/>
      <c r="GWS6" s="40"/>
      <c r="GWT6" s="40"/>
      <c r="GWU6" s="40"/>
      <c r="GWV6" s="40"/>
      <c r="GWW6" s="40"/>
      <c r="GWX6" s="40"/>
      <c r="GWY6" s="40"/>
      <c r="GWZ6" s="40"/>
      <c r="GXA6" s="40"/>
      <c r="GXB6" s="40"/>
      <c r="GXC6" s="40"/>
      <c r="GXD6" s="40"/>
      <c r="GXE6" s="40"/>
      <c r="GXF6" s="40"/>
      <c r="GXG6" s="40"/>
      <c r="GXH6" s="40"/>
      <c r="GXI6" s="40"/>
      <c r="GXJ6" s="40"/>
      <c r="GXK6" s="40"/>
      <c r="GXL6" s="40"/>
      <c r="GXM6" s="40"/>
      <c r="GXN6" s="40"/>
      <c r="GXO6" s="40"/>
      <c r="GXP6" s="40"/>
      <c r="GXQ6" s="40"/>
      <c r="GXR6" s="40"/>
      <c r="GXS6" s="40"/>
      <c r="GXT6" s="40"/>
      <c r="GXU6" s="40"/>
      <c r="GXV6" s="40"/>
      <c r="GXW6" s="40"/>
      <c r="GXX6" s="40"/>
      <c r="GXY6" s="40"/>
      <c r="GXZ6" s="40"/>
      <c r="GYA6" s="40"/>
      <c r="GYB6" s="40"/>
      <c r="GYC6" s="40"/>
      <c r="GYD6" s="40"/>
      <c r="GYE6" s="40"/>
      <c r="GYF6" s="40"/>
      <c r="GYG6" s="40"/>
      <c r="GYH6" s="40"/>
      <c r="GYI6" s="40"/>
      <c r="GYJ6" s="40"/>
      <c r="GYK6" s="40"/>
      <c r="GYL6" s="40"/>
      <c r="GYM6" s="40"/>
      <c r="GYN6" s="40"/>
      <c r="GYO6" s="40"/>
      <c r="GYP6" s="40"/>
      <c r="GYQ6" s="40"/>
      <c r="GYR6" s="40"/>
      <c r="GYS6" s="40"/>
      <c r="GYT6" s="40"/>
      <c r="GYU6" s="40"/>
      <c r="GYV6" s="40"/>
      <c r="GYW6" s="40"/>
      <c r="GYX6" s="40"/>
      <c r="GYY6" s="40"/>
      <c r="GYZ6" s="40"/>
      <c r="GZA6" s="40"/>
      <c r="GZB6" s="40"/>
      <c r="GZC6" s="40"/>
      <c r="GZD6" s="40"/>
      <c r="GZE6" s="40"/>
      <c r="GZF6" s="40"/>
      <c r="GZG6" s="40"/>
      <c r="GZH6" s="40"/>
      <c r="GZI6" s="40"/>
      <c r="GZJ6" s="40"/>
      <c r="GZK6" s="40"/>
      <c r="GZL6" s="40"/>
      <c r="GZM6" s="40"/>
      <c r="GZN6" s="40"/>
      <c r="GZO6" s="40"/>
      <c r="GZP6" s="40"/>
      <c r="GZQ6" s="40"/>
      <c r="GZR6" s="40"/>
      <c r="GZS6" s="40"/>
      <c r="GZT6" s="40"/>
      <c r="GZU6" s="40"/>
      <c r="GZV6" s="40"/>
      <c r="GZW6" s="40"/>
      <c r="GZX6" s="40"/>
      <c r="GZY6" s="40"/>
      <c r="GZZ6" s="40"/>
      <c r="HAA6" s="40"/>
      <c r="HAB6" s="40"/>
      <c r="HAC6" s="40"/>
      <c r="HAD6" s="40"/>
      <c r="HAE6" s="40"/>
      <c r="HAF6" s="40"/>
      <c r="HAG6" s="40"/>
      <c r="HAH6" s="40"/>
      <c r="HAI6" s="40"/>
      <c r="HAJ6" s="40"/>
      <c r="HAK6" s="40"/>
      <c r="HAL6" s="40"/>
      <c r="HAM6" s="40"/>
      <c r="HAN6" s="40"/>
      <c r="HAO6" s="40"/>
      <c r="HAP6" s="40"/>
      <c r="HAQ6" s="40"/>
      <c r="HAR6" s="40"/>
      <c r="HAS6" s="40"/>
      <c r="HAT6" s="40"/>
      <c r="HAU6" s="40"/>
      <c r="HAV6" s="40"/>
      <c r="HAW6" s="40"/>
      <c r="HAX6" s="40"/>
      <c r="HAY6" s="40"/>
      <c r="HAZ6" s="40"/>
      <c r="HBA6" s="40"/>
      <c r="HBB6" s="40"/>
      <c r="HBC6" s="40"/>
      <c r="HBD6" s="40"/>
      <c r="HBE6" s="40"/>
      <c r="HBF6" s="40"/>
      <c r="HBG6" s="40"/>
      <c r="HBH6" s="40"/>
      <c r="HBI6" s="40"/>
      <c r="HBJ6" s="40"/>
      <c r="HBK6" s="40"/>
      <c r="HBL6" s="40"/>
      <c r="HBM6" s="40"/>
      <c r="HBN6" s="40"/>
      <c r="HBO6" s="40"/>
      <c r="HBP6" s="40"/>
      <c r="HBQ6" s="40"/>
      <c r="HBR6" s="40"/>
      <c r="HBS6" s="40"/>
      <c r="HBT6" s="40"/>
      <c r="HBU6" s="40"/>
      <c r="HBV6" s="40"/>
      <c r="HBW6" s="40"/>
      <c r="HBX6" s="40"/>
      <c r="HBY6" s="40"/>
      <c r="HBZ6" s="40"/>
      <c r="HCA6" s="40"/>
      <c r="HCB6" s="40"/>
      <c r="HCC6" s="40"/>
      <c r="HCD6" s="40"/>
      <c r="HCE6" s="40"/>
      <c r="HCF6" s="40"/>
      <c r="HCG6" s="40"/>
      <c r="HCH6" s="40"/>
      <c r="HCI6" s="40"/>
      <c r="HCJ6" s="40"/>
      <c r="HCK6" s="40"/>
      <c r="HCL6" s="40"/>
      <c r="HCM6" s="40"/>
      <c r="HCN6" s="40"/>
      <c r="HCO6" s="40"/>
      <c r="HCP6" s="40"/>
      <c r="HCQ6" s="40"/>
      <c r="HCR6" s="40"/>
      <c r="HCS6" s="40"/>
      <c r="HCT6" s="40"/>
      <c r="HCU6" s="40"/>
      <c r="HCV6" s="40"/>
      <c r="HCW6" s="40"/>
      <c r="HCX6" s="40"/>
      <c r="HCY6" s="40"/>
      <c r="HCZ6" s="40"/>
      <c r="HDA6" s="40"/>
      <c r="HDB6" s="40"/>
      <c r="HDC6" s="40"/>
      <c r="HDD6" s="40"/>
      <c r="HDE6" s="40"/>
      <c r="HDF6" s="40"/>
      <c r="HDG6" s="40"/>
      <c r="HDH6" s="40"/>
      <c r="HDI6" s="40"/>
      <c r="HDJ6" s="40"/>
      <c r="HDK6" s="40"/>
      <c r="HDL6" s="40"/>
      <c r="HDM6" s="40"/>
      <c r="HDN6" s="40"/>
      <c r="HDO6" s="40"/>
      <c r="HDP6" s="40"/>
      <c r="HDQ6" s="40"/>
      <c r="HDR6" s="40"/>
      <c r="HDS6" s="40"/>
      <c r="HDT6" s="40"/>
      <c r="HDU6" s="40"/>
      <c r="HDV6" s="40"/>
      <c r="HDW6" s="40"/>
      <c r="HDX6" s="40"/>
      <c r="HDY6" s="40"/>
      <c r="HDZ6" s="40"/>
      <c r="HEA6" s="40"/>
      <c r="HEB6" s="40"/>
      <c r="HEC6" s="40"/>
      <c r="HED6" s="40"/>
      <c r="HEE6" s="40"/>
      <c r="HEF6" s="40"/>
      <c r="HEG6" s="40"/>
      <c r="HEH6" s="40"/>
      <c r="HEI6" s="40"/>
      <c r="HEJ6" s="40"/>
      <c r="HEK6" s="40"/>
      <c r="HEL6" s="40"/>
      <c r="HEM6" s="40"/>
      <c r="HEN6" s="40"/>
      <c r="HEO6" s="40"/>
      <c r="HEP6" s="40"/>
      <c r="HEQ6" s="40"/>
      <c r="HER6" s="40"/>
      <c r="HES6" s="40"/>
      <c r="HET6" s="40"/>
      <c r="HEU6" s="40"/>
      <c r="HEV6" s="40"/>
      <c r="HEW6" s="40"/>
      <c r="HEX6" s="40"/>
      <c r="HEY6" s="40"/>
      <c r="HEZ6" s="40"/>
      <c r="HFA6" s="40"/>
      <c r="HFB6" s="40"/>
      <c r="HFC6" s="40"/>
      <c r="HFD6" s="40"/>
      <c r="HFE6" s="40"/>
      <c r="HFF6" s="40"/>
      <c r="HFG6" s="40"/>
      <c r="HFH6" s="40"/>
      <c r="HFI6" s="40"/>
      <c r="HFJ6" s="40"/>
      <c r="HFK6" s="40"/>
      <c r="HFL6" s="40"/>
      <c r="HFM6" s="40"/>
      <c r="HFN6" s="40"/>
      <c r="HFO6" s="40"/>
      <c r="HFP6" s="40"/>
      <c r="HFQ6" s="40"/>
      <c r="HFR6" s="40"/>
      <c r="HFS6" s="40"/>
      <c r="HFT6" s="40"/>
      <c r="HFU6" s="40"/>
      <c r="HFV6" s="40"/>
      <c r="HFW6" s="40"/>
      <c r="HFX6" s="40"/>
      <c r="HFY6" s="40"/>
      <c r="HFZ6" s="40"/>
      <c r="HGA6" s="40"/>
      <c r="HGB6" s="40"/>
      <c r="HGC6" s="40"/>
      <c r="HGD6" s="40"/>
      <c r="HGE6" s="40"/>
      <c r="HGF6" s="40"/>
      <c r="HGG6" s="40"/>
      <c r="HGH6" s="40"/>
      <c r="HGI6" s="40"/>
      <c r="HGJ6" s="40"/>
      <c r="HGK6" s="40"/>
      <c r="HGL6" s="40"/>
      <c r="HGM6" s="40"/>
      <c r="HGN6" s="40"/>
      <c r="HGO6" s="40"/>
      <c r="HGP6" s="40"/>
      <c r="HGQ6" s="40"/>
      <c r="HGR6" s="40"/>
      <c r="HGS6" s="40"/>
      <c r="HGT6" s="40"/>
      <c r="HGU6" s="40"/>
      <c r="HGV6" s="40"/>
      <c r="HGW6" s="40"/>
      <c r="HGX6" s="40"/>
      <c r="HGY6" s="40"/>
      <c r="HGZ6" s="40"/>
      <c r="HHA6" s="40"/>
      <c r="HHB6" s="40"/>
      <c r="HHC6" s="40"/>
      <c r="HHD6" s="40"/>
      <c r="HHE6" s="40"/>
      <c r="HHF6" s="40"/>
      <c r="HHG6" s="40"/>
      <c r="HHH6" s="40"/>
      <c r="HHI6" s="40"/>
      <c r="HHJ6" s="40"/>
      <c r="HHK6" s="40"/>
      <c r="HHL6" s="40"/>
      <c r="HHM6" s="40"/>
      <c r="HHN6" s="40"/>
      <c r="HHO6" s="40"/>
      <c r="HHP6" s="40"/>
      <c r="HHQ6" s="40"/>
      <c r="HHR6" s="40"/>
      <c r="HHS6" s="40"/>
      <c r="HHT6" s="40"/>
      <c r="HHU6" s="40"/>
      <c r="HHV6" s="40"/>
      <c r="HHW6" s="40"/>
      <c r="HHX6" s="40"/>
      <c r="HHY6" s="40"/>
      <c r="HHZ6" s="40"/>
      <c r="HIA6" s="40"/>
      <c r="HIB6" s="40"/>
      <c r="HIC6" s="40"/>
      <c r="HID6" s="40"/>
      <c r="HIE6" s="40"/>
      <c r="HIF6" s="40"/>
      <c r="HIG6" s="40"/>
      <c r="HIH6" s="40"/>
      <c r="HII6" s="40"/>
      <c r="HIJ6" s="40"/>
      <c r="HIK6" s="40"/>
      <c r="HIL6" s="40"/>
      <c r="HIM6" s="40"/>
      <c r="HIN6" s="40"/>
      <c r="HIO6" s="40"/>
      <c r="HIP6" s="40"/>
      <c r="HIQ6" s="40"/>
      <c r="HIR6" s="40"/>
      <c r="HIS6" s="40"/>
      <c r="HIT6" s="40"/>
      <c r="HIU6" s="40"/>
      <c r="HIV6" s="40"/>
      <c r="HIW6" s="40"/>
      <c r="HIX6" s="40"/>
      <c r="HIY6" s="40"/>
      <c r="HIZ6" s="40"/>
      <c r="HJA6" s="40"/>
      <c r="HJB6" s="40"/>
      <c r="HJC6" s="40"/>
      <c r="HJD6" s="40"/>
      <c r="HJE6" s="40"/>
      <c r="HJF6" s="40"/>
      <c r="HJG6" s="40"/>
      <c r="HJH6" s="40"/>
      <c r="HJI6" s="40"/>
      <c r="HJJ6" s="40"/>
      <c r="HJK6" s="40"/>
      <c r="HJL6" s="40"/>
      <c r="HJM6" s="40"/>
      <c r="HJN6" s="40"/>
      <c r="HJO6" s="40"/>
      <c r="HJP6" s="40"/>
      <c r="HJQ6" s="40"/>
      <c r="HJR6" s="40"/>
      <c r="HJS6" s="40"/>
      <c r="HJT6" s="40"/>
      <c r="HJU6" s="40"/>
      <c r="HJV6" s="40"/>
      <c r="HJW6" s="40"/>
      <c r="HJX6" s="40"/>
      <c r="HJY6" s="40"/>
      <c r="HJZ6" s="40"/>
      <c r="HKA6" s="40"/>
      <c r="HKB6" s="40"/>
      <c r="HKC6" s="40"/>
      <c r="HKD6" s="40"/>
      <c r="HKE6" s="40"/>
      <c r="HKF6" s="40"/>
      <c r="HKG6" s="40"/>
      <c r="HKH6" s="40"/>
      <c r="HKI6" s="40"/>
      <c r="HKJ6" s="40"/>
      <c r="HKK6" s="40"/>
      <c r="HKL6" s="40"/>
      <c r="HKM6" s="40"/>
      <c r="HKN6" s="40"/>
      <c r="HKO6" s="40"/>
      <c r="HKP6" s="40"/>
      <c r="HKQ6" s="40"/>
      <c r="HKR6" s="40"/>
      <c r="HKS6" s="40"/>
      <c r="HKT6" s="40"/>
      <c r="HKU6" s="40"/>
      <c r="HKV6" s="40"/>
      <c r="HKW6" s="40"/>
      <c r="HKX6" s="40"/>
      <c r="HKY6" s="40"/>
      <c r="HKZ6" s="40"/>
      <c r="HLA6" s="40"/>
      <c r="HLB6" s="40"/>
      <c r="HLC6" s="40"/>
      <c r="HLD6" s="40"/>
      <c r="HLE6" s="40"/>
      <c r="HLF6" s="40"/>
      <c r="HLG6" s="40"/>
      <c r="HLH6" s="40"/>
      <c r="HLI6" s="40"/>
      <c r="HLJ6" s="40"/>
      <c r="HLK6" s="40"/>
      <c r="HLL6" s="40"/>
      <c r="HLM6" s="40"/>
      <c r="HLN6" s="40"/>
      <c r="HLO6" s="40"/>
      <c r="HLP6" s="40"/>
      <c r="HLQ6" s="40"/>
      <c r="HLR6" s="40"/>
      <c r="HLS6" s="40"/>
      <c r="HLT6" s="40"/>
      <c r="HLU6" s="40"/>
      <c r="HLV6" s="40"/>
      <c r="HLW6" s="40"/>
      <c r="HLX6" s="40"/>
      <c r="HLY6" s="40"/>
      <c r="HLZ6" s="40"/>
      <c r="HMA6" s="40"/>
      <c r="HMB6" s="40"/>
      <c r="HMC6" s="40"/>
      <c r="HMD6" s="40"/>
      <c r="HME6" s="40"/>
      <c r="HMF6" s="40"/>
      <c r="HMG6" s="40"/>
      <c r="HMH6" s="40"/>
      <c r="HMI6" s="40"/>
      <c r="HMJ6" s="40"/>
      <c r="HMK6" s="40"/>
      <c r="HML6" s="40"/>
      <c r="HMM6" s="40"/>
      <c r="HMN6" s="40"/>
      <c r="HMO6" s="40"/>
      <c r="HMP6" s="40"/>
      <c r="HMQ6" s="40"/>
      <c r="HMR6" s="40"/>
      <c r="HMS6" s="40"/>
      <c r="HMT6" s="40"/>
      <c r="HMU6" s="40"/>
      <c r="HMV6" s="40"/>
      <c r="HMW6" s="40"/>
      <c r="HMX6" s="40"/>
      <c r="HMY6" s="40"/>
      <c r="HMZ6" s="40"/>
      <c r="HNA6" s="40"/>
      <c r="HNB6" s="40"/>
      <c r="HNC6" s="40"/>
      <c r="HND6" s="40"/>
      <c r="HNE6" s="40"/>
      <c r="HNF6" s="40"/>
      <c r="HNG6" s="40"/>
      <c r="HNH6" s="40"/>
      <c r="HNI6" s="40"/>
      <c r="HNJ6" s="40"/>
      <c r="HNK6" s="40"/>
      <c r="HNL6" s="40"/>
      <c r="HNM6" s="40"/>
      <c r="HNN6" s="40"/>
      <c r="HNO6" s="40"/>
      <c r="HNP6" s="40"/>
      <c r="HNQ6" s="40"/>
      <c r="HNR6" s="40"/>
      <c r="HNS6" s="40"/>
      <c r="HNT6" s="40"/>
      <c r="HNU6" s="40"/>
      <c r="HNV6" s="40"/>
      <c r="HNW6" s="40"/>
      <c r="HNX6" s="40"/>
      <c r="HNY6" s="40"/>
      <c r="HNZ6" s="40"/>
      <c r="HOA6" s="40"/>
      <c r="HOB6" s="40"/>
      <c r="HOC6" s="40"/>
      <c r="HOD6" s="40"/>
      <c r="HOE6" s="40"/>
      <c r="HOF6" s="40"/>
      <c r="HOG6" s="40"/>
      <c r="HOH6" s="40"/>
      <c r="HOI6" s="40"/>
      <c r="HOJ6" s="40"/>
      <c r="HOK6" s="40"/>
      <c r="HOL6" s="40"/>
      <c r="HOM6" s="40"/>
      <c r="HON6" s="40"/>
      <c r="HOO6" s="40"/>
      <c r="HOP6" s="40"/>
      <c r="HOQ6" s="40"/>
      <c r="HOR6" s="40"/>
      <c r="HOS6" s="40"/>
      <c r="HOT6" s="40"/>
      <c r="HOU6" s="40"/>
      <c r="HOV6" s="40"/>
      <c r="HOW6" s="40"/>
      <c r="HOX6" s="40"/>
      <c r="HOY6" s="40"/>
      <c r="HOZ6" s="40"/>
      <c r="HPA6" s="40"/>
      <c r="HPB6" s="40"/>
      <c r="HPC6" s="40"/>
      <c r="HPD6" s="40"/>
      <c r="HPE6" s="40"/>
      <c r="HPF6" s="40"/>
      <c r="HPG6" s="40"/>
      <c r="HPH6" s="40"/>
      <c r="HPI6" s="40"/>
      <c r="HPJ6" s="40"/>
      <c r="HPK6" s="40"/>
      <c r="HPL6" s="40"/>
      <c r="HPM6" s="40"/>
      <c r="HPN6" s="40"/>
      <c r="HPO6" s="40"/>
      <c r="HPP6" s="40"/>
      <c r="HPQ6" s="40"/>
      <c r="HPR6" s="40"/>
      <c r="HPS6" s="40"/>
      <c r="HPT6" s="40"/>
      <c r="HPU6" s="40"/>
      <c r="HPV6" s="40"/>
      <c r="HPW6" s="40"/>
      <c r="HPX6" s="40"/>
      <c r="HPY6" s="40"/>
      <c r="HPZ6" s="40"/>
      <c r="HQA6" s="40"/>
      <c r="HQB6" s="40"/>
      <c r="HQC6" s="40"/>
      <c r="HQD6" s="40"/>
      <c r="HQE6" s="40"/>
      <c r="HQF6" s="40"/>
      <c r="HQG6" s="40"/>
      <c r="HQH6" s="40"/>
      <c r="HQI6" s="40"/>
      <c r="HQJ6" s="40"/>
      <c r="HQK6" s="40"/>
      <c r="HQL6" s="40"/>
      <c r="HQM6" s="40"/>
      <c r="HQN6" s="40"/>
      <c r="HQO6" s="40"/>
      <c r="HQP6" s="40"/>
      <c r="HQQ6" s="40"/>
      <c r="HQR6" s="40"/>
      <c r="HQS6" s="40"/>
      <c r="HQT6" s="40"/>
      <c r="HQU6" s="40"/>
      <c r="HQV6" s="40"/>
      <c r="HQW6" s="40"/>
      <c r="HQX6" s="40"/>
      <c r="HQY6" s="40"/>
      <c r="HQZ6" s="40"/>
      <c r="HRA6" s="40"/>
      <c r="HRB6" s="40"/>
      <c r="HRC6" s="40"/>
      <c r="HRD6" s="40"/>
      <c r="HRE6" s="40"/>
      <c r="HRF6" s="40"/>
      <c r="HRG6" s="40"/>
      <c r="HRH6" s="40"/>
      <c r="HRI6" s="40"/>
      <c r="HRJ6" s="40"/>
      <c r="HRK6" s="40"/>
      <c r="HRL6" s="40"/>
      <c r="HRM6" s="40"/>
      <c r="HRN6" s="40"/>
      <c r="HRO6" s="40"/>
      <c r="HRP6" s="40"/>
      <c r="HRQ6" s="40"/>
      <c r="HRR6" s="40"/>
      <c r="HRS6" s="40"/>
      <c r="HRT6" s="40"/>
      <c r="HRU6" s="40"/>
      <c r="HRV6" s="40"/>
      <c r="HRW6" s="40"/>
      <c r="HRX6" s="40"/>
      <c r="HRY6" s="40"/>
      <c r="HRZ6" s="40"/>
      <c r="HSA6" s="40"/>
      <c r="HSB6" s="40"/>
      <c r="HSC6" s="40"/>
      <c r="HSD6" s="40"/>
      <c r="HSE6" s="40"/>
      <c r="HSF6" s="40"/>
      <c r="HSG6" s="40"/>
      <c r="HSH6" s="40"/>
      <c r="HSI6" s="40"/>
      <c r="HSJ6" s="40"/>
      <c r="HSK6" s="40"/>
      <c r="HSL6" s="40"/>
      <c r="HSM6" s="40"/>
      <c r="HSN6" s="40"/>
      <c r="HSO6" s="40"/>
      <c r="HSP6" s="40"/>
      <c r="HSQ6" s="40"/>
      <c r="HSR6" s="40"/>
      <c r="HSS6" s="40"/>
      <c r="HST6" s="40"/>
      <c r="HSU6" s="40"/>
      <c r="HSV6" s="40"/>
      <c r="HSW6" s="40"/>
      <c r="HSX6" s="40"/>
      <c r="HSY6" s="40"/>
      <c r="HSZ6" s="40"/>
      <c r="HTA6" s="40"/>
      <c r="HTB6" s="40"/>
      <c r="HTC6" s="40"/>
      <c r="HTD6" s="40"/>
      <c r="HTE6" s="40"/>
      <c r="HTF6" s="40"/>
      <c r="HTG6" s="40"/>
      <c r="HTH6" s="40"/>
      <c r="HTI6" s="40"/>
      <c r="HTJ6" s="40"/>
      <c r="HTK6" s="40"/>
      <c r="HTL6" s="40"/>
      <c r="HTM6" s="40"/>
      <c r="HTN6" s="40"/>
      <c r="HTO6" s="40"/>
      <c r="HTP6" s="40"/>
      <c r="HTQ6" s="40"/>
      <c r="HTR6" s="40"/>
      <c r="HTS6" s="40"/>
      <c r="HTT6" s="40"/>
      <c r="HTU6" s="40"/>
      <c r="HTV6" s="40"/>
      <c r="HTW6" s="40"/>
      <c r="HTX6" s="40"/>
      <c r="HTY6" s="40"/>
      <c r="HTZ6" s="40"/>
      <c r="HUA6" s="40"/>
      <c r="HUB6" s="40"/>
      <c r="HUC6" s="40"/>
      <c r="HUD6" s="40"/>
      <c r="HUE6" s="40"/>
      <c r="HUF6" s="40"/>
      <c r="HUG6" s="40"/>
      <c r="HUH6" s="40"/>
      <c r="HUI6" s="40"/>
      <c r="HUJ6" s="40"/>
      <c r="HUK6" s="40"/>
      <c r="HUL6" s="40"/>
      <c r="HUM6" s="40"/>
      <c r="HUN6" s="40"/>
      <c r="HUO6" s="40"/>
      <c r="HUP6" s="40"/>
      <c r="HUQ6" s="40"/>
      <c r="HUR6" s="40"/>
      <c r="HUS6" s="40"/>
      <c r="HUT6" s="40"/>
      <c r="HUU6" s="40"/>
      <c r="HUV6" s="40"/>
      <c r="HUW6" s="40"/>
      <c r="HUX6" s="40"/>
      <c r="HUY6" s="40"/>
      <c r="HUZ6" s="40"/>
      <c r="HVA6" s="40"/>
      <c r="HVB6" s="40"/>
      <c r="HVC6" s="40"/>
      <c r="HVD6" s="40"/>
      <c r="HVE6" s="40"/>
      <c r="HVF6" s="40"/>
      <c r="HVG6" s="40"/>
      <c r="HVH6" s="40"/>
      <c r="HVI6" s="40"/>
      <c r="HVJ6" s="40"/>
      <c r="HVK6" s="40"/>
      <c r="HVL6" s="40"/>
      <c r="HVM6" s="40"/>
      <c r="HVN6" s="40"/>
      <c r="HVO6" s="40"/>
      <c r="HVP6" s="40"/>
      <c r="HVQ6" s="40"/>
      <c r="HVR6" s="40"/>
      <c r="HVS6" s="40"/>
      <c r="HVT6" s="40"/>
      <c r="HVU6" s="40"/>
      <c r="HVV6" s="40"/>
      <c r="HVW6" s="40"/>
      <c r="HVX6" s="40"/>
      <c r="HVY6" s="40"/>
      <c r="HVZ6" s="40"/>
      <c r="HWA6" s="40"/>
      <c r="HWB6" s="40"/>
      <c r="HWC6" s="40"/>
      <c r="HWD6" s="40"/>
      <c r="HWE6" s="40"/>
      <c r="HWF6" s="40"/>
      <c r="HWG6" s="40"/>
      <c r="HWH6" s="40"/>
      <c r="HWI6" s="40"/>
      <c r="HWJ6" s="40"/>
      <c r="HWK6" s="40"/>
      <c r="HWL6" s="40"/>
      <c r="HWM6" s="40"/>
      <c r="HWN6" s="40"/>
      <c r="HWO6" s="40"/>
      <c r="HWP6" s="40"/>
      <c r="HWQ6" s="40"/>
      <c r="HWR6" s="40"/>
      <c r="HWS6" s="40"/>
      <c r="HWT6" s="40"/>
      <c r="HWU6" s="40"/>
      <c r="HWV6" s="40"/>
      <c r="HWW6" s="40"/>
      <c r="HWX6" s="40"/>
      <c r="HWY6" s="40"/>
      <c r="HWZ6" s="40"/>
      <c r="HXA6" s="40"/>
      <c r="HXB6" s="40"/>
      <c r="HXC6" s="40"/>
      <c r="HXD6" s="40"/>
      <c r="HXE6" s="40"/>
      <c r="HXF6" s="40"/>
      <c r="HXG6" s="40"/>
      <c r="HXH6" s="40"/>
      <c r="HXI6" s="40"/>
      <c r="HXJ6" s="40"/>
      <c r="HXK6" s="40"/>
      <c r="HXL6" s="40"/>
      <c r="HXM6" s="40"/>
      <c r="HXN6" s="40"/>
      <c r="HXO6" s="40"/>
      <c r="HXP6" s="40"/>
      <c r="HXQ6" s="40"/>
      <c r="HXR6" s="40"/>
      <c r="HXS6" s="40"/>
      <c r="HXT6" s="40"/>
      <c r="HXU6" s="40"/>
      <c r="HXV6" s="40"/>
      <c r="HXW6" s="40"/>
      <c r="HXX6" s="40"/>
      <c r="HXY6" s="40"/>
      <c r="HXZ6" s="40"/>
      <c r="HYA6" s="40"/>
      <c r="HYB6" s="40"/>
      <c r="HYC6" s="40"/>
      <c r="HYD6" s="40"/>
      <c r="HYE6" s="40"/>
      <c r="HYF6" s="40"/>
      <c r="HYG6" s="40"/>
      <c r="HYH6" s="40"/>
      <c r="HYI6" s="40"/>
      <c r="HYJ6" s="40"/>
      <c r="HYK6" s="40"/>
      <c r="HYL6" s="40"/>
      <c r="HYM6" s="40"/>
      <c r="HYN6" s="40"/>
      <c r="HYO6" s="40"/>
      <c r="HYP6" s="40"/>
      <c r="HYQ6" s="40"/>
      <c r="HYR6" s="40"/>
      <c r="HYS6" s="40"/>
      <c r="HYT6" s="40"/>
      <c r="HYU6" s="40"/>
      <c r="HYV6" s="40"/>
      <c r="HYW6" s="40"/>
      <c r="HYX6" s="40"/>
      <c r="HYY6" s="40"/>
      <c r="HYZ6" s="40"/>
      <c r="HZA6" s="40"/>
      <c r="HZB6" s="40"/>
      <c r="HZC6" s="40"/>
      <c r="HZD6" s="40"/>
      <c r="HZE6" s="40"/>
      <c r="HZF6" s="40"/>
      <c r="HZG6" s="40"/>
      <c r="HZH6" s="40"/>
      <c r="HZI6" s="40"/>
      <c r="HZJ6" s="40"/>
      <c r="HZK6" s="40"/>
      <c r="HZL6" s="40"/>
      <c r="HZM6" s="40"/>
      <c r="HZN6" s="40"/>
      <c r="HZO6" s="40"/>
      <c r="HZP6" s="40"/>
      <c r="HZQ6" s="40"/>
      <c r="HZR6" s="40"/>
      <c r="HZS6" s="40"/>
      <c r="HZT6" s="40"/>
      <c r="HZU6" s="40"/>
      <c r="HZV6" s="40"/>
      <c r="HZW6" s="40"/>
      <c r="HZX6" s="40"/>
      <c r="HZY6" s="40"/>
      <c r="HZZ6" s="40"/>
      <c r="IAA6" s="40"/>
      <c r="IAB6" s="40"/>
      <c r="IAC6" s="40"/>
      <c r="IAD6" s="40"/>
      <c r="IAE6" s="40"/>
      <c r="IAF6" s="40"/>
      <c r="IAG6" s="40"/>
      <c r="IAH6" s="40"/>
      <c r="IAI6" s="40"/>
      <c r="IAJ6" s="40"/>
      <c r="IAK6" s="40"/>
      <c r="IAL6" s="40"/>
      <c r="IAM6" s="40"/>
      <c r="IAN6" s="40"/>
      <c r="IAO6" s="40"/>
      <c r="IAP6" s="40"/>
      <c r="IAQ6" s="40"/>
      <c r="IAR6" s="40"/>
      <c r="IAS6" s="40"/>
      <c r="IAT6" s="40"/>
      <c r="IAU6" s="40"/>
      <c r="IAV6" s="40"/>
      <c r="IAW6" s="40"/>
      <c r="IAX6" s="40"/>
      <c r="IAY6" s="40"/>
      <c r="IAZ6" s="40"/>
      <c r="IBA6" s="40"/>
      <c r="IBB6" s="40"/>
      <c r="IBC6" s="40"/>
      <c r="IBD6" s="40"/>
      <c r="IBE6" s="40"/>
      <c r="IBF6" s="40"/>
      <c r="IBG6" s="40"/>
      <c r="IBH6" s="40"/>
      <c r="IBI6" s="40"/>
      <c r="IBJ6" s="40"/>
      <c r="IBK6" s="40"/>
      <c r="IBL6" s="40"/>
      <c r="IBM6" s="40"/>
      <c r="IBN6" s="40"/>
      <c r="IBO6" s="40"/>
      <c r="IBP6" s="40"/>
      <c r="IBQ6" s="40"/>
      <c r="IBR6" s="40"/>
      <c r="IBS6" s="40"/>
      <c r="IBT6" s="40"/>
      <c r="IBU6" s="40"/>
      <c r="IBV6" s="40"/>
      <c r="IBW6" s="40"/>
      <c r="IBX6" s="40"/>
      <c r="IBY6" s="40"/>
      <c r="IBZ6" s="40"/>
      <c r="ICA6" s="40"/>
      <c r="ICB6" s="40"/>
      <c r="ICC6" s="40"/>
      <c r="ICD6" s="40"/>
      <c r="ICE6" s="40"/>
      <c r="ICF6" s="40"/>
      <c r="ICG6" s="40"/>
      <c r="ICH6" s="40"/>
      <c r="ICI6" s="40"/>
      <c r="ICJ6" s="40"/>
      <c r="ICK6" s="40"/>
      <c r="ICL6" s="40"/>
      <c r="ICM6" s="40"/>
      <c r="ICN6" s="40"/>
      <c r="ICO6" s="40"/>
      <c r="ICP6" s="40"/>
      <c r="ICQ6" s="40"/>
      <c r="ICR6" s="40"/>
      <c r="ICS6" s="40"/>
      <c r="ICT6" s="40"/>
      <c r="ICU6" s="40"/>
      <c r="ICV6" s="40"/>
      <c r="ICW6" s="40"/>
      <c r="ICX6" s="40"/>
      <c r="ICY6" s="40"/>
      <c r="ICZ6" s="40"/>
      <c r="IDA6" s="40"/>
      <c r="IDB6" s="40"/>
      <c r="IDC6" s="40"/>
      <c r="IDD6" s="40"/>
      <c r="IDE6" s="40"/>
      <c r="IDF6" s="40"/>
      <c r="IDG6" s="40"/>
      <c r="IDH6" s="40"/>
      <c r="IDI6" s="40"/>
      <c r="IDJ6" s="40"/>
      <c r="IDK6" s="40"/>
      <c r="IDL6" s="40"/>
      <c r="IDM6" s="40"/>
      <c r="IDN6" s="40"/>
      <c r="IDO6" s="40"/>
      <c r="IDP6" s="40"/>
      <c r="IDQ6" s="40"/>
      <c r="IDR6" s="40"/>
      <c r="IDS6" s="40"/>
      <c r="IDT6" s="40"/>
      <c r="IDU6" s="40"/>
      <c r="IDV6" s="40"/>
      <c r="IDW6" s="40"/>
      <c r="IDX6" s="40"/>
      <c r="IDY6" s="40"/>
      <c r="IDZ6" s="40"/>
      <c r="IEA6" s="40"/>
      <c r="IEB6" s="40"/>
      <c r="IEC6" s="40"/>
      <c r="IED6" s="40"/>
      <c r="IEE6" s="40"/>
      <c r="IEF6" s="40"/>
      <c r="IEG6" s="40"/>
      <c r="IEH6" s="40"/>
      <c r="IEI6" s="40"/>
      <c r="IEJ6" s="40"/>
      <c r="IEK6" s="40"/>
      <c r="IEL6" s="40"/>
      <c r="IEM6" s="40"/>
      <c r="IEN6" s="40"/>
      <c r="IEO6" s="40"/>
      <c r="IEP6" s="40"/>
      <c r="IEQ6" s="40"/>
      <c r="IER6" s="40"/>
      <c r="IES6" s="40"/>
      <c r="IET6" s="40"/>
      <c r="IEU6" s="40"/>
      <c r="IEV6" s="40"/>
      <c r="IEW6" s="40"/>
      <c r="IEX6" s="40"/>
      <c r="IEY6" s="40"/>
      <c r="IEZ6" s="40"/>
      <c r="IFA6" s="40"/>
      <c r="IFB6" s="40"/>
      <c r="IFC6" s="40"/>
      <c r="IFD6" s="40"/>
      <c r="IFE6" s="40"/>
      <c r="IFF6" s="40"/>
      <c r="IFG6" s="40"/>
      <c r="IFH6" s="40"/>
      <c r="IFI6" s="40"/>
      <c r="IFJ6" s="40"/>
      <c r="IFK6" s="40"/>
      <c r="IFL6" s="40"/>
      <c r="IFM6" s="40"/>
      <c r="IFN6" s="40"/>
      <c r="IFO6" s="40"/>
      <c r="IFP6" s="40"/>
      <c r="IFQ6" s="40"/>
      <c r="IFR6" s="40"/>
      <c r="IFS6" s="40"/>
      <c r="IFT6" s="40"/>
      <c r="IFU6" s="40"/>
      <c r="IFV6" s="40"/>
      <c r="IFW6" s="40"/>
      <c r="IFX6" s="40"/>
      <c r="IFY6" s="40"/>
      <c r="IFZ6" s="40"/>
      <c r="IGA6" s="40"/>
      <c r="IGB6" s="40"/>
      <c r="IGC6" s="40"/>
      <c r="IGD6" s="40"/>
      <c r="IGE6" s="40"/>
      <c r="IGF6" s="40"/>
      <c r="IGG6" s="40"/>
      <c r="IGH6" s="40"/>
      <c r="IGI6" s="40"/>
      <c r="IGJ6" s="40"/>
      <c r="IGK6" s="40"/>
      <c r="IGL6" s="40"/>
      <c r="IGM6" s="40"/>
      <c r="IGN6" s="40"/>
      <c r="IGO6" s="40"/>
      <c r="IGP6" s="40"/>
      <c r="IGQ6" s="40"/>
      <c r="IGR6" s="40"/>
      <c r="IGS6" s="40"/>
      <c r="IGT6" s="40"/>
      <c r="IGU6" s="40"/>
      <c r="IGV6" s="40"/>
      <c r="IGW6" s="40"/>
      <c r="IGX6" s="40"/>
      <c r="IGY6" s="40"/>
      <c r="IGZ6" s="40"/>
      <c r="IHA6" s="40"/>
      <c r="IHB6" s="40"/>
      <c r="IHC6" s="40"/>
      <c r="IHD6" s="40"/>
      <c r="IHE6" s="40"/>
      <c r="IHF6" s="40"/>
      <c r="IHG6" s="40"/>
      <c r="IHH6" s="40"/>
      <c r="IHI6" s="40"/>
      <c r="IHJ6" s="40"/>
      <c r="IHK6" s="40"/>
      <c r="IHL6" s="40"/>
      <c r="IHM6" s="40"/>
      <c r="IHN6" s="40"/>
      <c r="IHO6" s="40"/>
      <c r="IHP6" s="40"/>
      <c r="IHQ6" s="40"/>
      <c r="IHR6" s="40"/>
      <c r="IHS6" s="40"/>
      <c r="IHT6" s="40"/>
      <c r="IHU6" s="40"/>
      <c r="IHV6" s="40"/>
      <c r="IHW6" s="40"/>
      <c r="IHX6" s="40"/>
      <c r="IHY6" s="40"/>
      <c r="IHZ6" s="40"/>
      <c r="IIA6" s="40"/>
      <c r="IIB6" s="40"/>
      <c r="IIC6" s="40"/>
      <c r="IID6" s="40"/>
      <c r="IIE6" s="40"/>
      <c r="IIF6" s="40"/>
      <c r="IIG6" s="40"/>
      <c r="IIH6" s="40"/>
      <c r="III6" s="40"/>
      <c r="IIJ6" s="40"/>
      <c r="IIK6" s="40"/>
      <c r="IIL6" s="40"/>
      <c r="IIM6" s="40"/>
      <c r="IIN6" s="40"/>
      <c r="IIO6" s="40"/>
      <c r="IIP6" s="40"/>
      <c r="IIQ6" s="40"/>
      <c r="IIR6" s="40"/>
      <c r="IIS6" s="40"/>
      <c r="IIT6" s="40"/>
      <c r="IIU6" s="40"/>
      <c r="IIV6" s="40"/>
      <c r="IIW6" s="40"/>
      <c r="IIX6" s="40"/>
      <c r="IIY6" s="40"/>
      <c r="IIZ6" s="40"/>
      <c r="IJA6" s="40"/>
      <c r="IJB6" s="40"/>
      <c r="IJC6" s="40"/>
      <c r="IJD6" s="40"/>
      <c r="IJE6" s="40"/>
      <c r="IJF6" s="40"/>
      <c r="IJG6" s="40"/>
      <c r="IJH6" s="40"/>
      <c r="IJI6" s="40"/>
      <c r="IJJ6" s="40"/>
      <c r="IJK6" s="40"/>
      <c r="IJL6" s="40"/>
      <c r="IJM6" s="40"/>
      <c r="IJN6" s="40"/>
      <c r="IJO6" s="40"/>
      <c r="IJP6" s="40"/>
      <c r="IJQ6" s="40"/>
      <c r="IJR6" s="40"/>
      <c r="IJS6" s="40"/>
      <c r="IJT6" s="40"/>
      <c r="IJU6" s="40"/>
      <c r="IJV6" s="40"/>
      <c r="IJW6" s="40"/>
      <c r="IJX6" s="40"/>
      <c r="IJY6" s="40"/>
      <c r="IJZ6" s="40"/>
      <c r="IKA6" s="40"/>
      <c r="IKB6" s="40"/>
      <c r="IKC6" s="40"/>
      <c r="IKD6" s="40"/>
      <c r="IKE6" s="40"/>
      <c r="IKF6" s="40"/>
      <c r="IKG6" s="40"/>
      <c r="IKH6" s="40"/>
      <c r="IKI6" s="40"/>
      <c r="IKJ6" s="40"/>
      <c r="IKK6" s="40"/>
      <c r="IKL6" s="40"/>
      <c r="IKM6" s="40"/>
      <c r="IKN6" s="40"/>
      <c r="IKO6" s="40"/>
      <c r="IKP6" s="40"/>
      <c r="IKQ6" s="40"/>
      <c r="IKR6" s="40"/>
      <c r="IKS6" s="40"/>
      <c r="IKT6" s="40"/>
      <c r="IKU6" s="40"/>
      <c r="IKV6" s="40"/>
      <c r="IKW6" s="40"/>
      <c r="IKX6" s="40"/>
      <c r="IKY6" s="40"/>
      <c r="IKZ6" s="40"/>
      <c r="ILA6" s="40"/>
      <c r="ILB6" s="40"/>
      <c r="ILC6" s="40"/>
      <c r="ILD6" s="40"/>
      <c r="ILE6" s="40"/>
      <c r="ILF6" s="40"/>
      <c r="ILG6" s="40"/>
      <c r="ILH6" s="40"/>
      <c r="ILI6" s="40"/>
      <c r="ILJ6" s="40"/>
      <c r="ILK6" s="40"/>
      <c r="ILL6" s="40"/>
      <c r="ILM6" s="40"/>
      <c r="ILN6" s="40"/>
      <c r="ILO6" s="40"/>
      <c r="ILP6" s="40"/>
      <c r="ILQ6" s="40"/>
      <c r="ILR6" s="40"/>
      <c r="ILS6" s="40"/>
      <c r="ILT6" s="40"/>
      <c r="ILU6" s="40"/>
      <c r="ILV6" s="40"/>
      <c r="ILW6" s="40"/>
      <c r="ILX6" s="40"/>
      <c r="ILY6" s="40"/>
      <c r="ILZ6" s="40"/>
      <c r="IMA6" s="40"/>
      <c r="IMB6" s="40"/>
      <c r="IMC6" s="40"/>
      <c r="IMD6" s="40"/>
      <c r="IME6" s="40"/>
      <c r="IMF6" s="40"/>
      <c r="IMG6" s="40"/>
      <c r="IMH6" s="40"/>
      <c r="IMI6" s="40"/>
      <c r="IMJ6" s="40"/>
      <c r="IMK6" s="40"/>
      <c r="IML6" s="40"/>
      <c r="IMM6" s="40"/>
      <c r="IMN6" s="40"/>
      <c r="IMO6" s="40"/>
      <c r="IMP6" s="40"/>
      <c r="IMQ6" s="40"/>
      <c r="IMR6" s="40"/>
      <c r="IMS6" s="40"/>
      <c r="IMT6" s="40"/>
      <c r="IMU6" s="40"/>
      <c r="IMV6" s="40"/>
      <c r="IMW6" s="40"/>
      <c r="IMX6" s="40"/>
      <c r="IMY6" s="40"/>
      <c r="IMZ6" s="40"/>
      <c r="INA6" s="40"/>
      <c r="INB6" s="40"/>
      <c r="INC6" s="40"/>
      <c r="IND6" s="40"/>
      <c r="INE6" s="40"/>
      <c r="INF6" s="40"/>
      <c r="ING6" s="40"/>
      <c r="INH6" s="40"/>
      <c r="INI6" s="40"/>
      <c r="INJ6" s="40"/>
      <c r="INK6" s="40"/>
      <c r="INL6" s="40"/>
      <c r="INM6" s="40"/>
      <c r="INN6" s="40"/>
      <c r="INO6" s="40"/>
      <c r="INP6" s="40"/>
      <c r="INQ6" s="40"/>
      <c r="INR6" s="40"/>
      <c r="INS6" s="40"/>
      <c r="INT6" s="40"/>
      <c r="INU6" s="40"/>
      <c r="INV6" s="40"/>
      <c r="INW6" s="40"/>
      <c r="INX6" s="40"/>
      <c r="INY6" s="40"/>
      <c r="INZ6" s="40"/>
      <c r="IOA6" s="40"/>
      <c r="IOB6" s="40"/>
      <c r="IOC6" s="40"/>
      <c r="IOD6" s="40"/>
      <c r="IOE6" s="40"/>
      <c r="IOF6" s="40"/>
      <c r="IOG6" s="40"/>
      <c r="IOH6" s="40"/>
      <c r="IOI6" s="40"/>
      <c r="IOJ6" s="40"/>
      <c r="IOK6" s="40"/>
      <c r="IOL6" s="40"/>
      <c r="IOM6" s="40"/>
      <c r="ION6" s="40"/>
      <c r="IOO6" s="40"/>
      <c r="IOP6" s="40"/>
      <c r="IOQ6" s="40"/>
      <c r="IOR6" s="40"/>
      <c r="IOS6" s="40"/>
      <c r="IOT6" s="40"/>
      <c r="IOU6" s="40"/>
      <c r="IOV6" s="40"/>
      <c r="IOW6" s="40"/>
      <c r="IOX6" s="40"/>
      <c r="IOY6" s="40"/>
      <c r="IOZ6" s="40"/>
      <c r="IPA6" s="40"/>
      <c r="IPB6" s="40"/>
      <c r="IPC6" s="40"/>
      <c r="IPD6" s="40"/>
      <c r="IPE6" s="40"/>
      <c r="IPF6" s="40"/>
      <c r="IPG6" s="40"/>
      <c r="IPH6" s="40"/>
      <c r="IPI6" s="40"/>
      <c r="IPJ6" s="40"/>
      <c r="IPK6" s="40"/>
      <c r="IPL6" s="40"/>
      <c r="IPM6" s="40"/>
      <c r="IPN6" s="40"/>
      <c r="IPO6" s="40"/>
      <c r="IPP6" s="40"/>
      <c r="IPQ6" s="40"/>
      <c r="IPR6" s="40"/>
      <c r="IPS6" s="40"/>
      <c r="IPT6" s="40"/>
      <c r="IPU6" s="40"/>
      <c r="IPV6" s="40"/>
      <c r="IPW6" s="40"/>
      <c r="IPX6" s="40"/>
      <c r="IPY6" s="40"/>
      <c r="IPZ6" s="40"/>
      <c r="IQA6" s="40"/>
      <c r="IQB6" s="40"/>
      <c r="IQC6" s="40"/>
      <c r="IQD6" s="40"/>
      <c r="IQE6" s="40"/>
      <c r="IQF6" s="40"/>
      <c r="IQG6" s="40"/>
      <c r="IQH6" s="40"/>
      <c r="IQI6" s="40"/>
      <c r="IQJ6" s="40"/>
      <c r="IQK6" s="40"/>
      <c r="IQL6" s="40"/>
      <c r="IQM6" s="40"/>
      <c r="IQN6" s="40"/>
      <c r="IQO6" s="40"/>
      <c r="IQP6" s="40"/>
      <c r="IQQ6" s="40"/>
      <c r="IQR6" s="40"/>
      <c r="IQS6" s="40"/>
      <c r="IQT6" s="40"/>
      <c r="IQU6" s="40"/>
      <c r="IQV6" s="40"/>
      <c r="IQW6" s="40"/>
      <c r="IQX6" s="40"/>
      <c r="IQY6" s="40"/>
      <c r="IQZ6" s="40"/>
      <c r="IRA6" s="40"/>
      <c r="IRB6" s="40"/>
      <c r="IRC6" s="40"/>
      <c r="IRD6" s="40"/>
      <c r="IRE6" s="40"/>
      <c r="IRF6" s="40"/>
      <c r="IRG6" s="40"/>
      <c r="IRH6" s="40"/>
      <c r="IRI6" s="40"/>
      <c r="IRJ6" s="40"/>
      <c r="IRK6" s="40"/>
      <c r="IRL6" s="40"/>
      <c r="IRM6" s="40"/>
      <c r="IRN6" s="40"/>
      <c r="IRO6" s="40"/>
      <c r="IRP6" s="40"/>
      <c r="IRQ6" s="40"/>
      <c r="IRR6" s="40"/>
      <c r="IRS6" s="40"/>
      <c r="IRT6" s="40"/>
      <c r="IRU6" s="40"/>
      <c r="IRV6" s="40"/>
      <c r="IRW6" s="40"/>
      <c r="IRX6" s="40"/>
      <c r="IRY6" s="40"/>
      <c r="IRZ6" s="40"/>
      <c r="ISA6" s="40"/>
      <c r="ISB6" s="40"/>
      <c r="ISC6" s="40"/>
      <c r="ISD6" s="40"/>
      <c r="ISE6" s="40"/>
      <c r="ISF6" s="40"/>
      <c r="ISG6" s="40"/>
      <c r="ISH6" s="40"/>
      <c r="ISI6" s="40"/>
      <c r="ISJ6" s="40"/>
      <c r="ISK6" s="40"/>
      <c r="ISL6" s="40"/>
      <c r="ISM6" s="40"/>
      <c r="ISN6" s="40"/>
      <c r="ISO6" s="40"/>
      <c r="ISP6" s="40"/>
      <c r="ISQ6" s="40"/>
      <c r="ISR6" s="40"/>
      <c r="ISS6" s="40"/>
      <c r="IST6" s="40"/>
      <c r="ISU6" s="40"/>
      <c r="ISV6" s="40"/>
      <c r="ISW6" s="40"/>
      <c r="ISX6" s="40"/>
      <c r="ISY6" s="40"/>
      <c r="ISZ6" s="40"/>
      <c r="ITA6" s="40"/>
      <c r="ITB6" s="40"/>
      <c r="ITC6" s="40"/>
      <c r="ITD6" s="40"/>
      <c r="ITE6" s="40"/>
      <c r="ITF6" s="40"/>
      <c r="ITG6" s="40"/>
      <c r="ITH6" s="40"/>
      <c r="ITI6" s="40"/>
      <c r="ITJ6" s="40"/>
      <c r="ITK6" s="40"/>
      <c r="ITL6" s="40"/>
      <c r="ITM6" s="40"/>
      <c r="ITN6" s="40"/>
      <c r="ITO6" s="40"/>
      <c r="ITP6" s="40"/>
      <c r="ITQ6" s="40"/>
      <c r="ITR6" s="40"/>
      <c r="ITS6" s="40"/>
      <c r="ITT6" s="40"/>
      <c r="ITU6" s="40"/>
      <c r="ITV6" s="40"/>
      <c r="ITW6" s="40"/>
      <c r="ITX6" s="40"/>
      <c r="ITY6" s="40"/>
      <c r="ITZ6" s="40"/>
      <c r="IUA6" s="40"/>
      <c r="IUB6" s="40"/>
      <c r="IUC6" s="40"/>
      <c r="IUD6" s="40"/>
      <c r="IUE6" s="40"/>
      <c r="IUF6" s="40"/>
      <c r="IUG6" s="40"/>
      <c r="IUH6" s="40"/>
      <c r="IUI6" s="40"/>
      <c r="IUJ6" s="40"/>
      <c r="IUK6" s="40"/>
      <c r="IUL6" s="40"/>
      <c r="IUM6" s="40"/>
      <c r="IUN6" s="40"/>
      <c r="IUO6" s="40"/>
      <c r="IUP6" s="40"/>
      <c r="IUQ6" s="40"/>
      <c r="IUR6" s="40"/>
      <c r="IUS6" s="40"/>
      <c r="IUT6" s="40"/>
      <c r="IUU6" s="40"/>
      <c r="IUV6" s="40"/>
      <c r="IUW6" s="40"/>
      <c r="IUX6" s="40"/>
      <c r="IUY6" s="40"/>
      <c r="IUZ6" s="40"/>
      <c r="IVA6" s="40"/>
      <c r="IVB6" s="40"/>
      <c r="IVC6" s="40"/>
      <c r="IVD6" s="40"/>
      <c r="IVE6" s="40"/>
      <c r="IVF6" s="40"/>
      <c r="IVG6" s="40"/>
      <c r="IVH6" s="40"/>
      <c r="IVI6" s="40"/>
      <c r="IVJ6" s="40"/>
      <c r="IVK6" s="40"/>
      <c r="IVL6" s="40"/>
      <c r="IVM6" s="40"/>
      <c r="IVN6" s="40"/>
      <c r="IVO6" s="40"/>
      <c r="IVP6" s="40"/>
      <c r="IVQ6" s="40"/>
      <c r="IVR6" s="40"/>
      <c r="IVS6" s="40"/>
      <c r="IVT6" s="40"/>
      <c r="IVU6" s="40"/>
      <c r="IVV6" s="40"/>
      <c r="IVW6" s="40"/>
      <c r="IVX6" s="40"/>
      <c r="IVY6" s="40"/>
      <c r="IVZ6" s="40"/>
      <c r="IWA6" s="40"/>
      <c r="IWB6" s="40"/>
      <c r="IWC6" s="40"/>
      <c r="IWD6" s="40"/>
      <c r="IWE6" s="40"/>
      <c r="IWF6" s="40"/>
      <c r="IWG6" s="40"/>
      <c r="IWH6" s="40"/>
      <c r="IWI6" s="40"/>
      <c r="IWJ6" s="40"/>
      <c r="IWK6" s="40"/>
      <c r="IWL6" s="40"/>
      <c r="IWM6" s="40"/>
      <c r="IWN6" s="40"/>
      <c r="IWO6" s="40"/>
      <c r="IWP6" s="40"/>
      <c r="IWQ6" s="40"/>
      <c r="IWR6" s="40"/>
      <c r="IWS6" s="40"/>
      <c r="IWT6" s="40"/>
      <c r="IWU6" s="40"/>
      <c r="IWV6" s="40"/>
      <c r="IWW6" s="40"/>
      <c r="IWX6" s="40"/>
      <c r="IWY6" s="40"/>
      <c r="IWZ6" s="40"/>
      <c r="IXA6" s="40"/>
      <c r="IXB6" s="40"/>
      <c r="IXC6" s="40"/>
      <c r="IXD6" s="40"/>
      <c r="IXE6" s="40"/>
      <c r="IXF6" s="40"/>
      <c r="IXG6" s="40"/>
      <c r="IXH6" s="40"/>
      <c r="IXI6" s="40"/>
      <c r="IXJ6" s="40"/>
      <c r="IXK6" s="40"/>
      <c r="IXL6" s="40"/>
      <c r="IXM6" s="40"/>
      <c r="IXN6" s="40"/>
      <c r="IXO6" s="40"/>
      <c r="IXP6" s="40"/>
      <c r="IXQ6" s="40"/>
      <c r="IXR6" s="40"/>
      <c r="IXS6" s="40"/>
      <c r="IXT6" s="40"/>
      <c r="IXU6" s="40"/>
      <c r="IXV6" s="40"/>
      <c r="IXW6" s="40"/>
      <c r="IXX6" s="40"/>
      <c r="IXY6" s="40"/>
      <c r="IXZ6" s="40"/>
      <c r="IYA6" s="40"/>
      <c r="IYB6" s="40"/>
      <c r="IYC6" s="40"/>
      <c r="IYD6" s="40"/>
      <c r="IYE6" s="40"/>
      <c r="IYF6" s="40"/>
      <c r="IYG6" s="40"/>
      <c r="IYH6" s="40"/>
      <c r="IYI6" s="40"/>
      <c r="IYJ6" s="40"/>
      <c r="IYK6" s="40"/>
      <c r="IYL6" s="40"/>
      <c r="IYM6" s="40"/>
      <c r="IYN6" s="40"/>
      <c r="IYO6" s="40"/>
      <c r="IYP6" s="40"/>
      <c r="IYQ6" s="40"/>
      <c r="IYR6" s="40"/>
      <c r="IYS6" s="40"/>
      <c r="IYT6" s="40"/>
      <c r="IYU6" s="40"/>
      <c r="IYV6" s="40"/>
      <c r="IYW6" s="40"/>
      <c r="IYX6" s="40"/>
      <c r="IYY6" s="40"/>
      <c r="IYZ6" s="40"/>
      <c r="IZA6" s="40"/>
      <c r="IZB6" s="40"/>
      <c r="IZC6" s="40"/>
      <c r="IZD6" s="40"/>
      <c r="IZE6" s="40"/>
      <c r="IZF6" s="40"/>
      <c r="IZG6" s="40"/>
      <c r="IZH6" s="40"/>
      <c r="IZI6" s="40"/>
      <c r="IZJ6" s="40"/>
      <c r="IZK6" s="40"/>
      <c r="IZL6" s="40"/>
      <c r="IZM6" s="40"/>
      <c r="IZN6" s="40"/>
      <c r="IZO6" s="40"/>
      <c r="IZP6" s="40"/>
      <c r="IZQ6" s="40"/>
      <c r="IZR6" s="40"/>
      <c r="IZS6" s="40"/>
      <c r="IZT6" s="40"/>
      <c r="IZU6" s="40"/>
      <c r="IZV6" s="40"/>
      <c r="IZW6" s="40"/>
      <c r="IZX6" s="40"/>
      <c r="IZY6" s="40"/>
      <c r="IZZ6" s="40"/>
      <c r="JAA6" s="40"/>
      <c r="JAB6" s="40"/>
      <c r="JAC6" s="40"/>
      <c r="JAD6" s="40"/>
      <c r="JAE6" s="40"/>
      <c r="JAF6" s="40"/>
      <c r="JAG6" s="40"/>
      <c r="JAH6" s="40"/>
      <c r="JAI6" s="40"/>
      <c r="JAJ6" s="40"/>
      <c r="JAK6" s="40"/>
      <c r="JAL6" s="40"/>
      <c r="JAM6" s="40"/>
      <c r="JAN6" s="40"/>
      <c r="JAO6" s="40"/>
      <c r="JAP6" s="40"/>
      <c r="JAQ6" s="40"/>
      <c r="JAR6" s="40"/>
      <c r="JAS6" s="40"/>
      <c r="JAT6" s="40"/>
      <c r="JAU6" s="40"/>
      <c r="JAV6" s="40"/>
      <c r="JAW6" s="40"/>
      <c r="JAX6" s="40"/>
      <c r="JAY6" s="40"/>
      <c r="JAZ6" s="40"/>
      <c r="JBA6" s="40"/>
      <c r="JBB6" s="40"/>
      <c r="JBC6" s="40"/>
      <c r="JBD6" s="40"/>
      <c r="JBE6" s="40"/>
      <c r="JBF6" s="40"/>
      <c r="JBG6" s="40"/>
      <c r="JBH6" s="40"/>
      <c r="JBI6" s="40"/>
      <c r="JBJ6" s="40"/>
      <c r="JBK6" s="40"/>
      <c r="JBL6" s="40"/>
      <c r="JBM6" s="40"/>
      <c r="JBN6" s="40"/>
      <c r="JBO6" s="40"/>
      <c r="JBP6" s="40"/>
      <c r="JBQ6" s="40"/>
      <c r="JBR6" s="40"/>
      <c r="JBS6" s="40"/>
      <c r="JBT6" s="40"/>
      <c r="JBU6" s="40"/>
      <c r="JBV6" s="40"/>
      <c r="JBW6" s="40"/>
      <c r="JBX6" s="40"/>
      <c r="JBY6" s="40"/>
      <c r="JBZ6" s="40"/>
      <c r="JCA6" s="40"/>
      <c r="JCB6" s="40"/>
      <c r="JCC6" s="40"/>
      <c r="JCD6" s="40"/>
      <c r="JCE6" s="40"/>
      <c r="JCF6" s="40"/>
      <c r="JCG6" s="40"/>
      <c r="JCH6" s="40"/>
      <c r="JCI6" s="40"/>
      <c r="JCJ6" s="40"/>
      <c r="JCK6" s="40"/>
      <c r="JCL6" s="40"/>
      <c r="JCM6" s="40"/>
      <c r="JCN6" s="40"/>
      <c r="JCO6" s="40"/>
      <c r="JCP6" s="40"/>
      <c r="JCQ6" s="40"/>
      <c r="JCR6" s="40"/>
      <c r="JCS6" s="40"/>
      <c r="JCT6" s="40"/>
      <c r="JCU6" s="40"/>
      <c r="JCV6" s="40"/>
      <c r="JCW6" s="40"/>
      <c r="JCX6" s="40"/>
      <c r="JCY6" s="40"/>
      <c r="JCZ6" s="40"/>
      <c r="JDA6" s="40"/>
      <c r="JDB6" s="40"/>
      <c r="JDC6" s="40"/>
      <c r="JDD6" s="40"/>
      <c r="JDE6" s="40"/>
      <c r="JDF6" s="40"/>
      <c r="JDG6" s="40"/>
      <c r="JDH6" s="40"/>
      <c r="JDI6" s="40"/>
      <c r="JDJ6" s="40"/>
      <c r="JDK6" s="40"/>
      <c r="JDL6" s="40"/>
      <c r="JDM6" s="40"/>
      <c r="JDN6" s="40"/>
      <c r="JDO6" s="40"/>
      <c r="JDP6" s="40"/>
      <c r="JDQ6" s="40"/>
      <c r="JDR6" s="40"/>
      <c r="JDS6" s="40"/>
      <c r="JDT6" s="40"/>
      <c r="JDU6" s="40"/>
      <c r="JDV6" s="40"/>
      <c r="JDW6" s="40"/>
      <c r="JDX6" s="40"/>
      <c r="JDY6" s="40"/>
      <c r="JDZ6" s="40"/>
      <c r="JEA6" s="40"/>
      <c r="JEB6" s="40"/>
      <c r="JEC6" s="40"/>
      <c r="JED6" s="40"/>
      <c r="JEE6" s="40"/>
      <c r="JEF6" s="40"/>
      <c r="JEG6" s="40"/>
      <c r="JEH6" s="40"/>
      <c r="JEI6" s="40"/>
      <c r="JEJ6" s="40"/>
      <c r="JEK6" s="40"/>
      <c r="JEL6" s="40"/>
      <c r="JEM6" s="40"/>
      <c r="JEN6" s="40"/>
      <c r="JEO6" s="40"/>
      <c r="JEP6" s="40"/>
      <c r="JEQ6" s="40"/>
      <c r="JER6" s="40"/>
      <c r="JES6" s="40"/>
      <c r="JET6" s="40"/>
      <c r="JEU6" s="40"/>
      <c r="JEV6" s="40"/>
      <c r="JEW6" s="40"/>
      <c r="JEX6" s="40"/>
      <c r="JEY6" s="40"/>
      <c r="JEZ6" s="40"/>
      <c r="JFA6" s="40"/>
      <c r="JFB6" s="40"/>
      <c r="JFC6" s="40"/>
      <c r="JFD6" s="40"/>
      <c r="JFE6" s="40"/>
      <c r="JFF6" s="40"/>
      <c r="JFG6" s="40"/>
      <c r="JFH6" s="40"/>
      <c r="JFI6" s="40"/>
      <c r="JFJ6" s="40"/>
      <c r="JFK6" s="40"/>
      <c r="JFL6" s="40"/>
      <c r="JFM6" s="40"/>
      <c r="JFN6" s="40"/>
      <c r="JFO6" s="40"/>
      <c r="JFP6" s="40"/>
      <c r="JFQ6" s="40"/>
      <c r="JFR6" s="40"/>
      <c r="JFS6" s="40"/>
      <c r="JFT6" s="40"/>
      <c r="JFU6" s="40"/>
      <c r="JFV6" s="40"/>
      <c r="JFW6" s="40"/>
      <c r="JFX6" s="40"/>
      <c r="JFY6" s="40"/>
      <c r="JFZ6" s="40"/>
      <c r="JGA6" s="40"/>
      <c r="JGB6" s="40"/>
      <c r="JGC6" s="40"/>
      <c r="JGD6" s="40"/>
      <c r="JGE6" s="40"/>
      <c r="JGF6" s="40"/>
      <c r="JGG6" s="40"/>
      <c r="JGH6" s="40"/>
      <c r="JGI6" s="40"/>
      <c r="JGJ6" s="40"/>
      <c r="JGK6" s="40"/>
      <c r="JGL6" s="40"/>
      <c r="JGM6" s="40"/>
      <c r="JGN6" s="40"/>
      <c r="JGO6" s="40"/>
      <c r="JGP6" s="40"/>
      <c r="JGQ6" s="40"/>
      <c r="JGR6" s="40"/>
      <c r="JGS6" s="40"/>
      <c r="JGT6" s="40"/>
      <c r="JGU6" s="40"/>
      <c r="JGV6" s="40"/>
      <c r="JGW6" s="40"/>
      <c r="JGX6" s="40"/>
      <c r="JGY6" s="40"/>
      <c r="JGZ6" s="40"/>
      <c r="JHA6" s="40"/>
      <c r="JHB6" s="40"/>
      <c r="JHC6" s="40"/>
      <c r="JHD6" s="40"/>
      <c r="JHE6" s="40"/>
      <c r="JHF6" s="40"/>
      <c r="JHG6" s="40"/>
      <c r="JHH6" s="40"/>
      <c r="JHI6" s="40"/>
      <c r="JHJ6" s="40"/>
      <c r="JHK6" s="40"/>
      <c r="JHL6" s="40"/>
      <c r="JHM6" s="40"/>
      <c r="JHN6" s="40"/>
      <c r="JHO6" s="40"/>
      <c r="JHP6" s="40"/>
      <c r="JHQ6" s="40"/>
      <c r="JHR6" s="40"/>
      <c r="JHS6" s="40"/>
      <c r="JHT6" s="40"/>
      <c r="JHU6" s="40"/>
      <c r="JHV6" s="40"/>
      <c r="JHW6" s="40"/>
      <c r="JHX6" s="40"/>
      <c r="JHY6" s="40"/>
      <c r="JHZ6" s="40"/>
      <c r="JIA6" s="40"/>
      <c r="JIB6" s="40"/>
      <c r="JIC6" s="40"/>
      <c r="JID6" s="40"/>
      <c r="JIE6" s="40"/>
      <c r="JIF6" s="40"/>
      <c r="JIG6" s="40"/>
      <c r="JIH6" s="40"/>
      <c r="JII6" s="40"/>
      <c r="JIJ6" s="40"/>
      <c r="JIK6" s="40"/>
      <c r="JIL6" s="40"/>
      <c r="JIM6" s="40"/>
      <c r="JIN6" s="40"/>
      <c r="JIO6" s="40"/>
      <c r="JIP6" s="40"/>
      <c r="JIQ6" s="40"/>
      <c r="JIR6" s="40"/>
      <c r="JIS6" s="40"/>
      <c r="JIT6" s="40"/>
      <c r="JIU6" s="40"/>
      <c r="JIV6" s="40"/>
      <c r="JIW6" s="40"/>
      <c r="JIX6" s="40"/>
      <c r="JIY6" s="40"/>
      <c r="JIZ6" s="40"/>
      <c r="JJA6" s="40"/>
      <c r="JJB6" s="40"/>
      <c r="JJC6" s="40"/>
      <c r="JJD6" s="40"/>
      <c r="JJE6" s="40"/>
      <c r="JJF6" s="40"/>
      <c r="JJG6" s="40"/>
      <c r="JJH6" s="40"/>
      <c r="JJI6" s="40"/>
      <c r="JJJ6" s="40"/>
      <c r="JJK6" s="40"/>
      <c r="JJL6" s="40"/>
      <c r="JJM6" s="40"/>
      <c r="JJN6" s="40"/>
      <c r="JJO6" s="40"/>
      <c r="JJP6" s="40"/>
      <c r="JJQ6" s="40"/>
      <c r="JJR6" s="40"/>
      <c r="JJS6" s="40"/>
      <c r="JJT6" s="40"/>
      <c r="JJU6" s="40"/>
      <c r="JJV6" s="40"/>
      <c r="JJW6" s="40"/>
      <c r="JJX6" s="40"/>
      <c r="JJY6" s="40"/>
      <c r="JJZ6" s="40"/>
      <c r="JKA6" s="40"/>
      <c r="JKB6" s="40"/>
      <c r="JKC6" s="40"/>
      <c r="JKD6" s="40"/>
      <c r="JKE6" s="40"/>
      <c r="JKF6" s="40"/>
      <c r="JKG6" s="40"/>
      <c r="JKH6" s="40"/>
      <c r="JKI6" s="40"/>
      <c r="JKJ6" s="40"/>
      <c r="JKK6" s="40"/>
      <c r="JKL6" s="40"/>
      <c r="JKM6" s="40"/>
      <c r="JKN6" s="40"/>
      <c r="JKO6" s="40"/>
      <c r="JKP6" s="40"/>
      <c r="JKQ6" s="40"/>
      <c r="JKR6" s="40"/>
      <c r="JKS6" s="40"/>
      <c r="JKT6" s="40"/>
      <c r="JKU6" s="40"/>
      <c r="JKV6" s="40"/>
      <c r="JKW6" s="40"/>
      <c r="JKX6" s="40"/>
      <c r="JKY6" s="40"/>
      <c r="JKZ6" s="40"/>
      <c r="JLA6" s="40"/>
      <c r="JLB6" s="40"/>
      <c r="JLC6" s="40"/>
      <c r="JLD6" s="40"/>
      <c r="JLE6" s="40"/>
      <c r="JLF6" s="40"/>
      <c r="JLG6" s="40"/>
      <c r="JLH6" s="40"/>
      <c r="JLI6" s="40"/>
      <c r="JLJ6" s="40"/>
      <c r="JLK6" s="40"/>
      <c r="JLL6" s="40"/>
      <c r="JLM6" s="40"/>
      <c r="JLN6" s="40"/>
      <c r="JLO6" s="40"/>
      <c r="JLP6" s="40"/>
      <c r="JLQ6" s="40"/>
      <c r="JLR6" s="40"/>
      <c r="JLS6" s="40"/>
      <c r="JLT6" s="40"/>
      <c r="JLU6" s="40"/>
      <c r="JLV6" s="40"/>
      <c r="JLW6" s="40"/>
      <c r="JLX6" s="40"/>
      <c r="JLY6" s="40"/>
      <c r="JLZ6" s="40"/>
      <c r="JMA6" s="40"/>
      <c r="JMB6" s="40"/>
      <c r="JMC6" s="40"/>
      <c r="JMD6" s="40"/>
      <c r="JME6" s="40"/>
      <c r="JMF6" s="40"/>
      <c r="JMG6" s="40"/>
      <c r="JMH6" s="40"/>
      <c r="JMI6" s="40"/>
      <c r="JMJ6" s="40"/>
      <c r="JMK6" s="40"/>
      <c r="JML6" s="40"/>
      <c r="JMM6" s="40"/>
      <c r="JMN6" s="40"/>
      <c r="JMO6" s="40"/>
      <c r="JMP6" s="40"/>
      <c r="JMQ6" s="40"/>
      <c r="JMR6" s="40"/>
      <c r="JMS6" s="40"/>
      <c r="JMT6" s="40"/>
      <c r="JMU6" s="40"/>
      <c r="JMV6" s="40"/>
      <c r="JMW6" s="40"/>
      <c r="JMX6" s="40"/>
      <c r="JMY6" s="40"/>
      <c r="JMZ6" s="40"/>
      <c r="JNA6" s="40"/>
      <c r="JNB6" s="40"/>
      <c r="JNC6" s="40"/>
      <c r="JND6" s="40"/>
      <c r="JNE6" s="40"/>
      <c r="JNF6" s="40"/>
      <c r="JNG6" s="40"/>
      <c r="JNH6" s="40"/>
      <c r="JNI6" s="40"/>
      <c r="JNJ6" s="40"/>
      <c r="JNK6" s="40"/>
      <c r="JNL6" s="40"/>
      <c r="JNM6" s="40"/>
      <c r="JNN6" s="40"/>
      <c r="JNO6" s="40"/>
      <c r="JNP6" s="40"/>
      <c r="JNQ6" s="40"/>
      <c r="JNR6" s="40"/>
      <c r="JNS6" s="40"/>
      <c r="JNT6" s="40"/>
      <c r="JNU6" s="40"/>
      <c r="JNV6" s="40"/>
      <c r="JNW6" s="40"/>
      <c r="JNX6" s="40"/>
      <c r="JNY6" s="40"/>
      <c r="JNZ6" s="40"/>
      <c r="JOA6" s="40"/>
      <c r="JOB6" s="40"/>
      <c r="JOC6" s="40"/>
      <c r="JOD6" s="40"/>
      <c r="JOE6" s="40"/>
      <c r="JOF6" s="40"/>
      <c r="JOG6" s="40"/>
      <c r="JOH6" s="40"/>
      <c r="JOI6" s="40"/>
      <c r="JOJ6" s="40"/>
      <c r="JOK6" s="40"/>
      <c r="JOL6" s="40"/>
      <c r="JOM6" s="40"/>
      <c r="JON6" s="40"/>
      <c r="JOO6" s="40"/>
      <c r="JOP6" s="40"/>
      <c r="JOQ6" s="40"/>
      <c r="JOR6" s="40"/>
      <c r="JOS6" s="40"/>
      <c r="JOT6" s="40"/>
      <c r="JOU6" s="40"/>
      <c r="JOV6" s="40"/>
      <c r="JOW6" s="40"/>
      <c r="JOX6" s="40"/>
      <c r="JOY6" s="40"/>
      <c r="JOZ6" s="40"/>
      <c r="JPA6" s="40"/>
      <c r="JPB6" s="40"/>
      <c r="JPC6" s="40"/>
      <c r="JPD6" s="40"/>
      <c r="JPE6" s="40"/>
      <c r="JPF6" s="40"/>
      <c r="JPG6" s="40"/>
      <c r="JPH6" s="40"/>
      <c r="JPI6" s="40"/>
      <c r="JPJ6" s="40"/>
      <c r="JPK6" s="40"/>
      <c r="JPL6" s="40"/>
      <c r="JPM6" s="40"/>
      <c r="JPN6" s="40"/>
      <c r="JPO6" s="40"/>
      <c r="JPP6" s="40"/>
      <c r="JPQ6" s="40"/>
      <c r="JPR6" s="40"/>
      <c r="JPS6" s="40"/>
      <c r="JPT6" s="40"/>
      <c r="JPU6" s="40"/>
      <c r="JPV6" s="40"/>
      <c r="JPW6" s="40"/>
      <c r="JPX6" s="40"/>
      <c r="JPY6" s="40"/>
      <c r="JPZ6" s="40"/>
      <c r="JQA6" s="40"/>
      <c r="JQB6" s="40"/>
      <c r="JQC6" s="40"/>
      <c r="JQD6" s="40"/>
      <c r="JQE6" s="40"/>
      <c r="JQF6" s="40"/>
      <c r="JQG6" s="40"/>
      <c r="JQH6" s="40"/>
      <c r="JQI6" s="40"/>
      <c r="JQJ6" s="40"/>
      <c r="JQK6" s="40"/>
      <c r="JQL6" s="40"/>
      <c r="JQM6" s="40"/>
      <c r="JQN6" s="40"/>
      <c r="JQO6" s="40"/>
      <c r="JQP6" s="40"/>
      <c r="JQQ6" s="40"/>
      <c r="JQR6" s="40"/>
      <c r="JQS6" s="40"/>
      <c r="JQT6" s="40"/>
      <c r="JQU6" s="40"/>
      <c r="JQV6" s="40"/>
      <c r="JQW6" s="40"/>
      <c r="JQX6" s="40"/>
      <c r="JQY6" s="40"/>
      <c r="JQZ6" s="40"/>
      <c r="JRA6" s="40"/>
      <c r="JRB6" s="40"/>
      <c r="JRC6" s="40"/>
      <c r="JRD6" s="40"/>
      <c r="JRE6" s="40"/>
      <c r="JRF6" s="40"/>
      <c r="JRG6" s="40"/>
      <c r="JRH6" s="40"/>
      <c r="JRI6" s="40"/>
      <c r="JRJ6" s="40"/>
      <c r="JRK6" s="40"/>
      <c r="JRL6" s="40"/>
      <c r="JRM6" s="40"/>
      <c r="JRN6" s="40"/>
      <c r="JRO6" s="40"/>
      <c r="JRP6" s="40"/>
      <c r="JRQ6" s="40"/>
      <c r="JRR6" s="40"/>
      <c r="JRS6" s="40"/>
      <c r="JRT6" s="40"/>
      <c r="JRU6" s="40"/>
      <c r="JRV6" s="40"/>
      <c r="JRW6" s="40"/>
      <c r="JRX6" s="40"/>
      <c r="JRY6" s="40"/>
      <c r="JRZ6" s="40"/>
      <c r="JSA6" s="40"/>
      <c r="JSB6" s="40"/>
      <c r="JSC6" s="40"/>
      <c r="JSD6" s="40"/>
      <c r="JSE6" s="40"/>
      <c r="JSF6" s="40"/>
      <c r="JSG6" s="40"/>
      <c r="JSH6" s="40"/>
      <c r="JSI6" s="40"/>
      <c r="JSJ6" s="40"/>
      <c r="JSK6" s="40"/>
      <c r="JSL6" s="40"/>
      <c r="JSM6" s="40"/>
      <c r="JSN6" s="40"/>
      <c r="JSO6" s="40"/>
      <c r="JSP6" s="40"/>
      <c r="JSQ6" s="40"/>
      <c r="JSR6" s="40"/>
      <c r="JSS6" s="40"/>
      <c r="JST6" s="40"/>
      <c r="JSU6" s="40"/>
      <c r="JSV6" s="40"/>
      <c r="JSW6" s="40"/>
      <c r="JSX6" s="40"/>
      <c r="JSY6" s="40"/>
      <c r="JSZ6" s="40"/>
      <c r="JTA6" s="40"/>
      <c r="JTB6" s="40"/>
      <c r="JTC6" s="40"/>
      <c r="JTD6" s="40"/>
      <c r="JTE6" s="40"/>
      <c r="JTF6" s="40"/>
      <c r="JTG6" s="40"/>
      <c r="JTH6" s="40"/>
      <c r="JTI6" s="40"/>
      <c r="JTJ6" s="40"/>
      <c r="JTK6" s="40"/>
      <c r="JTL6" s="40"/>
      <c r="JTM6" s="40"/>
      <c r="JTN6" s="40"/>
      <c r="JTO6" s="40"/>
      <c r="JTP6" s="40"/>
      <c r="JTQ6" s="40"/>
      <c r="JTR6" s="40"/>
      <c r="JTS6" s="40"/>
      <c r="JTT6" s="40"/>
      <c r="JTU6" s="40"/>
      <c r="JTV6" s="40"/>
      <c r="JTW6" s="40"/>
      <c r="JTX6" s="40"/>
      <c r="JTY6" s="40"/>
      <c r="JTZ6" s="40"/>
      <c r="JUA6" s="40"/>
      <c r="JUB6" s="40"/>
      <c r="JUC6" s="40"/>
      <c r="JUD6" s="40"/>
      <c r="JUE6" s="40"/>
      <c r="JUF6" s="40"/>
      <c r="JUG6" s="40"/>
      <c r="JUH6" s="40"/>
      <c r="JUI6" s="40"/>
      <c r="JUJ6" s="40"/>
      <c r="JUK6" s="40"/>
      <c r="JUL6" s="40"/>
      <c r="JUM6" s="40"/>
      <c r="JUN6" s="40"/>
      <c r="JUO6" s="40"/>
      <c r="JUP6" s="40"/>
      <c r="JUQ6" s="40"/>
      <c r="JUR6" s="40"/>
      <c r="JUS6" s="40"/>
      <c r="JUT6" s="40"/>
      <c r="JUU6" s="40"/>
      <c r="JUV6" s="40"/>
      <c r="JUW6" s="40"/>
      <c r="JUX6" s="40"/>
      <c r="JUY6" s="40"/>
      <c r="JUZ6" s="40"/>
      <c r="JVA6" s="40"/>
      <c r="JVB6" s="40"/>
      <c r="JVC6" s="40"/>
      <c r="JVD6" s="40"/>
      <c r="JVE6" s="40"/>
      <c r="JVF6" s="40"/>
      <c r="JVG6" s="40"/>
      <c r="JVH6" s="40"/>
      <c r="JVI6" s="40"/>
      <c r="JVJ6" s="40"/>
      <c r="JVK6" s="40"/>
      <c r="JVL6" s="40"/>
      <c r="JVM6" s="40"/>
      <c r="JVN6" s="40"/>
      <c r="JVO6" s="40"/>
      <c r="JVP6" s="40"/>
      <c r="JVQ6" s="40"/>
      <c r="JVR6" s="40"/>
      <c r="JVS6" s="40"/>
      <c r="JVT6" s="40"/>
      <c r="JVU6" s="40"/>
      <c r="JVV6" s="40"/>
      <c r="JVW6" s="40"/>
      <c r="JVX6" s="40"/>
      <c r="JVY6" s="40"/>
      <c r="JVZ6" s="40"/>
      <c r="JWA6" s="40"/>
      <c r="JWB6" s="40"/>
      <c r="JWC6" s="40"/>
      <c r="JWD6" s="40"/>
      <c r="JWE6" s="40"/>
      <c r="JWF6" s="40"/>
      <c r="JWG6" s="40"/>
      <c r="JWH6" s="40"/>
      <c r="JWI6" s="40"/>
      <c r="JWJ6" s="40"/>
      <c r="JWK6" s="40"/>
      <c r="JWL6" s="40"/>
      <c r="JWM6" s="40"/>
      <c r="JWN6" s="40"/>
      <c r="JWO6" s="40"/>
      <c r="JWP6" s="40"/>
      <c r="JWQ6" s="40"/>
      <c r="JWR6" s="40"/>
      <c r="JWS6" s="40"/>
      <c r="JWT6" s="40"/>
      <c r="JWU6" s="40"/>
      <c r="JWV6" s="40"/>
      <c r="JWW6" s="40"/>
      <c r="JWX6" s="40"/>
      <c r="JWY6" s="40"/>
      <c r="JWZ6" s="40"/>
      <c r="JXA6" s="40"/>
      <c r="JXB6" s="40"/>
      <c r="JXC6" s="40"/>
      <c r="JXD6" s="40"/>
      <c r="JXE6" s="40"/>
      <c r="JXF6" s="40"/>
      <c r="JXG6" s="40"/>
      <c r="JXH6" s="40"/>
      <c r="JXI6" s="40"/>
      <c r="JXJ6" s="40"/>
      <c r="JXK6" s="40"/>
      <c r="JXL6" s="40"/>
      <c r="JXM6" s="40"/>
      <c r="JXN6" s="40"/>
      <c r="JXO6" s="40"/>
      <c r="JXP6" s="40"/>
      <c r="JXQ6" s="40"/>
      <c r="JXR6" s="40"/>
      <c r="JXS6" s="40"/>
      <c r="JXT6" s="40"/>
      <c r="JXU6" s="40"/>
      <c r="JXV6" s="40"/>
      <c r="JXW6" s="40"/>
      <c r="JXX6" s="40"/>
      <c r="JXY6" s="40"/>
      <c r="JXZ6" s="40"/>
      <c r="JYA6" s="40"/>
      <c r="JYB6" s="40"/>
      <c r="JYC6" s="40"/>
      <c r="JYD6" s="40"/>
      <c r="JYE6" s="40"/>
      <c r="JYF6" s="40"/>
      <c r="JYG6" s="40"/>
      <c r="JYH6" s="40"/>
      <c r="JYI6" s="40"/>
      <c r="JYJ6" s="40"/>
      <c r="JYK6" s="40"/>
      <c r="JYL6" s="40"/>
      <c r="JYM6" s="40"/>
      <c r="JYN6" s="40"/>
      <c r="JYO6" s="40"/>
      <c r="JYP6" s="40"/>
      <c r="JYQ6" s="40"/>
      <c r="JYR6" s="40"/>
      <c r="JYS6" s="40"/>
      <c r="JYT6" s="40"/>
      <c r="JYU6" s="40"/>
      <c r="JYV6" s="40"/>
      <c r="JYW6" s="40"/>
      <c r="JYX6" s="40"/>
      <c r="JYY6" s="40"/>
      <c r="JYZ6" s="40"/>
      <c r="JZA6" s="40"/>
      <c r="JZB6" s="40"/>
      <c r="JZC6" s="40"/>
      <c r="JZD6" s="40"/>
      <c r="JZE6" s="40"/>
      <c r="JZF6" s="40"/>
      <c r="JZG6" s="40"/>
      <c r="JZH6" s="40"/>
      <c r="JZI6" s="40"/>
      <c r="JZJ6" s="40"/>
      <c r="JZK6" s="40"/>
      <c r="JZL6" s="40"/>
      <c r="JZM6" s="40"/>
      <c r="JZN6" s="40"/>
      <c r="JZO6" s="40"/>
      <c r="JZP6" s="40"/>
      <c r="JZQ6" s="40"/>
      <c r="JZR6" s="40"/>
      <c r="JZS6" s="40"/>
      <c r="JZT6" s="40"/>
      <c r="JZU6" s="40"/>
      <c r="JZV6" s="40"/>
      <c r="JZW6" s="40"/>
      <c r="JZX6" s="40"/>
      <c r="JZY6" s="40"/>
      <c r="JZZ6" s="40"/>
      <c r="KAA6" s="40"/>
      <c r="KAB6" s="40"/>
      <c r="KAC6" s="40"/>
      <c r="KAD6" s="40"/>
      <c r="KAE6" s="40"/>
      <c r="KAF6" s="40"/>
      <c r="KAG6" s="40"/>
      <c r="KAH6" s="40"/>
      <c r="KAI6" s="40"/>
      <c r="KAJ6" s="40"/>
      <c r="KAK6" s="40"/>
      <c r="KAL6" s="40"/>
      <c r="KAM6" s="40"/>
      <c r="KAN6" s="40"/>
      <c r="KAO6" s="40"/>
      <c r="KAP6" s="40"/>
      <c r="KAQ6" s="40"/>
      <c r="KAR6" s="40"/>
      <c r="KAS6" s="40"/>
      <c r="KAT6" s="40"/>
      <c r="KAU6" s="40"/>
      <c r="KAV6" s="40"/>
      <c r="KAW6" s="40"/>
      <c r="KAX6" s="40"/>
      <c r="KAY6" s="40"/>
      <c r="KAZ6" s="40"/>
      <c r="KBA6" s="40"/>
      <c r="KBB6" s="40"/>
      <c r="KBC6" s="40"/>
      <c r="KBD6" s="40"/>
      <c r="KBE6" s="40"/>
      <c r="KBF6" s="40"/>
      <c r="KBG6" s="40"/>
      <c r="KBH6" s="40"/>
      <c r="KBI6" s="40"/>
      <c r="KBJ6" s="40"/>
      <c r="KBK6" s="40"/>
      <c r="KBL6" s="40"/>
      <c r="KBM6" s="40"/>
      <c r="KBN6" s="40"/>
      <c r="KBO6" s="40"/>
      <c r="KBP6" s="40"/>
      <c r="KBQ6" s="40"/>
      <c r="KBR6" s="40"/>
      <c r="KBS6" s="40"/>
      <c r="KBT6" s="40"/>
      <c r="KBU6" s="40"/>
      <c r="KBV6" s="40"/>
      <c r="KBW6" s="40"/>
      <c r="KBX6" s="40"/>
      <c r="KBY6" s="40"/>
      <c r="KBZ6" s="40"/>
      <c r="KCA6" s="40"/>
      <c r="KCB6" s="40"/>
      <c r="KCC6" s="40"/>
      <c r="KCD6" s="40"/>
      <c r="KCE6" s="40"/>
      <c r="KCF6" s="40"/>
      <c r="KCG6" s="40"/>
      <c r="KCH6" s="40"/>
      <c r="KCI6" s="40"/>
      <c r="KCJ6" s="40"/>
      <c r="KCK6" s="40"/>
      <c r="KCL6" s="40"/>
      <c r="KCM6" s="40"/>
      <c r="KCN6" s="40"/>
      <c r="KCO6" s="40"/>
      <c r="KCP6" s="40"/>
      <c r="KCQ6" s="40"/>
      <c r="KCR6" s="40"/>
      <c r="KCS6" s="40"/>
      <c r="KCT6" s="40"/>
      <c r="KCU6" s="40"/>
      <c r="KCV6" s="40"/>
      <c r="KCW6" s="40"/>
      <c r="KCX6" s="40"/>
      <c r="KCY6" s="40"/>
      <c r="KCZ6" s="40"/>
      <c r="KDA6" s="40"/>
      <c r="KDB6" s="40"/>
      <c r="KDC6" s="40"/>
      <c r="KDD6" s="40"/>
      <c r="KDE6" s="40"/>
      <c r="KDF6" s="40"/>
      <c r="KDG6" s="40"/>
      <c r="KDH6" s="40"/>
      <c r="KDI6" s="40"/>
      <c r="KDJ6" s="40"/>
      <c r="KDK6" s="40"/>
      <c r="KDL6" s="40"/>
      <c r="KDM6" s="40"/>
      <c r="KDN6" s="40"/>
      <c r="KDO6" s="40"/>
      <c r="KDP6" s="40"/>
      <c r="KDQ6" s="40"/>
      <c r="KDR6" s="40"/>
      <c r="KDS6" s="40"/>
      <c r="KDT6" s="40"/>
      <c r="KDU6" s="40"/>
      <c r="KDV6" s="40"/>
      <c r="KDW6" s="40"/>
      <c r="KDX6" s="40"/>
      <c r="KDY6" s="40"/>
      <c r="KDZ6" s="40"/>
      <c r="KEA6" s="40"/>
      <c r="KEB6" s="40"/>
      <c r="KEC6" s="40"/>
      <c r="KED6" s="40"/>
      <c r="KEE6" s="40"/>
      <c r="KEF6" s="40"/>
      <c r="KEG6" s="40"/>
      <c r="KEH6" s="40"/>
      <c r="KEI6" s="40"/>
      <c r="KEJ6" s="40"/>
      <c r="KEK6" s="40"/>
      <c r="KEL6" s="40"/>
      <c r="KEM6" s="40"/>
      <c r="KEN6" s="40"/>
      <c r="KEO6" s="40"/>
      <c r="KEP6" s="40"/>
      <c r="KEQ6" s="40"/>
      <c r="KER6" s="40"/>
      <c r="KES6" s="40"/>
      <c r="KET6" s="40"/>
      <c r="KEU6" s="40"/>
      <c r="KEV6" s="40"/>
      <c r="KEW6" s="40"/>
      <c r="KEX6" s="40"/>
      <c r="KEY6" s="40"/>
      <c r="KEZ6" s="40"/>
      <c r="KFA6" s="40"/>
      <c r="KFB6" s="40"/>
      <c r="KFC6" s="40"/>
      <c r="KFD6" s="40"/>
      <c r="KFE6" s="40"/>
      <c r="KFF6" s="40"/>
      <c r="KFG6" s="40"/>
      <c r="KFH6" s="40"/>
      <c r="KFI6" s="40"/>
      <c r="KFJ6" s="40"/>
      <c r="KFK6" s="40"/>
      <c r="KFL6" s="40"/>
      <c r="KFM6" s="40"/>
      <c r="KFN6" s="40"/>
      <c r="KFO6" s="40"/>
      <c r="KFP6" s="40"/>
      <c r="KFQ6" s="40"/>
      <c r="KFR6" s="40"/>
      <c r="KFS6" s="40"/>
      <c r="KFT6" s="40"/>
      <c r="KFU6" s="40"/>
      <c r="KFV6" s="40"/>
      <c r="KFW6" s="40"/>
      <c r="KFX6" s="40"/>
      <c r="KFY6" s="40"/>
      <c r="KFZ6" s="40"/>
      <c r="KGA6" s="40"/>
      <c r="KGB6" s="40"/>
      <c r="KGC6" s="40"/>
      <c r="KGD6" s="40"/>
      <c r="KGE6" s="40"/>
      <c r="KGF6" s="40"/>
      <c r="KGG6" s="40"/>
      <c r="KGH6" s="40"/>
      <c r="KGI6" s="40"/>
      <c r="KGJ6" s="40"/>
      <c r="KGK6" s="40"/>
      <c r="KGL6" s="40"/>
      <c r="KGM6" s="40"/>
      <c r="KGN6" s="40"/>
      <c r="KGO6" s="40"/>
      <c r="KGP6" s="40"/>
      <c r="KGQ6" s="40"/>
      <c r="KGR6" s="40"/>
      <c r="KGS6" s="40"/>
      <c r="KGT6" s="40"/>
      <c r="KGU6" s="40"/>
      <c r="KGV6" s="40"/>
      <c r="KGW6" s="40"/>
      <c r="KGX6" s="40"/>
      <c r="KGY6" s="40"/>
      <c r="KGZ6" s="40"/>
      <c r="KHA6" s="40"/>
      <c r="KHB6" s="40"/>
      <c r="KHC6" s="40"/>
      <c r="KHD6" s="40"/>
      <c r="KHE6" s="40"/>
      <c r="KHF6" s="40"/>
      <c r="KHG6" s="40"/>
      <c r="KHH6" s="40"/>
      <c r="KHI6" s="40"/>
      <c r="KHJ6" s="40"/>
      <c r="KHK6" s="40"/>
      <c r="KHL6" s="40"/>
      <c r="KHM6" s="40"/>
      <c r="KHN6" s="40"/>
      <c r="KHO6" s="40"/>
      <c r="KHP6" s="40"/>
      <c r="KHQ6" s="40"/>
      <c r="KHR6" s="40"/>
      <c r="KHS6" s="40"/>
      <c r="KHT6" s="40"/>
      <c r="KHU6" s="40"/>
      <c r="KHV6" s="40"/>
      <c r="KHW6" s="40"/>
      <c r="KHX6" s="40"/>
      <c r="KHY6" s="40"/>
      <c r="KHZ6" s="40"/>
      <c r="KIA6" s="40"/>
      <c r="KIB6" s="40"/>
      <c r="KIC6" s="40"/>
      <c r="KID6" s="40"/>
      <c r="KIE6" s="40"/>
      <c r="KIF6" s="40"/>
      <c r="KIG6" s="40"/>
      <c r="KIH6" s="40"/>
      <c r="KII6" s="40"/>
      <c r="KIJ6" s="40"/>
      <c r="KIK6" s="40"/>
      <c r="KIL6" s="40"/>
      <c r="KIM6" s="40"/>
      <c r="KIN6" s="40"/>
      <c r="KIO6" s="40"/>
      <c r="KIP6" s="40"/>
      <c r="KIQ6" s="40"/>
      <c r="KIR6" s="40"/>
      <c r="KIS6" s="40"/>
      <c r="KIT6" s="40"/>
      <c r="KIU6" s="40"/>
      <c r="KIV6" s="40"/>
      <c r="KIW6" s="40"/>
      <c r="KIX6" s="40"/>
      <c r="KIY6" s="40"/>
      <c r="KIZ6" s="40"/>
      <c r="KJA6" s="40"/>
      <c r="KJB6" s="40"/>
      <c r="KJC6" s="40"/>
      <c r="KJD6" s="40"/>
      <c r="KJE6" s="40"/>
      <c r="KJF6" s="40"/>
      <c r="KJG6" s="40"/>
      <c r="KJH6" s="40"/>
      <c r="KJI6" s="40"/>
      <c r="KJJ6" s="40"/>
      <c r="KJK6" s="40"/>
      <c r="KJL6" s="40"/>
      <c r="KJM6" s="40"/>
      <c r="KJN6" s="40"/>
      <c r="KJO6" s="40"/>
      <c r="KJP6" s="40"/>
      <c r="KJQ6" s="40"/>
      <c r="KJR6" s="40"/>
      <c r="KJS6" s="40"/>
      <c r="KJT6" s="40"/>
      <c r="KJU6" s="40"/>
      <c r="KJV6" s="40"/>
      <c r="KJW6" s="40"/>
      <c r="KJX6" s="40"/>
      <c r="KJY6" s="40"/>
      <c r="KJZ6" s="40"/>
      <c r="KKA6" s="40"/>
      <c r="KKB6" s="40"/>
      <c r="KKC6" s="40"/>
      <c r="KKD6" s="40"/>
      <c r="KKE6" s="40"/>
      <c r="KKF6" s="40"/>
      <c r="KKG6" s="40"/>
      <c r="KKH6" s="40"/>
      <c r="KKI6" s="40"/>
      <c r="KKJ6" s="40"/>
      <c r="KKK6" s="40"/>
      <c r="KKL6" s="40"/>
      <c r="KKM6" s="40"/>
      <c r="KKN6" s="40"/>
      <c r="KKO6" s="40"/>
      <c r="KKP6" s="40"/>
      <c r="KKQ6" s="40"/>
      <c r="KKR6" s="40"/>
      <c r="KKS6" s="40"/>
      <c r="KKT6" s="40"/>
      <c r="KKU6" s="40"/>
      <c r="KKV6" s="40"/>
      <c r="KKW6" s="40"/>
      <c r="KKX6" s="40"/>
      <c r="KKY6" s="40"/>
      <c r="KKZ6" s="40"/>
      <c r="KLA6" s="40"/>
      <c r="KLB6" s="40"/>
      <c r="KLC6" s="40"/>
      <c r="KLD6" s="40"/>
      <c r="KLE6" s="40"/>
      <c r="KLF6" s="40"/>
      <c r="KLG6" s="40"/>
      <c r="KLH6" s="40"/>
      <c r="KLI6" s="40"/>
      <c r="KLJ6" s="40"/>
      <c r="KLK6" s="40"/>
      <c r="KLL6" s="40"/>
      <c r="KLM6" s="40"/>
      <c r="KLN6" s="40"/>
      <c r="KLO6" s="40"/>
      <c r="KLP6" s="40"/>
      <c r="KLQ6" s="40"/>
      <c r="KLR6" s="40"/>
      <c r="KLS6" s="40"/>
      <c r="KLT6" s="40"/>
      <c r="KLU6" s="40"/>
      <c r="KLV6" s="40"/>
      <c r="KLW6" s="40"/>
      <c r="KLX6" s="40"/>
      <c r="KLY6" s="40"/>
      <c r="KLZ6" s="40"/>
      <c r="KMA6" s="40"/>
      <c r="KMB6" s="40"/>
      <c r="KMC6" s="40"/>
      <c r="KMD6" s="40"/>
      <c r="KME6" s="40"/>
      <c r="KMF6" s="40"/>
      <c r="KMG6" s="40"/>
      <c r="KMH6" s="40"/>
      <c r="KMI6" s="40"/>
      <c r="KMJ6" s="40"/>
      <c r="KMK6" s="40"/>
      <c r="KML6" s="40"/>
      <c r="KMM6" s="40"/>
      <c r="KMN6" s="40"/>
      <c r="KMO6" s="40"/>
      <c r="KMP6" s="40"/>
      <c r="KMQ6" s="40"/>
      <c r="KMR6" s="40"/>
      <c r="KMS6" s="40"/>
      <c r="KMT6" s="40"/>
      <c r="KMU6" s="40"/>
      <c r="KMV6" s="40"/>
      <c r="KMW6" s="40"/>
      <c r="KMX6" s="40"/>
      <c r="KMY6" s="40"/>
      <c r="KMZ6" s="40"/>
      <c r="KNA6" s="40"/>
      <c r="KNB6" s="40"/>
      <c r="KNC6" s="40"/>
      <c r="KND6" s="40"/>
      <c r="KNE6" s="40"/>
      <c r="KNF6" s="40"/>
      <c r="KNG6" s="40"/>
      <c r="KNH6" s="40"/>
      <c r="KNI6" s="40"/>
      <c r="KNJ6" s="40"/>
      <c r="KNK6" s="40"/>
      <c r="KNL6" s="40"/>
      <c r="KNM6" s="40"/>
      <c r="KNN6" s="40"/>
      <c r="KNO6" s="40"/>
      <c r="KNP6" s="40"/>
      <c r="KNQ6" s="40"/>
      <c r="KNR6" s="40"/>
      <c r="KNS6" s="40"/>
      <c r="KNT6" s="40"/>
      <c r="KNU6" s="40"/>
      <c r="KNV6" s="40"/>
      <c r="KNW6" s="40"/>
      <c r="KNX6" s="40"/>
      <c r="KNY6" s="40"/>
      <c r="KNZ6" s="40"/>
      <c r="KOA6" s="40"/>
      <c r="KOB6" s="40"/>
      <c r="KOC6" s="40"/>
      <c r="KOD6" s="40"/>
      <c r="KOE6" s="40"/>
      <c r="KOF6" s="40"/>
      <c r="KOG6" s="40"/>
      <c r="KOH6" s="40"/>
      <c r="KOI6" s="40"/>
      <c r="KOJ6" s="40"/>
      <c r="KOK6" s="40"/>
      <c r="KOL6" s="40"/>
      <c r="KOM6" s="40"/>
      <c r="KON6" s="40"/>
      <c r="KOO6" s="40"/>
      <c r="KOP6" s="40"/>
      <c r="KOQ6" s="40"/>
      <c r="KOR6" s="40"/>
      <c r="KOS6" s="40"/>
      <c r="KOT6" s="40"/>
      <c r="KOU6" s="40"/>
      <c r="KOV6" s="40"/>
      <c r="KOW6" s="40"/>
      <c r="KOX6" s="40"/>
      <c r="KOY6" s="40"/>
      <c r="KOZ6" s="40"/>
      <c r="KPA6" s="40"/>
      <c r="KPB6" s="40"/>
      <c r="KPC6" s="40"/>
      <c r="KPD6" s="40"/>
      <c r="KPE6" s="40"/>
      <c r="KPF6" s="40"/>
      <c r="KPG6" s="40"/>
      <c r="KPH6" s="40"/>
      <c r="KPI6" s="40"/>
      <c r="KPJ6" s="40"/>
      <c r="KPK6" s="40"/>
      <c r="KPL6" s="40"/>
      <c r="KPM6" s="40"/>
      <c r="KPN6" s="40"/>
      <c r="KPO6" s="40"/>
      <c r="KPP6" s="40"/>
      <c r="KPQ6" s="40"/>
      <c r="KPR6" s="40"/>
      <c r="KPS6" s="40"/>
      <c r="KPT6" s="40"/>
      <c r="KPU6" s="40"/>
      <c r="KPV6" s="40"/>
      <c r="KPW6" s="40"/>
      <c r="KPX6" s="40"/>
      <c r="KPY6" s="40"/>
      <c r="KPZ6" s="40"/>
      <c r="KQA6" s="40"/>
      <c r="KQB6" s="40"/>
      <c r="KQC6" s="40"/>
      <c r="KQD6" s="40"/>
      <c r="KQE6" s="40"/>
      <c r="KQF6" s="40"/>
      <c r="KQG6" s="40"/>
      <c r="KQH6" s="40"/>
      <c r="KQI6" s="40"/>
      <c r="KQJ6" s="40"/>
      <c r="KQK6" s="40"/>
      <c r="KQL6" s="40"/>
      <c r="KQM6" s="40"/>
      <c r="KQN6" s="40"/>
      <c r="KQO6" s="40"/>
      <c r="KQP6" s="40"/>
      <c r="KQQ6" s="40"/>
      <c r="KQR6" s="40"/>
      <c r="KQS6" s="40"/>
      <c r="KQT6" s="40"/>
      <c r="KQU6" s="40"/>
      <c r="KQV6" s="40"/>
      <c r="KQW6" s="40"/>
      <c r="KQX6" s="40"/>
      <c r="KQY6" s="40"/>
      <c r="KQZ6" s="40"/>
      <c r="KRA6" s="40"/>
      <c r="KRB6" s="40"/>
      <c r="KRC6" s="40"/>
      <c r="KRD6" s="40"/>
      <c r="KRE6" s="40"/>
      <c r="KRF6" s="40"/>
      <c r="KRG6" s="40"/>
      <c r="KRH6" s="40"/>
      <c r="KRI6" s="40"/>
      <c r="KRJ6" s="40"/>
      <c r="KRK6" s="40"/>
      <c r="KRL6" s="40"/>
      <c r="KRM6" s="40"/>
      <c r="KRN6" s="40"/>
      <c r="KRO6" s="40"/>
      <c r="KRP6" s="40"/>
      <c r="KRQ6" s="40"/>
      <c r="KRR6" s="40"/>
      <c r="KRS6" s="40"/>
      <c r="KRT6" s="40"/>
      <c r="KRU6" s="40"/>
      <c r="KRV6" s="40"/>
      <c r="KRW6" s="40"/>
      <c r="KRX6" s="40"/>
      <c r="KRY6" s="40"/>
      <c r="KRZ6" s="40"/>
      <c r="KSA6" s="40"/>
      <c r="KSB6" s="40"/>
      <c r="KSC6" s="40"/>
      <c r="KSD6" s="40"/>
      <c r="KSE6" s="40"/>
      <c r="KSF6" s="40"/>
      <c r="KSG6" s="40"/>
      <c r="KSH6" s="40"/>
      <c r="KSI6" s="40"/>
      <c r="KSJ6" s="40"/>
      <c r="KSK6" s="40"/>
      <c r="KSL6" s="40"/>
      <c r="KSM6" s="40"/>
      <c r="KSN6" s="40"/>
      <c r="KSO6" s="40"/>
      <c r="KSP6" s="40"/>
      <c r="KSQ6" s="40"/>
      <c r="KSR6" s="40"/>
      <c r="KSS6" s="40"/>
      <c r="KST6" s="40"/>
      <c r="KSU6" s="40"/>
      <c r="KSV6" s="40"/>
      <c r="KSW6" s="40"/>
      <c r="KSX6" s="40"/>
      <c r="KSY6" s="40"/>
      <c r="KSZ6" s="40"/>
      <c r="KTA6" s="40"/>
      <c r="KTB6" s="40"/>
      <c r="KTC6" s="40"/>
      <c r="KTD6" s="40"/>
      <c r="KTE6" s="40"/>
      <c r="KTF6" s="40"/>
      <c r="KTG6" s="40"/>
      <c r="KTH6" s="40"/>
      <c r="KTI6" s="40"/>
      <c r="KTJ6" s="40"/>
      <c r="KTK6" s="40"/>
      <c r="KTL6" s="40"/>
      <c r="KTM6" s="40"/>
      <c r="KTN6" s="40"/>
      <c r="KTO6" s="40"/>
      <c r="KTP6" s="40"/>
      <c r="KTQ6" s="40"/>
      <c r="KTR6" s="40"/>
      <c r="KTS6" s="40"/>
      <c r="KTT6" s="40"/>
      <c r="KTU6" s="40"/>
      <c r="KTV6" s="40"/>
      <c r="KTW6" s="40"/>
      <c r="KTX6" s="40"/>
      <c r="KTY6" s="40"/>
      <c r="KTZ6" s="40"/>
      <c r="KUA6" s="40"/>
      <c r="KUB6" s="40"/>
      <c r="KUC6" s="40"/>
      <c r="KUD6" s="40"/>
      <c r="KUE6" s="40"/>
      <c r="KUF6" s="40"/>
      <c r="KUG6" s="40"/>
      <c r="KUH6" s="40"/>
      <c r="KUI6" s="40"/>
      <c r="KUJ6" s="40"/>
      <c r="KUK6" s="40"/>
      <c r="KUL6" s="40"/>
      <c r="KUM6" s="40"/>
      <c r="KUN6" s="40"/>
      <c r="KUO6" s="40"/>
      <c r="KUP6" s="40"/>
      <c r="KUQ6" s="40"/>
      <c r="KUR6" s="40"/>
      <c r="KUS6" s="40"/>
      <c r="KUT6" s="40"/>
      <c r="KUU6" s="40"/>
      <c r="KUV6" s="40"/>
      <c r="KUW6" s="40"/>
      <c r="KUX6" s="40"/>
      <c r="KUY6" s="40"/>
      <c r="KUZ6" s="40"/>
      <c r="KVA6" s="40"/>
      <c r="KVB6" s="40"/>
      <c r="KVC6" s="40"/>
      <c r="KVD6" s="40"/>
      <c r="KVE6" s="40"/>
      <c r="KVF6" s="40"/>
      <c r="KVG6" s="40"/>
      <c r="KVH6" s="40"/>
      <c r="KVI6" s="40"/>
      <c r="KVJ6" s="40"/>
      <c r="KVK6" s="40"/>
      <c r="KVL6" s="40"/>
      <c r="KVM6" s="40"/>
      <c r="KVN6" s="40"/>
      <c r="KVO6" s="40"/>
      <c r="KVP6" s="40"/>
      <c r="KVQ6" s="40"/>
      <c r="KVR6" s="40"/>
      <c r="KVS6" s="40"/>
      <c r="KVT6" s="40"/>
      <c r="KVU6" s="40"/>
      <c r="KVV6" s="40"/>
      <c r="KVW6" s="40"/>
      <c r="KVX6" s="40"/>
      <c r="KVY6" s="40"/>
      <c r="KVZ6" s="40"/>
      <c r="KWA6" s="40"/>
      <c r="KWB6" s="40"/>
      <c r="KWC6" s="40"/>
      <c r="KWD6" s="40"/>
      <c r="KWE6" s="40"/>
      <c r="KWF6" s="40"/>
      <c r="KWG6" s="40"/>
      <c r="KWH6" s="40"/>
      <c r="KWI6" s="40"/>
      <c r="KWJ6" s="40"/>
      <c r="KWK6" s="40"/>
      <c r="KWL6" s="40"/>
      <c r="KWM6" s="40"/>
      <c r="KWN6" s="40"/>
      <c r="KWO6" s="40"/>
      <c r="KWP6" s="40"/>
      <c r="KWQ6" s="40"/>
      <c r="KWR6" s="40"/>
      <c r="KWS6" s="40"/>
      <c r="KWT6" s="40"/>
      <c r="KWU6" s="40"/>
      <c r="KWV6" s="40"/>
      <c r="KWW6" s="40"/>
      <c r="KWX6" s="40"/>
      <c r="KWY6" s="40"/>
      <c r="KWZ6" s="40"/>
      <c r="KXA6" s="40"/>
      <c r="KXB6" s="40"/>
      <c r="KXC6" s="40"/>
      <c r="KXD6" s="40"/>
      <c r="KXE6" s="40"/>
      <c r="KXF6" s="40"/>
      <c r="KXG6" s="40"/>
      <c r="KXH6" s="40"/>
      <c r="KXI6" s="40"/>
      <c r="KXJ6" s="40"/>
      <c r="KXK6" s="40"/>
      <c r="KXL6" s="40"/>
      <c r="KXM6" s="40"/>
      <c r="KXN6" s="40"/>
      <c r="KXO6" s="40"/>
      <c r="KXP6" s="40"/>
      <c r="KXQ6" s="40"/>
      <c r="KXR6" s="40"/>
      <c r="KXS6" s="40"/>
      <c r="KXT6" s="40"/>
      <c r="KXU6" s="40"/>
      <c r="KXV6" s="40"/>
      <c r="KXW6" s="40"/>
      <c r="KXX6" s="40"/>
      <c r="KXY6" s="40"/>
      <c r="KXZ6" s="40"/>
      <c r="KYA6" s="40"/>
      <c r="KYB6" s="40"/>
      <c r="KYC6" s="40"/>
      <c r="KYD6" s="40"/>
      <c r="KYE6" s="40"/>
      <c r="KYF6" s="40"/>
      <c r="KYG6" s="40"/>
      <c r="KYH6" s="40"/>
      <c r="KYI6" s="40"/>
      <c r="KYJ6" s="40"/>
      <c r="KYK6" s="40"/>
      <c r="KYL6" s="40"/>
      <c r="KYM6" s="40"/>
      <c r="KYN6" s="40"/>
      <c r="KYO6" s="40"/>
      <c r="KYP6" s="40"/>
      <c r="KYQ6" s="40"/>
      <c r="KYR6" s="40"/>
      <c r="KYS6" s="40"/>
      <c r="KYT6" s="40"/>
      <c r="KYU6" s="40"/>
      <c r="KYV6" s="40"/>
      <c r="KYW6" s="40"/>
      <c r="KYX6" s="40"/>
      <c r="KYY6" s="40"/>
      <c r="KYZ6" s="40"/>
      <c r="KZA6" s="40"/>
      <c r="KZB6" s="40"/>
      <c r="KZC6" s="40"/>
      <c r="KZD6" s="40"/>
      <c r="KZE6" s="40"/>
      <c r="KZF6" s="40"/>
      <c r="KZG6" s="40"/>
      <c r="KZH6" s="40"/>
      <c r="KZI6" s="40"/>
      <c r="KZJ6" s="40"/>
      <c r="KZK6" s="40"/>
      <c r="KZL6" s="40"/>
      <c r="KZM6" s="40"/>
      <c r="KZN6" s="40"/>
      <c r="KZO6" s="40"/>
      <c r="KZP6" s="40"/>
      <c r="KZQ6" s="40"/>
      <c r="KZR6" s="40"/>
      <c r="KZS6" s="40"/>
      <c r="KZT6" s="40"/>
      <c r="KZU6" s="40"/>
      <c r="KZV6" s="40"/>
      <c r="KZW6" s="40"/>
      <c r="KZX6" s="40"/>
      <c r="KZY6" s="40"/>
      <c r="KZZ6" s="40"/>
      <c r="LAA6" s="40"/>
      <c r="LAB6" s="40"/>
      <c r="LAC6" s="40"/>
      <c r="LAD6" s="40"/>
      <c r="LAE6" s="40"/>
      <c r="LAF6" s="40"/>
      <c r="LAG6" s="40"/>
      <c r="LAH6" s="40"/>
      <c r="LAI6" s="40"/>
      <c r="LAJ6" s="40"/>
      <c r="LAK6" s="40"/>
      <c r="LAL6" s="40"/>
      <c r="LAM6" s="40"/>
      <c r="LAN6" s="40"/>
      <c r="LAO6" s="40"/>
      <c r="LAP6" s="40"/>
      <c r="LAQ6" s="40"/>
      <c r="LAR6" s="40"/>
      <c r="LAS6" s="40"/>
      <c r="LAT6" s="40"/>
      <c r="LAU6" s="40"/>
      <c r="LAV6" s="40"/>
      <c r="LAW6" s="40"/>
      <c r="LAX6" s="40"/>
      <c r="LAY6" s="40"/>
      <c r="LAZ6" s="40"/>
      <c r="LBA6" s="40"/>
      <c r="LBB6" s="40"/>
      <c r="LBC6" s="40"/>
      <c r="LBD6" s="40"/>
      <c r="LBE6" s="40"/>
      <c r="LBF6" s="40"/>
      <c r="LBG6" s="40"/>
      <c r="LBH6" s="40"/>
      <c r="LBI6" s="40"/>
      <c r="LBJ6" s="40"/>
      <c r="LBK6" s="40"/>
      <c r="LBL6" s="40"/>
      <c r="LBM6" s="40"/>
      <c r="LBN6" s="40"/>
      <c r="LBO6" s="40"/>
      <c r="LBP6" s="40"/>
      <c r="LBQ6" s="40"/>
      <c r="LBR6" s="40"/>
      <c r="LBS6" s="40"/>
      <c r="LBT6" s="40"/>
      <c r="LBU6" s="40"/>
      <c r="LBV6" s="40"/>
      <c r="LBW6" s="40"/>
      <c r="LBX6" s="40"/>
      <c r="LBY6" s="40"/>
      <c r="LBZ6" s="40"/>
      <c r="LCA6" s="40"/>
      <c r="LCB6" s="40"/>
      <c r="LCC6" s="40"/>
      <c r="LCD6" s="40"/>
      <c r="LCE6" s="40"/>
      <c r="LCF6" s="40"/>
      <c r="LCG6" s="40"/>
      <c r="LCH6" s="40"/>
      <c r="LCI6" s="40"/>
      <c r="LCJ6" s="40"/>
      <c r="LCK6" s="40"/>
      <c r="LCL6" s="40"/>
      <c r="LCM6" s="40"/>
      <c r="LCN6" s="40"/>
      <c r="LCO6" s="40"/>
      <c r="LCP6" s="40"/>
      <c r="LCQ6" s="40"/>
      <c r="LCR6" s="40"/>
      <c r="LCS6" s="40"/>
      <c r="LCT6" s="40"/>
      <c r="LCU6" s="40"/>
      <c r="LCV6" s="40"/>
      <c r="LCW6" s="40"/>
      <c r="LCX6" s="40"/>
      <c r="LCY6" s="40"/>
      <c r="LCZ6" s="40"/>
      <c r="LDA6" s="40"/>
      <c r="LDB6" s="40"/>
      <c r="LDC6" s="40"/>
      <c r="LDD6" s="40"/>
      <c r="LDE6" s="40"/>
      <c r="LDF6" s="40"/>
      <c r="LDG6" s="40"/>
      <c r="LDH6" s="40"/>
      <c r="LDI6" s="40"/>
      <c r="LDJ6" s="40"/>
      <c r="LDK6" s="40"/>
      <c r="LDL6" s="40"/>
      <c r="LDM6" s="40"/>
      <c r="LDN6" s="40"/>
      <c r="LDO6" s="40"/>
      <c r="LDP6" s="40"/>
      <c r="LDQ6" s="40"/>
      <c r="LDR6" s="40"/>
      <c r="LDS6" s="40"/>
      <c r="LDT6" s="40"/>
      <c r="LDU6" s="40"/>
      <c r="LDV6" s="40"/>
      <c r="LDW6" s="40"/>
      <c r="LDX6" s="40"/>
      <c r="LDY6" s="40"/>
      <c r="LDZ6" s="40"/>
      <c r="LEA6" s="40"/>
      <c r="LEB6" s="40"/>
      <c r="LEC6" s="40"/>
      <c r="LED6" s="40"/>
      <c r="LEE6" s="40"/>
      <c r="LEF6" s="40"/>
      <c r="LEG6" s="40"/>
      <c r="LEH6" s="40"/>
      <c r="LEI6" s="40"/>
      <c r="LEJ6" s="40"/>
      <c r="LEK6" s="40"/>
      <c r="LEL6" s="40"/>
      <c r="LEM6" s="40"/>
      <c r="LEN6" s="40"/>
      <c r="LEO6" s="40"/>
      <c r="LEP6" s="40"/>
      <c r="LEQ6" s="40"/>
      <c r="LER6" s="40"/>
      <c r="LES6" s="40"/>
      <c r="LET6" s="40"/>
      <c r="LEU6" s="40"/>
      <c r="LEV6" s="40"/>
      <c r="LEW6" s="40"/>
      <c r="LEX6" s="40"/>
      <c r="LEY6" s="40"/>
      <c r="LEZ6" s="40"/>
      <c r="LFA6" s="40"/>
      <c r="LFB6" s="40"/>
      <c r="LFC6" s="40"/>
      <c r="LFD6" s="40"/>
      <c r="LFE6" s="40"/>
      <c r="LFF6" s="40"/>
      <c r="LFG6" s="40"/>
      <c r="LFH6" s="40"/>
      <c r="LFI6" s="40"/>
      <c r="LFJ6" s="40"/>
      <c r="LFK6" s="40"/>
      <c r="LFL6" s="40"/>
      <c r="LFM6" s="40"/>
      <c r="LFN6" s="40"/>
      <c r="LFO6" s="40"/>
      <c r="LFP6" s="40"/>
      <c r="LFQ6" s="40"/>
      <c r="LFR6" s="40"/>
      <c r="LFS6" s="40"/>
      <c r="LFT6" s="40"/>
      <c r="LFU6" s="40"/>
      <c r="LFV6" s="40"/>
      <c r="LFW6" s="40"/>
      <c r="LFX6" s="40"/>
      <c r="LFY6" s="40"/>
      <c r="LFZ6" s="40"/>
      <c r="LGA6" s="40"/>
      <c r="LGB6" s="40"/>
      <c r="LGC6" s="40"/>
      <c r="LGD6" s="40"/>
      <c r="LGE6" s="40"/>
      <c r="LGF6" s="40"/>
      <c r="LGG6" s="40"/>
      <c r="LGH6" s="40"/>
      <c r="LGI6" s="40"/>
      <c r="LGJ6" s="40"/>
      <c r="LGK6" s="40"/>
      <c r="LGL6" s="40"/>
      <c r="LGM6" s="40"/>
      <c r="LGN6" s="40"/>
      <c r="LGO6" s="40"/>
      <c r="LGP6" s="40"/>
      <c r="LGQ6" s="40"/>
      <c r="LGR6" s="40"/>
      <c r="LGS6" s="40"/>
      <c r="LGT6" s="40"/>
      <c r="LGU6" s="40"/>
      <c r="LGV6" s="40"/>
      <c r="LGW6" s="40"/>
      <c r="LGX6" s="40"/>
      <c r="LGY6" s="40"/>
      <c r="LGZ6" s="40"/>
      <c r="LHA6" s="40"/>
      <c r="LHB6" s="40"/>
      <c r="LHC6" s="40"/>
      <c r="LHD6" s="40"/>
      <c r="LHE6" s="40"/>
      <c r="LHF6" s="40"/>
      <c r="LHG6" s="40"/>
      <c r="LHH6" s="40"/>
      <c r="LHI6" s="40"/>
      <c r="LHJ6" s="40"/>
      <c r="LHK6" s="40"/>
      <c r="LHL6" s="40"/>
      <c r="LHM6" s="40"/>
      <c r="LHN6" s="40"/>
      <c r="LHO6" s="40"/>
      <c r="LHP6" s="40"/>
      <c r="LHQ6" s="40"/>
      <c r="LHR6" s="40"/>
      <c r="LHS6" s="40"/>
      <c r="LHT6" s="40"/>
      <c r="LHU6" s="40"/>
      <c r="LHV6" s="40"/>
      <c r="LHW6" s="40"/>
      <c r="LHX6" s="40"/>
      <c r="LHY6" s="40"/>
      <c r="LHZ6" s="40"/>
      <c r="LIA6" s="40"/>
      <c r="LIB6" s="40"/>
      <c r="LIC6" s="40"/>
      <c r="LID6" s="40"/>
      <c r="LIE6" s="40"/>
      <c r="LIF6" s="40"/>
      <c r="LIG6" s="40"/>
      <c r="LIH6" s="40"/>
      <c r="LII6" s="40"/>
      <c r="LIJ6" s="40"/>
      <c r="LIK6" s="40"/>
      <c r="LIL6" s="40"/>
      <c r="LIM6" s="40"/>
      <c r="LIN6" s="40"/>
      <c r="LIO6" s="40"/>
      <c r="LIP6" s="40"/>
      <c r="LIQ6" s="40"/>
      <c r="LIR6" s="40"/>
      <c r="LIS6" s="40"/>
      <c r="LIT6" s="40"/>
      <c r="LIU6" s="40"/>
      <c r="LIV6" s="40"/>
      <c r="LIW6" s="40"/>
      <c r="LIX6" s="40"/>
      <c r="LIY6" s="40"/>
      <c r="LIZ6" s="40"/>
      <c r="LJA6" s="40"/>
      <c r="LJB6" s="40"/>
      <c r="LJC6" s="40"/>
      <c r="LJD6" s="40"/>
      <c r="LJE6" s="40"/>
      <c r="LJF6" s="40"/>
      <c r="LJG6" s="40"/>
      <c r="LJH6" s="40"/>
      <c r="LJI6" s="40"/>
      <c r="LJJ6" s="40"/>
      <c r="LJK6" s="40"/>
      <c r="LJL6" s="40"/>
      <c r="LJM6" s="40"/>
      <c r="LJN6" s="40"/>
      <c r="LJO6" s="40"/>
      <c r="LJP6" s="40"/>
      <c r="LJQ6" s="40"/>
      <c r="LJR6" s="40"/>
      <c r="LJS6" s="40"/>
      <c r="LJT6" s="40"/>
      <c r="LJU6" s="40"/>
      <c r="LJV6" s="40"/>
      <c r="LJW6" s="40"/>
      <c r="LJX6" s="40"/>
      <c r="LJY6" s="40"/>
      <c r="LJZ6" s="40"/>
      <c r="LKA6" s="40"/>
      <c r="LKB6" s="40"/>
      <c r="LKC6" s="40"/>
      <c r="LKD6" s="40"/>
      <c r="LKE6" s="40"/>
      <c r="LKF6" s="40"/>
      <c r="LKG6" s="40"/>
      <c r="LKH6" s="40"/>
      <c r="LKI6" s="40"/>
      <c r="LKJ6" s="40"/>
      <c r="LKK6" s="40"/>
      <c r="LKL6" s="40"/>
      <c r="LKM6" s="40"/>
      <c r="LKN6" s="40"/>
      <c r="LKO6" s="40"/>
      <c r="LKP6" s="40"/>
      <c r="LKQ6" s="40"/>
      <c r="LKR6" s="40"/>
      <c r="LKS6" s="40"/>
      <c r="LKT6" s="40"/>
      <c r="LKU6" s="40"/>
      <c r="LKV6" s="40"/>
      <c r="LKW6" s="40"/>
      <c r="LKX6" s="40"/>
      <c r="LKY6" s="40"/>
      <c r="LKZ6" s="40"/>
      <c r="LLA6" s="40"/>
      <c r="LLB6" s="40"/>
      <c r="LLC6" s="40"/>
      <c r="LLD6" s="40"/>
      <c r="LLE6" s="40"/>
      <c r="LLF6" s="40"/>
      <c r="LLG6" s="40"/>
      <c r="LLH6" s="40"/>
      <c r="LLI6" s="40"/>
      <c r="LLJ6" s="40"/>
      <c r="LLK6" s="40"/>
      <c r="LLL6" s="40"/>
      <c r="LLM6" s="40"/>
      <c r="LLN6" s="40"/>
      <c r="LLO6" s="40"/>
      <c r="LLP6" s="40"/>
      <c r="LLQ6" s="40"/>
      <c r="LLR6" s="40"/>
      <c r="LLS6" s="40"/>
      <c r="LLT6" s="40"/>
      <c r="LLU6" s="40"/>
      <c r="LLV6" s="40"/>
      <c r="LLW6" s="40"/>
      <c r="LLX6" s="40"/>
      <c r="LLY6" s="40"/>
      <c r="LLZ6" s="40"/>
      <c r="LMA6" s="40"/>
      <c r="LMB6" s="40"/>
      <c r="LMC6" s="40"/>
      <c r="LMD6" s="40"/>
      <c r="LME6" s="40"/>
      <c r="LMF6" s="40"/>
      <c r="LMG6" s="40"/>
      <c r="LMH6" s="40"/>
      <c r="LMI6" s="40"/>
      <c r="LMJ6" s="40"/>
      <c r="LMK6" s="40"/>
      <c r="LML6" s="40"/>
      <c r="LMM6" s="40"/>
      <c r="LMN6" s="40"/>
      <c r="LMO6" s="40"/>
      <c r="LMP6" s="40"/>
      <c r="LMQ6" s="40"/>
      <c r="LMR6" s="40"/>
      <c r="LMS6" s="40"/>
      <c r="LMT6" s="40"/>
      <c r="LMU6" s="40"/>
      <c r="LMV6" s="40"/>
      <c r="LMW6" s="40"/>
      <c r="LMX6" s="40"/>
      <c r="LMY6" s="40"/>
      <c r="LMZ6" s="40"/>
      <c r="LNA6" s="40"/>
      <c r="LNB6" s="40"/>
      <c r="LNC6" s="40"/>
      <c r="LND6" s="40"/>
      <c r="LNE6" s="40"/>
      <c r="LNF6" s="40"/>
      <c r="LNG6" s="40"/>
      <c r="LNH6" s="40"/>
      <c r="LNI6" s="40"/>
      <c r="LNJ6" s="40"/>
      <c r="LNK6" s="40"/>
      <c r="LNL6" s="40"/>
      <c r="LNM6" s="40"/>
      <c r="LNN6" s="40"/>
      <c r="LNO6" s="40"/>
      <c r="LNP6" s="40"/>
      <c r="LNQ6" s="40"/>
      <c r="LNR6" s="40"/>
      <c r="LNS6" s="40"/>
      <c r="LNT6" s="40"/>
      <c r="LNU6" s="40"/>
      <c r="LNV6" s="40"/>
      <c r="LNW6" s="40"/>
      <c r="LNX6" s="40"/>
      <c r="LNY6" s="40"/>
      <c r="LNZ6" s="40"/>
      <c r="LOA6" s="40"/>
      <c r="LOB6" s="40"/>
      <c r="LOC6" s="40"/>
      <c r="LOD6" s="40"/>
      <c r="LOE6" s="40"/>
      <c r="LOF6" s="40"/>
      <c r="LOG6" s="40"/>
      <c r="LOH6" s="40"/>
      <c r="LOI6" s="40"/>
      <c r="LOJ6" s="40"/>
      <c r="LOK6" s="40"/>
      <c r="LOL6" s="40"/>
      <c r="LOM6" s="40"/>
      <c r="LON6" s="40"/>
      <c r="LOO6" s="40"/>
      <c r="LOP6" s="40"/>
      <c r="LOQ6" s="40"/>
      <c r="LOR6" s="40"/>
      <c r="LOS6" s="40"/>
      <c r="LOT6" s="40"/>
      <c r="LOU6" s="40"/>
      <c r="LOV6" s="40"/>
      <c r="LOW6" s="40"/>
      <c r="LOX6" s="40"/>
      <c r="LOY6" s="40"/>
      <c r="LOZ6" s="40"/>
      <c r="LPA6" s="40"/>
      <c r="LPB6" s="40"/>
      <c r="LPC6" s="40"/>
      <c r="LPD6" s="40"/>
      <c r="LPE6" s="40"/>
      <c r="LPF6" s="40"/>
      <c r="LPG6" s="40"/>
      <c r="LPH6" s="40"/>
      <c r="LPI6" s="40"/>
      <c r="LPJ6" s="40"/>
      <c r="LPK6" s="40"/>
      <c r="LPL6" s="40"/>
      <c r="LPM6" s="40"/>
      <c r="LPN6" s="40"/>
      <c r="LPO6" s="40"/>
      <c r="LPP6" s="40"/>
      <c r="LPQ6" s="40"/>
      <c r="LPR6" s="40"/>
      <c r="LPS6" s="40"/>
      <c r="LPT6" s="40"/>
      <c r="LPU6" s="40"/>
      <c r="LPV6" s="40"/>
      <c r="LPW6" s="40"/>
      <c r="LPX6" s="40"/>
      <c r="LPY6" s="40"/>
      <c r="LPZ6" s="40"/>
      <c r="LQA6" s="40"/>
      <c r="LQB6" s="40"/>
      <c r="LQC6" s="40"/>
      <c r="LQD6" s="40"/>
      <c r="LQE6" s="40"/>
      <c r="LQF6" s="40"/>
      <c r="LQG6" s="40"/>
      <c r="LQH6" s="40"/>
      <c r="LQI6" s="40"/>
      <c r="LQJ6" s="40"/>
      <c r="LQK6" s="40"/>
      <c r="LQL6" s="40"/>
      <c r="LQM6" s="40"/>
      <c r="LQN6" s="40"/>
      <c r="LQO6" s="40"/>
      <c r="LQP6" s="40"/>
      <c r="LQQ6" s="40"/>
      <c r="LQR6" s="40"/>
      <c r="LQS6" s="40"/>
      <c r="LQT6" s="40"/>
      <c r="LQU6" s="40"/>
      <c r="LQV6" s="40"/>
      <c r="LQW6" s="40"/>
      <c r="LQX6" s="40"/>
      <c r="LQY6" s="40"/>
      <c r="LQZ6" s="40"/>
      <c r="LRA6" s="40"/>
      <c r="LRB6" s="40"/>
      <c r="LRC6" s="40"/>
      <c r="LRD6" s="40"/>
      <c r="LRE6" s="40"/>
      <c r="LRF6" s="40"/>
      <c r="LRG6" s="40"/>
      <c r="LRH6" s="40"/>
      <c r="LRI6" s="40"/>
      <c r="LRJ6" s="40"/>
      <c r="LRK6" s="40"/>
      <c r="LRL6" s="40"/>
      <c r="LRM6" s="40"/>
      <c r="LRN6" s="40"/>
      <c r="LRO6" s="40"/>
      <c r="LRP6" s="40"/>
      <c r="LRQ6" s="40"/>
      <c r="LRR6" s="40"/>
      <c r="LRS6" s="40"/>
      <c r="LRT6" s="40"/>
      <c r="LRU6" s="40"/>
      <c r="LRV6" s="40"/>
      <c r="LRW6" s="40"/>
      <c r="LRX6" s="40"/>
      <c r="LRY6" s="40"/>
      <c r="LRZ6" s="40"/>
      <c r="LSA6" s="40"/>
      <c r="LSB6" s="40"/>
      <c r="LSC6" s="40"/>
      <c r="LSD6" s="40"/>
      <c r="LSE6" s="40"/>
      <c r="LSF6" s="40"/>
      <c r="LSG6" s="40"/>
      <c r="LSH6" s="40"/>
      <c r="LSI6" s="40"/>
      <c r="LSJ6" s="40"/>
      <c r="LSK6" s="40"/>
      <c r="LSL6" s="40"/>
      <c r="LSM6" s="40"/>
      <c r="LSN6" s="40"/>
      <c r="LSO6" s="40"/>
      <c r="LSP6" s="40"/>
      <c r="LSQ6" s="40"/>
      <c r="LSR6" s="40"/>
      <c r="LSS6" s="40"/>
      <c r="LST6" s="40"/>
      <c r="LSU6" s="40"/>
      <c r="LSV6" s="40"/>
      <c r="LSW6" s="40"/>
      <c r="LSX6" s="40"/>
      <c r="LSY6" s="40"/>
      <c r="LSZ6" s="40"/>
      <c r="LTA6" s="40"/>
      <c r="LTB6" s="40"/>
      <c r="LTC6" s="40"/>
      <c r="LTD6" s="40"/>
      <c r="LTE6" s="40"/>
      <c r="LTF6" s="40"/>
      <c r="LTG6" s="40"/>
      <c r="LTH6" s="40"/>
      <c r="LTI6" s="40"/>
      <c r="LTJ6" s="40"/>
      <c r="LTK6" s="40"/>
      <c r="LTL6" s="40"/>
      <c r="LTM6" s="40"/>
      <c r="LTN6" s="40"/>
      <c r="LTO6" s="40"/>
      <c r="LTP6" s="40"/>
      <c r="LTQ6" s="40"/>
      <c r="LTR6" s="40"/>
      <c r="LTS6" s="40"/>
      <c r="LTT6" s="40"/>
      <c r="LTU6" s="40"/>
      <c r="LTV6" s="40"/>
      <c r="LTW6" s="40"/>
      <c r="LTX6" s="40"/>
      <c r="LTY6" s="40"/>
      <c r="LTZ6" s="40"/>
      <c r="LUA6" s="40"/>
      <c r="LUB6" s="40"/>
      <c r="LUC6" s="40"/>
      <c r="LUD6" s="40"/>
      <c r="LUE6" s="40"/>
      <c r="LUF6" s="40"/>
      <c r="LUG6" s="40"/>
      <c r="LUH6" s="40"/>
      <c r="LUI6" s="40"/>
      <c r="LUJ6" s="40"/>
      <c r="LUK6" s="40"/>
      <c r="LUL6" s="40"/>
      <c r="LUM6" s="40"/>
      <c r="LUN6" s="40"/>
      <c r="LUO6" s="40"/>
      <c r="LUP6" s="40"/>
      <c r="LUQ6" s="40"/>
      <c r="LUR6" s="40"/>
      <c r="LUS6" s="40"/>
      <c r="LUT6" s="40"/>
      <c r="LUU6" s="40"/>
      <c r="LUV6" s="40"/>
      <c r="LUW6" s="40"/>
      <c r="LUX6" s="40"/>
      <c r="LUY6" s="40"/>
      <c r="LUZ6" s="40"/>
      <c r="LVA6" s="40"/>
      <c r="LVB6" s="40"/>
      <c r="LVC6" s="40"/>
      <c r="LVD6" s="40"/>
      <c r="LVE6" s="40"/>
      <c r="LVF6" s="40"/>
      <c r="LVG6" s="40"/>
      <c r="LVH6" s="40"/>
      <c r="LVI6" s="40"/>
      <c r="LVJ6" s="40"/>
      <c r="LVK6" s="40"/>
      <c r="LVL6" s="40"/>
      <c r="LVM6" s="40"/>
      <c r="LVN6" s="40"/>
      <c r="LVO6" s="40"/>
      <c r="LVP6" s="40"/>
      <c r="LVQ6" s="40"/>
      <c r="LVR6" s="40"/>
      <c r="LVS6" s="40"/>
      <c r="LVT6" s="40"/>
      <c r="LVU6" s="40"/>
      <c r="LVV6" s="40"/>
      <c r="LVW6" s="40"/>
      <c r="LVX6" s="40"/>
      <c r="LVY6" s="40"/>
      <c r="LVZ6" s="40"/>
      <c r="LWA6" s="40"/>
      <c r="LWB6" s="40"/>
      <c r="LWC6" s="40"/>
      <c r="LWD6" s="40"/>
      <c r="LWE6" s="40"/>
      <c r="LWF6" s="40"/>
      <c r="LWG6" s="40"/>
      <c r="LWH6" s="40"/>
      <c r="LWI6" s="40"/>
      <c r="LWJ6" s="40"/>
      <c r="LWK6" s="40"/>
      <c r="LWL6" s="40"/>
      <c r="LWM6" s="40"/>
      <c r="LWN6" s="40"/>
      <c r="LWO6" s="40"/>
      <c r="LWP6" s="40"/>
      <c r="LWQ6" s="40"/>
      <c r="LWR6" s="40"/>
      <c r="LWS6" s="40"/>
      <c r="LWT6" s="40"/>
      <c r="LWU6" s="40"/>
      <c r="LWV6" s="40"/>
      <c r="LWW6" s="40"/>
      <c r="LWX6" s="40"/>
      <c r="LWY6" s="40"/>
      <c r="LWZ6" s="40"/>
      <c r="LXA6" s="40"/>
      <c r="LXB6" s="40"/>
      <c r="LXC6" s="40"/>
      <c r="LXD6" s="40"/>
      <c r="LXE6" s="40"/>
      <c r="LXF6" s="40"/>
      <c r="LXG6" s="40"/>
      <c r="LXH6" s="40"/>
      <c r="LXI6" s="40"/>
      <c r="LXJ6" s="40"/>
      <c r="LXK6" s="40"/>
      <c r="LXL6" s="40"/>
      <c r="LXM6" s="40"/>
      <c r="LXN6" s="40"/>
      <c r="LXO6" s="40"/>
      <c r="LXP6" s="40"/>
      <c r="LXQ6" s="40"/>
      <c r="LXR6" s="40"/>
      <c r="LXS6" s="40"/>
      <c r="LXT6" s="40"/>
      <c r="LXU6" s="40"/>
      <c r="LXV6" s="40"/>
      <c r="LXW6" s="40"/>
      <c r="LXX6" s="40"/>
      <c r="LXY6" s="40"/>
      <c r="LXZ6" s="40"/>
      <c r="LYA6" s="40"/>
      <c r="LYB6" s="40"/>
      <c r="LYC6" s="40"/>
      <c r="LYD6" s="40"/>
      <c r="LYE6" s="40"/>
      <c r="LYF6" s="40"/>
      <c r="LYG6" s="40"/>
      <c r="LYH6" s="40"/>
      <c r="LYI6" s="40"/>
      <c r="LYJ6" s="40"/>
      <c r="LYK6" s="40"/>
      <c r="LYL6" s="40"/>
      <c r="LYM6" s="40"/>
      <c r="LYN6" s="40"/>
      <c r="LYO6" s="40"/>
      <c r="LYP6" s="40"/>
      <c r="LYQ6" s="40"/>
      <c r="LYR6" s="40"/>
      <c r="LYS6" s="40"/>
      <c r="LYT6" s="40"/>
      <c r="LYU6" s="40"/>
      <c r="LYV6" s="40"/>
      <c r="LYW6" s="40"/>
      <c r="LYX6" s="40"/>
      <c r="LYY6" s="40"/>
      <c r="LYZ6" s="40"/>
      <c r="LZA6" s="40"/>
      <c r="LZB6" s="40"/>
      <c r="LZC6" s="40"/>
      <c r="LZD6" s="40"/>
      <c r="LZE6" s="40"/>
      <c r="LZF6" s="40"/>
      <c r="LZG6" s="40"/>
      <c r="LZH6" s="40"/>
      <c r="LZI6" s="40"/>
      <c r="LZJ6" s="40"/>
      <c r="LZK6" s="40"/>
      <c r="LZL6" s="40"/>
      <c r="LZM6" s="40"/>
      <c r="LZN6" s="40"/>
      <c r="LZO6" s="40"/>
      <c r="LZP6" s="40"/>
      <c r="LZQ6" s="40"/>
      <c r="LZR6" s="40"/>
      <c r="LZS6" s="40"/>
      <c r="LZT6" s="40"/>
      <c r="LZU6" s="40"/>
      <c r="LZV6" s="40"/>
      <c r="LZW6" s="40"/>
      <c r="LZX6" s="40"/>
      <c r="LZY6" s="40"/>
      <c r="LZZ6" s="40"/>
      <c r="MAA6" s="40"/>
      <c r="MAB6" s="40"/>
      <c r="MAC6" s="40"/>
      <c r="MAD6" s="40"/>
      <c r="MAE6" s="40"/>
      <c r="MAF6" s="40"/>
      <c r="MAG6" s="40"/>
      <c r="MAH6" s="40"/>
      <c r="MAI6" s="40"/>
      <c r="MAJ6" s="40"/>
      <c r="MAK6" s="40"/>
      <c r="MAL6" s="40"/>
      <c r="MAM6" s="40"/>
      <c r="MAN6" s="40"/>
      <c r="MAO6" s="40"/>
      <c r="MAP6" s="40"/>
      <c r="MAQ6" s="40"/>
      <c r="MAR6" s="40"/>
      <c r="MAS6" s="40"/>
      <c r="MAT6" s="40"/>
      <c r="MAU6" s="40"/>
      <c r="MAV6" s="40"/>
      <c r="MAW6" s="40"/>
      <c r="MAX6" s="40"/>
      <c r="MAY6" s="40"/>
      <c r="MAZ6" s="40"/>
      <c r="MBA6" s="40"/>
      <c r="MBB6" s="40"/>
      <c r="MBC6" s="40"/>
      <c r="MBD6" s="40"/>
      <c r="MBE6" s="40"/>
      <c r="MBF6" s="40"/>
      <c r="MBG6" s="40"/>
      <c r="MBH6" s="40"/>
      <c r="MBI6" s="40"/>
      <c r="MBJ6" s="40"/>
      <c r="MBK6" s="40"/>
      <c r="MBL6" s="40"/>
      <c r="MBM6" s="40"/>
      <c r="MBN6" s="40"/>
      <c r="MBO6" s="40"/>
      <c r="MBP6" s="40"/>
      <c r="MBQ6" s="40"/>
      <c r="MBR6" s="40"/>
      <c r="MBS6" s="40"/>
      <c r="MBT6" s="40"/>
      <c r="MBU6" s="40"/>
      <c r="MBV6" s="40"/>
      <c r="MBW6" s="40"/>
      <c r="MBX6" s="40"/>
      <c r="MBY6" s="40"/>
      <c r="MBZ6" s="40"/>
      <c r="MCA6" s="40"/>
      <c r="MCB6" s="40"/>
      <c r="MCC6" s="40"/>
      <c r="MCD6" s="40"/>
      <c r="MCE6" s="40"/>
      <c r="MCF6" s="40"/>
      <c r="MCG6" s="40"/>
      <c r="MCH6" s="40"/>
      <c r="MCI6" s="40"/>
      <c r="MCJ6" s="40"/>
      <c r="MCK6" s="40"/>
      <c r="MCL6" s="40"/>
      <c r="MCM6" s="40"/>
      <c r="MCN6" s="40"/>
      <c r="MCO6" s="40"/>
      <c r="MCP6" s="40"/>
      <c r="MCQ6" s="40"/>
      <c r="MCR6" s="40"/>
      <c r="MCS6" s="40"/>
      <c r="MCT6" s="40"/>
      <c r="MCU6" s="40"/>
      <c r="MCV6" s="40"/>
      <c r="MCW6" s="40"/>
      <c r="MCX6" s="40"/>
      <c r="MCY6" s="40"/>
      <c r="MCZ6" s="40"/>
      <c r="MDA6" s="40"/>
      <c r="MDB6" s="40"/>
      <c r="MDC6" s="40"/>
      <c r="MDD6" s="40"/>
      <c r="MDE6" s="40"/>
      <c r="MDF6" s="40"/>
      <c r="MDG6" s="40"/>
      <c r="MDH6" s="40"/>
      <c r="MDI6" s="40"/>
      <c r="MDJ6" s="40"/>
      <c r="MDK6" s="40"/>
      <c r="MDL6" s="40"/>
      <c r="MDM6" s="40"/>
      <c r="MDN6" s="40"/>
      <c r="MDO6" s="40"/>
      <c r="MDP6" s="40"/>
      <c r="MDQ6" s="40"/>
      <c r="MDR6" s="40"/>
      <c r="MDS6" s="40"/>
      <c r="MDT6" s="40"/>
      <c r="MDU6" s="40"/>
      <c r="MDV6" s="40"/>
      <c r="MDW6" s="40"/>
      <c r="MDX6" s="40"/>
      <c r="MDY6" s="40"/>
      <c r="MDZ6" s="40"/>
      <c r="MEA6" s="40"/>
      <c r="MEB6" s="40"/>
      <c r="MEC6" s="40"/>
      <c r="MED6" s="40"/>
      <c r="MEE6" s="40"/>
      <c r="MEF6" s="40"/>
      <c r="MEG6" s="40"/>
      <c r="MEH6" s="40"/>
      <c r="MEI6" s="40"/>
      <c r="MEJ6" s="40"/>
      <c r="MEK6" s="40"/>
      <c r="MEL6" s="40"/>
      <c r="MEM6" s="40"/>
      <c r="MEN6" s="40"/>
      <c r="MEO6" s="40"/>
      <c r="MEP6" s="40"/>
      <c r="MEQ6" s="40"/>
      <c r="MER6" s="40"/>
      <c r="MES6" s="40"/>
      <c r="MET6" s="40"/>
      <c r="MEU6" s="40"/>
      <c r="MEV6" s="40"/>
      <c r="MEW6" s="40"/>
      <c r="MEX6" s="40"/>
      <c r="MEY6" s="40"/>
      <c r="MEZ6" s="40"/>
      <c r="MFA6" s="40"/>
      <c r="MFB6" s="40"/>
      <c r="MFC6" s="40"/>
      <c r="MFD6" s="40"/>
      <c r="MFE6" s="40"/>
      <c r="MFF6" s="40"/>
      <c r="MFG6" s="40"/>
      <c r="MFH6" s="40"/>
      <c r="MFI6" s="40"/>
      <c r="MFJ6" s="40"/>
      <c r="MFK6" s="40"/>
      <c r="MFL6" s="40"/>
      <c r="MFM6" s="40"/>
      <c r="MFN6" s="40"/>
      <c r="MFO6" s="40"/>
      <c r="MFP6" s="40"/>
      <c r="MFQ6" s="40"/>
      <c r="MFR6" s="40"/>
      <c r="MFS6" s="40"/>
      <c r="MFT6" s="40"/>
      <c r="MFU6" s="40"/>
      <c r="MFV6" s="40"/>
      <c r="MFW6" s="40"/>
      <c r="MFX6" s="40"/>
      <c r="MFY6" s="40"/>
      <c r="MFZ6" s="40"/>
      <c r="MGA6" s="40"/>
      <c r="MGB6" s="40"/>
      <c r="MGC6" s="40"/>
      <c r="MGD6" s="40"/>
      <c r="MGE6" s="40"/>
      <c r="MGF6" s="40"/>
      <c r="MGG6" s="40"/>
      <c r="MGH6" s="40"/>
      <c r="MGI6" s="40"/>
      <c r="MGJ6" s="40"/>
      <c r="MGK6" s="40"/>
      <c r="MGL6" s="40"/>
      <c r="MGM6" s="40"/>
      <c r="MGN6" s="40"/>
      <c r="MGO6" s="40"/>
      <c r="MGP6" s="40"/>
      <c r="MGQ6" s="40"/>
      <c r="MGR6" s="40"/>
      <c r="MGS6" s="40"/>
      <c r="MGT6" s="40"/>
      <c r="MGU6" s="40"/>
      <c r="MGV6" s="40"/>
      <c r="MGW6" s="40"/>
      <c r="MGX6" s="40"/>
      <c r="MGY6" s="40"/>
      <c r="MGZ6" s="40"/>
      <c r="MHA6" s="40"/>
      <c r="MHB6" s="40"/>
      <c r="MHC6" s="40"/>
      <c r="MHD6" s="40"/>
      <c r="MHE6" s="40"/>
      <c r="MHF6" s="40"/>
      <c r="MHG6" s="40"/>
      <c r="MHH6" s="40"/>
      <c r="MHI6" s="40"/>
      <c r="MHJ6" s="40"/>
      <c r="MHK6" s="40"/>
      <c r="MHL6" s="40"/>
      <c r="MHM6" s="40"/>
      <c r="MHN6" s="40"/>
      <c r="MHO6" s="40"/>
      <c r="MHP6" s="40"/>
      <c r="MHQ6" s="40"/>
      <c r="MHR6" s="40"/>
      <c r="MHS6" s="40"/>
      <c r="MHT6" s="40"/>
      <c r="MHU6" s="40"/>
      <c r="MHV6" s="40"/>
      <c r="MHW6" s="40"/>
      <c r="MHX6" s="40"/>
      <c r="MHY6" s="40"/>
      <c r="MHZ6" s="40"/>
      <c r="MIA6" s="40"/>
      <c r="MIB6" s="40"/>
      <c r="MIC6" s="40"/>
      <c r="MID6" s="40"/>
      <c r="MIE6" s="40"/>
      <c r="MIF6" s="40"/>
      <c r="MIG6" s="40"/>
      <c r="MIH6" s="40"/>
      <c r="MII6" s="40"/>
      <c r="MIJ6" s="40"/>
      <c r="MIK6" s="40"/>
      <c r="MIL6" s="40"/>
      <c r="MIM6" s="40"/>
      <c r="MIN6" s="40"/>
      <c r="MIO6" s="40"/>
      <c r="MIP6" s="40"/>
      <c r="MIQ6" s="40"/>
      <c r="MIR6" s="40"/>
      <c r="MIS6" s="40"/>
      <c r="MIT6" s="40"/>
      <c r="MIU6" s="40"/>
      <c r="MIV6" s="40"/>
      <c r="MIW6" s="40"/>
      <c r="MIX6" s="40"/>
      <c r="MIY6" s="40"/>
      <c r="MIZ6" s="40"/>
      <c r="MJA6" s="40"/>
      <c r="MJB6" s="40"/>
      <c r="MJC6" s="40"/>
      <c r="MJD6" s="40"/>
      <c r="MJE6" s="40"/>
      <c r="MJF6" s="40"/>
      <c r="MJG6" s="40"/>
      <c r="MJH6" s="40"/>
      <c r="MJI6" s="40"/>
      <c r="MJJ6" s="40"/>
      <c r="MJK6" s="40"/>
      <c r="MJL6" s="40"/>
      <c r="MJM6" s="40"/>
      <c r="MJN6" s="40"/>
      <c r="MJO6" s="40"/>
      <c r="MJP6" s="40"/>
      <c r="MJQ6" s="40"/>
      <c r="MJR6" s="40"/>
      <c r="MJS6" s="40"/>
      <c r="MJT6" s="40"/>
      <c r="MJU6" s="40"/>
      <c r="MJV6" s="40"/>
      <c r="MJW6" s="40"/>
      <c r="MJX6" s="40"/>
      <c r="MJY6" s="40"/>
      <c r="MJZ6" s="40"/>
      <c r="MKA6" s="40"/>
      <c r="MKB6" s="40"/>
      <c r="MKC6" s="40"/>
      <c r="MKD6" s="40"/>
      <c r="MKE6" s="40"/>
      <c r="MKF6" s="40"/>
      <c r="MKG6" s="40"/>
      <c r="MKH6" s="40"/>
      <c r="MKI6" s="40"/>
      <c r="MKJ6" s="40"/>
      <c r="MKK6" s="40"/>
      <c r="MKL6" s="40"/>
      <c r="MKM6" s="40"/>
      <c r="MKN6" s="40"/>
      <c r="MKO6" s="40"/>
      <c r="MKP6" s="40"/>
      <c r="MKQ6" s="40"/>
      <c r="MKR6" s="40"/>
      <c r="MKS6" s="40"/>
      <c r="MKT6" s="40"/>
      <c r="MKU6" s="40"/>
      <c r="MKV6" s="40"/>
      <c r="MKW6" s="40"/>
      <c r="MKX6" s="40"/>
      <c r="MKY6" s="40"/>
      <c r="MKZ6" s="40"/>
      <c r="MLA6" s="40"/>
      <c r="MLB6" s="40"/>
      <c r="MLC6" s="40"/>
      <c r="MLD6" s="40"/>
      <c r="MLE6" s="40"/>
      <c r="MLF6" s="40"/>
      <c r="MLG6" s="40"/>
      <c r="MLH6" s="40"/>
      <c r="MLI6" s="40"/>
      <c r="MLJ6" s="40"/>
      <c r="MLK6" s="40"/>
      <c r="MLL6" s="40"/>
      <c r="MLM6" s="40"/>
      <c r="MLN6" s="40"/>
      <c r="MLO6" s="40"/>
      <c r="MLP6" s="40"/>
      <c r="MLQ6" s="40"/>
      <c r="MLR6" s="40"/>
      <c r="MLS6" s="40"/>
      <c r="MLT6" s="40"/>
      <c r="MLU6" s="40"/>
      <c r="MLV6" s="40"/>
      <c r="MLW6" s="40"/>
      <c r="MLX6" s="40"/>
      <c r="MLY6" s="40"/>
      <c r="MLZ6" s="40"/>
      <c r="MMA6" s="40"/>
      <c r="MMB6" s="40"/>
      <c r="MMC6" s="40"/>
      <c r="MMD6" s="40"/>
      <c r="MME6" s="40"/>
      <c r="MMF6" s="40"/>
      <c r="MMG6" s="40"/>
      <c r="MMH6" s="40"/>
      <c r="MMI6" s="40"/>
      <c r="MMJ6" s="40"/>
      <c r="MMK6" s="40"/>
      <c r="MML6" s="40"/>
      <c r="MMM6" s="40"/>
      <c r="MMN6" s="40"/>
      <c r="MMO6" s="40"/>
      <c r="MMP6" s="40"/>
      <c r="MMQ6" s="40"/>
      <c r="MMR6" s="40"/>
      <c r="MMS6" s="40"/>
      <c r="MMT6" s="40"/>
      <c r="MMU6" s="40"/>
      <c r="MMV6" s="40"/>
      <c r="MMW6" s="40"/>
      <c r="MMX6" s="40"/>
      <c r="MMY6" s="40"/>
      <c r="MMZ6" s="40"/>
      <c r="MNA6" s="40"/>
      <c r="MNB6" s="40"/>
      <c r="MNC6" s="40"/>
      <c r="MND6" s="40"/>
      <c r="MNE6" s="40"/>
      <c r="MNF6" s="40"/>
      <c r="MNG6" s="40"/>
      <c r="MNH6" s="40"/>
      <c r="MNI6" s="40"/>
      <c r="MNJ6" s="40"/>
      <c r="MNK6" s="40"/>
      <c r="MNL6" s="40"/>
      <c r="MNM6" s="40"/>
      <c r="MNN6" s="40"/>
      <c r="MNO6" s="40"/>
      <c r="MNP6" s="40"/>
      <c r="MNQ6" s="40"/>
      <c r="MNR6" s="40"/>
      <c r="MNS6" s="40"/>
      <c r="MNT6" s="40"/>
      <c r="MNU6" s="40"/>
      <c r="MNV6" s="40"/>
      <c r="MNW6" s="40"/>
      <c r="MNX6" s="40"/>
      <c r="MNY6" s="40"/>
      <c r="MNZ6" s="40"/>
      <c r="MOA6" s="40"/>
      <c r="MOB6" s="40"/>
      <c r="MOC6" s="40"/>
      <c r="MOD6" s="40"/>
      <c r="MOE6" s="40"/>
      <c r="MOF6" s="40"/>
      <c r="MOG6" s="40"/>
      <c r="MOH6" s="40"/>
      <c r="MOI6" s="40"/>
      <c r="MOJ6" s="40"/>
      <c r="MOK6" s="40"/>
      <c r="MOL6" s="40"/>
      <c r="MOM6" s="40"/>
      <c r="MON6" s="40"/>
      <c r="MOO6" s="40"/>
      <c r="MOP6" s="40"/>
      <c r="MOQ6" s="40"/>
      <c r="MOR6" s="40"/>
      <c r="MOS6" s="40"/>
      <c r="MOT6" s="40"/>
      <c r="MOU6" s="40"/>
      <c r="MOV6" s="40"/>
      <c r="MOW6" s="40"/>
      <c r="MOX6" s="40"/>
      <c r="MOY6" s="40"/>
      <c r="MOZ6" s="40"/>
      <c r="MPA6" s="40"/>
      <c r="MPB6" s="40"/>
      <c r="MPC6" s="40"/>
      <c r="MPD6" s="40"/>
      <c r="MPE6" s="40"/>
      <c r="MPF6" s="40"/>
      <c r="MPG6" s="40"/>
      <c r="MPH6" s="40"/>
      <c r="MPI6" s="40"/>
      <c r="MPJ6" s="40"/>
      <c r="MPK6" s="40"/>
      <c r="MPL6" s="40"/>
      <c r="MPM6" s="40"/>
      <c r="MPN6" s="40"/>
      <c r="MPO6" s="40"/>
      <c r="MPP6" s="40"/>
      <c r="MPQ6" s="40"/>
      <c r="MPR6" s="40"/>
      <c r="MPS6" s="40"/>
      <c r="MPT6" s="40"/>
      <c r="MPU6" s="40"/>
      <c r="MPV6" s="40"/>
      <c r="MPW6" s="40"/>
      <c r="MPX6" s="40"/>
      <c r="MPY6" s="40"/>
      <c r="MPZ6" s="40"/>
      <c r="MQA6" s="40"/>
      <c r="MQB6" s="40"/>
      <c r="MQC6" s="40"/>
      <c r="MQD6" s="40"/>
      <c r="MQE6" s="40"/>
      <c r="MQF6" s="40"/>
      <c r="MQG6" s="40"/>
      <c r="MQH6" s="40"/>
      <c r="MQI6" s="40"/>
      <c r="MQJ6" s="40"/>
      <c r="MQK6" s="40"/>
      <c r="MQL6" s="40"/>
      <c r="MQM6" s="40"/>
      <c r="MQN6" s="40"/>
      <c r="MQO6" s="40"/>
      <c r="MQP6" s="40"/>
      <c r="MQQ6" s="40"/>
      <c r="MQR6" s="40"/>
      <c r="MQS6" s="40"/>
      <c r="MQT6" s="40"/>
      <c r="MQU6" s="40"/>
      <c r="MQV6" s="40"/>
      <c r="MQW6" s="40"/>
      <c r="MQX6" s="40"/>
      <c r="MQY6" s="40"/>
      <c r="MQZ6" s="40"/>
      <c r="MRA6" s="40"/>
      <c r="MRB6" s="40"/>
      <c r="MRC6" s="40"/>
      <c r="MRD6" s="40"/>
      <c r="MRE6" s="40"/>
      <c r="MRF6" s="40"/>
      <c r="MRG6" s="40"/>
      <c r="MRH6" s="40"/>
      <c r="MRI6" s="40"/>
      <c r="MRJ6" s="40"/>
      <c r="MRK6" s="40"/>
      <c r="MRL6" s="40"/>
      <c r="MRM6" s="40"/>
      <c r="MRN6" s="40"/>
      <c r="MRO6" s="40"/>
      <c r="MRP6" s="40"/>
      <c r="MRQ6" s="40"/>
      <c r="MRR6" s="40"/>
      <c r="MRS6" s="40"/>
      <c r="MRT6" s="40"/>
      <c r="MRU6" s="40"/>
      <c r="MRV6" s="40"/>
      <c r="MRW6" s="40"/>
      <c r="MRX6" s="40"/>
      <c r="MRY6" s="40"/>
      <c r="MRZ6" s="40"/>
      <c r="MSA6" s="40"/>
      <c r="MSB6" s="40"/>
      <c r="MSC6" s="40"/>
      <c r="MSD6" s="40"/>
      <c r="MSE6" s="40"/>
      <c r="MSF6" s="40"/>
      <c r="MSG6" s="40"/>
      <c r="MSH6" s="40"/>
      <c r="MSI6" s="40"/>
      <c r="MSJ6" s="40"/>
      <c r="MSK6" s="40"/>
      <c r="MSL6" s="40"/>
      <c r="MSM6" s="40"/>
      <c r="MSN6" s="40"/>
      <c r="MSO6" s="40"/>
      <c r="MSP6" s="40"/>
      <c r="MSQ6" s="40"/>
      <c r="MSR6" s="40"/>
      <c r="MSS6" s="40"/>
      <c r="MST6" s="40"/>
      <c r="MSU6" s="40"/>
      <c r="MSV6" s="40"/>
      <c r="MSW6" s="40"/>
      <c r="MSX6" s="40"/>
      <c r="MSY6" s="40"/>
      <c r="MSZ6" s="40"/>
      <c r="MTA6" s="40"/>
      <c r="MTB6" s="40"/>
      <c r="MTC6" s="40"/>
      <c r="MTD6" s="40"/>
      <c r="MTE6" s="40"/>
      <c r="MTF6" s="40"/>
      <c r="MTG6" s="40"/>
      <c r="MTH6" s="40"/>
      <c r="MTI6" s="40"/>
      <c r="MTJ6" s="40"/>
      <c r="MTK6" s="40"/>
      <c r="MTL6" s="40"/>
      <c r="MTM6" s="40"/>
      <c r="MTN6" s="40"/>
      <c r="MTO6" s="40"/>
      <c r="MTP6" s="40"/>
      <c r="MTQ6" s="40"/>
      <c r="MTR6" s="40"/>
      <c r="MTS6" s="40"/>
      <c r="MTT6" s="40"/>
      <c r="MTU6" s="40"/>
      <c r="MTV6" s="40"/>
      <c r="MTW6" s="40"/>
      <c r="MTX6" s="40"/>
      <c r="MTY6" s="40"/>
      <c r="MTZ6" s="40"/>
      <c r="MUA6" s="40"/>
      <c r="MUB6" s="40"/>
      <c r="MUC6" s="40"/>
      <c r="MUD6" s="40"/>
      <c r="MUE6" s="40"/>
      <c r="MUF6" s="40"/>
      <c r="MUG6" s="40"/>
      <c r="MUH6" s="40"/>
      <c r="MUI6" s="40"/>
      <c r="MUJ6" s="40"/>
      <c r="MUK6" s="40"/>
      <c r="MUL6" s="40"/>
      <c r="MUM6" s="40"/>
      <c r="MUN6" s="40"/>
      <c r="MUO6" s="40"/>
      <c r="MUP6" s="40"/>
      <c r="MUQ6" s="40"/>
      <c r="MUR6" s="40"/>
      <c r="MUS6" s="40"/>
      <c r="MUT6" s="40"/>
      <c r="MUU6" s="40"/>
      <c r="MUV6" s="40"/>
      <c r="MUW6" s="40"/>
      <c r="MUX6" s="40"/>
      <c r="MUY6" s="40"/>
      <c r="MUZ6" s="40"/>
      <c r="MVA6" s="40"/>
      <c r="MVB6" s="40"/>
      <c r="MVC6" s="40"/>
      <c r="MVD6" s="40"/>
      <c r="MVE6" s="40"/>
      <c r="MVF6" s="40"/>
      <c r="MVG6" s="40"/>
      <c r="MVH6" s="40"/>
      <c r="MVI6" s="40"/>
      <c r="MVJ6" s="40"/>
      <c r="MVK6" s="40"/>
      <c r="MVL6" s="40"/>
      <c r="MVM6" s="40"/>
      <c r="MVN6" s="40"/>
      <c r="MVO6" s="40"/>
      <c r="MVP6" s="40"/>
      <c r="MVQ6" s="40"/>
      <c r="MVR6" s="40"/>
      <c r="MVS6" s="40"/>
      <c r="MVT6" s="40"/>
      <c r="MVU6" s="40"/>
      <c r="MVV6" s="40"/>
      <c r="MVW6" s="40"/>
      <c r="MVX6" s="40"/>
      <c r="MVY6" s="40"/>
      <c r="MVZ6" s="40"/>
      <c r="MWA6" s="40"/>
      <c r="MWB6" s="40"/>
      <c r="MWC6" s="40"/>
      <c r="MWD6" s="40"/>
      <c r="MWE6" s="40"/>
      <c r="MWF6" s="40"/>
      <c r="MWG6" s="40"/>
      <c r="MWH6" s="40"/>
      <c r="MWI6" s="40"/>
      <c r="MWJ6" s="40"/>
      <c r="MWK6" s="40"/>
      <c r="MWL6" s="40"/>
      <c r="MWM6" s="40"/>
      <c r="MWN6" s="40"/>
      <c r="MWO6" s="40"/>
      <c r="MWP6" s="40"/>
      <c r="MWQ6" s="40"/>
      <c r="MWR6" s="40"/>
      <c r="MWS6" s="40"/>
      <c r="MWT6" s="40"/>
      <c r="MWU6" s="40"/>
      <c r="MWV6" s="40"/>
      <c r="MWW6" s="40"/>
      <c r="MWX6" s="40"/>
      <c r="MWY6" s="40"/>
      <c r="MWZ6" s="40"/>
      <c r="MXA6" s="40"/>
      <c r="MXB6" s="40"/>
      <c r="MXC6" s="40"/>
      <c r="MXD6" s="40"/>
      <c r="MXE6" s="40"/>
      <c r="MXF6" s="40"/>
      <c r="MXG6" s="40"/>
      <c r="MXH6" s="40"/>
      <c r="MXI6" s="40"/>
      <c r="MXJ6" s="40"/>
      <c r="MXK6" s="40"/>
      <c r="MXL6" s="40"/>
      <c r="MXM6" s="40"/>
      <c r="MXN6" s="40"/>
      <c r="MXO6" s="40"/>
      <c r="MXP6" s="40"/>
      <c r="MXQ6" s="40"/>
      <c r="MXR6" s="40"/>
      <c r="MXS6" s="40"/>
      <c r="MXT6" s="40"/>
      <c r="MXU6" s="40"/>
      <c r="MXV6" s="40"/>
      <c r="MXW6" s="40"/>
      <c r="MXX6" s="40"/>
      <c r="MXY6" s="40"/>
      <c r="MXZ6" s="40"/>
      <c r="MYA6" s="40"/>
      <c r="MYB6" s="40"/>
      <c r="MYC6" s="40"/>
      <c r="MYD6" s="40"/>
      <c r="MYE6" s="40"/>
      <c r="MYF6" s="40"/>
      <c r="MYG6" s="40"/>
      <c r="MYH6" s="40"/>
      <c r="MYI6" s="40"/>
      <c r="MYJ6" s="40"/>
      <c r="MYK6" s="40"/>
      <c r="MYL6" s="40"/>
      <c r="MYM6" s="40"/>
      <c r="MYN6" s="40"/>
      <c r="MYO6" s="40"/>
      <c r="MYP6" s="40"/>
      <c r="MYQ6" s="40"/>
      <c r="MYR6" s="40"/>
      <c r="MYS6" s="40"/>
      <c r="MYT6" s="40"/>
      <c r="MYU6" s="40"/>
      <c r="MYV6" s="40"/>
      <c r="MYW6" s="40"/>
      <c r="MYX6" s="40"/>
      <c r="MYY6" s="40"/>
      <c r="MYZ6" s="40"/>
      <c r="MZA6" s="40"/>
      <c r="MZB6" s="40"/>
      <c r="MZC6" s="40"/>
      <c r="MZD6" s="40"/>
      <c r="MZE6" s="40"/>
      <c r="MZF6" s="40"/>
      <c r="MZG6" s="40"/>
      <c r="MZH6" s="40"/>
      <c r="MZI6" s="40"/>
      <c r="MZJ6" s="40"/>
      <c r="MZK6" s="40"/>
      <c r="MZL6" s="40"/>
      <c r="MZM6" s="40"/>
      <c r="MZN6" s="40"/>
      <c r="MZO6" s="40"/>
      <c r="MZP6" s="40"/>
      <c r="MZQ6" s="40"/>
      <c r="MZR6" s="40"/>
      <c r="MZS6" s="40"/>
      <c r="MZT6" s="40"/>
      <c r="MZU6" s="40"/>
      <c r="MZV6" s="40"/>
      <c r="MZW6" s="40"/>
      <c r="MZX6" s="40"/>
      <c r="MZY6" s="40"/>
      <c r="MZZ6" s="40"/>
      <c r="NAA6" s="40"/>
      <c r="NAB6" s="40"/>
      <c r="NAC6" s="40"/>
      <c r="NAD6" s="40"/>
      <c r="NAE6" s="40"/>
      <c r="NAF6" s="40"/>
      <c r="NAG6" s="40"/>
      <c r="NAH6" s="40"/>
      <c r="NAI6" s="40"/>
      <c r="NAJ6" s="40"/>
      <c r="NAK6" s="40"/>
      <c r="NAL6" s="40"/>
      <c r="NAM6" s="40"/>
      <c r="NAN6" s="40"/>
      <c r="NAO6" s="40"/>
      <c r="NAP6" s="40"/>
      <c r="NAQ6" s="40"/>
      <c r="NAR6" s="40"/>
      <c r="NAS6" s="40"/>
      <c r="NAT6" s="40"/>
      <c r="NAU6" s="40"/>
      <c r="NAV6" s="40"/>
      <c r="NAW6" s="40"/>
      <c r="NAX6" s="40"/>
      <c r="NAY6" s="40"/>
      <c r="NAZ6" s="40"/>
      <c r="NBA6" s="40"/>
      <c r="NBB6" s="40"/>
      <c r="NBC6" s="40"/>
      <c r="NBD6" s="40"/>
      <c r="NBE6" s="40"/>
      <c r="NBF6" s="40"/>
      <c r="NBG6" s="40"/>
      <c r="NBH6" s="40"/>
      <c r="NBI6" s="40"/>
      <c r="NBJ6" s="40"/>
      <c r="NBK6" s="40"/>
      <c r="NBL6" s="40"/>
      <c r="NBM6" s="40"/>
      <c r="NBN6" s="40"/>
      <c r="NBO6" s="40"/>
      <c r="NBP6" s="40"/>
      <c r="NBQ6" s="40"/>
      <c r="NBR6" s="40"/>
      <c r="NBS6" s="40"/>
      <c r="NBT6" s="40"/>
      <c r="NBU6" s="40"/>
      <c r="NBV6" s="40"/>
      <c r="NBW6" s="40"/>
      <c r="NBX6" s="40"/>
      <c r="NBY6" s="40"/>
      <c r="NBZ6" s="40"/>
      <c r="NCA6" s="40"/>
      <c r="NCB6" s="40"/>
      <c r="NCC6" s="40"/>
      <c r="NCD6" s="40"/>
      <c r="NCE6" s="40"/>
      <c r="NCF6" s="40"/>
      <c r="NCG6" s="40"/>
      <c r="NCH6" s="40"/>
      <c r="NCI6" s="40"/>
      <c r="NCJ6" s="40"/>
      <c r="NCK6" s="40"/>
      <c r="NCL6" s="40"/>
      <c r="NCM6" s="40"/>
      <c r="NCN6" s="40"/>
      <c r="NCO6" s="40"/>
      <c r="NCP6" s="40"/>
      <c r="NCQ6" s="40"/>
      <c r="NCR6" s="40"/>
      <c r="NCS6" s="40"/>
      <c r="NCT6" s="40"/>
      <c r="NCU6" s="40"/>
      <c r="NCV6" s="40"/>
      <c r="NCW6" s="40"/>
      <c r="NCX6" s="40"/>
      <c r="NCY6" s="40"/>
      <c r="NCZ6" s="40"/>
      <c r="NDA6" s="40"/>
      <c r="NDB6" s="40"/>
      <c r="NDC6" s="40"/>
      <c r="NDD6" s="40"/>
      <c r="NDE6" s="40"/>
      <c r="NDF6" s="40"/>
      <c r="NDG6" s="40"/>
      <c r="NDH6" s="40"/>
      <c r="NDI6" s="40"/>
      <c r="NDJ6" s="40"/>
      <c r="NDK6" s="40"/>
      <c r="NDL6" s="40"/>
      <c r="NDM6" s="40"/>
      <c r="NDN6" s="40"/>
      <c r="NDO6" s="40"/>
      <c r="NDP6" s="40"/>
      <c r="NDQ6" s="40"/>
      <c r="NDR6" s="40"/>
      <c r="NDS6" s="40"/>
      <c r="NDT6" s="40"/>
      <c r="NDU6" s="40"/>
      <c r="NDV6" s="40"/>
      <c r="NDW6" s="40"/>
      <c r="NDX6" s="40"/>
      <c r="NDY6" s="40"/>
      <c r="NDZ6" s="40"/>
      <c r="NEA6" s="40"/>
      <c r="NEB6" s="40"/>
      <c r="NEC6" s="40"/>
      <c r="NED6" s="40"/>
      <c r="NEE6" s="40"/>
      <c r="NEF6" s="40"/>
      <c r="NEG6" s="40"/>
      <c r="NEH6" s="40"/>
      <c r="NEI6" s="40"/>
      <c r="NEJ6" s="40"/>
      <c r="NEK6" s="40"/>
      <c r="NEL6" s="40"/>
      <c r="NEM6" s="40"/>
      <c r="NEN6" s="40"/>
      <c r="NEO6" s="40"/>
      <c r="NEP6" s="40"/>
      <c r="NEQ6" s="40"/>
      <c r="NER6" s="40"/>
      <c r="NES6" s="40"/>
      <c r="NET6" s="40"/>
      <c r="NEU6" s="40"/>
      <c r="NEV6" s="40"/>
      <c r="NEW6" s="40"/>
      <c r="NEX6" s="40"/>
      <c r="NEY6" s="40"/>
      <c r="NEZ6" s="40"/>
      <c r="NFA6" s="40"/>
      <c r="NFB6" s="40"/>
      <c r="NFC6" s="40"/>
      <c r="NFD6" s="40"/>
      <c r="NFE6" s="40"/>
      <c r="NFF6" s="40"/>
      <c r="NFG6" s="40"/>
      <c r="NFH6" s="40"/>
      <c r="NFI6" s="40"/>
      <c r="NFJ6" s="40"/>
      <c r="NFK6" s="40"/>
      <c r="NFL6" s="40"/>
      <c r="NFM6" s="40"/>
      <c r="NFN6" s="40"/>
      <c r="NFO6" s="40"/>
      <c r="NFP6" s="40"/>
      <c r="NFQ6" s="40"/>
      <c r="NFR6" s="40"/>
      <c r="NFS6" s="40"/>
      <c r="NFT6" s="40"/>
      <c r="NFU6" s="40"/>
      <c r="NFV6" s="40"/>
      <c r="NFW6" s="40"/>
      <c r="NFX6" s="40"/>
      <c r="NFY6" s="40"/>
      <c r="NFZ6" s="40"/>
      <c r="NGA6" s="40"/>
      <c r="NGB6" s="40"/>
      <c r="NGC6" s="40"/>
      <c r="NGD6" s="40"/>
      <c r="NGE6" s="40"/>
      <c r="NGF6" s="40"/>
      <c r="NGG6" s="40"/>
      <c r="NGH6" s="40"/>
      <c r="NGI6" s="40"/>
      <c r="NGJ6" s="40"/>
      <c r="NGK6" s="40"/>
      <c r="NGL6" s="40"/>
      <c r="NGM6" s="40"/>
      <c r="NGN6" s="40"/>
      <c r="NGO6" s="40"/>
      <c r="NGP6" s="40"/>
      <c r="NGQ6" s="40"/>
      <c r="NGR6" s="40"/>
      <c r="NGS6" s="40"/>
      <c r="NGT6" s="40"/>
      <c r="NGU6" s="40"/>
      <c r="NGV6" s="40"/>
      <c r="NGW6" s="40"/>
      <c r="NGX6" s="40"/>
      <c r="NGY6" s="40"/>
      <c r="NGZ6" s="40"/>
      <c r="NHA6" s="40"/>
      <c r="NHB6" s="40"/>
      <c r="NHC6" s="40"/>
      <c r="NHD6" s="40"/>
      <c r="NHE6" s="40"/>
      <c r="NHF6" s="40"/>
      <c r="NHG6" s="40"/>
      <c r="NHH6" s="40"/>
      <c r="NHI6" s="40"/>
      <c r="NHJ6" s="40"/>
      <c r="NHK6" s="40"/>
      <c r="NHL6" s="40"/>
      <c r="NHM6" s="40"/>
      <c r="NHN6" s="40"/>
      <c r="NHO6" s="40"/>
      <c r="NHP6" s="40"/>
      <c r="NHQ6" s="40"/>
      <c r="NHR6" s="40"/>
      <c r="NHS6" s="40"/>
      <c r="NHT6" s="40"/>
      <c r="NHU6" s="40"/>
      <c r="NHV6" s="40"/>
      <c r="NHW6" s="40"/>
      <c r="NHX6" s="40"/>
      <c r="NHY6" s="40"/>
      <c r="NHZ6" s="40"/>
      <c r="NIA6" s="40"/>
      <c r="NIB6" s="40"/>
      <c r="NIC6" s="40"/>
      <c r="NID6" s="40"/>
      <c r="NIE6" s="40"/>
      <c r="NIF6" s="40"/>
      <c r="NIG6" s="40"/>
      <c r="NIH6" s="40"/>
      <c r="NII6" s="40"/>
      <c r="NIJ6" s="40"/>
      <c r="NIK6" s="40"/>
      <c r="NIL6" s="40"/>
      <c r="NIM6" s="40"/>
      <c r="NIN6" s="40"/>
      <c r="NIO6" s="40"/>
      <c r="NIP6" s="40"/>
      <c r="NIQ6" s="40"/>
      <c r="NIR6" s="40"/>
      <c r="NIS6" s="40"/>
      <c r="NIT6" s="40"/>
      <c r="NIU6" s="40"/>
      <c r="NIV6" s="40"/>
      <c r="NIW6" s="40"/>
      <c r="NIX6" s="40"/>
      <c r="NIY6" s="40"/>
      <c r="NIZ6" s="40"/>
      <c r="NJA6" s="40"/>
      <c r="NJB6" s="40"/>
      <c r="NJC6" s="40"/>
      <c r="NJD6" s="40"/>
      <c r="NJE6" s="40"/>
      <c r="NJF6" s="40"/>
      <c r="NJG6" s="40"/>
      <c r="NJH6" s="40"/>
      <c r="NJI6" s="40"/>
      <c r="NJJ6" s="40"/>
      <c r="NJK6" s="40"/>
      <c r="NJL6" s="40"/>
      <c r="NJM6" s="40"/>
      <c r="NJN6" s="40"/>
      <c r="NJO6" s="40"/>
      <c r="NJP6" s="40"/>
      <c r="NJQ6" s="40"/>
      <c r="NJR6" s="40"/>
      <c r="NJS6" s="40"/>
      <c r="NJT6" s="40"/>
      <c r="NJU6" s="40"/>
      <c r="NJV6" s="40"/>
      <c r="NJW6" s="40"/>
      <c r="NJX6" s="40"/>
      <c r="NJY6" s="40"/>
      <c r="NJZ6" s="40"/>
      <c r="NKA6" s="40"/>
      <c r="NKB6" s="40"/>
      <c r="NKC6" s="40"/>
      <c r="NKD6" s="40"/>
      <c r="NKE6" s="40"/>
      <c r="NKF6" s="40"/>
      <c r="NKG6" s="40"/>
      <c r="NKH6" s="40"/>
      <c r="NKI6" s="40"/>
      <c r="NKJ6" s="40"/>
      <c r="NKK6" s="40"/>
      <c r="NKL6" s="40"/>
      <c r="NKM6" s="40"/>
      <c r="NKN6" s="40"/>
      <c r="NKO6" s="40"/>
      <c r="NKP6" s="40"/>
      <c r="NKQ6" s="40"/>
      <c r="NKR6" s="40"/>
      <c r="NKS6" s="40"/>
      <c r="NKT6" s="40"/>
      <c r="NKU6" s="40"/>
      <c r="NKV6" s="40"/>
      <c r="NKW6" s="40"/>
      <c r="NKX6" s="40"/>
      <c r="NKY6" s="40"/>
      <c r="NKZ6" s="40"/>
      <c r="NLA6" s="40"/>
      <c r="NLB6" s="40"/>
      <c r="NLC6" s="40"/>
      <c r="NLD6" s="40"/>
      <c r="NLE6" s="40"/>
      <c r="NLF6" s="40"/>
      <c r="NLG6" s="40"/>
      <c r="NLH6" s="40"/>
      <c r="NLI6" s="40"/>
      <c r="NLJ6" s="40"/>
      <c r="NLK6" s="40"/>
      <c r="NLL6" s="40"/>
      <c r="NLM6" s="40"/>
      <c r="NLN6" s="40"/>
      <c r="NLO6" s="40"/>
      <c r="NLP6" s="40"/>
      <c r="NLQ6" s="40"/>
      <c r="NLR6" s="40"/>
      <c r="NLS6" s="40"/>
      <c r="NLT6" s="40"/>
      <c r="NLU6" s="40"/>
      <c r="NLV6" s="40"/>
      <c r="NLW6" s="40"/>
      <c r="NLX6" s="40"/>
      <c r="NLY6" s="40"/>
      <c r="NLZ6" s="40"/>
      <c r="NMA6" s="40"/>
      <c r="NMB6" s="40"/>
      <c r="NMC6" s="40"/>
      <c r="NMD6" s="40"/>
      <c r="NME6" s="40"/>
      <c r="NMF6" s="40"/>
      <c r="NMG6" s="40"/>
      <c r="NMH6" s="40"/>
      <c r="NMI6" s="40"/>
      <c r="NMJ6" s="40"/>
      <c r="NMK6" s="40"/>
      <c r="NML6" s="40"/>
      <c r="NMM6" s="40"/>
      <c r="NMN6" s="40"/>
      <c r="NMO6" s="40"/>
      <c r="NMP6" s="40"/>
      <c r="NMQ6" s="40"/>
      <c r="NMR6" s="40"/>
      <c r="NMS6" s="40"/>
      <c r="NMT6" s="40"/>
      <c r="NMU6" s="40"/>
      <c r="NMV6" s="40"/>
      <c r="NMW6" s="40"/>
      <c r="NMX6" s="40"/>
      <c r="NMY6" s="40"/>
      <c r="NMZ6" s="40"/>
      <c r="NNA6" s="40"/>
      <c r="NNB6" s="40"/>
      <c r="NNC6" s="40"/>
      <c r="NND6" s="40"/>
      <c r="NNE6" s="40"/>
      <c r="NNF6" s="40"/>
      <c r="NNG6" s="40"/>
      <c r="NNH6" s="40"/>
      <c r="NNI6" s="40"/>
      <c r="NNJ6" s="40"/>
      <c r="NNK6" s="40"/>
      <c r="NNL6" s="40"/>
      <c r="NNM6" s="40"/>
      <c r="NNN6" s="40"/>
      <c r="NNO6" s="40"/>
      <c r="NNP6" s="40"/>
      <c r="NNQ6" s="40"/>
      <c r="NNR6" s="40"/>
      <c r="NNS6" s="40"/>
      <c r="NNT6" s="40"/>
      <c r="NNU6" s="40"/>
      <c r="NNV6" s="40"/>
      <c r="NNW6" s="40"/>
      <c r="NNX6" s="40"/>
      <c r="NNY6" s="40"/>
      <c r="NNZ6" s="40"/>
      <c r="NOA6" s="40"/>
      <c r="NOB6" s="40"/>
      <c r="NOC6" s="40"/>
      <c r="NOD6" s="40"/>
      <c r="NOE6" s="40"/>
      <c r="NOF6" s="40"/>
      <c r="NOG6" s="40"/>
      <c r="NOH6" s="40"/>
      <c r="NOI6" s="40"/>
      <c r="NOJ6" s="40"/>
      <c r="NOK6" s="40"/>
      <c r="NOL6" s="40"/>
      <c r="NOM6" s="40"/>
      <c r="NON6" s="40"/>
      <c r="NOO6" s="40"/>
      <c r="NOP6" s="40"/>
      <c r="NOQ6" s="40"/>
      <c r="NOR6" s="40"/>
      <c r="NOS6" s="40"/>
      <c r="NOT6" s="40"/>
      <c r="NOU6" s="40"/>
      <c r="NOV6" s="40"/>
      <c r="NOW6" s="40"/>
      <c r="NOX6" s="40"/>
      <c r="NOY6" s="40"/>
      <c r="NOZ6" s="40"/>
      <c r="NPA6" s="40"/>
      <c r="NPB6" s="40"/>
      <c r="NPC6" s="40"/>
      <c r="NPD6" s="40"/>
      <c r="NPE6" s="40"/>
      <c r="NPF6" s="40"/>
      <c r="NPG6" s="40"/>
      <c r="NPH6" s="40"/>
      <c r="NPI6" s="40"/>
      <c r="NPJ6" s="40"/>
      <c r="NPK6" s="40"/>
      <c r="NPL6" s="40"/>
      <c r="NPM6" s="40"/>
      <c r="NPN6" s="40"/>
      <c r="NPO6" s="40"/>
      <c r="NPP6" s="40"/>
      <c r="NPQ6" s="40"/>
      <c r="NPR6" s="40"/>
      <c r="NPS6" s="40"/>
      <c r="NPT6" s="40"/>
      <c r="NPU6" s="40"/>
      <c r="NPV6" s="40"/>
      <c r="NPW6" s="40"/>
      <c r="NPX6" s="40"/>
      <c r="NPY6" s="40"/>
      <c r="NPZ6" s="40"/>
      <c r="NQA6" s="40"/>
      <c r="NQB6" s="40"/>
      <c r="NQC6" s="40"/>
      <c r="NQD6" s="40"/>
      <c r="NQE6" s="40"/>
      <c r="NQF6" s="40"/>
      <c r="NQG6" s="40"/>
      <c r="NQH6" s="40"/>
      <c r="NQI6" s="40"/>
      <c r="NQJ6" s="40"/>
      <c r="NQK6" s="40"/>
      <c r="NQL6" s="40"/>
      <c r="NQM6" s="40"/>
      <c r="NQN6" s="40"/>
      <c r="NQO6" s="40"/>
      <c r="NQP6" s="40"/>
      <c r="NQQ6" s="40"/>
      <c r="NQR6" s="40"/>
      <c r="NQS6" s="40"/>
      <c r="NQT6" s="40"/>
      <c r="NQU6" s="40"/>
      <c r="NQV6" s="40"/>
      <c r="NQW6" s="40"/>
      <c r="NQX6" s="40"/>
      <c r="NQY6" s="40"/>
      <c r="NQZ6" s="40"/>
      <c r="NRA6" s="40"/>
      <c r="NRB6" s="40"/>
      <c r="NRC6" s="40"/>
      <c r="NRD6" s="40"/>
      <c r="NRE6" s="40"/>
      <c r="NRF6" s="40"/>
      <c r="NRG6" s="40"/>
      <c r="NRH6" s="40"/>
      <c r="NRI6" s="40"/>
      <c r="NRJ6" s="40"/>
      <c r="NRK6" s="40"/>
      <c r="NRL6" s="40"/>
      <c r="NRM6" s="40"/>
      <c r="NRN6" s="40"/>
      <c r="NRO6" s="40"/>
      <c r="NRP6" s="40"/>
      <c r="NRQ6" s="40"/>
      <c r="NRR6" s="40"/>
      <c r="NRS6" s="40"/>
      <c r="NRT6" s="40"/>
      <c r="NRU6" s="40"/>
      <c r="NRV6" s="40"/>
      <c r="NRW6" s="40"/>
      <c r="NRX6" s="40"/>
      <c r="NRY6" s="40"/>
      <c r="NRZ6" s="40"/>
      <c r="NSA6" s="40"/>
      <c r="NSB6" s="40"/>
      <c r="NSC6" s="40"/>
      <c r="NSD6" s="40"/>
      <c r="NSE6" s="40"/>
      <c r="NSF6" s="40"/>
      <c r="NSG6" s="40"/>
      <c r="NSH6" s="40"/>
      <c r="NSI6" s="40"/>
      <c r="NSJ6" s="40"/>
      <c r="NSK6" s="40"/>
      <c r="NSL6" s="40"/>
      <c r="NSM6" s="40"/>
      <c r="NSN6" s="40"/>
      <c r="NSO6" s="40"/>
      <c r="NSP6" s="40"/>
      <c r="NSQ6" s="40"/>
      <c r="NSR6" s="40"/>
      <c r="NSS6" s="40"/>
      <c r="NST6" s="40"/>
      <c r="NSU6" s="40"/>
      <c r="NSV6" s="40"/>
      <c r="NSW6" s="40"/>
      <c r="NSX6" s="40"/>
      <c r="NSY6" s="40"/>
      <c r="NSZ6" s="40"/>
      <c r="NTA6" s="40"/>
      <c r="NTB6" s="40"/>
      <c r="NTC6" s="40"/>
      <c r="NTD6" s="40"/>
      <c r="NTE6" s="40"/>
      <c r="NTF6" s="40"/>
      <c r="NTG6" s="40"/>
      <c r="NTH6" s="40"/>
      <c r="NTI6" s="40"/>
      <c r="NTJ6" s="40"/>
      <c r="NTK6" s="40"/>
      <c r="NTL6" s="40"/>
      <c r="NTM6" s="40"/>
      <c r="NTN6" s="40"/>
      <c r="NTO6" s="40"/>
      <c r="NTP6" s="40"/>
      <c r="NTQ6" s="40"/>
      <c r="NTR6" s="40"/>
      <c r="NTS6" s="40"/>
      <c r="NTT6" s="40"/>
      <c r="NTU6" s="40"/>
      <c r="NTV6" s="40"/>
      <c r="NTW6" s="40"/>
      <c r="NTX6" s="40"/>
      <c r="NTY6" s="40"/>
      <c r="NTZ6" s="40"/>
      <c r="NUA6" s="40"/>
      <c r="NUB6" s="40"/>
      <c r="NUC6" s="40"/>
      <c r="NUD6" s="40"/>
      <c r="NUE6" s="40"/>
      <c r="NUF6" s="40"/>
      <c r="NUG6" s="40"/>
      <c r="NUH6" s="40"/>
      <c r="NUI6" s="40"/>
      <c r="NUJ6" s="40"/>
      <c r="NUK6" s="40"/>
      <c r="NUL6" s="40"/>
      <c r="NUM6" s="40"/>
      <c r="NUN6" s="40"/>
      <c r="NUO6" s="40"/>
      <c r="NUP6" s="40"/>
      <c r="NUQ6" s="40"/>
      <c r="NUR6" s="40"/>
      <c r="NUS6" s="40"/>
      <c r="NUT6" s="40"/>
      <c r="NUU6" s="40"/>
      <c r="NUV6" s="40"/>
      <c r="NUW6" s="40"/>
      <c r="NUX6" s="40"/>
      <c r="NUY6" s="40"/>
      <c r="NUZ6" s="40"/>
      <c r="NVA6" s="40"/>
      <c r="NVB6" s="40"/>
      <c r="NVC6" s="40"/>
      <c r="NVD6" s="40"/>
      <c r="NVE6" s="40"/>
      <c r="NVF6" s="40"/>
      <c r="NVG6" s="40"/>
      <c r="NVH6" s="40"/>
      <c r="NVI6" s="40"/>
      <c r="NVJ6" s="40"/>
      <c r="NVK6" s="40"/>
      <c r="NVL6" s="40"/>
      <c r="NVM6" s="40"/>
      <c r="NVN6" s="40"/>
      <c r="NVO6" s="40"/>
      <c r="NVP6" s="40"/>
      <c r="NVQ6" s="40"/>
      <c r="NVR6" s="40"/>
      <c r="NVS6" s="40"/>
      <c r="NVT6" s="40"/>
      <c r="NVU6" s="40"/>
      <c r="NVV6" s="40"/>
      <c r="NVW6" s="40"/>
      <c r="NVX6" s="40"/>
      <c r="NVY6" s="40"/>
      <c r="NVZ6" s="40"/>
      <c r="NWA6" s="40"/>
      <c r="NWB6" s="40"/>
      <c r="NWC6" s="40"/>
      <c r="NWD6" s="40"/>
      <c r="NWE6" s="40"/>
      <c r="NWF6" s="40"/>
      <c r="NWG6" s="40"/>
      <c r="NWH6" s="40"/>
      <c r="NWI6" s="40"/>
      <c r="NWJ6" s="40"/>
      <c r="NWK6" s="40"/>
      <c r="NWL6" s="40"/>
      <c r="NWM6" s="40"/>
      <c r="NWN6" s="40"/>
      <c r="NWO6" s="40"/>
      <c r="NWP6" s="40"/>
      <c r="NWQ6" s="40"/>
      <c r="NWR6" s="40"/>
      <c r="NWS6" s="40"/>
      <c r="NWT6" s="40"/>
      <c r="NWU6" s="40"/>
      <c r="NWV6" s="40"/>
      <c r="NWW6" s="40"/>
      <c r="NWX6" s="40"/>
      <c r="NWY6" s="40"/>
      <c r="NWZ6" s="40"/>
      <c r="NXA6" s="40"/>
      <c r="NXB6" s="40"/>
      <c r="NXC6" s="40"/>
      <c r="NXD6" s="40"/>
      <c r="NXE6" s="40"/>
      <c r="NXF6" s="40"/>
      <c r="NXG6" s="40"/>
      <c r="NXH6" s="40"/>
      <c r="NXI6" s="40"/>
      <c r="NXJ6" s="40"/>
      <c r="NXK6" s="40"/>
      <c r="NXL6" s="40"/>
      <c r="NXM6" s="40"/>
      <c r="NXN6" s="40"/>
      <c r="NXO6" s="40"/>
      <c r="NXP6" s="40"/>
      <c r="NXQ6" s="40"/>
      <c r="NXR6" s="40"/>
      <c r="NXS6" s="40"/>
      <c r="NXT6" s="40"/>
      <c r="NXU6" s="40"/>
      <c r="NXV6" s="40"/>
      <c r="NXW6" s="40"/>
      <c r="NXX6" s="40"/>
      <c r="NXY6" s="40"/>
      <c r="NXZ6" s="40"/>
      <c r="NYA6" s="40"/>
      <c r="NYB6" s="40"/>
      <c r="NYC6" s="40"/>
      <c r="NYD6" s="40"/>
      <c r="NYE6" s="40"/>
      <c r="NYF6" s="40"/>
      <c r="NYG6" s="40"/>
      <c r="NYH6" s="40"/>
      <c r="NYI6" s="40"/>
      <c r="NYJ6" s="40"/>
      <c r="NYK6" s="40"/>
      <c r="NYL6" s="40"/>
      <c r="NYM6" s="40"/>
      <c r="NYN6" s="40"/>
      <c r="NYO6" s="40"/>
      <c r="NYP6" s="40"/>
      <c r="NYQ6" s="40"/>
      <c r="NYR6" s="40"/>
      <c r="NYS6" s="40"/>
      <c r="NYT6" s="40"/>
      <c r="NYU6" s="40"/>
      <c r="NYV6" s="40"/>
      <c r="NYW6" s="40"/>
      <c r="NYX6" s="40"/>
      <c r="NYY6" s="40"/>
      <c r="NYZ6" s="40"/>
      <c r="NZA6" s="40"/>
      <c r="NZB6" s="40"/>
      <c r="NZC6" s="40"/>
      <c r="NZD6" s="40"/>
      <c r="NZE6" s="40"/>
      <c r="NZF6" s="40"/>
      <c r="NZG6" s="40"/>
      <c r="NZH6" s="40"/>
      <c r="NZI6" s="40"/>
      <c r="NZJ6" s="40"/>
      <c r="NZK6" s="40"/>
      <c r="NZL6" s="40"/>
      <c r="NZM6" s="40"/>
      <c r="NZN6" s="40"/>
      <c r="NZO6" s="40"/>
      <c r="NZP6" s="40"/>
      <c r="NZQ6" s="40"/>
      <c r="NZR6" s="40"/>
      <c r="NZS6" s="40"/>
      <c r="NZT6" s="40"/>
      <c r="NZU6" s="40"/>
      <c r="NZV6" s="40"/>
      <c r="NZW6" s="40"/>
      <c r="NZX6" s="40"/>
      <c r="NZY6" s="40"/>
      <c r="NZZ6" s="40"/>
      <c r="OAA6" s="40"/>
      <c r="OAB6" s="40"/>
      <c r="OAC6" s="40"/>
      <c r="OAD6" s="40"/>
      <c r="OAE6" s="40"/>
      <c r="OAF6" s="40"/>
      <c r="OAG6" s="40"/>
      <c r="OAH6" s="40"/>
      <c r="OAI6" s="40"/>
      <c r="OAJ6" s="40"/>
      <c r="OAK6" s="40"/>
      <c r="OAL6" s="40"/>
      <c r="OAM6" s="40"/>
      <c r="OAN6" s="40"/>
      <c r="OAO6" s="40"/>
      <c r="OAP6" s="40"/>
      <c r="OAQ6" s="40"/>
      <c r="OAR6" s="40"/>
      <c r="OAS6" s="40"/>
      <c r="OAT6" s="40"/>
      <c r="OAU6" s="40"/>
      <c r="OAV6" s="40"/>
      <c r="OAW6" s="40"/>
      <c r="OAX6" s="40"/>
      <c r="OAY6" s="40"/>
      <c r="OAZ6" s="40"/>
      <c r="OBA6" s="40"/>
      <c r="OBB6" s="40"/>
      <c r="OBC6" s="40"/>
      <c r="OBD6" s="40"/>
      <c r="OBE6" s="40"/>
      <c r="OBF6" s="40"/>
      <c r="OBG6" s="40"/>
      <c r="OBH6" s="40"/>
      <c r="OBI6" s="40"/>
      <c r="OBJ6" s="40"/>
      <c r="OBK6" s="40"/>
      <c r="OBL6" s="40"/>
      <c r="OBM6" s="40"/>
      <c r="OBN6" s="40"/>
      <c r="OBO6" s="40"/>
      <c r="OBP6" s="40"/>
      <c r="OBQ6" s="40"/>
      <c r="OBR6" s="40"/>
      <c r="OBS6" s="40"/>
      <c r="OBT6" s="40"/>
      <c r="OBU6" s="40"/>
      <c r="OBV6" s="40"/>
      <c r="OBW6" s="40"/>
      <c r="OBX6" s="40"/>
      <c r="OBY6" s="40"/>
      <c r="OBZ6" s="40"/>
      <c r="OCA6" s="40"/>
      <c r="OCB6" s="40"/>
      <c r="OCC6" s="40"/>
      <c r="OCD6" s="40"/>
      <c r="OCE6" s="40"/>
      <c r="OCF6" s="40"/>
      <c r="OCG6" s="40"/>
      <c r="OCH6" s="40"/>
      <c r="OCI6" s="40"/>
      <c r="OCJ6" s="40"/>
      <c r="OCK6" s="40"/>
      <c r="OCL6" s="40"/>
      <c r="OCM6" s="40"/>
      <c r="OCN6" s="40"/>
      <c r="OCO6" s="40"/>
      <c r="OCP6" s="40"/>
      <c r="OCQ6" s="40"/>
      <c r="OCR6" s="40"/>
      <c r="OCS6" s="40"/>
      <c r="OCT6" s="40"/>
      <c r="OCU6" s="40"/>
      <c r="OCV6" s="40"/>
      <c r="OCW6" s="40"/>
      <c r="OCX6" s="40"/>
      <c r="OCY6" s="40"/>
      <c r="OCZ6" s="40"/>
      <c r="ODA6" s="40"/>
      <c r="ODB6" s="40"/>
      <c r="ODC6" s="40"/>
      <c r="ODD6" s="40"/>
      <c r="ODE6" s="40"/>
      <c r="ODF6" s="40"/>
      <c r="ODG6" s="40"/>
      <c r="ODH6" s="40"/>
      <c r="ODI6" s="40"/>
      <c r="ODJ6" s="40"/>
      <c r="ODK6" s="40"/>
      <c r="ODL6" s="40"/>
      <c r="ODM6" s="40"/>
      <c r="ODN6" s="40"/>
      <c r="ODO6" s="40"/>
      <c r="ODP6" s="40"/>
      <c r="ODQ6" s="40"/>
      <c r="ODR6" s="40"/>
      <c r="ODS6" s="40"/>
      <c r="ODT6" s="40"/>
      <c r="ODU6" s="40"/>
      <c r="ODV6" s="40"/>
      <c r="ODW6" s="40"/>
      <c r="ODX6" s="40"/>
      <c r="ODY6" s="40"/>
      <c r="ODZ6" s="40"/>
      <c r="OEA6" s="40"/>
      <c r="OEB6" s="40"/>
      <c r="OEC6" s="40"/>
      <c r="OED6" s="40"/>
      <c r="OEE6" s="40"/>
      <c r="OEF6" s="40"/>
      <c r="OEG6" s="40"/>
      <c r="OEH6" s="40"/>
      <c r="OEI6" s="40"/>
      <c r="OEJ6" s="40"/>
      <c r="OEK6" s="40"/>
      <c r="OEL6" s="40"/>
      <c r="OEM6" s="40"/>
      <c r="OEN6" s="40"/>
      <c r="OEO6" s="40"/>
      <c r="OEP6" s="40"/>
      <c r="OEQ6" s="40"/>
      <c r="OER6" s="40"/>
      <c r="OES6" s="40"/>
      <c r="OET6" s="40"/>
      <c r="OEU6" s="40"/>
      <c r="OEV6" s="40"/>
      <c r="OEW6" s="40"/>
      <c r="OEX6" s="40"/>
      <c r="OEY6" s="40"/>
      <c r="OEZ6" s="40"/>
      <c r="OFA6" s="40"/>
      <c r="OFB6" s="40"/>
      <c r="OFC6" s="40"/>
      <c r="OFD6" s="40"/>
      <c r="OFE6" s="40"/>
      <c r="OFF6" s="40"/>
      <c r="OFG6" s="40"/>
      <c r="OFH6" s="40"/>
      <c r="OFI6" s="40"/>
      <c r="OFJ6" s="40"/>
      <c r="OFK6" s="40"/>
      <c r="OFL6" s="40"/>
      <c r="OFM6" s="40"/>
      <c r="OFN6" s="40"/>
      <c r="OFO6" s="40"/>
      <c r="OFP6" s="40"/>
      <c r="OFQ6" s="40"/>
      <c r="OFR6" s="40"/>
      <c r="OFS6" s="40"/>
      <c r="OFT6" s="40"/>
      <c r="OFU6" s="40"/>
      <c r="OFV6" s="40"/>
      <c r="OFW6" s="40"/>
      <c r="OFX6" s="40"/>
      <c r="OFY6" s="40"/>
      <c r="OFZ6" s="40"/>
      <c r="OGA6" s="40"/>
      <c r="OGB6" s="40"/>
      <c r="OGC6" s="40"/>
      <c r="OGD6" s="40"/>
      <c r="OGE6" s="40"/>
      <c r="OGF6" s="40"/>
      <c r="OGG6" s="40"/>
      <c r="OGH6" s="40"/>
      <c r="OGI6" s="40"/>
      <c r="OGJ6" s="40"/>
      <c r="OGK6" s="40"/>
      <c r="OGL6" s="40"/>
      <c r="OGM6" s="40"/>
      <c r="OGN6" s="40"/>
      <c r="OGO6" s="40"/>
      <c r="OGP6" s="40"/>
      <c r="OGQ6" s="40"/>
      <c r="OGR6" s="40"/>
      <c r="OGS6" s="40"/>
      <c r="OGT6" s="40"/>
      <c r="OGU6" s="40"/>
      <c r="OGV6" s="40"/>
      <c r="OGW6" s="40"/>
      <c r="OGX6" s="40"/>
      <c r="OGY6" s="40"/>
      <c r="OGZ6" s="40"/>
      <c r="OHA6" s="40"/>
      <c r="OHB6" s="40"/>
      <c r="OHC6" s="40"/>
      <c r="OHD6" s="40"/>
      <c r="OHE6" s="40"/>
      <c r="OHF6" s="40"/>
      <c r="OHG6" s="40"/>
      <c r="OHH6" s="40"/>
      <c r="OHI6" s="40"/>
      <c r="OHJ6" s="40"/>
      <c r="OHK6" s="40"/>
      <c r="OHL6" s="40"/>
      <c r="OHM6" s="40"/>
      <c r="OHN6" s="40"/>
      <c r="OHO6" s="40"/>
      <c r="OHP6" s="40"/>
      <c r="OHQ6" s="40"/>
      <c r="OHR6" s="40"/>
      <c r="OHS6" s="40"/>
      <c r="OHT6" s="40"/>
      <c r="OHU6" s="40"/>
      <c r="OHV6" s="40"/>
      <c r="OHW6" s="40"/>
      <c r="OHX6" s="40"/>
      <c r="OHY6" s="40"/>
      <c r="OHZ6" s="40"/>
      <c r="OIA6" s="40"/>
      <c r="OIB6" s="40"/>
      <c r="OIC6" s="40"/>
      <c r="OID6" s="40"/>
      <c r="OIE6" s="40"/>
      <c r="OIF6" s="40"/>
      <c r="OIG6" s="40"/>
      <c r="OIH6" s="40"/>
      <c r="OII6" s="40"/>
      <c r="OIJ6" s="40"/>
      <c r="OIK6" s="40"/>
      <c r="OIL6" s="40"/>
      <c r="OIM6" s="40"/>
      <c r="OIN6" s="40"/>
      <c r="OIO6" s="40"/>
      <c r="OIP6" s="40"/>
      <c r="OIQ6" s="40"/>
      <c r="OIR6" s="40"/>
      <c r="OIS6" s="40"/>
      <c r="OIT6" s="40"/>
      <c r="OIU6" s="40"/>
      <c r="OIV6" s="40"/>
      <c r="OIW6" s="40"/>
      <c r="OIX6" s="40"/>
      <c r="OIY6" s="40"/>
      <c r="OIZ6" s="40"/>
      <c r="OJA6" s="40"/>
      <c r="OJB6" s="40"/>
      <c r="OJC6" s="40"/>
      <c r="OJD6" s="40"/>
      <c r="OJE6" s="40"/>
      <c r="OJF6" s="40"/>
      <c r="OJG6" s="40"/>
      <c r="OJH6" s="40"/>
      <c r="OJI6" s="40"/>
      <c r="OJJ6" s="40"/>
      <c r="OJK6" s="40"/>
      <c r="OJL6" s="40"/>
      <c r="OJM6" s="40"/>
      <c r="OJN6" s="40"/>
      <c r="OJO6" s="40"/>
      <c r="OJP6" s="40"/>
      <c r="OJQ6" s="40"/>
      <c r="OJR6" s="40"/>
      <c r="OJS6" s="40"/>
      <c r="OJT6" s="40"/>
      <c r="OJU6" s="40"/>
      <c r="OJV6" s="40"/>
      <c r="OJW6" s="40"/>
      <c r="OJX6" s="40"/>
      <c r="OJY6" s="40"/>
      <c r="OJZ6" s="40"/>
      <c r="OKA6" s="40"/>
      <c r="OKB6" s="40"/>
      <c r="OKC6" s="40"/>
      <c r="OKD6" s="40"/>
      <c r="OKE6" s="40"/>
      <c r="OKF6" s="40"/>
      <c r="OKG6" s="40"/>
      <c r="OKH6" s="40"/>
      <c r="OKI6" s="40"/>
      <c r="OKJ6" s="40"/>
      <c r="OKK6" s="40"/>
      <c r="OKL6" s="40"/>
      <c r="OKM6" s="40"/>
      <c r="OKN6" s="40"/>
      <c r="OKO6" s="40"/>
      <c r="OKP6" s="40"/>
      <c r="OKQ6" s="40"/>
      <c r="OKR6" s="40"/>
      <c r="OKS6" s="40"/>
      <c r="OKT6" s="40"/>
      <c r="OKU6" s="40"/>
      <c r="OKV6" s="40"/>
      <c r="OKW6" s="40"/>
      <c r="OKX6" s="40"/>
      <c r="OKY6" s="40"/>
      <c r="OKZ6" s="40"/>
      <c r="OLA6" s="40"/>
      <c r="OLB6" s="40"/>
      <c r="OLC6" s="40"/>
      <c r="OLD6" s="40"/>
      <c r="OLE6" s="40"/>
      <c r="OLF6" s="40"/>
      <c r="OLG6" s="40"/>
      <c r="OLH6" s="40"/>
      <c r="OLI6" s="40"/>
      <c r="OLJ6" s="40"/>
      <c r="OLK6" s="40"/>
      <c r="OLL6" s="40"/>
      <c r="OLM6" s="40"/>
      <c r="OLN6" s="40"/>
      <c r="OLO6" s="40"/>
      <c r="OLP6" s="40"/>
      <c r="OLQ6" s="40"/>
      <c r="OLR6" s="40"/>
      <c r="OLS6" s="40"/>
      <c r="OLT6" s="40"/>
      <c r="OLU6" s="40"/>
      <c r="OLV6" s="40"/>
      <c r="OLW6" s="40"/>
      <c r="OLX6" s="40"/>
      <c r="OLY6" s="40"/>
      <c r="OLZ6" s="40"/>
      <c r="OMA6" s="40"/>
      <c r="OMB6" s="40"/>
      <c r="OMC6" s="40"/>
      <c r="OMD6" s="40"/>
      <c r="OME6" s="40"/>
      <c r="OMF6" s="40"/>
      <c r="OMG6" s="40"/>
      <c r="OMH6" s="40"/>
      <c r="OMI6" s="40"/>
      <c r="OMJ6" s="40"/>
      <c r="OMK6" s="40"/>
      <c r="OML6" s="40"/>
      <c r="OMM6" s="40"/>
      <c r="OMN6" s="40"/>
      <c r="OMO6" s="40"/>
      <c r="OMP6" s="40"/>
      <c r="OMQ6" s="40"/>
      <c r="OMR6" s="40"/>
      <c r="OMS6" s="40"/>
      <c r="OMT6" s="40"/>
      <c r="OMU6" s="40"/>
      <c r="OMV6" s="40"/>
      <c r="OMW6" s="40"/>
      <c r="OMX6" s="40"/>
      <c r="OMY6" s="40"/>
      <c r="OMZ6" s="40"/>
      <c r="ONA6" s="40"/>
      <c r="ONB6" s="40"/>
      <c r="ONC6" s="40"/>
      <c r="OND6" s="40"/>
      <c r="ONE6" s="40"/>
      <c r="ONF6" s="40"/>
      <c r="ONG6" s="40"/>
      <c r="ONH6" s="40"/>
      <c r="ONI6" s="40"/>
      <c r="ONJ6" s="40"/>
      <c r="ONK6" s="40"/>
      <c r="ONL6" s="40"/>
      <c r="ONM6" s="40"/>
      <c r="ONN6" s="40"/>
      <c r="ONO6" s="40"/>
      <c r="ONP6" s="40"/>
      <c r="ONQ6" s="40"/>
      <c r="ONR6" s="40"/>
      <c r="ONS6" s="40"/>
      <c r="ONT6" s="40"/>
      <c r="ONU6" s="40"/>
      <c r="ONV6" s="40"/>
      <c r="ONW6" s="40"/>
      <c r="ONX6" s="40"/>
      <c r="ONY6" s="40"/>
      <c r="ONZ6" s="40"/>
      <c r="OOA6" s="40"/>
      <c r="OOB6" s="40"/>
      <c r="OOC6" s="40"/>
      <c r="OOD6" s="40"/>
      <c r="OOE6" s="40"/>
      <c r="OOF6" s="40"/>
      <c r="OOG6" s="40"/>
      <c r="OOH6" s="40"/>
      <c r="OOI6" s="40"/>
      <c r="OOJ6" s="40"/>
      <c r="OOK6" s="40"/>
      <c r="OOL6" s="40"/>
      <c r="OOM6" s="40"/>
      <c r="OON6" s="40"/>
      <c r="OOO6" s="40"/>
      <c r="OOP6" s="40"/>
      <c r="OOQ6" s="40"/>
      <c r="OOR6" s="40"/>
      <c r="OOS6" s="40"/>
      <c r="OOT6" s="40"/>
      <c r="OOU6" s="40"/>
      <c r="OOV6" s="40"/>
      <c r="OOW6" s="40"/>
      <c r="OOX6" s="40"/>
      <c r="OOY6" s="40"/>
      <c r="OOZ6" s="40"/>
      <c r="OPA6" s="40"/>
      <c r="OPB6" s="40"/>
      <c r="OPC6" s="40"/>
      <c r="OPD6" s="40"/>
      <c r="OPE6" s="40"/>
      <c r="OPF6" s="40"/>
      <c r="OPG6" s="40"/>
      <c r="OPH6" s="40"/>
      <c r="OPI6" s="40"/>
      <c r="OPJ6" s="40"/>
      <c r="OPK6" s="40"/>
      <c r="OPL6" s="40"/>
      <c r="OPM6" s="40"/>
      <c r="OPN6" s="40"/>
      <c r="OPO6" s="40"/>
      <c r="OPP6" s="40"/>
      <c r="OPQ6" s="40"/>
      <c r="OPR6" s="40"/>
      <c r="OPS6" s="40"/>
      <c r="OPT6" s="40"/>
      <c r="OPU6" s="40"/>
      <c r="OPV6" s="40"/>
      <c r="OPW6" s="40"/>
      <c r="OPX6" s="40"/>
      <c r="OPY6" s="40"/>
      <c r="OPZ6" s="40"/>
      <c r="OQA6" s="40"/>
      <c r="OQB6" s="40"/>
      <c r="OQC6" s="40"/>
      <c r="OQD6" s="40"/>
      <c r="OQE6" s="40"/>
      <c r="OQF6" s="40"/>
      <c r="OQG6" s="40"/>
      <c r="OQH6" s="40"/>
      <c r="OQI6" s="40"/>
      <c r="OQJ6" s="40"/>
      <c r="OQK6" s="40"/>
      <c r="OQL6" s="40"/>
      <c r="OQM6" s="40"/>
      <c r="OQN6" s="40"/>
      <c r="OQO6" s="40"/>
      <c r="OQP6" s="40"/>
      <c r="OQQ6" s="40"/>
      <c r="OQR6" s="40"/>
      <c r="OQS6" s="40"/>
      <c r="OQT6" s="40"/>
      <c r="OQU6" s="40"/>
      <c r="OQV6" s="40"/>
      <c r="OQW6" s="40"/>
      <c r="OQX6" s="40"/>
      <c r="OQY6" s="40"/>
      <c r="OQZ6" s="40"/>
      <c r="ORA6" s="40"/>
      <c r="ORB6" s="40"/>
      <c r="ORC6" s="40"/>
      <c r="ORD6" s="40"/>
      <c r="ORE6" s="40"/>
      <c r="ORF6" s="40"/>
      <c r="ORG6" s="40"/>
      <c r="ORH6" s="40"/>
      <c r="ORI6" s="40"/>
      <c r="ORJ6" s="40"/>
      <c r="ORK6" s="40"/>
      <c r="ORL6" s="40"/>
      <c r="ORM6" s="40"/>
      <c r="ORN6" s="40"/>
      <c r="ORO6" s="40"/>
      <c r="ORP6" s="40"/>
      <c r="ORQ6" s="40"/>
      <c r="ORR6" s="40"/>
      <c r="ORS6" s="40"/>
      <c r="ORT6" s="40"/>
      <c r="ORU6" s="40"/>
      <c r="ORV6" s="40"/>
      <c r="ORW6" s="40"/>
      <c r="ORX6" s="40"/>
      <c r="ORY6" s="40"/>
      <c r="ORZ6" s="40"/>
      <c r="OSA6" s="40"/>
      <c r="OSB6" s="40"/>
      <c r="OSC6" s="40"/>
      <c r="OSD6" s="40"/>
      <c r="OSE6" s="40"/>
      <c r="OSF6" s="40"/>
      <c r="OSG6" s="40"/>
      <c r="OSH6" s="40"/>
      <c r="OSI6" s="40"/>
      <c r="OSJ6" s="40"/>
      <c r="OSK6" s="40"/>
      <c r="OSL6" s="40"/>
      <c r="OSM6" s="40"/>
      <c r="OSN6" s="40"/>
      <c r="OSO6" s="40"/>
      <c r="OSP6" s="40"/>
      <c r="OSQ6" s="40"/>
      <c r="OSR6" s="40"/>
      <c r="OSS6" s="40"/>
      <c r="OST6" s="40"/>
      <c r="OSU6" s="40"/>
      <c r="OSV6" s="40"/>
      <c r="OSW6" s="40"/>
      <c r="OSX6" s="40"/>
      <c r="OSY6" s="40"/>
      <c r="OSZ6" s="40"/>
      <c r="OTA6" s="40"/>
      <c r="OTB6" s="40"/>
      <c r="OTC6" s="40"/>
      <c r="OTD6" s="40"/>
      <c r="OTE6" s="40"/>
      <c r="OTF6" s="40"/>
      <c r="OTG6" s="40"/>
      <c r="OTH6" s="40"/>
      <c r="OTI6" s="40"/>
      <c r="OTJ6" s="40"/>
      <c r="OTK6" s="40"/>
      <c r="OTL6" s="40"/>
      <c r="OTM6" s="40"/>
      <c r="OTN6" s="40"/>
      <c r="OTO6" s="40"/>
      <c r="OTP6" s="40"/>
      <c r="OTQ6" s="40"/>
      <c r="OTR6" s="40"/>
      <c r="OTS6" s="40"/>
      <c r="OTT6" s="40"/>
      <c r="OTU6" s="40"/>
      <c r="OTV6" s="40"/>
      <c r="OTW6" s="40"/>
      <c r="OTX6" s="40"/>
      <c r="OTY6" s="40"/>
      <c r="OTZ6" s="40"/>
      <c r="OUA6" s="40"/>
      <c r="OUB6" s="40"/>
      <c r="OUC6" s="40"/>
      <c r="OUD6" s="40"/>
      <c r="OUE6" s="40"/>
      <c r="OUF6" s="40"/>
      <c r="OUG6" s="40"/>
      <c r="OUH6" s="40"/>
      <c r="OUI6" s="40"/>
      <c r="OUJ6" s="40"/>
      <c r="OUK6" s="40"/>
      <c r="OUL6" s="40"/>
      <c r="OUM6" s="40"/>
      <c r="OUN6" s="40"/>
      <c r="OUO6" s="40"/>
      <c r="OUP6" s="40"/>
      <c r="OUQ6" s="40"/>
      <c r="OUR6" s="40"/>
      <c r="OUS6" s="40"/>
      <c r="OUT6" s="40"/>
      <c r="OUU6" s="40"/>
      <c r="OUV6" s="40"/>
      <c r="OUW6" s="40"/>
      <c r="OUX6" s="40"/>
      <c r="OUY6" s="40"/>
      <c r="OUZ6" s="40"/>
      <c r="OVA6" s="40"/>
      <c r="OVB6" s="40"/>
      <c r="OVC6" s="40"/>
      <c r="OVD6" s="40"/>
      <c r="OVE6" s="40"/>
      <c r="OVF6" s="40"/>
      <c r="OVG6" s="40"/>
      <c r="OVH6" s="40"/>
      <c r="OVI6" s="40"/>
      <c r="OVJ6" s="40"/>
      <c r="OVK6" s="40"/>
      <c r="OVL6" s="40"/>
      <c r="OVM6" s="40"/>
      <c r="OVN6" s="40"/>
      <c r="OVO6" s="40"/>
      <c r="OVP6" s="40"/>
      <c r="OVQ6" s="40"/>
      <c r="OVR6" s="40"/>
      <c r="OVS6" s="40"/>
      <c r="OVT6" s="40"/>
      <c r="OVU6" s="40"/>
      <c r="OVV6" s="40"/>
      <c r="OVW6" s="40"/>
      <c r="OVX6" s="40"/>
      <c r="OVY6" s="40"/>
      <c r="OVZ6" s="40"/>
      <c r="OWA6" s="40"/>
      <c r="OWB6" s="40"/>
      <c r="OWC6" s="40"/>
      <c r="OWD6" s="40"/>
      <c r="OWE6" s="40"/>
      <c r="OWF6" s="40"/>
      <c r="OWG6" s="40"/>
      <c r="OWH6" s="40"/>
      <c r="OWI6" s="40"/>
      <c r="OWJ6" s="40"/>
      <c r="OWK6" s="40"/>
      <c r="OWL6" s="40"/>
      <c r="OWM6" s="40"/>
      <c r="OWN6" s="40"/>
      <c r="OWO6" s="40"/>
      <c r="OWP6" s="40"/>
      <c r="OWQ6" s="40"/>
      <c r="OWR6" s="40"/>
      <c r="OWS6" s="40"/>
      <c r="OWT6" s="40"/>
      <c r="OWU6" s="40"/>
      <c r="OWV6" s="40"/>
      <c r="OWW6" s="40"/>
      <c r="OWX6" s="40"/>
      <c r="OWY6" s="40"/>
      <c r="OWZ6" s="40"/>
      <c r="OXA6" s="40"/>
      <c r="OXB6" s="40"/>
      <c r="OXC6" s="40"/>
      <c r="OXD6" s="40"/>
      <c r="OXE6" s="40"/>
      <c r="OXF6" s="40"/>
      <c r="OXG6" s="40"/>
      <c r="OXH6" s="40"/>
      <c r="OXI6" s="40"/>
      <c r="OXJ6" s="40"/>
      <c r="OXK6" s="40"/>
      <c r="OXL6" s="40"/>
      <c r="OXM6" s="40"/>
      <c r="OXN6" s="40"/>
      <c r="OXO6" s="40"/>
      <c r="OXP6" s="40"/>
      <c r="OXQ6" s="40"/>
      <c r="OXR6" s="40"/>
      <c r="OXS6" s="40"/>
      <c r="OXT6" s="40"/>
      <c r="OXU6" s="40"/>
      <c r="OXV6" s="40"/>
      <c r="OXW6" s="40"/>
      <c r="OXX6" s="40"/>
      <c r="OXY6" s="40"/>
      <c r="OXZ6" s="40"/>
      <c r="OYA6" s="40"/>
      <c r="OYB6" s="40"/>
      <c r="OYC6" s="40"/>
      <c r="OYD6" s="40"/>
      <c r="OYE6" s="40"/>
      <c r="OYF6" s="40"/>
      <c r="OYG6" s="40"/>
      <c r="OYH6" s="40"/>
      <c r="OYI6" s="40"/>
      <c r="OYJ6" s="40"/>
      <c r="OYK6" s="40"/>
      <c r="OYL6" s="40"/>
      <c r="OYM6" s="40"/>
      <c r="OYN6" s="40"/>
      <c r="OYO6" s="40"/>
      <c r="OYP6" s="40"/>
      <c r="OYQ6" s="40"/>
      <c r="OYR6" s="40"/>
      <c r="OYS6" s="40"/>
      <c r="OYT6" s="40"/>
      <c r="OYU6" s="40"/>
      <c r="OYV6" s="40"/>
      <c r="OYW6" s="40"/>
      <c r="OYX6" s="40"/>
      <c r="OYY6" s="40"/>
      <c r="OYZ6" s="40"/>
      <c r="OZA6" s="40"/>
      <c r="OZB6" s="40"/>
      <c r="OZC6" s="40"/>
      <c r="OZD6" s="40"/>
      <c r="OZE6" s="40"/>
      <c r="OZF6" s="40"/>
      <c r="OZG6" s="40"/>
      <c r="OZH6" s="40"/>
      <c r="OZI6" s="40"/>
      <c r="OZJ6" s="40"/>
      <c r="OZK6" s="40"/>
      <c r="OZL6" s="40"/>
      <c r="OZM6" s="40"/>
      <c r="OZN6" s="40"/>
      <c r="OZO6" s="40"/>
      <c r="OZP6" s="40"/>
      <c r="OZQ6" s="40"/>
      <c r="OZR6" s="40"/>
      <c r="OZS6" s="40"/>
      <c r="OZT6" s="40"/>
      <c r="OZU6" s="40"/>
      <c r="OZV6" s="40"/>
      <c r="OZW6" s="40"/>
      <c r="OZX6" s="40"/>
      <c r="OZY6" s="40"/>
      <c r="OZZ6" s="40"/>
      <c r="PAA6" s="40"/>
      <c r="PAB6" s="40"/>
      <c r="PAC6" s="40"/>
      <c r="PAD6" s="40"/>
      <c r="PAE6" s="40"/>
      <c r="PAF6" s="40"/>
      <c r="PAG6" s="40"/>
      <c r="PAH6" s="40"/>
      <c r="PAI6" s="40"/>
      <c r="PAJ6" s="40"/>
      <c r="PAK6" s="40"/>
      <c r="PAL6" s="40"/>
      <c r="PAM6" s="40"/>
      <c r="PAN6" s="40"/>
      <c r="PAO6" s="40"/>
      <c r="PAP6" s="40"/>
      <c r="PAQ6" s="40"/>
      <c r="PAR6" s="40"/>
      <c r="PAS6" s="40"/>
      <c r="PAT6" s="40"/>
      <c r="PAU6" s="40"/>
      <c r="PAV6" s="40"/>
      <c r="PAW6" s="40"/>
      <c r="PAX6" s="40"/>
      <c r="PAY6" s="40"/>
      <c r="PAZ6" s="40"/>
      <c r="PBA6" s="40"/>
      <c r="PBB6" s="40"/>
      <c r="PBC6" s="40"/>
      <c r="PBD6" s="40"/>
      <c r="PBE6" s="40"/>
      <c r="PBF6" s="40"/>
      <c r="PBG6" s="40"/>
      <c r="PBH6" s="40"/>
      <c r="PBI6" s="40"/>
      <c r="PBJ6" s="40"/>
      <c r="PBK6" s="40"/>
      <c r="PBL6" s="40"/>
      <c r="PBM6" s="40"/>
      <c r="PBN6" s="40"/>
      <c r="PBO6" s="40"/>
      <c r="PBP6" s="40"/>
      <c r="PBQ6" s="40"/>
      <c r="PBR6" s="40"/>
      <c r="PBS6" s="40"/>
      <c r="PBT6" s="40"/>
      <c r="PBU6" s="40"/>
      <c r="PBV6" s="40"/>
      <c r="PBW6" s="40"/>
      <c r="PBX6" s="40"/>
      <c r="PBY6" s="40"/>
      <c r="PBZ6" s="40"/>
      <c r="PCA6" s="40"/>
      <c r="PCB6" s="40"/>
      <c r="PCC6" s="40"/>
      <c r="PCD6" s="40"/>
      <c r="PCE6" s="40"/>
      <c r="PCF6" s="40"/>
      <c r="PCG6" s="40"/>
      <c r="PCH6" s="40"/>
      <c r="PCI6" s="40"/>
      <c r="PCJ6" s="40"/>
      <c r="PCK6" s="40"/>
      <c r="PCL6" s="40"/>
      <c r="PCM6" s="40"/>
      <c r="PCN6" s="40"/>
      <c r="PCO6" s="40"/>
      <c r="PCP6" s="40"/>
      <c r="PCQ6" s="40"/>
      <c r="PCR6" s="40"/>
      <c r="PCS6" s="40"/>
      <c r="PCT6" s="40"/>
      <c r="PCU6" s="40"/>
      <c r="PCV6" s="40"/>
      <c r="PCW6" s="40"/>
      <c r="PCX6" s="40"/>
      <c r="PCY6" s="40"/>
      <c r="PCZ6" s="40"/>
      <c r="PDA6" s="40"/>
      <c r="PDB6" s="40"/>
      <c r="PDC6" s="40"/>
      <c r="PDD6" s="40"/>
      <c r="PDE6" s="40"/>
      <c r="PDF6" s="40"/>
      <c r="PDG6" s="40"/>
      <c r="PDH6" s="40"/>
      <c r="PDI6" s="40"/>
      <c r="PDJ6" s="40"/>
      <c r="PDK6" s="40"/>
      <c r="PDL6" s="40"/>
      <c r="PDM6" s="40"/>
      <c r="PDN6" s="40"/>
      <c r="PDO6" s="40"/>
      <c r="PDP6" s="40"/>
      <c r="PDQ6" s="40"/>
      <c r="PDR6" s="40"/>
      <c r="PDS6" s="40"/>
      <c r="PDT6" s="40"/>
      <c r="PDU6" s="40"/>
      <c r="PDV6" s="40"/>
      <c r="PDW6" s="40"/>
      <c r="PDX6" s="40"/>
      <c r="PDY6" s="40"/>
      <c r="PDZ6" s="40"/>
      <c r="PEA6" s="40"/>
      <c r="PEB6" s="40"/>
      <c r="PEC6" s="40"/>
      <c r="PED6" s="40"/>
      <c r="PEE6" s="40"/>
      <c r="PEF6" s="40"/>
      <c r="PEG6" s="40"/>
      <c r="PEH6" s="40"/>
      <c r="PEI6" s="40"/>
      <c r="PEJ6" s="40"/>
      <c r="PEK6" s="40"/>
      <c r="PEL6" s="40"/>
      <c r="PEM6" s="40"/>
      <c r="PEN6" s="40"/>
      <c r="PEO6" s="40"/>
      <c r="PEP6" s="40"/>
      <c r="PEQ6" s="40"/>
      <c r="PER6" s="40"/>
      <c r="PES6" s="40"/>
      <c r="PET6" s="40"/>
      <c r="PEU6" s="40"/>
      <c r="PEV6" s="40"/>
      <c r="PEW6" s="40"/>
      <c r="PEX6" s="40"/>
      <c r="PEY6" s="40"/>
      <c r="PEZ6" s="40"/>
      <c r="PFA6" s="40"/>
      <c r="PFB6" s="40"/>
      <c r="PFC6" s="40"/>
      <c r="PFD6" s="40"/>
      <c r="PFE6" s="40"/>
      <c r="PFF6" s="40"/>
      <c r="PFG6" s="40"/>
      <c r="PFH6" s="40"/>
      <c r="PFI6" s="40"/>
      <c r="PFJ6" s="40"/>
      <c r="PFK6" s="40"/>
      <c r="PFL6" s="40"/>
      <c r="PFM6" s="40"/>
      <c r="PFN6" s="40"/>
      <c r="PFO6" s="40"/>
      <c r="PFP6" s="40"/>
      <c r="PFQ6" s="40"/>
      <c r="PFR6" s="40"/>
      <c r="PFS6" s="40"/>
      <c r="PFT6" s="40"/>
      <c r="PFU6" s="40"/>
      <c r="PFV6" s="40"/>
      <c r="PFW6" s="40"/>
      <c r="PFX6" s="40"/>
      <c r="PFY6" s="40"/>
      <c r="PFZ6" s="40"/>
      <c r="PGA6" s="40"/>
      <c r="PGB6" s="40"/>
      <c r="PGC6" s="40"/>
      <c r="PGD6" s="40"/>
      <c r="PGE6" s="40"/>
      <c r="PGF6" s="40"/>
      <c r="PGG6" s="40"/>
      <c r="PGH6" s="40"/>
      <c r="PGI6" s="40"/>
      <c r="PGJ6" s="40"/>
      <c r="PGK6" s="40"/>
      <c r="PGL6" s="40"/>
      <c r="PGM6" s="40"/>
      <c r="PGN6" s="40"/>
      <c r="PGO6" s="40"/>
      <c r="PGP6" s="40"/>
      <c r="PGQ6" s="40"/>
      <c r="PGR6" s="40"/>
      <c r="PGS6" s="40"/>
      <c r="PGT6" s="40"/>
      <c r="PGU6" s="40"/>
      <c r="PGV6" s="40"/>
      <c r="PGW6" s="40"/>
      <c r="PGX6" s="40"/>
      <c r="PGY6" s="40"/>
      <c r="PGZ6" s="40"/>
      <c r="PHA6" s="40"/>
      <c r="PHB6" s="40"/>
      <c r="PHC6" s="40"/>
      <c r="PHD6" s="40"/>
      <c r="PHE6" s="40"/>
      <c r="PHF6" s="40"/>
      <c r="PHG6" s="40"/>
      <c r="PHH6" s="40"/>
      <c r="PHI6" s="40"/>
      <c r="PHJ6" s="40"/>
      <c r="PHK6" s="40"/>
      <c r="PHL6" s="40"/>
      <c r="PHM6" s="40"/>
      <c r="PHN6" s="40"/>
      <c r="PHO6" s="40"/>
      <c r="PHP6" s="40"/>
      <c r="PHQ6" s="40"/>
      <c r="PHR6" s="40"/>
      <c r="PHS6" s="40"/>
      <c r="PHT6" s="40"/>
      <c r="PHU6" s="40"/>
      <c r="PHV6" s="40"/>
      <c r="PHW6" s="40"/>
      <c r="PHX6" s="40"/>
      <c r="PHY6" s="40"/>
      <c r="PHZ6" s="40"/>
      <c r="PIA6" s="40"/>
      <c r="PIB6" s="40"/>
      <c r="PIC6" s="40"/>
      <c r="PID6" s="40"/>
      <c r="PIE6" s="40"/>
      <c r="PIF6" s="40"/>
      <c r="PIG6" s="40"/>
      <c r="PIH6" s="40"/>
      <c r="PII6" s="40"/>
      <c r="PIJ6" s="40"/>
      <c r="PIK6" s="40"/>
      <c r="PIL6" s="40"/>
      <c r="PIM6" s="40"/>
      <c r="PIN6" s="40"/>
      <c r="PIO6" s="40"/>
      <c r="PIP6" s="40"/>
      <c r="PIQ6" s="40"/>
      <c r="PIR6" s="40"/>
      <c r="PIS6" s="40"/>
      <c r="PIT6" s="40"/>
      <c r="PIU6" s="40"/>
      <c r="PIV6" s="40"/>
      <c r="PIW6" s="40"/>
      <c r="PIX6" s="40"/>
      <c r="PIY6" s="40"/>
      <c r="PIZ6" s="40"/>
      <c r="PJA6" s="40"/>
      <c r="PJB6" s="40"/>
      <c r="PJC6" s="40"/>
      <c r="PJD6" s="40"/>
      <c r="PJE6" s="40"/>
      <c r="PJF6" s="40"/>
      <c r="PJG6" s="40"/>
      <c r="PJH6" s="40"/>
      <c r="PJI6" s="40"/>
      <c r="PJJ6" s="40"/>
      <c r="PJK6" s="40"/>
      <c r="PJL6" s="40"/>
      <c r="PJM6" s="40"/>
      <c r="PJN6" s="40"/>
      <c r="PJO6" s="40"/>
      <c r="PJP6" s="40"/>
      <c r="PJQ6" s="40"/>
      <c r="PJR6" s="40"/>
      <c r="PJS6" s="40"/>
      <c r="PJT6" s="40"/>
      <c r="PJU6" s="40"/>
      <c r="PJV6" s="40"/>
      <c r="PJW6" s="40"/>
      <c r="PJX6" s="40"/>
      <c r="PJY6" s="40"/>
      <c r="PJZ6" s="40"/>
      <c r="PKA6" s="40"/>
      <c r="PKB6" s="40"/>
      <c r="PKC6" s="40"/>
      <c r="PKD6" s="40"/>
      <c r="PKE6" s="40"/>
      <c r="PKF6" s="40"/>
      <c r="PKG6" s="40"/>
      <c r="PKH6" s="40"/>
      <c r="PKI6" s="40"/>
      <c r="PKJ6" s="40"/>
      <c r="PKK6" s="40"/>
      <c r="PKL6" s="40"/>
      <c r="PKM6" s="40"/>
      <c r="PKN6" s="40"/>
      <c r="PKO6" s="40"/>
      <c r="PKP6" s="40"/>
      <c r="PKQ6" s="40"/>
      <c r="PKR6" s="40"/>
      <c r="PKS6" s="40"/>
      <c r="PKT6" s="40"/>
      <c r="PKU6" s="40"/>
      <c r="PKV6" s="40"/>
      <c r="PKW6" s="40"/>
      <c r="PKX6" s="40"/>
      <c r="PKY6" s="40"/>
      <c r="PKZ6" s="40"/>
      <c r="PLA6" s="40"/>
      <c r="PLB6" s="40"/>
      <c r="PLC6" s="40"/>
      <c r="PLD6" s="40"/>
      <c r="PLE6" s="40"/>
      <c r="PLF6" s="40"/>
      <c r="PLG6" s="40"/>
      <c r="PLH6" s="40"/>
      <c r="PLI6" s="40"/>
      <c r="PLJ6" s="40"/>
      <c r="PLK6" s="40"/>
      <c r="PLL6" s="40"/>
      <c r="PLM6" s="40"/>
      <c r="PLN6" s="40"/>
      <c r="PLO6" s="40"/>
      <c r="PLP6" s="40"/>
      <c r="PLQ6" s="40"/>
      <c r="PLR6" s="40"/>
      <c r="PLS6" s="40"/>
      <c r="PLT6" s="40"/>
      <c r="PLU6" s="40"/>
      <c r="PLV6" s="40"/>
      <c r="PLW6" s="40"/>
      <c r="PLX6" s="40"/>
      <c r="PLY6" s="40"/>
      <c r="PLZ6" s="40"/>
      <c r="PMA6" s="40"/>
      <c r="PMB6" s="40"/>
      <c r="PMC6" s="40"/>
      <c r="PMD6" s="40"/>
      <c r="PME6" s="40"/>
      <c r="PMF6" s="40"/>
      <c r="PMG6" s="40"/>
      <c r="PMH6" s="40"/>
      <c r="PMI6" s="40"/>
      <c r="PMJ6" s="40"/>
      <c r="PMK6" s="40"/>
      <c r="PML6" s="40"/>
      <c r="PMM6" s="40"/>
      <c r="PMN6" s="40"/>
      <c r="PMO6" s="40"/>
      <c r="PMP6" s="40"/>
      <c r="PMQ6" s="40"/>
      <c r="PMR6" s="40"/>
      <c r="PMS6" s="40"/>
      <c r="PMT6" s="40"/>
      <c r="PMU6" s="40"/>
      <c r="PMV6" s="40"/>
      <c r="PMW6" s="40"/>
      <c r="PMX6" s="40"/>
      <c r="PMY6" s="40"/>
      <c r="PMZ6" s="40"/>
      <c r="PNA6" s="40"/>
      <c r="PNB6" s="40"/>
      <c r="PNC6" s="40"/>
      <c r="PND6" s="40"/>
      <c r="PNE6" s="40"/>
      <c r="PNF6" s="40"/>
      <c r="PNG6" s="40"/>
      <c r="PNH6" s="40"/>
      <c r="PNI6" s="40"/>
      <c r="PNJ6" s="40"/>
      <c r="PNK6" s="40"/>
      <c r="PNL6" s="40"/>
      <c r="PNM6" s="40"/>
      <c r="PNN6" s="40"/>
      <c r="PNO6" s="40"/>
      <c r="PNP6" s="40"/>
      <c r="PNQ6" s="40"/>
      <c r="PNR6" s="40"/>
      <c r="PNS6" s="40"/>
      <c r="PNT6" s="40"/>
      <c r="PNU6" s="40"/>
      <c r="PNV6" s="40"/>
      <c r="PNW6" s="40"/>
      <c r="PNX6" s="40"/>
      <c r="PNY6" s="40"/>
      <c r="PNZ6" s="40"/>
      <c r="POA6" s="40"/>
      <c r="POB6" s="40"/>
      <c r="POC6" s="40"/>
      <c r="POD6" s="40"/>
      <c r="POE6" s="40"/>
      <c r="POF6" s="40"/>
      <c r="POG6" s="40"/>
      <c r="POH6" s="40"/>
      <c r="POI6" s="40"/>
      <c r="POJ6" s="40"/>
      <c r="POK6" s="40"/>
      <c r="POL6" s="40"/>
      <c r="POM6" s="40"/>
      <c r="PON6" s="40"/>
      <c r="POO6" s="40"/>
      <c r="POP6" s="40"/>
      <c r="POQ6" s="40"/>
      <c r="POR6" s="40"/>
      <c r="POS6" s="40"/>
      <c r="POT6" s="40"/>
      <c r="POU6" s="40"/>
      <c r="POV6" s="40"/>
      <c r="POW6" s="40"/>
      <c r="POX6" s="40"/>
      <c r="POY6" s="40"/>
      <c r="POZ6" s="40"/>
      <c r="PPA6" s="40"/>
      <c r="PPB6" s="40"/>
      <c r="PPC6" s="40"/>
      <c r="PPD6" s="40"/>
      <c r="PPE6" s="40"/>
      <c r="PPF6" s="40"/>
      <c r="PPG6" s="40"/>
      <c r="PPH6" s="40"/>
      <c r="PPI6" s="40"/>
      <c r="PPJ6" s="40"/>
      <c r="PPK6" s="40"/>
      <c r="PPL6" s="40"/>
      <c r="PPM6" s="40"/>
      <c r="PPN6" s="40"/>
      <c r="PPO6" s="40"/>
      <c r="PPP6" s="40"/>
      <c r="PPQ6" s="40"/>
      <c r="PPR6" s="40"/>
      <c r="PPS6" s="40"/>
      <c r="PPT6" s="40"/>
      <c r="PPU6" s="40"/>
      <c r="PPV6" s="40"/>
      <c r="PPW6" s="40"/>
      <c r="PPX6" s="40"/>
      <c r="PPY6" s="40"/>
      <c r="PPZ6" s="40"/>
      <c r="PQA6" s="40"/>
      <c r="PQB6" s="40"/>
      <c r="PQC6" s="40"/>
      <c r="PQD6" s="40"/>
      <c r="PQE6" s="40"/>
      <c r="PQF6" s="40"/>
      <c r="PQG6" s="40"/>
      <c r="PQH6" s="40"/>
      <c r="PQI6" s="40"/>
      <c r="PQJ6" s="40"/>
      <c r="PQK6" s="40"/>
      <c r="PQL6" s="40"/>
      <c r="PQM6" s="40"/>
      <c r="PQN6" s="40"/>
      <c r="PQO6" s="40"/>
      <c r="PQP6" s="40"/>
      <c r="PQQ6" s="40"/>
      <c r="PQR6" s="40"/>
      <c r="PQS6" s="40"/>
      <c r="PQT6" s="40"/>
      <c r="PQU6" s="40"/>
      <c r="PQV6" s="40"/>
      <c r="PQW6" s="40"/>
      <c r="PQX6" s="40"/>
      <c r="PQY6" s="40"/>
      <c r="PQZ6" s="40"/>
      <c r="PRA6" s="40"/>
      <c r="PRB6" s="40"/>
      <c r="PRC6" s="40"/>
      <c r="PRD6" s="40"/>
      <c r="PRE6" s="40"/>
      <c r="PRF6" s="40"/>
      <c r="PRG6" s="40"/>
      <c r="PRH6" s="40"/>
      <c r="PRI6" s="40"/>
      <c r="PRJ6" s="40"/>
      <c r="PRK6" s="40"/>
      <c r="PRL6" s="40"/>
      <c r="PRM6" s="40"/>
      <c r="PRN6" s="40"/>
      <c r="PRO6" s="40"/>
      <c r="PRP6" s="40"/>
      <c r="PRQ6" s="40"/>
      <c r="PRR6" s="40"/>
      <c r="PRS6" s="40"/>
      <c r="PRT6" s="40"/>
      <c r="PRU6" s="40"/>
      <c r="PRV6" s="40"/>
      <c r="PRW6" s="40"/>
      <c r="PRX6" s="40"/>
      <c r="PRY6" s="40"/>
      <c r="PRZ6" s="40"/>
      <c r="PSA6" s="40"/>
      <c r="PSB6" s="40"/>
      <c r="PSC6" s="40"/>
      <c r="PSD6" s="40"/>
      <c r="PSE6" s="40"/>
      <c r="PSF6" s="40"/>
      <c r="PSG6" s="40"/>
      <c r="PSH6" s="40"/>
      <c r="PSI6" s="40"/>
      <c r="PSJ6" s="40"/>
      <c r="PSK6" s="40"/>
      <c r="PSL6" s="40"/>
      <c r="PSM6" s="40"/>
      <c r="PSN6" s="40"/>
      <c r="PSO6" s="40"/>
      <c r="PSP6" s="40"/>
      <c r="PSQ6" s="40"/>
      <c r="PSR6" s="40"/>
      <c r="PSS6" s="40"/>
      <c r="PST6" s="40"/>
      <c r="PSU6" s="40"/>
      <c r="PSV6" s="40"/>
      <c r="PSW6" s="40"/>
      <c r="PSX6" s="40"/>
      <c r="PSY6" s="40"/>
      <c r="PSZ6" s="40"/>
      <c r="PTA6" s="40"/>
      <c r="PTB6" s="40"/>
      <c r="PTC6" s="40"/>
      <c r="PTD6" s="40"/>
      <c r="PTE6" s="40"/>
      <c r="PTF6" s="40"/>
      <c r="PTG6" s="40"/>
      <c r="PTH6" s="40"/>
      <c r="PTI6" s="40"/>
      <c r="PTJ6" s="40"/>
      <c r="PTK6" s="40"/>
      <c r="PTL6" s="40"/>
      <c r="PTM6" s="40"/>
      <c r="PTN6" s="40"/>
      <c r="PTO6" s="40"/>
      <c r="PTP6" s="40"/>
      <c r="PTQ6" s="40"/>
      <c r="PTR6" s="40"/>
      <c r="PTS6" s="40"/>
      <c r="PTT6" s="40"/>
      <c r="PTU6" s="40"/>
      <c r="PTV6" s="40"/>
      <c r="PTW6" s="40"/>
      <c r="PTX6" s="40"/>
      <c r="PTY6" s="40"/>
      <c r="PTZ6" s="40"/>
      <c r="PUA6" s="40"/>
      <c r="PUB6" s="40"/>
      <c r="PUC6" s="40"/>
      <c r="PUD6" s="40"/>
      <c r="PUE6" s="40"/>
      <c r="PUF6" s="40"/>
      <c r="PUG6" s="40"/>
      <c r="PUH6" s="40"/>
      <c r="PUI6" s="40"/>
      <c r="PUJ6" s="40"/>
      <c r="PUK6" s="40"/>
      <c r="PUL6" s="40"/>
      <c r="PUM6" s="40"/>
      <c r="PUN6" s="40"/>
      <c r="PUO6" s="40"/>
      <c r="PUP6" s="40"/>
      <c r="PUQ6" s="40"/>
      <c r="PUR6" s="40"/>
      <c r="PUS6" s="40"/>
      <c r="PUT6" s="40"/>
      <c r="PUU6" s="40"/>
      <c r="PUV6" s="40"/>
      <c r="PUW6" s="40"/>
      <c r="PUX6" s="40"/>
      <c r="PUY6" s="40"/>
      <c r="PUZ6" s="40"/>
      <c r="PVA6" s="40"/>
      <c r="PVB6" s="40"/>
      <c r="PVC6" s="40"/>
      <c r="PVD6" s="40"/>
      <c r="PVE6" s="40"/>
      <c r="PVF6" s="40"/>
      <c r="PVG6" s="40"/>
      <c r="PVH6" s="40"/>
      <c r="PVI6" s="40"/>
      <c r="PVJ6" s="40"/>
      <c r="PVK6" s="40"/>
      <c r="PVL6" s="40"/>
      <c r="PVM6" s="40"/>
      <c r="PVN6" s="40"/>
      <c r="PVO6" s="40"/>
      <c r="PVP6" s="40"/>
      <c r="PVQ6" s="40"/>
      <c r="PVR6" s="40"/>
      <c r="PVS6" s="40"/>
      <c r="PVT6" s="40"/>
      <c r="PVU6" s="40"/>
      <c r="PVV6" s="40"/>
      <c r="PVW6" s="40"/>
      <c r="PVX6" s="40"/>
      <c r="PVY6" s="40"/>
      <c r="PVZ6" s="40"/>
      <c r="PWA6" s="40"/>
      <c r="PWB6" s="40"/>
      <c r="PWC6" s="40"/>
      <c r="PWD6" s="40"/>
      <c r="PWE6" s="40"/>
      <c r="PWF6" s="40"/>
      <c r="PWG6" s="40"/>
      <c r="PWH6" s="40"/>
      <c r="PWI6" s="40"/>
      <c r="PWJ6" s="40"/>
      <c r="PWK6" s="40"/>
      <c r="PWL6" s="40"/>
      <c r="PWM6" s="40"/>
      <c r="PWN6" s="40"/>
      <c r="PWO6" s="40"/>
      <c r="PWP6" s="40"/>
      <c r="PWQ6" s="40"/>
      <c r="PWR6" s="40"/>
      <c r="PWS6" s="40"/>
      <c r="PWT6" s="40"/>
      <c r="PWU6" s="40"/>
      <c r="PWV6" s="40"/>
      <c r="PWW6" s="40"/>
      <c r="PWX6" s="40"/>
      <c r="PWY6" s="40"/>
      <c r="PWZ6" s="40"/>
      <c r="PXA6" s="40"/>
      <c r="PXB6" s="40"/>
      <c r="PXC6" s="40"/>
      <c r="PXD6" s="40"/>
      <c r="PXE6" s="40"/>
      <c r="PXF6" s="40"/>
      <c r="PXG6" s="40"/>
      <c r="PXH6" s="40"/>
      <c r="PXI6" s="40"/>
      <c r="PXJ6" s="40"/>
      <c r="PXK6" s="40"/>
      <c r="PXL6" s="40"/>
      <c r="PXM6" s="40"/>
      <c r="PXN6" s="40"/>
      <c r="PXO6" s="40"/>
      <c r="PXP6" s="40"/>
      <c r="PXQ6" s="40"/>
      <c r="PXR6" s="40"/>
      <c r="PXS6" s="40"/>
      <c r="PXT6" s="40"/>
      <c r="PXU6" s="40"/>
      <c r="PXV6" s="40"/>
      <c r="PXW6" s="40"/>
      <c r="PXX6" s="40"/>
      <c r="PXY6" s="40"/>
      <c r="PXZ6" s="40"/>
      <c r="PYA6" s="40"/>
      <c r="PYB6" s="40"/>
      <c r="PYC6" s="40"/>
      <c r="PYD6" s="40"/>
      <c r="PYE6" s="40"/>
      <c r="PYF6" s="40"/>
      <c r="PYG6" s="40"/>
      <c r="PYH6" s="40"/>
      <c r="PYI6" s="40"/>
      <c r="PYJ6" s="40"/>
      <c r="PYK6" s="40"/>
      <c r="PYL6" s="40"/>
      <c r="PYM6" s="40"/>
      <c r="PYN6" s="40"/>
      <c r="PYO6" s="40"/>
      <c r="PYP6" s="40"/>
      <c r="PYQ6" s="40"/>
      <c r="PYR6" s="40"/>
      <c r="PYS6" s="40"/>
      <c r="PYT6" s="40"/>
      <c r="PYU6" s="40"/>
      <c r="PYV6" s="40"/>
      <c r="PYW6" s="40"/>
      <c r="PYX6" s="40"/>
      <c r="PYY6" s="40"/>
      <c r="PYZ6" s="40"/>
      <c r="PZA6" s="40"/>
      <c r="PZB6" s="40"/>
      <c r="PZC6" s="40"/>
      <c r="PZD6" s="40"/>
      <c r="PZE6" s="40"/>
      <c r="PZF6" s="40"/>
      <c r="PZG6" s="40"/>
      <c r="PZH6" s="40"/>
      <c r="PZI6" s="40"/>
      <c r="PZJ6" s="40"/>
      <c r="PZK6" s="40"/>
      <c r="PZL6" s="40"/>
      <c r="PZM6" s="40"/>
      <c r="PZN6" s="40"/>
      <c r="PZO6" s="40"/>
      <c r="PZP6" s="40"/>
      <c r="PZQ6" s="40"/>
      <c r="PZR6" s="40"/>
      <c r="PZS6" s="40"/>
      <c r="PZT6" s="40"/>
      <c r="PZU6" s="40"/>
      <c r="PZV6" s="40"/>
      <c r="PZW6" s="40"/>
      <c r="PZX6" s="40"/>
      <c r="PZY6" s="40"/>
      <c r="PZZ6" s="40"/>
      <c r="QAA6" s="40"/>
      <c r="QAB6" s="40"/>
      <c r="QAC6" s="40"/>
      <c r="QAD6" s="40"/>
      <c r="QAE6" s="40"/>
      <c r="QAF6" s="40"/>
      <c r="QAG6" s="40"/>
      <c r="QAH6" s="40"/>
      <c r="QAI6" s="40"/>
      <c r="QAJ6" s="40"/>
      <c r="QAK6" s="40"/>
      <c r="QAL6" s="40"/>
      <c r="QAM6" s="40"/>
      <c r="QAN6" s="40"/>
      <c r="QAO6" s="40"/>
      <c r="QAP6" s="40"/>
      <c r="QAQ6" s="40"/>
      <c r="QAR6" s="40"/>
      <c r="QAS6" s="40"/>
      <c r="QAT6" s="40"/>
      <c r="QAU6" s="40"/>
      <c r="QAV6" s="40"/>
      <c r="QAW6" s="40"/>
      <c r="QAX6" s="40"/>
      <c r="QAY6" s="40"/>
      <c r="QAZ6" s="40"/>
      <c r="QBA6" s="40"/>
      <c r="QBB6" s="40"/>
      <c r="QBC6" s="40"/>
      <c r="QBD6" s="40"/>
      <c r="QBE6" s="40"/>
      <c r="QBF6" s="40"/>
      <c r="QBG6" s="40"/>
      <c r="QBH6" s="40"/>
      <c r="QBI6" s="40"/>
      <c r="QBJ6" s="40"/>
      <c r="QBK6" s="40"/>
      <c r="QBL6" s="40"/>
      <c r="QBM6" s="40"/>
      <c r="QBN6" s="40"/>
      <c r="QBO6" s="40"/>
      <c r="QBP6" s="40"/>
      <c r="QBQ6" s="40"/>
      <c r="QBR6" s="40"/>
      <c r="QBS6" s="40"/>
      <c r="QBT6" s="40"/>
      <c r="QBU6" s="40"/>
      <c r="QBV6" s="40"/>
      <c r="QBW6" s="40"/>
      <c r="QBX6" s="40"/>
      <c r="QBY6" s="40"/>
      <c r="QBZ6" s="40"/>
      <c r="QCA6" s="40"/>
      <c r="QCB6" s="40"/>
      <c r="QCC6" s="40"/>
      <c r="QCD6" s="40"/>
      <c r="QCE6" s="40"/>
      <c r="QCF6" s="40"/>
      <c r="QCG6" s="40"/>
      <c r="QCH6" s="40"/>
      <c r="QCI6" s="40"/>
      <c r="QCJ6" s="40"/>
      <c r="QCK6" s="40"/>
      <c r="QCL6" s="40"/>
      <c r="QCM6" s="40"/>
      <c r="QCN6" s="40"/>
      <c r="QCO6" s="40"/>
      <c r="QCP6" s="40"/>
      <c r="QCQ6" s="40"/>
      <c r="QCR6" s="40"/>
      <c r="QCS6" s="40"/>
      <c r="QCT6" s="40"/>
      <c r="QCU6" s="40"/>
      <c r="QCV6" s="40"/>
      <c r="QCW6" s="40"/>
      <c r="QCX6" s="40"/>
      <c r="QCY6" s="40"/>
      <c r="QCZ6" s="40"/>
      <c r="QDA6" s="40"/>
      <c r="QDB6" s="40"/>
      <c r="QDC6" s="40"/>
      <c r="QDD6" s="40"/>
      <c r="QDE6" s="40"/>
      <c r="QDF6" s="40"/>
      <c r="QDG6" s="40"/>
      <c r="QDH6" s="40"/>
      <c r="QDI6" s="40"/>
      <c r="QDJ6" s="40"/>
      <c r="QDK6" s="40"/>
      <c r="QDL6" s="40"/>
      <c r="QDM6" s="40"/>
      <c r="QDN6" s="40"/>
      <c r="QDO6" s="40"/>
      <c r="QDP6" s="40"/>
      <c r="QDQ6" s="40"/>
      <c r="QDR6" s="40"/>
      <c r="QDS6" s="40"/>
      <c r="QDT6" s="40"/>
      <c r="QDU6" s="40"/>
      <c r="QDV6" s="40"/>
      <c r="QDW6" s="40"/>
      <c r="QDX6" s="40"/>
      <c r="QDY6" s="40"/>
      <c r="QDZ6" s="40"/>
      <c r="QEA6" s="40"/>
      <c r="QEB6" s="40"/>
      <c r="QEC6" s="40"/>
      <c r="QED6" s="40"/>
      <c r="QEE6" s="40"/>
      <c r="QEF6" s="40"/>
      <c r="QEG6" s="40"/>
      <c r="QEH6" s="40"/>
      <c r="QEI6" s="40"/>
      <c r="QEJ6" s="40"/>
      <c r="QEK6" s="40"/>
      <c r="QEL6" s="40"/>
      <c r="QEM6" s="40"/>
      <c r="QEN6" s="40"/>
      <c r="QEO6" s="40"/>
      <c r="QEP6" s="40"/>
      <c r="QEQ6" s="40"/>
      <c r="QER6" s="40"/>
      <c r="QES6" s="40"/>
      <c r="QET6" s="40"/>
      <c r="QEU6" s="40"/>
      <c r="QEV6" s="40"/>
      <c r="QEW6" s="40"/>
      <c r="QEX6" s="40"/>
      <c r="QEY6" s="40"/>
      <c r="QEZ6" s="40"/>
      <c r="QFA6" s="40"/>
      <c r="QFB6" s="40"/>
      <c r="QFC6" s="40"/>
      <c r="QFD6" s="40"/>
      <c r="QFE6" s="40"/>
      <c r="QFF6" s="40"/>
      <c r="QFG6" s="40"/>
      <c r="QFH6" s="40"/>
      <c r="QFI6" s="40"/>
      <c r="QFJ6" s="40"/>
      <c r="QFK6" s="40"/>
      <c r="QFL6" s="40"/>
      <c r="QFM6" s="40"/>
      <c r="QFN6" s="40"/>
      <c r="QFO6" s="40"/>
      <c r="QFP6" s="40"/>
      <c r="QFQ6" s="40"/>
      <c r="QFR6" s="40"/>
      <c r="QFS6" s="40"/>
      <c r="QFT6" s="40"/>
      <c r="QFU6" s="40"/>
      <c r="QFV6" s="40"/>
      <c r="QFW6" s="40"/>
      <c r="QFX6" s="40"/>
      <c r="QFY6" s="40"/>
      <c r="QFZ6" s="40"/>
      <c r="QGA6" s="40"/>
      <c r="QGB6" s="40"/>
      <c r="QGC6" s="40"/>
      <c r="QGD6" s="40"/>
      <c r="QGE6" s="40"/>
      <c r="QGF6" s="40"/>
      <c r="QGG6" s="40"/>
      <c r="QGH6" s="40"/>
      <c r="QGI6" s="40"/>
      <c r="QGJ6" s="40"/>
      <c r="QGK6" s="40"/>
      <c r="QGL6" s="40"/>
      <c r="QGM6" s="40"/>
      <c r="QGN6" s="40"/>
      <c r="QGO6" s="40"/>
      <c r="QGP6" s="40"/>
      <c r="QGQ6" s="40"/>
      <c r="QGR6" s="40"/>
      <c r="QGS6" s="40"/>
      <c r="QGT6" s="40"/>
      <c r="QGU6" s="40"/>
      <c r="QGV6" s="40"/>
      <c r="QGW6" s="40"/>
      <c r="QGX6" s="40"/>
      <c r="QGY6" s="40"/>
      <c r="QGZ6" s="40"/>
      <c r="QHA6" s="40"/>
      <c r="QHB6" s="40"/>
      <c r="QHC6" s="40"/>
      <c r="QHD6" s="40"/>
      <c r="QHE6" s="40"/>
      <c r="QHF6" s="40"/>
      <c r="QHG6" s="40"/>
      <c r="QHH6" s="40"/>
      <c r="QHI6" s="40"/>
      <c r="QHJ6" s="40"/>
      <c r="QHK6" s="40"/>
      <c r="QHL6" s="40"/>
      <c r="QHM6" s="40"/>
      <c r="QHN6" s="40"/>
      <c r="QHO6" s="40"/>
      <c r="QHP6" s="40"/>
      <c r="QHQ6" s="40"/>
      <c r="QHR6" s="40"/>
      <c r="QHS6" s="40"/>
      <c r="QHT6" s="40"/>
      <c r="QHU6" s="40"/>
      <c r="QHV6" s="40"/>
      <c r="QHW6" s="40"/>
      <c r="QHX6" s="40"/>
      <c r="QHY6" s="40"/>
      <c r="QHZ6" s="40"/>
      <c r="QIA6" s="40"/>
      <c r="QIB6" s="40"/>
      <c r="QIC6" s="40"/>
      <c r="QID6" s="40"/>
      <c r="QIE6" s="40"/>
      <c r="QIF6" s="40"/>
      <c r="QIG6" s="40"/>
      <c r="QIH6" s="40"/>
      <c r="QII6" s="40"/>
      <c r="QIJ6" s="40"/>
      <c r="QIK6" s="40"/>
      <c r="QIL6" s="40"/>
      <c r="QIM6" s="40"/>
      <c r="QIN6" s="40"/>
      <c r="QIO6" s="40"/>
      <c r="QIP6" s="40"/>
      <c r="QIQ6" s="40"/>
      <c r="QIR6" s="40"/>
      <c r="QIS6" s="40"/>
      <c r="QIT6" s="40"/>
      <c r="QIU6" s="40"/>
      <c r="QIV6" s="40"/>
      <c r="QIW6" s="40"/>
      <c r="QIX6" s="40"/>
      <c r="QIY6" s="40"/>
      <c r="QIZ6" s="40"/>
      <c r="QJA6" s="40"/>
      <c r="QJB6" s="40"/>
      <c r="QJC6" s="40"/>
      <c r="QJD6" s="40"/>
      <c r="QJE6" s="40"/>
      <c r="QJF6" s="40"/>
      <c r="QJG6" s="40"/>
      <c r="QJH6" s="40"/>
      <c r="QJI6" s="40"/>
      <c r="QJJ6" s="40"/>
      <c r="QJK6" s="40"/>
      <c r="QJL6" s="40"/>
      <c r="QJM6" s="40"/>
      <c r="QJN6" s="40"/>
      <c r="QJO6" s="40"/>
      <c r="QJP6" s="40"/>
      <c r="QJQ6" s="40"/>
      <c r="QJR6" s="40"/>
      <c r="QJS6" s="40"/>
      <c r="QJT6" s="40"/>
      <c r="QJU6" s="40"/>
      <c r="QJV6" s="40"/>
      <c r="QJW6" s="40"/>
      <c r="QJX6" s="40"/>
      <c r="QJY6" s="40"/>
      <c r="QJZ6" s="40"/>
      <c r="QKA6" s="40"/>
      <c r="QKB6" s="40"/>
      <c r="QKC6" s="40"/>
      <c r="QKD6" s="40"/>
      <c r="QKE6" s="40"/>
      <c r="QKF6" s="40"/>
      <c r="QKG6" s="40"/>
      <c r="QKH6" s="40"/>
      <c r="QKI6" s="40"/>
      <c r="QKJ6" s="40"/>
      <c r="QKK6" s="40"/>
      <c r="QKL6" s="40"/>
      <c r="QKM6" s="40"/>
      <c r="QKN6" s="40"/>
      <c r="QKO6" s="40"/>
      <c r="QKP6" s="40"/>
      <c r="QKQ6" s="40"/>
      <c r="QKR6" s="40"/>
      <c r="QKS6" s="40"/>
      <c r="QKT6" s="40"/>
      <c r="QKU6" s="40"/>
      <c r="QKV6" s="40"/>
      <c r="QKW6" s="40"/>
      <c r="QKX6" s="40"/>
      <c r="QKY6" s="40"/>
      <c r="QKZ6" s="40"/>
      <c r="QLA6" s="40"/>
      <c r="QLB6" s="40"/>
      <c r="QLC6" s="40"/>
      <c r="QLD6" s="40"/>
      <c r="QLE6" s="40"/>
      <c r="QLF6" s="40"/>
      <c r="QLG6" s="40"/>
      <c r="QLH6" s="40"/>
      <c r="QLI6" s="40"/>
      <c r="QLJ6" s="40"/>
      <c r="QLK6" s="40"/>
      <c r="QLL6" s="40"/>
      <c r="QLM6" s="40"/>
      <c r="QLN6" s="40"/>
      <c r="QLO6" s="40"/>
      <c r="QLP6" s="40"/>
      <c r="QLQ6" s="40"/>
      <c r="QLR6" s="40"/>
      <c r="QLS6" s="40"/>
      <c r="QLT6" s="40"/>
      <c r="QLU6" s="40"/>
      <c r="QLV6" s="40"/>
      <c r="QLW6" s="40"/>
      <c r="QLX6" s="40"/>
      <c r="QLY6" s="40"/>
      <c r="QLZ6" s="40"/>
      <c r="QMA6" s="40"/>
      <c r="QMB6" s="40"/>
      <c r="QMC6" s="40"/>
      <c r="QMD6" s="40"/>
      <c r="QME6" s="40"/>
      <c r="QMF6" s="40"/>
      <c r="QMG6" s="40"/>
      <c r="QMH6" s="40"/>
      <c r="QMI6" s="40"/>
      <c r="QMJ6" s="40"/>
      <c r="QMK6" s="40"/>
      <c r="QML6" s="40"/>
      <c r="QMM6" s="40"/>
      <c r="QMN6" s="40"/>
      <c r="QMO6" s="40"/>
      <c r="QMP6" s="40"/>
      <c r="QMQ6" s="40"/>
      <c r="QMR6" s="40"/>
      <c r="QMS6" s="40"/>
      <c r="QMT6" s="40"/>
      <c r="QMU6" s="40"/>
      <c r="QMV6" s="40"/>
      <c r="QMW6" s="40"/>
      <c r="QMX6" s="40"/>
      <c r="QMY6" s="40"/>
      <c r="QMZ6" s="40"/>
      <c r="QNA6" s="40"/>
      <c r="QNB6" s="40"/>
      <c r="QNC6" s="40"/>
      <c r="QND6" s="40"/>
      <c r="QNE6" s="40"/>
      <c r="QNF6" s="40"/>
      <c r="QNG6" s="40"/>
      <c r="QNH6" s="40"/>
      <c r="QNI6" s="40"/>
      <c r="QNJ6" s="40"/>
      <c r="QNK6" s="40"/>
      <c r="QNL6" s="40"/>
      <c r="QNM6" s="40"/>
      <c r="QNN6" s="40"/>
      <c r="QNO6" s="40"/>
      <c r="QNP6" s="40"/>
      <c r="QNQ6" s="40"/>
      <c r="QNR6" s="40"/>
      <c r="QNS6" s="40"/>
      <c r="QNT6" s="40"/>
      <c r="QNU6" s="40"/>
      <c r="QNV6" s="40"/>
      <c r="QNW6" s="40"/>
      <c r="QNX6" s="40"/>
      <c r="QNY6" s="40"/>
      <c r="QNZ6" s="40"/>
      <c r="QOA6" s="40"/>
      <c r="QOB6" s="40"/>
      <c r="QOC6" s="40"/>
      <c r="QOD6" s="40"/>
      <c r="QOE6" s="40"/>
      <c r="QOF6" s="40"/>
      <c r="QOG6" s="40"/>
      <c r="QOH6" s="40"/>
      <c r="QOI6" s="40"/>
      <c r="QOJ6" s="40"/>
      <c r="QOK6" s="40"/>
      <c r="QOL6" s="40"/>
      <c r="QOM6" s="40"/>
      <c r="QON6" s="40"/>
      <c r="QOO6" s="40"/>
      <c r="QOP6" s="40"/>
      <c r="QOQ6" s="40"/>
      <c r="QOR6" s="40"/>
      <c r="QOS6" s="40"/>
      <c r="QOT6" s="40"/>
      <c r="QOU6" s="40"/>
      <c r="QOV6" s="40"/>
      <c r="QOW6" s="40"/>
      <c r="QOX6" s="40"/>
      <c r="QOY6" s="40"/>
      <c r="QOZ6" s="40"/>
      <c r="QPA6" s="40"/>
      <c r="QPB6" s="40"/>
      <c r="QPC6" s="40"/>
      <c r="QPD6" s="40"/>
      <c r="QPE6" s="40"/>
      <c r="QPF6" s="40"/>
      <c r="QPG6" s="40"/>
      <c r="QPH6" s="40"/>
      <c r="QPI6" s="40"/>
      <c r="QPJ6" s="40"/>
      <c r="QPK6" s="40"/>
      <c r="QPL6" s="40"/>
      <c r="QPM6" s="40"/>
      <c r="QPN6" s="40"/>
      <c r="QPO6" s="40"/>
      <c r="QPP6" s="40"/>
      <c r="QPQ6" s="40"/>
      <c r="QPR6" s="40"/>
      <c r="QPS6" s="40"/>
      <c r="QPT6" s="40"/>
      <c r="QPU6" s="40"/>
      <c r="QPV6" s="40"/>
      <c r="QPW6" s="40"/>
      <c r="QPX6" s="40"/>
      <c r="QPY6" s="40"/>
      <c r="QPZ6" s="40"/>
      <c r="QQA6" s="40"/>
      <c r="QQB6" s="40"/>
      <c r="QQC6" s="40"/>
      <c r="QQD6" s="40"/>
      <c r="QQE6" s="40"/>
      <c r="QQF6" s="40"/>
      <c r="QQG6" s="40"/>
      <c r="QQH6" s="40"/>
      <c r="QQI6" s="40"/>
      <c r="QQJ6" s="40"/>
      <c r="QQK6" s="40"/>
      <c r="QQL6" s="40"/>
      <c r="QQM6" s="40"/>
      <c r="QQN6" s="40"/>
      <c r="QQO6" s="40"/>
      <c r="QQP6" s="40"/>
      <c r="QQQ6" s="40"/>
      <c r="QQR6" s="40"/>
      <c r="QQS6" s="40"/>
      <c r="QQT6" s="40"/>
      <c r="QQU6" s="40"/>
      <c r="QQV6" s="40"/>
      <c r="QQW6" s="40"/>
      <c r="QQX6" s="40"/>
      <c r="QQY6" s="40"/>
      <c r="QQZ6" s="40"/>
      <c r="QRA6" s="40"/>
      <c r="QRB6" s="40"/>
      <c r="QRC6" s="40"/>
      <c r="QRD6" s="40"/>
      <c r="QRE6" s="40"/>
      <c r="QRF6" s="40"/>
      <c r="QRG6" s="40"/>
      <c r="QRH6" s="40"/>
      <c r="QRI6" s="40"/>
      <c r="QRJ6" s="40"/>
      <c r="QRK6" s="40"/>
      <c r="QRL6" s="40"/>
      <c r="QRM6" s="40"/>
      <c r="QRN6" s="40"/>
      <c r="QRO6" s="40"/>
      <c r="QRP6" s="40"/>
      <c r="QRQ6" s="40"/>
      <c r="QRR6" s="40"/>
      <c r="QRS6" s="40"/>
      <c r="QRT6" s="40"/>
      <c r="QRU6" s="40"/>
      <c r="QRV6" s="40"/>
      <c r="QRW6" s="40"/>
      <c r="QRX6" s="40"/>
      <c r="QRY6" s="40"/>
      <c r="QRZ6" s="40"/>
      <c r="QSA6" s="40"/>
      <c r="QSB6" s="40"/>
      <c r="QSC6" s="40"/>
      <c r="QSD6" s="40"/>
      <c r="QSE6" s="40"/>
      <c r="QSF6" s="40"/>
      <c r="QSG6" s="40"/>
      <c r="QSH6" s="40"/>
      <c r="QSI6" s="40"/>
      <c r="QSJ6" s="40"/>
      <c r="QSK6" s="40"/>
      <c r="QSL6" s="40"/>
      <c r="QSM6" s="40"/>
      <c r="QSN6" s="40"/>
      <c r="QSO6" s="40"/>
      <c r="QSP6" s="40"/>
      <c r="QSQ6" s="40"/>
      <c r="QSR6" s="40"/>
      <c r="QSS6" s="40"/>
      <c r="QST6" s="40"/>
      <c r="QSU6" s="40"/>
      <c r="QSV6" s="40"/>
      <c r="QSW6" s="40"/>
      <c r="QSX6" s="40"/>
      <c r="QSY6" s="40"/>
      <c r="QSZ6" s="40"/>
      <c r="QTA6" s="40"/>
      <c r="QTB6" s="40"/>
      <c r="QTC6" s="40"/>
      <c r="QTD6" s="40"/>
      <c r="QTE6" s="40"/>
      <c r="QTF6" s="40"/>
      <c r="QTG6" s="40"/>
      <c r="QTH6" s="40"/>
      <c r="QTI6" s="40"/>
      <c r="QTJ6" s="40"/>
      <c r="QTK6" s="40"/>
      <c r="QTL6" s="40"/>
      <c r="QTM6" s="40"/>
      <c r="QTN6" s="40"/>
      <c r="QTO6" s="40"/>
      <c r="QTP6" s="40"/>
      <c r="QTQ6" s="40"/>
      <c r="QTR6" s="40"/>
      <c r="QTS6" s="40"/>
      <c r="QTT6" s="40"/>
      <c r="QTU6" s="40"/>
      <c r="QTV6" s="40"/>
      <c r="QTW6" s="40"/>
      <c r="QTX6" s="40"/>
      <c r="QTY6" s="40"/>
      <c r="QTZ6" s="40"/>
      <c r="QUA6" s="40"/>
      <c r="QUB6" s="40"/>
      <c r="QUC6" s="40"/>
      <c r="QUD6" s="40"/>
      <c r="QUE6" s="40"/>
      <c r="QUF6" s="40"/>
      <c r="QUG6" s="40"/>
      <c r="QUH6" s="40"/>
      <c r="QUI6" s="40"/>
      <c r="QUJ6" s="40"/>
      <c r="QUK6" s="40"/>
      <c r="QUL6" s="40"/>
      <c r="QUM6" s="40"/>
      <c r="QUN6" s="40"/>
      <c r="QUO6" s="40"/>
      <c r="QUP6" s="40"/>
      <c r="QUQ6" s="40"/>
      <c r="QUR6" s="40"/>
      <c r="QUS6" s="40"/>
      <c r="QUT6" s="40"/>
      <c r="QUU6" s="40"/>
      <c r="QUV6" s="40"/>
      <c r="QUW6" s="40"/>
      <c r="QUX6" s="40"/>
      <c r="QUY6" s="40"/>
      <c r="QUZ6" s="40"/>
      <c r="QVA6" s="40"/>
      <c r="QVB6" s="40"/>
      <c r="QVC6" s="40"/>
      <c r="QVD6" s="40"/>
      <c r="QVE6" s="40"/>
      <c r="QVF6" s="40"/>
      <c r="QVG6" s="40"/>
      <c r="QVH6" s="40"/>
      <c r="QVI6" s="40"/>
      <c r="QVJ6" s="40"/>
      <c r="QVK6" s="40"/>
      <c r="QVL6" s="40"/>
      <c r="QVM6" s="40"/>
      <c r="QVN6" s="40"/>
      <c r="QVO6" s="40"/>
      <c r="QVP6" s="40"/>
      <c r="QVQ6" s="40"/>
      <c r="QVR6" s="40"/>
      <c r="QVS6" s="40"/>
      <c r="QVT6" s="40"/>
      <c r="QVU6" s="40"/>
      <c r="QVV6" s="40"/>
      <c r="QVW6" s="40"/>
      <c r="QVX6" s="40"/>
      <c r="QVY6" s="40"/>
      <c r="QVZ6" s="40"/>
      <c r="QWA6" s="40"/>
      <c r="QWB6" s="40"/>
      <c r="QWC6" s="40"/>
      <c r="QWD6" s="40"/>
      <c r="QWE6" s="40"/>
      <c r="QWF6" s="40"/>
      <c r="QWG6" s="40"/>
      <c r="QWH6" s="40"/>
      <c r="QWI6" s="40"/>
      <c r="QWJ6" s="40"/>
      <c r="QWK6" s="40"/>
      <c r="QWL6" s="40"/>
      <c r="QWM6" s="40"/>
      <c r="QWN6" s="40"/>
      <c r="QWO6" s="40"/>
      <c r="QWP6" s="40"/>
      <c r="QWQ6" s="40"/>
      <c r="QWR6" s="40"/>
      <c r="QWS6" s="40"/>
      <c r="QWT6" s="40"/>
      <c r="QWU6" s="40"/>
      <c r="QWV6" s="40"/>
      <c r="QWW6" s="40"/>
      <c r="QWX6" s="40"/>
      <c r="QWY6" s="40"/>
      <c r="QWZ6" s="40"/>
      <c r="QXA6" s="40"/>
      <c r="QXB6" s="40"/>
      <c r="QXC6" s="40"/>
      <c r="QXD6" s="40"/>
      <c r="QXE6" s="40"/>
      <c r="QXF6" s="40"/>
      <c r="QXG6" s="40"/>
      <c r="QXH6" s="40"/>
      <c r="QXI6" s="40"/>
      <c r="QXJ6" s="40"/>
      <c r="QXK6" s="40"/>
      <c r="QXL6" s="40"/>
      <c r="QXM6" s="40"/>
      <c r="QXN6" s="40"/>
      <c r="QXO6" s="40"/>
      <c r="QXP6" s="40"/>
      <c r="QXQ6" s="40"/>
      <c r="QXR6" s="40"/>
      <c r="QXS6" s="40"/>
      <c r="QXT6" s="40"/>
      <c r="QXU6" s="40"/>
      <c r="QXV6" s="40"/>
      <c r="QXW6" s="40"/>
      <c r="QXX6" s="40"/>
      <c r="QXY6" s="40"/>
      <c r="QXZ6" s="40"/>
      <c r="QYA6" s="40"/>
      <c r="QYB6" s="40"/>
      <c r="QYC6" s="40"/>
      <c r="QYD6" s="40"/>
      <c r="QYE6" s="40"/>
      <c r="QYF6" s="40"/>
      <c r="QYG6" s="40"/>
      <c r="QYH6" s="40"/>
      <c r="QYI6" s="40"/>
      <c r="QYJ6" s="40"/>
      <c r="QYK6" s="40"/>
      <c r="QYL6" s="40"/>
      <c r="QYM6" s="40"/>
      <c r="QYN6" s="40"/>
      <c r="QYO6" s="40"/>
      <c r="QYP6" s="40"/>
      <c r="QYQ6" s="40"/>
      <c r="QYR6" s="40"/>
      <c r="QYS6" s="40"/>
      <c r="QYT6" s="40"/>
      <c r="QYU6" s="40"/>
      <c r="QYV6" s="40"/>
      <c r="QYW6" s="40"/>
      <c r="QYX6" s="40"/>
      <c r="QYY6" s="40"/>
      <c r="QYZ6" s="40"/>
      <c r="QZA6" s="40"/>
      <c r="QZB6" s="40"/>
      <c r="QZC6" s="40"/>
      <c r="QZD6" s="40"/>
      <c r="QZE6" s="40"/>
      <c r="QZF6" s="40"/>
      <c r="QZG6" s="40"/>
      <c r="QZH6" s="40"/>
      <c r="QZI6" s="40"/>
      <c r="QZJ6" s="40"/>
      <c r="QZK6" s="40"/>
      <c r="QZL6" s="40"/>
      <c r="QZM6" s="40"/>
      <c r="QZN6" s="40"/>
      <c r="QZO6" s="40"/>
      <c r="QZP6" s="40"/>
      <c r="QZQ6" s="40"/>
      <c r="QZR6" s="40"/>
      <c r="QZS6" s="40"/>
      <c r="QZT6" s="40"/>
      <c r="QZU6" s="40"/>
      <c r="QZV6" s="40"/>
      <c r="QZW6" s="40"/>
      <c r="QZX6" s="40"/>
      <c r="QZY6" s="40"/>
      <c r="QZZ6" s="40"/>
      <c r="RAA6" s="40"/>
      <c r="RAB6" s="40"/>
      <c r="RAC6" s="40"/>
      <c r="RAD6" s="40"/>
      <c r="RAE6" s="40"/>
      <c r="RAF6" s="40"/>
      <c r="RAG6" s="40"/>
      <c r="RAH6" s="40"/>
      <c r="RAI6" s="40"/>
      <c r="RAJ6" s="40"/>
      <c r="RAK6" s="40"/>
      <c r="RAL6" s="40"/>
      <c r="RAM6" s="40"/>
      <c r="RAN6" s="40"/>
      <c r="RAO6" s="40"/>
      <c r="RAP6" s="40"/>
      <c r="RAQ6" s="40"/>
      <c r="RAR6" s="40"/>
      <c r="RAS6" s="40"/>
      <c r="RAT6" s="40"/>
      <c r="RAU6" s="40"/>
      <c r="RAV6" s="40"/>
      <c r="RAW6" s="40"/>
      <c r="RAX6" s="40"/>
      <c r="RAY6" s="40"/>
      <c r="RAZ6" s="40"/>
      <c r="RBA6" s="40"/>
      <c r="RBB6" s="40"/>
      <c r="RBC6" s="40"/>
      <c r="RBD6" s="40"/>
      <c r="RBE6" s="40"/>
      <c r="RBF6" s="40"/>
      <c r="RBG6" s="40"/>
      <c r="RBH6" s="40"/>
      <c r="RBI6" s="40"/>
      <c r="RBJ6" s="40"/>
      <c r="RBK6" s="40"/>
      <c r="RBL6" s="40"/>
      <c r="RBM6" s="40"/>
      <c r="RBN6" s="40"/>
      <c r="RBO6" s="40"/>
      <c r="RBP6" s="40"/>
      <c r="RBQ6" s="40"/>
      <c r="RBR6" s="40"/>
      <c r="RBS6" s="40"/>
      <c r="RBT6" s="40"/>
      <c r="RBU6" s="40"/>
      <c r="RBV6" s="40"/>
      <c r="RBW6" s="40"/>
      <c r="RBX6" s="40"/>
      <c r="RBY6" s="40"/>
      <c r="RBZ6" s="40"/>
      <c r="RCA6" s="40"/>
      <c r="RCB6" s="40"/>
      <c r="RCC6" s="40"/>
      <c r="RCD6" s="40"/>
      <c r="RCE6" s="40"/>
      <c r="RCF6" s="40"/>
      <c r="RCG6" s="40"/>
      <c r="RCH6" s="40"/>
      <c r="RCI6" s="40"/>
      <c r="RCJ6" s="40"/>
      <c r="RCK6" s="40"/>
      <c r="RCL6" s="40"/>
      <c r="RCM6" s="40"/>
      <c r="RCN6" s="40"/>
      <c r="RCO6" s="40"/>
      <c r="RCP6" s="40"/>
      <c r="RCQ6" s="40"/>
      <c r="RCR6" s="40"/>
      <c r="RCS6" s="40"/>
      <c r="RCT6" s="40"/>
      <c r="RCU6" s="40"/>
      <c r="RCV6" s="40"/>
      <c r="RCW6" s="40"/>
      <c r="RCX6" s="40"/>
      <c r="RCY6" s="40"/>
      <c r="RCZ6" s="40"/>
      <c r="RDA6" s="40"/>
      <c r="RDB6" s="40"/>
      <c r="RDC6" s="40"/>
      <c r="RDD6" s="40"/>
      <c r="RDE6" s="40"/>
      <c r="RDF6" s="40"/>
      <c r="RDG6" s="40"/>
      <c r="RDH6" s="40"/>
      <c r="RDI6" s="40"/>
      <c r="RDJ6" s="40"/>
      <c r="RDK6" s="40"/>
      <c r="RDL6" s="40"/>
      <c r="RDM6" s="40"/>
      <c r="RDN6" s="40"/>
      <c r="RDO6" s="40"/>
      <c r="RDP6" s="40"/>
      <c r="RDQ6" s="40"/>
      <c r="RDR6" s="40"/>
      <c r="RDS6" s="40"/>
      <c r="RDT6" s="40"/>
      <c r="RDU6" s="40"/>
      <c r="RDV6" s="40"/>
      <c r="RDW6" s="40"/>
      <c r="RDX6" s="40"/>
      <c r="RDY6" s="40"/>
      <c r="RDZ6" s="40"/>
      <c r="REA6" s="40"/>
      <c r="REB6" s="40"/>
      <c r="REC6" s="40"/>
      <c r="RED6" s="40"/>
      <c r="REE6" s="40"/>
      <c r="REF6" s="40"/>
      <c r="REG6" s="40"/>
      <c r="REH6" s="40"/>
      <c r="REI6" s="40"/>
      <c r="REJ6" s="40"/>
      <c r="REK6" s="40"/>
      <c r="REL6" s="40"/>
      <c r="REM6" s="40"/>
      <c r="REN6" s="40"/>
      <c r="REO6" s="40"/>
      <c r="REP6" s="40"/>
      <c r="REQ6" s="40"/>
      <c r="RER6" s="40"/>
      <c r="RES6" s="40"/>
      <c r="RET6" s="40"/>
      <c r="REU6" s="40"/>
      <c r="REV6" s="40"/>
      <c r="REW6" s="40"/>
      <c r="REX6" s="40"/>
      <c r="REY6" s="40"/>
      <c r="REZ6" s="40"/>
      <c r="RFA6" s="40"/>
      <c r="RFB6" s="40"/>
      <c r="RFC6" s="40"/>
      <c r="RFD6" s="40"/>
      <c r="RFE6" s="40"/>
      <c r="RFF6" s="40"/>
      <c r="RFG6" s="40"/>
      <c r="RFH6" s="40"/>
      <c r="RFI6" s="40"/>
      <c r="RFJ6" s="40"/>
      <c r="RFK6" s="40"/>
      <c r="RFL6" s="40"/>
      <c r="RFM6" s="40"/>
      <c r="RFN6" s="40"/>
      <c r="RFO6" s="40"/>
      <c r="RFP6" s="40"/>
      <c r="RFQ6" s="40"/>
      <c r="RFR6" s="40"/>
      <c r="RFS6" s="40"/>
      <c r="RFT6" s="40"/>
      <c r="RFU6" s="40"/>
      <c r="RFV6" s="40"/>
      <c r="RFW6" s="40"/>
      <c r="RFX6" s="40"/>
      <c r="RFY6" s="40"/>
      <c r="RFZ6" s="40"/>
      <c r="RGA6" s="40"/>
      <c r="RGB6" s="40"/>
      <c r="RGC6" s="40"/>
      <c r="RGD6" s="40"/>
      <c r="RGE6" s="40"/>
      <c r="RGF6" s="40"/>
      <c r="RGG6" s="40"/>
      <c r="RGH6" s="40"/>
      <c r="RGI6" s="40"/>
      <c r="RGJ6" s="40"/>
      <c r="RGK6" s="40"/>
      <c r="RGL6" s="40"/>
      <c r="RGM6" s="40"/>
      <c r="RGN6" s="40"/>
      <c r="RGO6" s="40"/>
      <c r="RGP6" s="40"/>
      <c r="RGQ6" s="40"/>
      <c r="RGR6" s="40"/>
      <c r="RGS6" s="40"/>
      <c r="RGT6" s="40"/>
      <c r="RGU6" s="40"/>
      <c r="RGV6" s="40"/>
      <c r="RGW6" s="40"/>
      <c r="RGX6" s="40"/>
      <c r="RGY6" s="40"/>
      <c r="RGZ6" s="40"/>
      <c r="RHA6" s="40"/>
      <c r="RHB6" s="40"/>
      <c r="RHC6" s="40"/>
      <c r="RHD6" s="40"/>
      <c r="RHE6" s="40"/>
      <c r="RHF6" s="40"/>
      <c r="RHG6" s="40"/>
      <c r="RHH6" s="40"/>
      <c r="RHI6" s="40"/>
      <c r="RHJ6" s="40"/>
      <c r="RHK6" s="40"/>
      <c r="RHL6" s="40"/>
      <c r="RHM6" s="40"/>
      <c r="RHN6" s="40"/>
      <c r="RHO6" s="40"/>
      <c r="RHP6" s="40"/>
      <c r="RHQ6" s="40"/>
      <c r="RHR6" s="40"/>
      <c r="RHS6" s="40"/>
      <c r="RHT6" s="40"/>
      <c r="RHU6" s="40"/>
      <c r="RHV6" s="40"/>
      <c r="RHW6" s="40"/>
      <c r="RHX6" s="40"/>
      <c r="RHY6" s="40"/>
      <c r="RHZ6" s="40"/>
      <c r="RIA6" s="40"/>
      <c r="RIB6" s="40"/>
      <c r="RIC6" s="40"/>
      <c r="RID6" s="40"/>
      <c r="RIE6" s="40"/>
      <c r="RIF6" s="40"/>
      <c r="RIG6" s="40"/>
      <c r="RIH6" s="40"/>
      <c r="RII6" s="40"/>
      <c r="RIJ6" s="40"/>
      <c r="RIK6" s="40"/>
      <c r="RIL6" s="40"/>
      <c r="RIM6" s="40"/>
      <c r="RIN6" s="40"/>
      <c r="RIO6" s="40"/>
      <c r="RIP6" s="40"/>
      <c r="RIQ6" s="40"/>
      <c r="RIR6" s="40"/>
      <c r="RIS6" s="40"/>
      <c r="RIT6" s="40"/>
      <c r="RIU6" s="40"/>
      <c r="RIV6" s="40"/>
      <c r="RIW6" s="40"/>
      <c r="RIX6" s="40"/>
      <c r="RIY6" s="40"/>
      <c r="RIZ6" s="40"/>
      <c r="RJA6" s="40"/>
      <c r="RJB6" s="40"/>
      <c r="RJC6" s="40"/>
      <c r="RJD6" s="40"/>
      <c r="RJE6" s="40"/>
      <c r="RJF6" s="40"/>
      <c r="RJG6" s="40"/>
      <c r="RJH6" s="40"/>
      <c r="RJI6" s="40"/>
      <c r="RJJ6" s="40"/>
      <c r="RJK6" s="40"/>
      <c r="RJL6" s="40"/>
      <c r="RJM6" s="40"/>
      <c r="RJN6" s="40"/>
      <c r="RJO6" s="40"/>
      <c r="RJP6" s="40"/>
      <c r="RJQ6" s="40"/>
      <c r="RJR6" s="40"/>
      <c r="RJS6" s="40"/>
      <c r="RJT6" s="40"/>
      <c r="RJU6" s="40"/>
      <c r="RJV6" s="40"/>
      <c r="RJW6" s="40"/>
      <c r="RJX6" s="40"/>
      <c r="RJY6" s="40"/>
      <c r="RJZ6" s="40"/>
      <c r="RKA6" s="40"/>
      <c r="RKB6" s="40"/>
      <c r="RKC6" s="40"/>
      <c r="RKD6" s="40"/>
      <c r="RKE6" s="40"/>
      <c r="RKF6" s="40"/>
      <c r="RKG6" s="40"/>
      <c r="RKH6" s="40"/>
      <c r="RKI6" s="40"/>
      <c r="RKJ6" s="40"/>
      <c r="RKK6" s="40"/>
      <c r="RKL6" s="40"/>
      <c r="RKM6" s="40"/>
      <c r="RKN6" s="40"/>
      <c r="RKO6" s="40"/>
      <c r="RKP6" s="40"/>
      <c r="RKQ6" s="40"/>
      <c r="RKR6" s="40"/>
      <c r="RKS6" s="40"/>
      <c r="RKT6" s="40"/>
      <c r="RKU6" s="40"/>
      <c r="RKV6" s="40"/>
      <c r="RKW6" s="40"/>
      <c r="RKX6" s="40"/>
      <c r="RKY6" s="40"/>
      <c r="RKZ6" s="40"/>
      <c r="RLA6" s="40"/>
      <c r="RLB6" s="40"/>
      <c r="RLC6" s="40"/>
      <c r="RLD6" s="40"/>
      <c r="RLE6" s="40"/>
      <c r="RLF6" s="40"/>
      <c r="RLG6" s="40"/>
      <c r="RLH6" s="40"/>
      <c r="RLI6" s="40"/>
      <c r="RLJ6" s="40"/>
      <c r="RLK6" s="40"/>
      <c r="RLL6" s="40"/>
      <c r="RLM6" s="40"/>
      <c r="RLN6" s="40"/>
      <c r="RLO6" s="40"/>
      <c r="RLP6" s="40"/>
      <c r="RLQ6" s="40"/>
      <c r="RLR6" s="40"/>
      <c r="RLS6" s="40"/>
      <c r="RLT6" s="40"/>
      <c r="RLU6" s="40"/>
      <c r="RLV6" s="40"/>
      <c r="RLW6" s="40"/>
      <c r="RLX6" s="40"/>
      <c r="RLY6" s="40"/>
      <c r="RLZ6" s="40"/>
      <c r="RMA6" s="40"/>
      <c r="RMB6" s="40"/>
      <c r="RMC6" s="40"/>
      <c r="RMD6" s="40"/>
      <c r="RME6" s="40"/>
      <c r="RMF6" s="40"/>
      <c r="RMG6" s="40"/>
      <c r="RMH6" s="40"/>
      <c r="RMI6" s="40"/>
      <c r="RMJ6" s="40"/>
      <c r="RMK6" s="40"/>
      <c r="RML6" s="40"/>
      <c r="RMM6" s="40"/>
      <c r="RMN6" s="40"/>
      <c r="RMO6" s="40"/>
      <c r="RMP6" s="40"/>
      <c r="RMQ6" s="40"/>
      <c r="RMR6" s="40"/>
      <c r="RMS6" s="40"/>
      <c r="RMT6" s="40"/>
      <c r="RMU6" s="40"/>
      <c r="RMV6" s="40"/>
      <c r="RMW6" s="40"/>
      <c r="RMX6" s="40"/>
      <c r="RMY6" s="40"/>
      <c r="RMZ6" s="40"/>
      <c r="RNA6" s="40"/>
      <c r="RNB6" s="40"/>
      <c r="RNC6" s="40"/>
      <c r="RND6" s="40"/>
      <c r="RNE6" s="40"/>
      <c r="RNF6" s="40"/>
      <c r="RNG6" s="40"/>
      <c r="RNH6" s="40"/>
      <c r="RNI6" s="40"/>
      <c r="RNJ6" s="40"/>
      <c r="RNK6" s="40"/>
      <c r="RNL6" s="40"/>
      <c r="RNM6" s="40"/>
      <c r="RNN6" s="40"/>
      <c r="RNO6" s="40"/>
      <c r="RNP6" s="40"/>
      <c r="RNQ6" s="40"/>
      <c r="RNR6" s="40"/>
      <c r="RNS6" s="40"/>
      <c r="RNT6" s="40"/>
      <c r="RNU6" s="40"/>
      <c r="RNV6" s="40"/>
      <c r="RNW6" s="40"/>
      <c r="RNX6" s="40"/>
      <c r="RNY6" s="40"/>
      <c r="RNZ6" s="40"/>
      <c r="ROA6" s="40"/>
      <c r="ROB6" s="40"/>
      <c r="ROC6" s="40"/>
      <c r="ROD6" s="40"/>
      <c r="ROE6" s="40"/>
      <c r="ROF6" s="40"/>
      <c r="ROG6" s="40"/>
      <c r="ROH6" s="40"/>
      <c r="ROI6" s="40"/>
      <c r="ROJ6" s="40"/>
      <c r="ROK6" s="40"/>
      <c r="ROL6" s="40"/>
      <c r="ROM6" s="40"/>
      <c r="RON6" s="40"/>
      <c r="ROO6" s="40"/>
      <c r="ROP6" s="40"/>
      <c r="ROQ6" s="40"/>
      <c r="ROR6" s="40"/>
      <c r="ROS6" s="40"/>
      <c r="ROT6" s="40"/>
      <c r="ROU6" s="40"/>
      <c r="ROV6" s="40"/>
      <c r="ROW6" s="40"/>
      <c r="ROX6" s="40"/>
      <c r="ROY6" s="40"/>
      <c r="ROZ6" s="40"/>
      <c r="RPA6" s="40"/>
      <c r="RPB6" s="40"/>
      <c r="RPC6" s="40"/>
      <c r="RPD6" s="40"/>
      <c r="RPE6" s="40"/>
      <c r="RPF6" s="40"/>
      <c r="RPG6" s="40"/>
      <c r="RPH6" s="40"/>
      <c r="RPI6" s="40"/>
      <c r="RPJ6" s="40"/>
      <c r="RPK6" s="40"/>
      <c r="RPL6" s="40"/>
      <c r="RPM6" s="40"/>
      <c r="RPN6" s="40"/>
      <c r="RPO6" s="40"/>
      <c r="RPP6" s="40"/>
      <c r="RPQ6" s="40"/>
      <c r="RPR6" s="40"/>
      <c r="RPS6" s="40"/>
      <c r="RPT6" s="40"/>
      <c r="RPU6" s="40"/>
      <c r="RPV6" s="40"/>
      <c r="RPW6" s="40"/>
      <c r="RPX6" s="40"/>
      <c r="RPY6" s="40"/>
      <c r="RPZ6" s="40"/>
      <c r="RQA6" s="40"/>
      <c r="RQB6" s="40"/>
      <c r="RQC6" s="40"/>
      <c r="RQD6" s="40"/>
      <c r="RQE6" s="40"/>
      <c r="RQF6" s="40"/>
      <c r="RQG6" s="40"/>
      <c r="RQH6" s="40"/>
      <c r="RQI6" s="40"/>
      <c r="RQJ6" s="40"/>
      <c r="RQK6" s="40"/>
      <c r="RQL6" s="40"/>
      <c r="RQM6" s="40"/>
      <c r="RQN6" s="40"/>
      <c r="RQO6" s="40"/>
      <c r="RQP6" s="40"/>
      <c r="RQQ6" s="40"/>
      <c r="RQR6" s="40"/>
      <c r="RQS6" s="40"/>
      <c r="RQT6" s="40"/>
      <c r="RQU6" s="40"/>
      <c r="RQV6" s="40"/>
      <c r="RQW6" s="40"/>
      <c r="RQX6" s="40"/>
      <c r="RQY6" s="40"/>
      <c r="RQZ6" s="40"/>
      <c r="RRA6" s="40"/>
      <c r="RRB6" s="40"/>
      <c r="RRC6" s="40"/>
      <c r="RRD6" s="40"/>
      <c r="RRE6" s="40"/>
      <c r="RRF6" s="40"/>
      <c r="RRG6" s="40"/>
      <c r="RRH6" s="40"/>
      <c r="RRI6" s="40"/>
      <c r="RRJ6" s="40"/>
      <c r="RRK6" s="40"/>
      <c r="RRL6" s="40"/>
      <c r="RRM6" s="40"/>
      <c r="RRN6" s="40"/>
      <c r="RRO6" s="40"/>
      <c r="RRP6" s="40"/>
      <c r="RRQ6" s="40"/>
      <c r="RRR6" s="40"/>
      <c r="RRS6" s="40"/>
      <c r="RRT6" s="40"/>
      <c r="RRU6" s="40"/>
      <c r="RRV6" s="40"/>
      <c r="RRW6" s="40"/>
      <c r="RRX6" s="40"/>
      <c r="RRY6" s="40"/>
      <c r="RRZ6" s="40"/>
      <c r="RSA6" s="40"/>
      <c r="RSB6" s="40"/>
      <c r="RSC6" s="40"/>
      <c r="RSD6" s="40"/>
      <c r="RSE6" s="40"/>
      <c r="RSF6" s="40"/>
      <c r="RSG6" s="40"/>
      <c r="RSH6" s="40"/>
      <c r="RSI6" s="40"/>
      <c r="RSJ6" s="40"/>
      <c r="RSK6" s="40"/>
      <c r="RSL6" s="40"/>
      <c r="RSM6" s="40"/>
      <c r="RSN6" s="40"/>
      <c r="RSO6" s="40"/>
      <c r="RSP6" s="40"/>
      <c r="RSQ6" s="40"/>
      <c r="RSR6" s="40"/>
      <c r="RSS6" s="40"/>
      <c r="RST6" s="40"/>
      <c r="RSU6" s="40"/>
      <c r="RSV6" s="40"/>
      <c r="RSW6" s="40"/>
      <c r="RSX6" s="40"/>
      <c r="RSY6" s="40"/>
      <c r="RSZ6" s="40"/>
      <c r="RTA6" s="40"/>
      <c r="RTB6" s="40"/>
      <c r="RTC6" s="40"/>
      <c r="RTD6" s="40"/>
      <c r="RTE6" s="40"/>
      <c r="RTF6" s="40"/>
      <c r="RTG6" s="40"/>
      <c r="RTH6" s="40"/>
      <c r="RTI6" s="40"/>
      <c r="RTJ6" s="40"/>
      <c r="RTK6" s="40"/>
      <c r="RTL6" s="40"/>
      <c r="RTM6" s="40"/>
      <c r="RTN6" s="40"/>
      <c r="RTO6" s="40"/>
      <c r="RTP6" s="40"/>
      <c r="RTQ6" s="40"/>
      <c r="RTR6" s="40"/>
      <c r="RTS6" s="40"/>
      <c r="RTT6" s="40"/>
      <c r="RTU6" s="40"/>
      <c r="RTV6" s="40"/>
      <c r="RTW6" s="40"/>
      <c r="RTX6" s="40"/>
      <c r="RTY6" s="40"/>
      <c r="RTZ6" s="40"/>
      <c r="RUA6" s="40"/>
      <c r="RUB6" s="40"/>
      <c r="RUC6" s="40"/>
      <c r="RUD6" s="40"/>
      <c r="RUE6" s="40"/>
      <c r="RUF6" s="40"/>
      <c r="RUG6" s="40"/>
      <c r="RUH6" s="40"/>
      <c r="RUI6" s="40"/>
      <c r="RUJ6" s="40"/>
      <c r="RUK6" s="40"/>
      <c r="RUL6" s="40"/>
      <c r="RUM6" s="40"/>
      <c r="RUN6" s="40"/>
      <c r="RUO6" s="40"/>
      <c r="RUP6" s="40"/>
      <c r="RUQ6" s="40"/>
      <c r="RUR6" s="40"/>
      <c r="RUS6" s="40"/>
      <c r="RUT6" s="40"/>
      <c r="RUU6" s="40"/>
      <c r="RUV6" s="40"/>
      <c r="RUW6" s="40"/>
      <c r="RUX6" s="40"/>
      <c r="RUY6" s="40"/>
      <c r="RUZ6" s="40"/>
      <c r="RVA6" s="40"/>
      <c r="RVB6" s="40"/>
      <c r="RVC6" s="40"/>
      <c r="RVD6" s="40"/>
      <c r="RVE6" s="40"/>
      <c r="RVF6" s="40"/>
      <c r="RVG6" s="40"/>
      <c r="RVH6" s="40"/>
      <c r="RVI6" s="40"/>
      <c r="RVJ6" s="40"/>
      <c r="RVK6" s="40"/>
      <c r="RVL6" s="40"/>
      <c r="RVM6" s="40"/>
      <c r="RVN6" s="40"/>
      <c r="RVO6" s="40"/>
      <c r="RVP6" s="40"/>
      <c r="RVQ6" s="40"/>
      <c r="RVR6" s="40"/>
      <c r="RVS6" s="40"/>
      <c r="RVT6" s="40"/>
      <c r="RVU6" s="40"/>
      <c r="RVV6" s="40"/>
      <c r="RVW6" s="40"/>
      <c r="RVX6" s="40"/>
      <c r="RVY6" s="40"/>
      <c r="RVZ6" s="40"/>
      <c r="RWA6" s="40"/>
      <c r="RWB6" s="40"/>
      <c r="RWC6" s="40"/>
      <c r="RWD6" s="40"/>
      <c r="RWE6" s="40"/>
      <c r="RWF6" s="40"/>
      <c r="RWG6" s="40"/>
      <c r="RWH6" s="40"/>
      <c r="RWI6" s="40"/>
      <c r="RWJ6" s="40"/>
      <c r="RWK6" s="40"/>
      <c r="RWL6" s="40"/>
      <c r="RWM6" s="40"/>
      <c r="RWN6" s="40"/>
      <c r="RWO6" s="40"/>
      <c r="RWP6" s="40"/>
      <c r="RWQ6" s="40"/>
      <c r="RWR6" s="40"/>
      <c r="RWS6" s="40"/>
      <c r="RWT6" s="40"/>
      <c r="RWU6" s="40"/>
      <c r="RWV6" s="40"/>
      <c r="RWW6" s="40"/>
      <c r="RWX6" s="40"/>
      <c r="RWY6" s="40"/>
      <c r="RWZ6" s="40"/>
      <c r="RXA6" s="40"/>
      <c r="RXB6" s="40"/>
      <c r="RXC6" s="40"/>
      <c r="RXD6" s="40"/>
      <c r="RXE6" s="40"/>
      <c r="RXF6" s="40"/>
      <c r="RXG6" s="40"/>
      <c r="RXH6" s="40"/>
      <c r="RXI6" s="40"/>
      <c r="RXJ6" s="40"/>
      <c r="RXK6" s="40"/>
      <c r="RXL6" s="40"/>
      <c r="RXM6" s="40"/>
      <c r="RXN6" s="40"/>
      <c r="RXO6" s="40"/>
      <c r="RXP6" s="40"/>
      <c r="RXQ6" s="40"/>
      <c r="RXR6" s="40"/>
      <c r="RXS6" s="40"/>
      <c r="RXT6" s="40"/>
      <c r="RXU6" s="40"/>
      <c r="RXV6" s="40"/>
      <c r="RXW6" s="40"/>
      <c r="RXX6" s="40"/>
      <c r="RXY6" s="40"/>
      <c r="RXZ6" s="40"/>
      <c r="RYA6" s="40"/>
      <c r="RYB6" s="40"/>
      <c r="RYC6" s="40"/>
      <c r="RYD6" s="40"/>
      <c r="RYE6" s="40"/>
      <c r="RYF6" s="40"/>
      <c r="RYG6" s="40"/>
      <c r="RYH6" s="40"/>
      <c r="RYI6" s="40"/>
      <c r="RYJ6" s="40"/>
      <c r="RYK6" s="40"/>
      <c r="RYL6" s="40"/>
      <c r="RYM6" s="40"/>
      <c r="RYN6" s="40"/>
      <c r="RYO6" s="40"/>
      <c r="RYP6" s="40"/>
      <c r="RYQ6" s="40"/>
      <c r="RYR6" s="40"/>
      <c r="RYS6" s="40"/>
      <c r="RYT6" s="40"/>
      <c r="RYU6" s="40"/>
      <c r="RYV6" s="40"/>
      <c r="RYW6" s="40"/>
      <c r="RYX6" s="40"/>
      <c r="RYY6" s="40"/>
      <c r="RYZ6" s="40"/>
      <c r="RZA6" s="40"/>
      <c r="RZB6" s="40"/>
      <c r="RZC6" s="40"/>
      <c r="RZD6" s="40"/>
      <c r="RZE6" s="40"/>
      <c r="RZF6" s="40"/>
      <c r="RZG6" s="40"/>
      <c r="RZH6" s="40"/>
      <c r="RZI6" s="40"/>
      <c r="RZJ6" s="40"/>
      <c r="RZK6" s="40"/>
      <c r="RZL6" s="40"/>
      <c r="RZM6" s="40"/>
      <c r="RZN6" s="40"/>
      <c r="RZO6" s="40"/>
      <c r="RZP6" s="40"/>
      <c r="RZQ6" s="40"/>
      <c r="RZR6" s="40"/>
      <c r="RZS6" s="40"/>
      <c r="RZT6" s="40"/>
      <c r="RZU6" s="40"/>
      <c r="RZV6" s="40"/>
      <c r="RZW6" s="40"/>
      <c r="RZX6" s="40"/>
      <c r="RZY6" s="40"/>
      <c r="RZZ6" s="40"/>
      <c r="SAA6" s="40"/>
      <c r="SAB6" s="40"/>
      <c r="SAC6" s="40"/>
      <c r="SAD6" s="40"/>
      <c r="SAE6" s="40"/>
      <c r="SAF6" s="40"/>
      <c r="SAG6" s="40"/>
      <c r="SAH6" s="40"/>
      <c r="SAI6" s="40"/>
      <c r="SAJ6" s="40"/>
      <c r="SAK6" s="40"/>
      <c r="SAL6" s="40"/>
      <c r="SAM6" s="40"/>
      <c r="SAN6" s="40"/>
      <c r="SAO6" s="40"/>
      <c r="SAP6" s="40"/>
      <c r="SAQ6" s="40"/>
      <c r="SAR6" s="40"/>
      <c r="SAS6" s="40"/>
      <c r="SAT6" s="40"/>
      <c r="SAU6" s="40"/>
      <c r="SAV6" s="40"/>
      <c r="SAW6" s="40"/>
      <c r="SAX6" s="40"/>
      <c r="SAY6" s="40"/>
      <c r="SAZ6" s="40"/>
      <c r="SBA6" s="40"/>
      <c r="SBB6" s="40"/>
      <c r="SBC6" s="40"/>
      <c r="SBD6" s="40"/>
      <c r="SBE6" s="40"/>
      <c r="SBF6" s="40"/>
      <c r="SBG6" s="40"/>
      <c r="SBH6" s="40"/>
      <c r="SBI6" s="40"/>
      <c r="SBJ6" s="40"/>
      <c r="SBK6" s="40"/>
      <c r="SBL6" s="40"/>
      <c r="SBM6" s="40"/>
      <c r="SBN6" s="40"/>
      <c r="SBO6" s="40"/>
      <c r="SBP6" s="40"/>
      <c r="SBQ6" s="40"/>
      <c r="SBR6" s="40"/>
      <c r="SBS6" s="40"/>
      <c r="SBT6" s="40"/>
      <c r="SBU6" s="40"/>
      <c r="SBV6" s="40"/>
      <c r="SBW6" s="40"/>
      <c r="SBX6" s="40"/>
      <c r="SBY6" s="40"/>
      <c r="SBZ6" s="40"/>
      <c r="SCA6" s="40"/>
      <c r="SCB6" s="40"/>
      <c r="SCC6" s="40"/>
      <c r="SCD6" s="40"/>
      <c r="SCE6" s="40"/>
      <c r="SCF6" s="40"/>
      <c r="SCG6" s="40"/>
      <c r="SCH6" s="40"/>
      <c r="SCI6" s="40"/>
      <c r="SCJ6" s="40"/>
      <c r="SCK6" s="40"/>
      <c r="SCL6" s="40"/>
      <c r="SCM6" s="40"/>
      <c r="SCN6" s="40"/>
      <c r="SCO6" s="40"/>
      <c r="SCP6" s="40"/>
      <c r="SCQ6" s="40"/>
      <c r="SCR6" s="40"/>
      <c r="SCS6" s="40"/>
      <c r="SCT6" s="40"/>
      <c r="SCU6" s="40"/>
      <c r="SCV6" s="40"/>
      <c r="SCW6" s="40"/>
      <c r="SCX6" s="40"/>
      <c r="SCY6" s="40"/>
      <c r="SCZ6" s="40"/>
      <c r="SDA6" s="40"/>
      <c r="SDB6" s="40"/>
      <c r="SDC6" s="40"/>
      <c r="SDD6" s="40"/>
      <c r="SDE6" s="40"/>
      <c r="SDF6" s="40"/>
      <c r="SDG6" s="40"/>
      <c r="SDH6" s="40"/>
      <c r="SDI6" s="40"/>
      <c r="SDJ6" s="40"/>
      <c r="SDK6" s="40"/>
      <c r="SDL6" s="40"/>
      <c r="SDM6" s="40"/>
      <c r="SDN6" s="40"/>
      <c r="SDO6" s="40"/>
      <c r="SDP6" s="40"/>
      <c r="SDQ6" s="40"/>
      <c r="SDR6" s="40"/>
      <c r="SDS6" s="40"/>
      <c r="SDT6" s="40"/>
      <c r="SDU6" s="40"/>
      <c r="SDV6" s="40"/>
      <c r="SDW6" s="40"/>
      <c r="SDX6" s="40"/>
      <c r="SDY6" s="40"/>
      <c r="SDZ6" s="40"/>
      <c r="SEA6" s="40"/>
      <c r="SEB6" s="40"/>
      <c r="SEC6" s="40"/>
      <c r="SED6" s="40"/>
      <c r="SEE6" s="40"/>
      <c r="SEF6" s="40"/>
      <c r="SEG6" s="40"/>
      <c r="SEH6" s="40"/>
      <c r="SEI6" s="40"/>
      <c r="SEJ6" s="40"/>
      <c r="SEK6" s="40"/>
      <c r="SEL6" s="40"/>
      <c r="SEM6" s="40"/>
      <c r="SEN6" s="40"/>
      <c r="SEO6" s="40"/>
      <c r="SEP6" s="40"/>
      <c r="SEQ6" s="40"/>
      <c r="SER6" s="40"/>
      <c r="SES6" s="40"/>
      <c r="SET6" s="40"/>
      <c r="SEU6" s="40"/>
      <c r="SEV6" s="40"/>
      <c r="SEW6" s="40"/>
      <c r="SEX6" s="40"/>
      <c r="SEY6" s="40"/>
      <c r="SEZ6" s="40"/>
      <c r="SFA6" s="40"/>
      <c r="SFB6" s="40"/>
      <c r="SFC6" s="40"/>
      <c r="SFD6" s="40"/>
      <c r="SFE6" s="40"/>
      <c r="SFF6" s="40"/>
      <c r="SFG6" s="40"/>
      <c r="SFH6" s="40"/>
      <c r="SFI6" s="40"/>
      <c r="SFJ6" s="40"/>
      <c r="SFK6" s="40"/>
      <c r="SFL6" s="40"/>
      <c r="SFM6" s="40"/>
      <c r="SFN6" s="40"/>
      <c r="SFO6" s="40"/>
      <c r="SFP6" s="40"/>
      <c r="SFQ6" s="40"/>
      <c r="SFR6" s="40"/>
      <c r="SFS6" s="40"/>
      <c r="SFT6" s="40"/>
      <c r="SFU6" s="40"/>
      <c r="SFV6" s="40"/>
      <c r="SFW6" s="40"/>
      <c r="SFX6" s="40"/>
      <c r="SFY6" s="40"/>
      <c r="SFZ6" s="40"/>
      <c r="SGA6" s="40"/>
      <c r="SGB6" s="40"/>
      <c r="SGC6" s="40"/>
      <c r="SGD6" s="40"/>
      <c r="SGE6" s="40"/>
      <c r="SGF6" s="40"/>
      <c r="SGG6" s="40"/>
      <c r="SGH6" s="40"/>
      <c r="SGI6" s="40"/>
      <c r="SGJ6" s="40"/>
      <c r="SGK6" s="40"/>
      <c r="SGL6" s="40"/>
      <c r="SGM6" s="40"/>
      <c r="SGN6" s="40"/>
      <c r="SGO6" s="40"/>
      <c r="SGP6" s="40"/>
      <c r="SGQ6" s="40"/>
      <c r="SGR6" s="40"/>
      <c r="SGS6" s="40"/>
      <c r="SGT6" s="40"/>
      <c r="SGU6" s="40"/>
      <c r="SGV6" s="40"/>
      <c r="SGW6" s="40"/>
      <c r="SGX6" s="40"/>
      <c r="SGY6" s="40"/>
      <c r="SGZ6" s="40"/>
      <c r="SHA6" s="40"/>
      <c r="SHB6" s="40"/>
      <c r="SHC6" s="40"/>
      <c r="SHD6" s="40"/>
      <c r="SHE6" s="40"/>
      <c r="SHF6" s="40"/>
      <c r="SHG6" s="40"/>
      <c r="SHH6" s="40"/>
      <c r="SHI6" s="40"/>
      <c r="SHJ6" s="40"/>
      <c r="SHK6" s="40"/>
      <c r="SHL6" s="40"/>
      <c r="SHM6" s="40"/>
      <c r="SHN6" s="40"/>
      <c r="SHO6" s="40"/>
      <c r="SHP6" s="40"/>
      <c r="SHQ6" s="40"/>
      <c r="SHR6" s="40"/>
      <c r="SHS6" s="40"/>
      <c r="SHT6" s="40"/>
      <c r="SHU6" s="40"/>
      <c r="SHV6" s="40"/>
      <c r="SHW6" s="40"/>
      <c r="SHX6" s="40"/>
      <c r="SHY6" s="40"/>
      <c r="SHZ6" s="40"/>
      <c r="SIA6" s="40"/>
      <c r="SIB6" s="40"/>
      <c r="SIC6" s="40"/>
      <c r="SID6" s="40"/>
      <c r="SIE6" s="40"/>
      <c r="SIF6" s="40"/>
      <c r="SIG6" s="40"/>
      <c r="SIH6" s="40"/>
      <c r="SII6" s="40"/>
      <c r="SIJ6" s="40"/>
      <c r="SIK6" s="40"/>
      <c r="SIL6" s="40"/>
      <c r="SIM6" s="40"/>
      <c r="SIN6" s="40"/>
      <c r="SIO6" s="40"/>
      <c r="SIP6" s="40"/>
      <c r="SIQ6" s="40"/>
      <c r="SIR6" s="40"/>
      <c r="SIS6" s="40"/>
      <c r="SIT6" s="40"/>
      <c r="SIU6" s="40"/>
      <c r="SIV6" s="40"/>
      <c r="SIW6" s="40"/>
      <c r="SIX6" s="40"/>
      <c r="SIY6" s="40"/>
      <c r="SIZ6" s="40"/>
      <c r="SJA6" s="40"/>
      <c r="SJB6" s="40"/>
      <c r="SJC6" s="40"/>
      <c r="SJD6" s="40"/>
      <c r="SJE6" s="40"/>
      <c r="SJF6" s="40"/>
      <c r="SJG6" s="40"/>
      <c r="SJH6" s="40"/>
      <c r="SJI6" s="40"/>
      <c r="SJJ6" s="40"/>
      <c r="SJK6" s="40"/>
      <c r="SJL6" s="40"/>
      <c r="SJM6" s="40"/>
      <c r="SJN6" s="40"/>
      <c r="SJO6" s="40"/>
      <c r="SJP6" s="40"/>
      <c r="SJQ6" s="40"/>
      <c r="SJR6" s="40"/>
      <c r="SJS6" s="40"/>
      <c r="SJT6" s="40"/>
      <c r="SJU6" s="40"/>
      <c r="SJV6" s="40"/>
      <c r="SJW6" s="40"/>
      <c r="SJX6" s="40"/>
      <c r="SJY6" s="40"/>
      <c r="SJZ6" s="40"/>
      <c r="SKA6" s="40"/>
      <c r="SKB6" s="40"/>
      <c r="SKC6" s="40"/>
      <c r="SKD6" s="40"/>
      <c r="SKE6" s="40"/>
      <c r="SKF6" s="40"/>
      <c r="SKG6" s="40"/>
      <c r="SKH6" s="40"/>
      <c r="SKI6" s="40"/>
      <c r="SKJ6" s="40"/>
      <c r="SKK6" s="40"/>
      <c r="SKL6" s="40"/>
      <c r="SKM6" s="40"/>
      <c r="SKN6" s="40"/>
      <c r="SKO6" s="40"/>
      <c r="SKP6" s="40"/>
      <c r="SKQ6" s="40"/>
      <c r="SKR6" s="40"/>
      <c r="SKS6" s="40"/>
      <c r="SKT6" s="40"/>
      <c r="SKU6" s="40"/>
      <c r="SKV6" s="40"/>
      <c r="SKW6" s="40"/>
      <c r="SKX6" s="40"/>
      <c r="SKY6" s="40"/>
      <c r="SKZ6" s="40"/>
      <c r="SLA6" s="40"/>
      <c r="SLB6" s="40"/>
      <c r="SLC6" s="40"/>
      <c r="SLD6" s="40"/>
      <c r="SLE6" s="40"/>
      <c r="SLF6" s="40"/>
      <c r="SLG6" s="40"/>
      <c r="SLH6" s="40"/>
      <c r="SLI6" s="40"/>
      <c r="SLJ6" s="40"/>
      <c r="SLK6" s="40"/>
      <c r="SLL6" s="40"/>
      <c r="SLM6" s="40"/>
      <c r="SLN6" s="40"/>
      <c r="SLO6" s="40"/>
      <c r="SLP6" s="40"/>
      <c r="SLQ6" s="40"/>
      <c r="SLR6" s="40"/>
      <c r="SLS6" s="40"/>
      <c r="SLT6" s="40"/>
      <c r="SLU6" s="40"/>
      <c r="SLV6" s="40"/>
      <c r="SLW6" s="40"/>
      <c r="SLX6" s="40"/>
      <c r="SLY6" s="40"/>
      <c r="SLZ6" s="40"/>
      <c r="SMA6" s="40"/>
      <c r="SMB6" s="40"/>
      <c r="SMC6" s="40"/>
      <c r="SMD6" s="40"/>
      <c r="SME6" s="40"/>
      <c r="SMF6" s="40"/>
      <c r="SMG6" s="40"/>
      <c r="SMH6" s="40"/>
      <c r="SMI6" s="40"/>
      <c r="SMJ6" s="40"/>
      <c r="SMK6" s="40"/>
      <c r="SML6" s="40"/>
      <c r="SMM6" s="40"/>
      <c r="SMN6" s="40"/>
      <c r="SMO6" s="40"/>
      <c r="SMP6" s="40"/>
      <c r="SMQ6" s="40"/>
      <c r="SMR6" s="40"/>
      <c r="SMS6" s="40"/>
      <c r="SMT6" s="40"/>
      <c r="SMU6" s="40"/>
      <c r="SMV6" s="40"/>
      <c r="SMW6" s="40"/>
      <c r="SMX6" s="40"/>
      <c r="SMY6" s="40"/>
      <c r="SMZ6" s="40"/>
      <c r="SNA6" s="40"/>
      <c r="SNB6" s="40"/>
      <c r="SNC6" s="40"/>
      <c r="SND6" s="40"/>
      <c r="SNE6" s="40"/>
      <c r="SNF6" s="40"/>
      <c r="SNG6" s="40"/>
      <c r="SNH6" s="40"/>
      <c r="SNI6" s="40"/>
      <c r="SNJ6" s="40"/>
      <c r="SNK6" s="40"/>
      <c r="SNL6" s="40"/>
      <c r="SNM6" s="40"/>
      <c r="SNN6" s="40"/>
      <c r="SNO6" s="40"/>
      <c r="SNP6" s="40"/>
      <c r="SNQ6" s="40"/>
      <c r="SNR6" s="40"/>
      <c r="SNS6" s="40"/>
      <c r="SNT6" s="40"/>
      <c r="SNU6" s="40"/>
      <c r="SNV6" s="40"/>
      <c r="SNW6" s="40"/>
      <c r="SNX6" s="40"/>
      <c r="SNY6" s="40"/>
      <c r="SNZ6" s="40"/>
      <c r="SOA6" s="40"/>
      <c r="SOB6" s="40"/>
      <c r="SOC6" s="40"/>
      <c r="SOD6" s="40"/>
      <c r="SOE6" s="40"/>
      <c r="SOF6" s="40"/>
      <c r="SOG6" s="40"/>
      <c r="SOH6" s="40"/>
      <c r="SOI6" s="40"/>
      <c r="SOJ6" s="40"/>
      <c r="SOK6" s="40"/>
      <c r="SOL6" s="40"/>
      <c r="SOM6" s="40"/>
      <c r="SON6" s="40"/>
      <c r="SOO6" s="40"/>
      <c r="SOP6" s="40"/>
      <c r="SOQ6" s="40"/>
      <c r="SOR6" s="40"/>
      <c r="SOS6" s="40"/>
      <c r="SOT6" s="40"/>
      <c r="SOU6" s="40"/>
      <c r="SOV6" s="40"/>
      <c r="SOW6" s="40"/>
      <c r="SOX6" s="40"/>
      <c r="SOY6" s="40"/>
      <c r="SOZ6" s="40"/>
      <c r="SPA6" s="40"/>
      <c r="SPB6" s="40"/>
      <c r="SPC6" s="40"/>
      <c r="SPD6" s="40"/>
      <c r="SPE6" s="40"/>
      <c r="SPF6" s="40"/>
      <c r="SPG6" s="40"/>
      <c r="SPH6" s="40"/>
      <c r="SPI6" s="40"/>
      <c r="SPJ6" s="40"/>
      <c r="SPK6" s="40"/>
      <c r="SPL6" s="40"/>
      <c r="SPM6" s="40"/>
      <c r="SPN6" s="40"/>
      <c r="SPO6" s="40"/>
      <c r="SPP6" s="40"/>
      <c r="SPQ6" s="40"/>
      <c r="SPR6" s="40"/>
      <c r="SPS6" s="40"/>
      <c r="SPT6" s="40"/>
      <c r="SPU6" s="40"/>
      <c r="SPV6" s="40"/>
      <c r="SPW6" s="40"/>
      <c r="SPX6" s="40"/>
      <c r="SPY6" s="40"/>
      <c r="SPZ6" s="40"/>
      <c r="SQA6" s="40"/>
      <c r="SQB6" s="40"/>
      <c r="SQC6" s="40"/>
      <c r="SQD6" s="40"/>
      <c r="SQE6" s="40"/>
      <c r="SQF6" s="40"/>
      <c r="SQG6" s="40"/>
      <c r="SQH6" s="40"/>
      <c r="SQI6" s="40"/>
      <c r="SQJ6" s="40"/>
      <c r="SQK6" s="40"/>
      <c r="SQL6" s="40"/>
      <c r="SQM6" s="40"/>
      <c r="SQN6" s="40"/>
      <c r="SQO6" s="40"/>
      <c r="SQP6" s="40"/>
      <c r="SQQ6" s="40"/>
      <c r="SQR6" s="40"/>
      <c r="SQS6" s="40"/>
      <c r="SQT6" s="40"/>
      <c r="SQU6" s="40"/>
      <c r="SQV6" s="40"/>
      <c r="SQW6" s="40"/>
      <c r="SQX6" s="40"/>
      <c r="SQY6" s="40"/>
      <c r="SQZ6" s="40"/>
      <c r="SRA6" s="40"/>
      <c r="SRB6" s="40"/>
      <c r="SRC6" s="40"/>
      <c r="SRD6" s="40"/>
      <c r="SRE6" s="40"/>
      <c r="SRF6" s="40"/>
      <c r="SRG6" s="40"/>
      <c r="SRH6" s="40"/>
      <c r="SRI6" s="40"/>
      <c r="SRJ6" s="40"/>
      <c r="SRK6" s="40"/>
      <c r="SRL6" s="40"/>
      <c r="SRM6" s="40"/>
      <c r="SRN6" s="40"/>
      <c r="SRO6" s="40"/>
      <c r="SRP6" s="40"/>
      <c r="SRQ6" s="40"/>
      <c r="SRR6" s="40"/>
      <c r="SRS6" s="40"/>
      <c r="SRT6" s="40"/>
      <c r="SRU6" s="40"/>
      <c r="SRV6" s="40"/>
      <c r="SRW6" s="40"/>
      <c r="SRX6" s="40"/>
      <c r="SRY6" s="40"/>
      <c r="SRZ6" s="40"/>
      <c r="SSA6" s="40"/>
      <c r="SSB6" s="40"/>
      <c r="SSC6" s="40"/>
      <c r="SSD6" s="40"/>
      <c r="SSE6" s="40"/>
      <c r="SSF6" s="40"/>
      <c r="SSG6" s="40"/>
      <c r="SSH6" s="40"/>
      <c r="SSI6" s="40"/>
      <c r="SSJ6" s="40"/>
      <c r="SSK6" s="40"/>
      <c r="SSL6" s="40"/>
      <c r="SSM6" s="40"/>
      <c r="SSN6" s="40"/>
      <c r="SSO6" s="40"/>
      <c r="SSP6" s="40"/>
      <c r="SSQ6" s="40"/>
      <c r="SSR6" s="40"/>
      <c r="SSS6" s="40"/>
      <c r="SST6" s="40"/>
      <c r="SSU6" s="40"/>
      <c r="SSV6" s="40"/>
      <c r="SSW6" s="40"/>
      <c r="SSX6" s="40"/>
      <c r="SSY6" s="40"/>
      <c r="SSZ6" s="40"/>
      <c r="STA6" s="40"/>
      <c r="STB6" s="40"/>
      <c r="STC6" s="40"/>
      <c r="STD6" s="40"/>
      <c r="STE6" s="40"/>
      <c r="STF6" s="40"/>
      <c r="STG6" s="40"/>
      <c r="STH6" s="40"/>
      <c r="STI6" s="40"/>
      <c r="STJ6" s="40"/>
      <c r="STK6" s="40"/>
      <c r="STL6" s="40"/>
      <c r="STM6" s="40"/>
      <c r="STN6" s="40"/>
      <c r="STO6" s="40"/>
      <c r="STP6" s="40"/>
      <c r="STQ6" s="40"/>
      <c r="STR6" s="40"/>
      <c r="STS6" s="40"/>
      <c r="STT6" s="40"/>
      <c r="STU6" s="40"/>
      <c r="STV6" s="40"/>
      <c r="STW6" s="40"/>
      <c r="STX6" s="40"/>
      <c r="STY6" s="40"/>
      <c r="STZ6" s="40"/>
      <c r="SUA6" s="40"/>
      <c r="SUB6" s="40"/>
      <c r="SUC6" s="40"/>
      <c r="SUD6" s="40"/>
      <c r="SUE6" s="40"/>
      <c r="SUF6" s="40"/>
      <c r="SUG6" s="40"/>
      <c r="SUH6" s="40"/>
      <c r="SUI6" s="40"/>
      <c r="SUJ6" s="40"/>
      <c r="SUK6" s="40"/>
      <c r="SUL6" s="40"/>
      <c r="SUM6" s="40"/>
      <c r="SUN6" s="40"/>
      <c r="SUO6" s="40"/>
      <c r="SUP6" s="40"/>
      <c r="SUQ6" s="40"/>
      <c r="SUR6" s="40"/>
      <c r="SUS6" s="40"/>
      <c r="SUT6" s="40"/>
      <c r="SUU6" s="40"/>
      <c r="SUV6" s="40"/>
      <c r="SUW6" s="40"/>
      <c r="SUX6" s="40"/>
      <c r="SUY6" s="40"/>
      <c r="SUZ6" s="40"/>
      <c r="SVA6" s="40"/>
      <c r="SVB6" s="40"/>
      <c r="SVC6" s="40"/>
      <c r="SVD6" s="40"/>
      <c r="SVE6" s="40"/>
      <c r="SVF6" s="40"/>
      <c r="SVG6" s="40"/>
      <c r="SVH6" s="40"/>
      <c r="SVI6" s="40"/>
      <c r="SVJ6" s="40"/>
      <c r="SVK6" s="40"/>
      <c r="SVL6" s="40"/>
      <c r="SVM6" s="40"/>
      <c r="SVN6" s="40"/>
      <c r="SVO6" s="40"/>
      <c r="SVP6" s="40"/>
      <c r="SVQ6" s="40"/>
      <c r="SVR6" s="40"/>
      <c r="SVS6" s="40"/>
      <c r="SVT6" s="40"/>
      <c r="SVU6" s="40"/>
      <c r="SVV6" s="40"/>
      <c r="SVW6" s="40"/>
      <c r="SVX6" s="40"/>
      <c r="SVY6" s="40"/>
      <c r="SVZ6" s="40"/>
      <c r="SWA6" s="40"/>
      <c r="SWB6" s="40"/>
      <c r="SWC6" s="40"/>
      <c r="SWD6" s="40"/>
      <c r="SWE6" s="40"/>
      <c r="SWF6" s="40"/>
      <c r="SWG6" s="40"/>
      <c r="SWH6" s="40"/>
      <c r="SWI6" s="40"/>
      <c r="SWJ6" s="40"/>
      <c r="SWK6" s="40"/>
      <c r="SWL6" s="40"/>
      <c r="SWM6" s="40"/>
      <c r="SWN6" s="40"/>
      <c r="SWO6" s="40"/>
      <c r="SWP6" s="40"/>
      <c r="SWQ6" s="40"/>
      <c r="SWR6" s="40"/>
      <c r="SWS6" s="40"/>
      <c r="SWT6" s="40"/>
      <c r="SWU6" s="40"/>
      <c r="SWV6" s="40"/>
      <c r="SWW6" s="40"/>
      <c r="SWX6" s="40"/>
      <c r="SWY6" s="40"/>
      <c r="SWZ6" s="40"/>
      <c r="SXA6" s="40"/>
      <c r="SXB6" s="40"/>
      <c r="SXC6" s="40"/>
      <c r="SXD6" s="40"/>
      <c r="SXE6" s="40"/>
      <c r="SXF6" s="40"/>
      <c r="SXG6" s="40"/>
      <c r="SXH6" s="40"/>
      <c r="SXI6" s="40"/>
      <c r="SXJ6" s="40"/>
      <c r="SXK6" s="40"/>
      <c r="SXL6" s="40"/>
      <c r="SXM6" s="40"/>
      <c r="SXN6" s="40"/>
      <c r="SXO6" s="40"/>
      <c r="SXP6" s="40"/>
      <c r="SXQ6" s="40"/>
      <c r="SXR6" s="40"/>
      <c r="SXS6" s="40"/>
      <c r="SXT6" s="40"/>
      <c r="SXU6" s="40"/>
      <c r="SXV6" s="40"/>
      <c r="SXW6" s="40"/>
      <c r="SXX6" s="40"/>
      <c r="SXY6" s="40"/>
      <c r="SXZ6" s="40"/>
      <c r="SYA6" s="40"/>
      <c r="SYB6" s="40"/>
      <c r="SYC6" s="40"/>
      <c r="SYD6" s="40"/>
      <c r="SYE6" s="40"/>
      <c r="SYF6" s="40"/>
      <c r="SYG6" s="40"/>
      <c r="SYH6" s="40"/>
      <c r="SYI6" s="40"/>
      <c r="SYJ6" s="40"/>
      <c r="SYK6" s="40"/>
      <c r="SYL6" s="40"/>
      <c r="SYM6" s="40"/>
      <c r="SYN6" s="40"/>
      <c r="SYO6" s="40"/>
      <c r="SYP6" s="40"/>
      <c r="SYQ6" s="40"/>
      <c r="SYR6" s="40"/>
      <c r="SYS6" s="40"/>
      <c r="SYT6" s="40"/>
      <c r="SYU6" s="40"/>
      <c r="SYV6" s="40"/>
      <c r="SYW6" s="40"/>
      <c r="SYX6" s="40"/>
      <c r="SYY6" s="40"/>
      <c r="SYZ6" s="40"/>
      <c r="SZA6" s="40"/>
      <c r="SZB6" s="40"/>
      <c r="SZC6" s="40"/>
      <c r="SZD6" s="40"/>
      <c r="SZE6" s="40"/>
      <c r="SZF6" s="40"/>
      <c r="SZG6" s="40"/>
      <c r="SZH6" s="40"/>
      <c r="SZI6" s="40"/>
      <c r="SZJ6" s="40"/>
      <c r="SZK6" s="40"/>
      <c r="SZL6" s="40"/>
      <c r="SZM6" s="40"/>
      <c r="SZN6" s="40"/>
      <c r="SZO6" s="40"/>
      <c r="SZP6" s="40"/>
      <c r="SZQ6" s="40"/>
      <c r="SZR6" s="40"/>
      <c r="SZS6" s="40"/>
      <c r="SZT6" s="40"/>
      <c r="SZU6" s="40"/>
      <c r="SZV6" s="40"/>
      <c r="SZW6" s="40"/>
      <c r="SZX6" s="40"/>
      <c r="SZY6" s="40"/>
      <c r="SZZ6" s="40"/>
      <c r="TAA6" s="40"/>
      <c r="TAB6" s="40"/>
      <c r="TAC6" s="40"/>
      <c r="TAD6" s="40"/>
      <c r="TAE6" s="40"/>
      <c r="TAF6" s="40"/>
      <c r="TAG6" s="40"/>
      <c r="TAH6" s="40"/>
      <c r="TAI6" s="40"/>
      <c r="TAJ6" s="40"/>
      <c r="TAK6" s="40"/>
      <c r="TAL6" s="40"/>
      <c r="TAM6" s="40"/>
      <c r="TAN6" s="40"/>
      <c r="TAO6" s="40"/>
      <c r="TAP6" s="40"/>
      <c r="TAQ6" s="40"/>
      <c r="TAR6" s="40"/>
      <c r="TAS6" s="40"/>
      <c r="TAT6" s="40"/>
      <c r="TAU6" s="40"/>
      <c r="TAV6" s="40"/>
      <c r="TAW6" s="40"/>
      <c r="TAX6" s="40"/>
      <c r="TAY6" s="40"/>
      <c r="TAZ6" s="40"/>
      <c r="TBA6" s="40"/>
      <c r="TBB6" s="40"/>
      <c r="TBC6" s="40"/>
      <c r="TBD6" s="40"/>
      <c r="TBE6" s="40"/>
      <c r="TBF6" s="40"/>
      <c r="TBG6" s="40"/>
      <c r="TBH6" s="40"/>
      <c r="TBI6" s="40"/>
      <c r="TBJ6" s="40"/>
      <c r="TBK6" s="40"/>
      <c r="TBL6" s="40"/>
      <c r="TBM6" s="40"/>
      <c r="TBN6" s="40"/>
      <c r="TBO6" s="40"/>
      <c r="TBP6" s="40"/>
      <c r="TBQ6" s="40"/>
      <c r="TBR6" s="40"/>
      <c r="TBS6" s="40"/>
      <c r="TBT6" s="40"/>
      <c r="TBU6" s="40"/>
      <c r="TBV6" s="40"/>
      <c r="TBW6" s="40"/>
      <c r="TBX6" s="40"/>
      <c r="TBY6" s="40"/>
      <c r="TBZ6" s="40"/>
      <c r="TCA6" s="40"/>
      <c r="TCB6" s="40"/>
      <c r="TCC6" s="40"/>
      <c r="TCD6" s="40"/>
      <c r="TCE6" s="40"/>
      <c r="TCF6" s="40"/>
      <c r="TCG6" s="40"/>
      <c r="TCH6" s="40"/>
      <c r="TCI6" s="40"/>
      <c r="TCJ6" s="40"/>
      <c r="TCK6" s="40"/>
      <c r="TCL6" s="40"/>
      <c r="TCM6" s="40"/>
      <c r="TCN6" s="40"/>
      <c r="TCO6" s="40"/>
      <c r="TCP6" s="40"/>
      <c r="TCQ6" s="40"/>
      <c r="TCR6" s="40"/>
      <c r="TCS6" s="40"/>
      <c r="TCT6" s="40"/>
      <c r="TCU6" s="40"/>
      <c r="TCV6" s="40"/>
      <c r="TCW6" s="40"/>
      <c r="TCX6" s="40"/>
      <c r="TCY6" s="40"/>
      <c r="TCZ6" s="40"/>
      <c r="TDA6" s="40"/>
      <c r="TDB6" s="40"/>
      <c r="TDC6" s="40"/>
      <c r="TDD6" s="40"/>
      <c r="TDE6" s="40"/>
      <c r="TDF6" s="40"/>
      <c r="TDG6" s="40"/>
      <c r="TDH6" s="40"/>
      <c r="TDI6" s="40"/>
      <c r="TDJ6" s="40"/>
      <c r="TDK6" s="40"/>
      <c r="TDL6" s="40"/>
      <c r="TDM6" s="40"/>
      <c r="TDN6" s="40"/>
      <c r="TDO6" s="40"/>
      <c r="TDP6" s="40"/>
      <c r="TDQ6" s="40"/>
      <c r="TDR6" s="40"/>
      <c r="TDS6" s="40"/>
      <c r="TDT6" s="40"/>
      <c r="TDU6" s="40"/>
      <c r="TDV6" s="40"/>
      <c r="TDW6" s="40"/>
      <c r="TDX6" s="40"/>
      <c r="TDY6" s="40"/>
      <c r="TDZ6" s="40"/>
      <c r="TEA6" s="40"/>
      <c r="TEB6" s="40"/>
      <c r="TEC6" s="40"/>
      <c r="TED6" s="40"/>
      <c r="TEE6" s="40"/>
      <c r="TEF6" s="40"/>
      <c r="TEG6" s="40"/>
      <c r="TEH6" s="40"/>
      <c r="TEI6" s="40"/>
      <c r="TEJ6" s="40"/>
      <c r="TEK6" s="40"/>
      <c r="TEL6" s="40"/>
      <c r="TEM6" s="40"/>
      <c r="TEN6" s="40"/>
      <c r="TEO6" s="40"/>
      <c r="TEP6" s="40"/>
      <c r="TEQ6" s="40"/>
      <c r="TER6" s="40"/>
      <c r="TES6" s="40"/>
      <c r="TET6" s="40"/>
      <c r="TEU6" s="40"/>
      <c r="TEV6" s="40"/>
      <c r="TEW6" s="40"/>
      <c r="TEX6" s="40"/>
      <c r="TEY6" s="40"/>
      <c r="TEZ6" s="40"/>
      <c r="TFA6" s="40"/>
      <c r="TFB6" s="40"/>
      <c r="TFC6" s="40"/>
      <c r="TFD6" s="40"/>
      <c r="TFE6" s="40"/>
      <c r="TFF6" s="40"/>
      <c r="TFG6" s="40"/>
      <c r="TFH6" s="40"/>
      <c r="TFI6" s="40"/>
      <c r="TFJ6" s="40"/>
      <c r="TFK6" s="40"/>
      <c r="TFL6" s="40"/>
      <c r="TFM6" s="40"/>
      <c r="TFN6" s="40"/>
      <c r="TFO6" s="40"/>
      <c r="TFP6" s="40"/>
      <c r="TFQ6" s="40"/>
      <c r="TFR6" s="40"/>
      <c r="TFS6" s="40"/>
      <c r="TFT6" s="40"/>
      <c r="TFU6" s="40"/>
      <c r="TFV6" s="40"/>
      <c r="TFW6" s="40"/>
      <c r="TFX6" s="40"/>
      <c r="TFY6" s="40"/>
      <c r="TFZ6" s="40"/>
      <c r="TGA6" s="40"/>
      <c r="TGB6" s="40"/>
      <c r="TGC6" s="40"/>
      <c r="TGD6" s="40"/>
      <c r="TGE6" s="40"/>
      <c r="TGF6" s="40"/>
      <c r="TGG6" s="40"/>
      <c r="TGH6" s="40"/>
      <c r="TGI6" s="40"/>
      <c r="TGJ6" s="40"/>
      <c r="TGK6" s="40"/>
      <c r="TGL6" s="40"/>
      <c r="TGM6" s="40"/>
      <c r="TGN6" s="40"/>
      <c r="TGO6" s="40"/>
      <c r="TGP6" s="40"/>
      <c r="TGQ6" s="40"/>
      <c r="TGR6" s="40"/>
      <c r="TGS6" s="40"/>
      <c r="TGT6" s="40"/>
      <c r="TGU6" s="40"/>
      <c r="TGV6" s="40"/>
      <c r="TGW6" s="40"/>
      <c r="TGX6" s="40"/>
      <c r="TGY6" s="40"/>
      <c r="TGZ6" s="40"/>
      <c r="THA6" s="40"/>
      <c r="THB6" s="40"/>
      <c r="THC6" s="40"/>
      <c r="THD6" s="40"/>
      <c r="THE6" s="40"/>
      <c r="THF6" s="40"/>
      <c r="THG6" s="40"/>
      <c r="THH6" s="40"/>
      <c r="THI6" s="40"/>
      <c r="THJ6" s="40"/>
      <c r="THK6" s="40"/>
      <c r="THL6" s="40"/>
      <c r="THM6" s="40"/>
      <c r="THN6" s="40"/>
      <c r="THO6" s="40"/>
      <c r="THP6" s="40"/>
      <c r="THQ6" s="40"/>
      <c r="THR6" s="40"/>
      <c r="THS6" s="40"/>
      <c r="THT6" s="40"/>
      <c r="THU6" s="40"/>
      <c r="THV6" s="40"/>
      <c r="THW6" s="40"/>
      <c r="THX6" s="40"/>
      <c r="THY6" s="40"/>
      <c r="THZ6" s="40"/>
      <c r="TIA6" s="40"/>
      <c r="TIB6" s="40"/>
      <c r="TIC6" s="40"/>
      <c r="TID6" s="40"/>
      <c r="TIE6" s="40"/>
      <c r="TIF6" s="40"/>
      <c r="TIG6" s="40"/>
      <c r="TIH6" s="40"/>
      <c r="TII6" s="40"/>
      <c r="TIJ6" s="40"/>
      <c r="TIK6" s="40"/>
      <c r="TIL6" s="40"/>
      <c r="TIM6" s="40"/>
      <c r="TIN6" s="40"/>
      <c r="TIO6" s="40"/>
      <c r="TIP6" s="40"/>
      <c r="TIQ6" s="40"/>
      <c r="TIR6" s="40"/>
      <c r="TIS6" s="40"/>
      <c r="TIT6" s="40"/>
      <c r="TIU6" s="40"/>
      <c r="TIV6" s="40"/>
      <c r="TIW6" s="40"/>
      <c r="TIX6" s="40"/>
      <c r="TIY6" s="40"/>
      <c r="TIZ6" s="40"/>
      <c r="TJA6" s="40"/>
      <c r="TJB6" s="40"/>
      <c r="TJC6" s="40"/>
      <c r="TJD6" s="40"/>
      <c r="TJE6" s="40"/>
      <c r="TJF6" s="40"/>
      <c r="TJG6" s="40"/>
      <c r="TJH6" s="40"/>
      <c r="TJI6" s="40"/>
      <c r="TJJ6" s="40"/>
      <c r="TJK6" s="40"/>
      <c r="TJL6" s="40"/>
      <c r="TJM6" s="40"/>
      <c r="TJN6" s="40"/>
      <c r="TJO6" s="40"/>
      <c r="TJP6" s="40"/>
      <c r="TJQ6" s="40"/>
      <c r="TJR6" s="40"/>
      <c r="TJS6" s="40"/>
      <c r="TJT6" s="40"/>
      <c r="TJU6" s="40"/>
      <c r="TJV6" s="40"/>
      <c r="TJW6" s="40"/>
      <c r="TJX6" s="40"/>
      <c r="TJY6" s="40"/>
      <c r="TJZ6" s="40"/>
      <c r="TKA6" s="40"/>
      <c r="TKB6" s="40"/>
      <c r="TKC6" s="40"/>
      <c r="TKD6" s="40"/>
      <c r="TKE6" s="40"/>
      <c r="TKF6" s="40"/>
      <c r="TKG6" s="40"/>
      <c r="TKH6" s="40"/>
      <c r="TKI6" s="40"/>
      <c r="TKJ6" s="40"/>
      <c r="TKK6" s="40"/>
      <c r="TKL6" s="40"/>
      <c r="TKM6" s="40"/>
      <c r="TKN6" s="40"/>
      <c r="TKO6" s="40"/>
      <c r="TKP6" s="40"/>
      <c r="TKQ6" s="40"/>
      <c r="TKR6" s="40"/>
      <c r="TKS6" s="40"/>
      <c r="TKT6" s="40"/>
      <c r="TKU6" s="40"/>
      <c r="TKV6" s="40"/>
      <c r="TKW6" s="40"/>
      <c r="TKX6" s="40"/>
      <c r="TKY6" s="40"/>
      <c r="TKZ6" s="40"/>
      <c r="TLA6" s="40"/>
      <c r="TLB6" s="40"/>
      <c r="TLC6" s="40"/>
      <c r="TLD6" s="40"/>
      <c r="TLE6" s="40"/>
      <c r="TLF6" s="40"/>
      <c r="TLG6" s="40"/>
      <c r="TLH6" s="40"/>
      <c r="TLI6" s="40"/>
      <c r="TLJ6" s="40"/>
      <c r="TLK6" s="40"/>
      <c r="TLL6" s="40"/>
      <c r="TLM6" s="40"/>
      <c r="TLN6" s="40"/>
      <c r="TLO6" s="40"/>
      <c r="TLP6" s="40"/>
      <c r="TLQ6" s="40"/>
      <c r="TLR6" s="40"/>
      <c r="TLS6" s="40"/>
      <c r="TLT6" s="40"/>
      <c r="TLU6" s="40"/>
      <c r="TLV6" s="40"/>
      <c r="TLW6" s="40"/>
      <c r="TLX6" s="40"/>
      <c r="TLY6" s="40"/>
      <c r="TLZ6" s="40"/>
      <c r="TMA6" s="40"/>
      <c r="TMB6" s="40"/>
      <c r="TMC6" s="40"/>
      <c r="TMD6" s="40"/>
      <c r="TME6" s="40"/>
      <c r="TMF6" s="40"/>
      <c r="TMG6" s="40"/>
      <c r="TMH6" s="40"/>
      <c r="TMI6" s="40"/>
      <c r="TMJ6" s="40"/>
      <c r="TMK6" s="40"/>
      <c r="TML6" s="40"/>
      <c r="TMM6" s="40"/>
      <c r="TMN6" s="40"/>
      <c r="TMO6" s="40"/>
      <c r="TMP6" s="40"/>
      <c r="TMQ6" s="40"/>
      <c r="TMR6" s="40"/>
      <c r="TMS6" s="40"/>
      <c r="TMT6" s="40"/>
      <c r="TMU6" s="40"/>
      <c r="TMV6" s="40"/>
      <c r="TMW6" s="40"/>
      <c r="TMX6" s="40"/>
      <c r="TMY6" s="40"/>
      <c r="TMZ6" s="40"/>
      <c r="TNA6" s="40"/>
      <c r="TNB6" s="40"/>
      <c r="TNC6" s="40"/>
      <c r="TND6" s="40"/>
      <c r="TNE6" s="40"/>
      <c r="TNF6" s="40"/>
      <c r="TNG6" s="40"/>
      <c r="TNH6" s="40"/>
      <c r="TNI6" s="40"/>
      <c r="TNJ6" s="40"/>
      <c r="TNK6" s="40"/>
      <c r="TNL6" s="40"/>
      <c r="TNM6" s="40"/>
      <c r="TNN6" s="40"/>
      <c r="TNO6" s="40"/>
      <c r="TNP6" s="40"/>
      <c r="TNQ6" s="40"/>
      <c r="TNR6" s="40"/>
      <c r="TNS6" s="40"/>
      <c r="TNT6" s="40"/>
      <c r="TNU6" s="40"/>
      <c r="TNV6" s="40"/>
      <c r="TNW6" s="40"/>
      <c r="TNX6" s="40"/>
      <c r="TNY6" s="40"/>
      <c r="TNZ6" s="40"/>
      <c r="TOA6" s="40"/>
      <c r="TOB6" s="40"/>
      <c r="TOC6" s="40"/>
      <c r="TOD6" s="40"/>
      <c r="TOE6" s="40"/>
      <c r="TOF6" s="40"/>
      <c r="TOG6" s="40"/>
      <c r="TOH6" s="40"/>
      <c r="TOI6" s="40"/>
      <c r="TOJ6" s="40"/>
      <c r="TOK6" s="40"/>
      <c r="TOL6" s="40"/>
      <c r="TOM6" s="40"/>
      <c r="TON6" s="40"/>
      <c r="TOO6" s="40"/>
      <c r="TOP6" s="40"/>
      <c r="TOQ6" s="40"/>
      <c r="TOR6" s="40"/>
      <c r="TOS6" s="40"/>
      <c r="TOT6" s="40"/>
      <c r="TOU6" s="40"/>
      <c r="TOV6" s="40"/>
      <c r="TOW6" s="40"/>
      <c r="TOX6" s="40"/>
      <c r="TOY6" s="40"/>
      <c r="TOZ6" s="40"/>
      <c r="TPA6" s="40"/>
      <c r="TPB6" s="40"/>
      <c r="TPC6" s="40"/>
      <c r="TPD6" s="40"/>
      <c r="TPE6" s="40"/>
      <c r="TPF6" s="40"/>
      <c r="TPG6" s="40"/>
      <c r="TPH6" s="40"/>
      <c r="TPI6" s="40"/>
      <c r="TPJ6" s="40"/>
      <c r="TPK6" s="40"/>
      <c r="TPL6" s="40"/>
      <c r="TPM6" s="40"/>
      <c r="TPN6" s="40"/>
      <c r="TPO6" s="40"/>
      <c r="TPP6" s="40"/>
      <c r="TPQ6" s="40"/>
      <c r="TPR6" s="40"/>
      <c r="TPS6" s="40"/>
      <c r="TPT6" s="40"/>
      <c r="TPU6" s="40"/>
      <c r="TPV6" s="40"/>
      <c r="TPW6" s="40"/>
      <c r="TPX6" s="40"/>
      <c r="TPY6" s="40"/>
      <c r="TPZ6" s="40"/>
      <c r="TQA6" s="40"/>
      <c r="TQB6" s="40"/>
      <c r="TQC6" s="40"/>
      <c r="TQD6" s="40"/>
      <c r="TQE6" s="40"/>
      <c r="TQF6" s="40"/>
      <c r="TQG6" s="40"/>
      <c r="TQH6" s="40"/>
      <c r="TQI6" s="40"/>
      <c r="TQJ6" s="40"/>
      <c r="TQK6" s="40"/>
      <c r="TQL6" s="40"/>
      <c r="TQM6" s="40"/>
      <c r="TQN6" s="40"/>
      <c r="TQO6" s="40"/>
      <c r="TQP6" s="40"/>
      <c r="TQQ6" s="40"/>
      <c r="TQR6" s="40"/>
      <c r="TQS6" s="40"/>
      <c r="TQT6" s="40"/>
      <c r="TQU6" s="40"/>
      <c r="TQV6" s="40"/>
      <c r="TQW6" s="40"/>
      <c r="TQX6" s="40"/>
      <c r="TQY6" s="40"/>
      <c r="TQZ6" s="40"/>
      <c r="TRA6" s="40"/>
      <c r="TRB6" s="40"/>
      <c r="TRC6" s="40"/>
      <c r="TRD6" s="40"/>
      <c r="TRE6" s="40"/>
      <c r="TRF6" s="40"/>
      <c r="TRG6" s="40"/>
      <c r="TRH6" s="40"/>
      <c r="TRI6" s="40"/>
      <c r="TRJ6" s="40"/>
      <c r="TRK6" s="40"/>
      <c r="TRL6" s="40"/>
      <c r="TRM6" s="40"/>
      <c r="TRN6" s="40"/>
      <c r="TRO6" s="40"/>
      <c r="TRP6" s="40"/>
      <c r="TRQ6" s="40"/>
      <c r="TRR6" s="40"/>
      <c r="TRS6" s="40"/>
      <c r="TRT6" s="40"/>
      <c r="TRU6" s="40"/>
      <c r="TRV6" s="40"/>
      <c r="TRW6" s="40"/>
      <c r="TRX6" s="40"/>
      <c r="TRY6" s="40"/>
      <c r="TRZ6" s="40"/>
      <c r="TSA6" s="40"/>
      <c r="TSB6" s="40"/>
      <c r="TSC6" s="40"/>
      <c r="TSD6" s="40"/>
      <c r="TSE6" s="40"/>
      <c r="TSF6" s="40"/>
      <c r="TSG6" s="40"/>
      <c r="TSH6" s="40"/>
      <c r="TSI6" s="40"/>
      <c r="TSJ6" s="40"/>
      <c r="TSK6" s="40"/>
      <c r="TSL6" s="40"/>
      <c r="TSM6" s="40"/>
      <c r="TSN6" s="40"/>
      <c r="TSO6" s="40"/>
      <c r="TSP6" s="40"/>
      <c r="TSQ6" s="40"/>
      <c r="TSR6" s="40"/>
      <c r="TSS6" s="40"/>
      <c r="TST6" s="40"/>
      <c r="TSU6" s="40"/>
      <c r="TSV6" s="40"/>
      <c r="TSW6" s="40"/>
      <c r="TSX6" s="40"/>
      <c r="TSY6" s="40"/>
      <c r="TSZ6" s="40"/>
      <c r="TTA6" s="40"/>
      <c r="TTB6" s="40"/>
      <c r="TTC6" s="40"/>
      <c r="TTD6" s="40"/>
      <c r="TTE6" s="40"/>
      <c r="TTF6" s="40"/>
      <c r="TTG6" s="40"/>
      <c r="TTH6" s="40"/>
      <c r="TTI6" s="40"/>
      <c r="TTJ6" s="40"/>
      <c r="TTK6" s="40"/>
      <c r="TTL6" s="40"/>
      <c r="TTM6" s="40"/>
      <c r="TTN6" s="40"/>
      <c r="TTO6" s="40"/>
      <c r="TTP6" s="40"/>
      <c r="TTQ6" s="40"/>
      <c r="TTR6" s="40"/>
      <c r="TTS6" s="40"/>
      <c r="TTT6" s="40"/>
      <c r="TTU6" s="40"/>
      <c r="TTV6" s="40"/>
      <c r="TTW6" s="40"/>
      <c r="TTX6" s="40"/>
      <c r="TTY6" s="40"/>
      <c r="TTZ6" s="40"/>
      <c r="TUA6" s="40"/>
      <c r="TUB6" s="40"/>
      <c r="TUC6" s="40"/>
      <c r="TUD6" s="40"/>
      <c r="TUE6" s="40"/>
      <c r="TUF6" s="40"/>
      <c r="TUG6" s="40"/>
      <c r="TUH6" s="40"/>
      <c r="TUI6" s="40"/>
      <c r="TUJ6" s="40"/>
      <c r="TUK6" s="40"/>
      <c r="TUL6" s="40"/>
      <c r="TUM6" s="40"/>
      <c r="TUN6" s="40"/>
      <c r="TUO6" s="40"/>
      <c r="TUP6" s="40"/>
      <c r="TUQ6" s="40"/>
      <c r="TUR6" s="40"/>
      <c r="TUS6" s="40"/>
      <c r="TUT6" s="40"/>
      <c r="TUU6" s="40"/>
      <c r="TUV6" s="40"/>
      <c r="TUW6" s="40"/>
      <c r="TUX6" s="40"/>
      <c r="TUY6" s="40"/>
      <c r="TUZ6" s="40"/>
      <c r="TVA6" s="40"/>
      <c r="TVB6" s="40"/>
      <c r="TVC6" s="40"/>
      <c r="TVD6" s="40"/>
      <c r="TVE6" s="40"/>
      <c r="TVF6" s="40"/>
      <c r="TVG6" s="40"/>
      <c r="TVH6" s="40"/>
      <c r="TVI6" s="40"/>
      <c r="TVJ6" s="40"/>
      <c r="TVK6" s="40"/>
      <c r="TVL6" s="40"/>
      <c r="TVM6" s="40"/>
      <c r="TVN6" s="40"/>
      <c r="TVO6" s="40"/>
      <c r="TVP6" s="40"/>
      <c r="TVQ6" s="40"/>
      <c r="TVR6" s="40"/>
      <c r="TVS6" s="40"/>
      <c r="TVT6" s="40"/>
      <c r="TVU6" s="40"/>
      <c r="TVV6" s="40"/>
      <c r="TVW6" s="40"/>
      <c r="TVX6" s="40"/>
      <c r="TVY6" s="40"/>
      <c r="TVZ6" s="40"/>
      <c r="TWA6" s="40"/>
      <c r="TWB6" s="40"/>
      <c r="TWC6" s="40"/>
      <c r="TWD6" s="40"/>
      <c r="TWE6" s="40"/>
      <c r="TWF6" s="40"/>
      <c r="TWG6" s="40"/>
      <c r="TWH6" s="40"/>
      <c r="TWI6" s="40"/>
      <c r="TWJ6" s="40"/>
      <c r="TWK6" s="40"/>
      <c r="TWL6" s="40"/>
      <c r="TWM6" s="40"/>
      <c r="TWN6" s="40"/>
      <c r="TWO6" s="40"/>
      <c r="TWP6" s="40"/>
      <c r="TWQ6" s="40"/>
      <c r="TWR6" s="40"/>
      <c r="TWS6" s="40"/>
      <c r="TWT6" s="40"/>
      <c r="TWU6" s="40"/>
      <c r="TWV6" s="40"/>
      <c r="TWW6" s="40"/>
      <c r="TWX6" s="40"/>
      <c r="TWY6" s="40"/>
      <c r="TWZ6" s="40"/>
      <c r="TXA6" s="40"/>
      <c r="TXB6" s="40"/>
      <c r="TXC6" s="40"/>
      <c r="TXD6" s="40"/>
      <c r="TXE6" s="40"/>
      <c r="TXF6" s="40"/>
      <c r="TXG6" s="40"/>
      <c r="TXH6" s="40"/>
      <c r="TXI6" s="40"/>
      <c r="TXJ6" s="40"/>
      <c r="TXK6" s="40"/>
      <c r="TXL6" s="40"/>
      <c r="TXM6" s="40"/>
      <c r="TXN6" s="40"/>
      <c r="TXO6" s="40"/>
      <c r="TXP6" s="40"/>
      <c r="TXQ6" s="40"/>
      <c r="TXR6" s="40"/>
      <c r="TXS6" s="40"/>
      <c r="TXT6" s="40"/>
      <c r="TXU6" s="40"/>
      <c r="TXV6" s="40"/>
      <c r="TXW6" s="40"/>
      <c r="TXX6" s="40"/>
      <c r="TXY6" s="40"/>
      <c r="TXZ6" s="40"/>
      <c r="TYA6" s="40"/>
      <c r="TYB6" s="40"/>
      <c r="TYC6" s="40"/>
      <c r="TYD6" s="40"/>
      <c r="TYE6" s="40"/>
      <c r="TYF6" s="40"/>
      <c r="TYG6" s="40"/>
      <c r="TYH6" s="40"/>
      <c r="TYI6" s="40"/>
      <c r="TYJ6" s="40"/>
      <c r="TYK6" s="40"/>
      <c r="TYL6" s="40"/>
      <c r="TYM6" s="40"/>
      <c r="TYN6" s="40"/>
      <c r="TYO6" s="40"/>
      <c r="TYP6" s="40"/>
      <c r="TYQ6" s="40"/>
      <c r="TYR6" s="40"/>
      <c r="TYS6" s="40"/>
      <c r="TYT6" s="40"/>
      <c r="TYU6" s="40"/>
      <c r="TYV6" s="40"/>
      <c r="TYW6" s="40"/>
      <c r="TYX6" s="40"/>
      <c r="TYY6" s="40"/>
      <c r="TYZ6" s="40"/>
      <c r="TZA6" s="40"/>
      <c r="TZB6" s="40"/>
      <c r="TZC6" s="40"/>
      <c r="TZD6" s="40"/>
      <c r="TZE6" s="40"/>
      <c r="TZF6" s="40"/>
      <c r="TZG6" s="40"/>
      <c r="TZH6" s="40"/>
      <c r="TZI6" s="40"/>
      <c r="TZJ6" s="40"/>
      <c r="TZK6" s="40"/>
      <c r="TZL6" s="40"/>
      <c r="TZM6" s="40"/>
      <c r="TZN6" s="40"/>
      <c r="TZO6" s="40"/>
      <c r="TZP6" s="40"/>
      <c r="TZQ6" s="40"/>
      <c r="TZR6" s="40"/>
      <c r="TZS6" s="40"/>
      <c r="TZT6" s="40"/>
      <c r="TZU6" s="40"/>
      <c r="TZV6" s="40"/>
      <c r="TZW6" s="40"/>
      <c r="TZX6" s="40"/>
      <c r="TZY6" s="40"/>
      <c r="TZZ6" s="40"/>
      <c r="UAA6" s="40"/>
      <c r="UAB6" s="40"/>
      <c r="UAC6" s="40"/>
      <c r="UAD6" s="40"/>
      <c r="UAE6" s="40"/>
      <c r="UAF6" s="40"/>
      <c r="UAG6" s="40"/>
      <c r="UAH6" s="40"/>
      <c r="UAI6" s="40"/>
      <c r="UAJ6" s="40"/>
      <c r="UAK6" s="40"/>
      <c r="UAL6" s="40"/>
      <c r="UAM6" s="40"/>
      <c r="UAN6" s="40"/>
      <c r="UAO6" s="40"/>
      <c r="UAP6" s="40"/>
      <c r="UAQ6" s="40"/>
      <c r="UAR6" s="40"/>
      <c r="UAS6" s="40"/>
      <c r="UAT6" s="40"/>
      <c r="UAU6" s="40"/>
      <c r="UAV6" s="40"/>
      <c r="UAW6" s="40"/>
      <c r="UAX6" s="40"/>
      <c r="UAY6" s="40"/>
      <c r="UAZ6" s="40"/>
      <c r="UBA6" s="40"/>
      <c r="UBB6" s="40"/>
      <c r="UBC6" s="40"/>
      <c r="UBD6" s="40"/>
      <c r="UBE6" s="40"/>
      <c r="UBF6" s="40"/>
      <c r="UBG6" s="40"/>
      <c r="UBH6" s="40"/>
      <c r="UBI6" s="40"/>
      <c r="UBJ6" s="40"/>
      <c r="UBK6" s="40"/>
      <c r="UBL6" s="40"/>
      <c r="UBM6" s="40"/>
      <c r="UBN6" s="40"/>
      <c r="UBO6" s="40"/>
      <c r="UBP6" s="40"/>
      <c r="UBQ6" s="40"/>
      <c r="UBR6" s="40"/>
      <c r="UBS6" s="40"/>
      <c r="UBT6" s="40"/>
      <c r="UBU6" s="40"/>
      <c r="UBV6" s="40"/>
      <c r="UBW6" s="40"/>
      <c r="UBX6" s="40"/>
      <c r="UBY6" s="40"/>
      <c r="UBZ6" s="40"/>
      <c r="UCA6" s="40"/>
      <c r="UCB6" s="40"/>
      <c r="UCC6" s="40"/>
      <c r="UCD6" s="40"/>
      <c r="UCE6" s="40"/>
      <c r="UCF6" s="40"/>
      <c r="UCG6" s="40"/>
      <c r="UCH6" s="40"/>
      <c r="UCI6" s="40"/>
      <c r="UCJ6" s="40"/>
      <c r="UCK6" s="40"/>
      <c r="UCL6" s="40"/>
      <c r="UCM6" s="40"/>
      <c r="UCN6" s="40"/>
      <c r="UCO6" s="40"/>
      <c r="UCP6" s="40"/>
      <c r="UCQ6" s="40"/>
      <c r="UCR6" s="40"/>
      <c r="UCS6" s="40"/>
      <c r="UCT6" s="40"/>
      <c r="UCU6" s="40"/>
      <c r="UCV6" s="40"/>
      <c r="UCW6" s="40"/>
      <c r="UCX6" s="40"/>
      <c r="UCY6" s="40"/>
      <c r="UCZ6" s="40"/>
      <c r="UDA6" s="40"/>
      <c r="UDB6" s="40"/>
      <c r="UDC6" s="40"/>
      <c r="UDD6" s="40"/>
      <c r="UDE6" s="40"/>
      <c r="UDF6" s="40"/>
      <c r="UDG6" s="40"/>
      <c r="UDH6" s="40"/>
      <c r="UDI6" s="40"/>
      <c r="UDJ6" s="40"/>
      <c r="UDK6" s="40"/>
      <c r="UDL6" s="40"/>
      <c r="UDM6" s="40"/>
      <c r="UDN6" s="40"/>
      <c r="UDO6" s="40"/>
      <c r="UDP6" s="40"/>
      <c r="UDQ6" s="40"/>
      <c r="UDR6" s="40"/>
      <c r="UDS6" s="40"/>
      <c r="UDT6" s="40"/>
      <c r="UDU6" s="40"/>
      <c r="UDV6" s="40"/>
      <c r="UDW6" s="40"/>
      <c r="UDX6" s="40"/>
      <c r="UDY6" s="40"/>
      <c r="UDZ6" s="40"/>
      <c r="UEA6" s="40"/>
      <c r="UEB6" s="40"/>
      <c r="UEC6" s="40"/>
      <c r="UED6" s="40"/>
      <c r="UEE6" s="40"/>
      <c r="UEF6" s="40"/>
      <c r="UEG6" s="40"/>
      <c r="UEH6" s="40"/>
      <c r="UEI6" s="40"/>
      <c r="UEJ6" s="40"/>
      <c r="UEK6" s="40"/>
      <c r="UEL6" s="40"/>
      <c r="UEM6" s="40"/>
      <c r="UEN6" s="40"/>
      <c r="UEO6" s="40"/>
      <c r="UEP6" s="40"/>
      <c r="UEQ6" s="40"/>
      <c r="UER6" s="40"/>
      <c r="UES6" s="40"/>
      <c r="UET6" s="40"/>
      <c r="UEU6" s="40"/>
      <c r="UEV6" s="40"/>
      <c r="UEW6" s="40"/>
      <c r="UEX6" s="40"/>
      <c r="UEY6" s="40"/>
      <c r="UEZ6" s="40"/>
      <c r="UFA6" s="40"/>
      <c r="UFB6" s="40"/>
      <c r="UFC6" s="40"/>
      <c r="UFD6" s="40"/>
      <c r="UFE6" s="40"/>
      <c r="UFF6" s="40"/>
      <c r="UFG6" s="40"/>
      <c r="UFH6" s="40"/>
      <c r="UFI6" s="40"/>
      <c r="UFJ6" s="40"/>
      <c r="UFK6" s="40"/>
      <c r="UFL6" s="40"/>
      <c r="UFM6" s="40"/>
      <c r="UFN6" s="40"/>
      <c r="UFO6" s="40"/>
      <c r="UFP6" s="40"/>
      <c r="UFQ6" s="40"/>
      <c r="UFR6" s="40"/>
      <c r="UFS6" s="40"/>
      <c r="UFT6" s="40"/>
      <c r="UFU6" s="40"/>
      <c r="UFV6" s="40"/>
      <c r="UFW6" s="40"/>
      <c r="UFX6" s="40"/>
      <c r="UFY6" s="40"/>
      <c r="UFZ6" s="40"/>
      <c r="UGA6" s="40"/>
      <c r="UGB6" s="40"/>
      <c r="UGC6" s="40"/>
      <c r="UGD6" s="40"/>
      <c r="UGE6" s="40"/>
      <c r="UGF6" s="40"/>
      <c r="UGG6" s="40"/>
      <c r="UGH6" s="40"/>
      <c r="UGI6" s="40"/>
      <c r="UGJ6" s="40"/>
      <c r="UGK6" s="40"/>
      <c r="UGL6" s="40"/>
      <c r="UGM6" s="40"/>
      <c r="UGN6" s="40"/>
      <c r="UGO6" s="40"/>
      <c r="UGP6" s="40"/>
      <c r="UGQ6" s="40"/>
      <c r="UGR6" s="40"/>
      <c r="UGS6" s="40"/>
      <c r="UGT6" s="40"/>
      <c r="UGU6" s="40"/>
      <c r="UGV6" s="40"/>
      <c r="UGW6" s="40"/>
      <c r="UGX6" s="40"/>
      <c r="UGY6" s="40"/>
      <c r="UGZ6" s="40"/>
      <c r="UHA6" s="40"/>
      <c r="UHB6" s="40"/>
      <c r="UHC6" s="40"/>
      <c r="UHD6" s="40"/>
      <c r="UHE6" s="40"/>
      <c r="UHF6" s="40"/>
      <c r="UHG6" s="40"/>
      <c r="UHH6" s="40"/>
      <c r="UHI6" s="40"/>
      <c r="UHJ6" s="40"/>
      <c r="UHK6" s="40"/>
      <c r="UHL6" s="40"/>
      <c r="UHM6" s="40"/>
      <c r="UHN6" s="40"/>
      <c r="UHO6" s="40"/>
      <c r="UHP6" s="40"/>
      <c r="UHQ6" s="40"/>
      <c r="UHR6" s="40"/>
      <c r="UHS6" s="40"/>
      <c r="UHT6" s="40"/>
      <c r="UHU6" s="40"/>
      <c r="UHV6" s="40"/>
      <c r="UHW6" s="40"/>
      <c r="UHX6" s="40"/>
      <c r="UHY6" s="40"/>
      <c r="UHZ6" s="40"/>
      <c r="UIA6" s="40"/>
      <c r="UIB6" s="40"/>
      <c r="UIC6" s="40"/>
      <c r="UID6" s="40"/>
      <c r="UIE6" s="40"/>
      <c r="UIF6" s="40"/>
      <c r="UIG6" s="40"/>
      <c r="UIH6" s="40"/>
      <c r="UII6" s="40"/>
      <c r="UIJ6" s="40"/>
      <c r="UIK6" s="40"/>
      <c r="UIL6" s="40"/>
      <c r="UIM6" s="40"/>
      <c r="UIN6" s="40"/>
      <c r="UIO6" s="40"/>
      <c r="UIP6" s="40"/>
      <c r="UIQ6" s="40"/>
      <c r="UIR6" s="40"/>
      <c r="UIS6" s="40"/>
      <c r="UIT6" s="40"/>
      <c r="UIU6" s="40"/>
      <c r="UIV6" s="40"/>
      <c r="UIW6" s="40"/>
      <c r="UIX6" s="40"/>
      <c r="UIY6" s="40"/>
      <c r="UIZ6" s="40"/>
      <c r="UJA6" s="40"/>
      <c r="UJB6" s="40"/>
      <c r="UJC6" s="40"/>
      <c r="UJD6" s="40"/>
      <c r="UJE6" s="40"/>
      <c r="UJF6" s="40"/>
      <c r="UJG6" s="40"/>
      <c r="UJH6" s="40"/>
      <c r="UJI6" s="40"/>
      <c r="UJJ6" s="40"/>
      <c r="UJK6" s="40"/>
      <c r="UJL6" s="40"/>
      <c r="UJM6" s="40"/>
      <c r="UJN6" s="40"/>
      <c r="UJO6" s="40"/>
      <c r="UJP6" s="40"/>
      <c r="UJQ6" s="40"/>
      <c r="UJR6" s="40"/>
      <c r="UJS6" s="40"/>
      <c r="UJT6" s="40"/>
      <c r="UJU6" s="40"/>
      <c r="UJV6" s="40"/>
      <c r="UJW6" s="40"/>
      <c r="UJX6" s="40"/>
      <c r="UJY6" s="40"/>
      <c r="UJZ6" s="40"/>
      <c r="UKA6" s="40"/>
      <c r="UKB6" s="40"/>
      <c r="UKC6" s="40"/>
      <c r="UKD6" s="40"/>
      <c r="UKE6" s="40"/>
      <c r="UKF6" s="40"/>
      <c r="UKG6" s="40"/>
      <c r="UKH6" s="40"/>
      <c r="UKI6" s="40"/>
      <c r="UKJ6" s="40"/>
      <c r="UKK6" s="40"/>
      <c r="UKL6" s="40"/>
      <c r="UKM6" s="40"/>
      <c r="UKN6" s="40"/>
      <c r="UKO6" s="40"/>
      <c r="UKP6" s="40"/>
      <c r="UKQ6" s="40"/>
      <c r="UKR6" s="40"/>
      <c r="UKS6" s="40"/>
      <c r="UKT6" s="40"/>
      <c r="UKU6" s="40"/>
      <c r="UKV6" s="40"/>
      <c r="UKW6" s="40"/>
      <c r="UKX6" s="40"/>
      <c r="UKY6" s="40"/>
      <c r="UKZ6" s="40"/>
      <c r="ULA6" s="40"/>
      <c r="ULB6" s="40"/>
      <c r="ULC6" s="40"/>
      <c r="ULD6" s="40"/>
      <c r="ULE6" s="40"/>
      <c r="ULF6" s="40"/>
      <c r="ULG6" s="40"/>
      <c r="ULH6" s="40"/>
      <c r="ULI6" s="40"/>
      <c r="ULJ6" s="40"/>
      <c r="ULK6" s="40"/>
      <c r="ULL6" s="40"/>
      <c r="ULM6" s="40"/>
      <c r="ULN6" s="40"/>
      <c r="ULO6" s="40"/>
      <c r="ULP6" s="40"/>
      <c r="ULQ6" s="40"/>
      <c r="ULR6" s="40"/>
      <c r="ULS6" s="40"/>
      <c r="ULT6" s="40"/>
      <c r="ULU6" s="40"/>
      <c r="ULV6" s="40"/>
      <c r="ULW6" s="40"/>
      <c r="ULX6" s="40"/>
      <c r="ULY6" s="40"/>
      <c r="ULZ6" s="40"/>
      <c r="UMA6" s="40"/>
      <c r="UMB6" s="40"/>
      <c r="UMC6" s="40"/>
      <c r="UMD6" s="40"/>
      <c r="UME6" s="40"/>
      <c r="UMF6" s="40"/>
      <c r="UMG6" s="40"/>
      <c r="UMH6" s="40"/>
      <c r="UMI6" s="40"/>
      <c r="UMJ6" s="40"/>
      <c r="UMK6" s="40"/>
      <c r="UML6" s="40"/>
      <c r="UMM6" s="40"/>
      <c r="UMN6" s="40"/>
      <c r="UMO6" s="40"/>
      <c r="UMP6" s="40"/>
      <c r="UMQ6" s="40"/>
      <c r="UMR6" s="40"/>
      <c r="UMS6" s="40"/>
      <c r="UMT6" s="40"/>
      <c r="UMU6" s="40"/>
      <c r="UMV6" s="40"/>
      <c r="UMW6" s="40"/>
      <c r="UMX6" s="40"/>
      <c r="UMY6" s="40"/>
      <c r="UMZ6" s="40"/>
      <c r="UNA6" s="40"/>
      <c r="UNB6" s="40"/>
      <c r="UNC6" s="40"/>
      <c r="UND6" s="40"/>
      <c r="UNE6" s="40"/>
      <c r="UNF6" s="40"/>
      <c r="UNG6" s="40"/>
      <c r="UNH6" s="40"/>
      <c r="UNI6" s="40"/>
      <c r="UNJ6" s="40"/>
      <c r="UNK6" s="40"/>
      <c r="UNL6" s="40"/>
      <c r="UNM6" s="40"/>
      <c r="UNN6" s="40"/>
      <c r="UNO6" s="40"/>
      <c r="UNP6" s="40"/>
      <c r="UNQ6" s="40"/>
      <c r="UNR6" s="40"/>
      <c r="UNS6" s="40"/>
      <c r="UNT6" s="40"/>
      <c r="UNU6" s="40"/>
      <c r="UNV6" s="40"/>
      <c r="UNW6" s="40"/>
      <c r="UNX6" s="40"/>
      <c r="UNY6" s="40"/>
      <c r="UNZ6" s="40"/>
      <c r="UOA6" s="40"/>
      <c r="UOB6" s="40"/>
      <c r="UOC6" s="40"/>
      <c r="UOD6" s="40"/>
      <c r="UOE6" s="40"/>
      <c r="UOF6" s="40"/>
      <c r="UOG6" s="40"/>
      <c r="UOH6" s="40"/>
      <c r="UOI6" s="40"/>
      <c r="UOJ6" s="40"/>
      <c r="UOK6" s="40"/>
      <c r="UOL6" s="40"/>
      <c r="UOM6" s="40"/>
      <c r="UON6" s="40"/>
      <c r="UOO6" s="40"/>
      <c r="UOP6" s="40"/>
      <c r="UOQ6" s="40"/>
      <c r="UOR6" s="40"/>
      <c r="UOS6" s="40"/>
      <c r="UOT6" s="40"/>
      <c r="UOU6" s="40"/>
      <c r="UOV6" s="40"/>
      <c r="UOW6" s="40"/>
      <c r="UOX6" s="40"/>
      <c r="UOY6" s="40"/>
      <c r="UOZ6" s="40"/>
      <c r="UPA6" s="40"/>
      <c r="UPB6" s="40"/>
      <c r="UPC6" s="40"/>
      <c r="UPD6" s="40"/>
      <c r="UPE6" s="40"/>
      <c r="UPF6" s="40"/>
      <c r="UPG6" s="40"/>
      <c r="UPH6" s="40"/>
      <c r="UPI6" s="40"/>
      <c r="UPJ6" s="40"/>
      <c r="UPK6" s="40"/>
      <c r="UPL6" s="40"/>
      <c r="UPM6" s="40"/>
      <c r="UPN6" s="40"/>
      <c r="UPO6" s="40"/>
      <c r="UPP6" s="40"/>
      <c r="UPQ6" s="40"/>
      <c r="UPR6" s="40"/>
      <c r="UPS6" s="40"/>
      <c r="UPT6" s="40"/>
      <c r="UPU6" s="40"/>
      <c r="UPV6" s="40"/>
      <c r="UPW6" s="40"/>
      <c r="UPX6" s="40"/>
      <c r="UPY6" s="40"/>
      <c r="UPZ6" s="40"/>
      <c r="UQA6" s="40"/>
      <c r="UQB6" s="40"/>
      <c r="UQC6" s="40"/>
      <c r="UQD6" s="40"/>
      <c r="UQE6" s="40"/>
      <c r="UQF6" s="40"/>
      <c r="UQG6" s="40"/>
      <c r="UQH6" s="40"/>
      <c r="UQI6" s="40"/>
      <c r="UQJ6" s="40"/>
      <c r="UQK6" s="40"/>
      <c r="UQL6" s="40"/>
      <c r="UQM6" s="40"/>
      <c r="UQN6" s="40"/>
      <c r="UQO6" s="40"/>
      <c r="UQP6" s="40"/>
      <c r="UQQ6" s="40"/>
      <c r="UQR6" s="40"/>
      <c r="UQS6" s="40"/>
      <c r="UQT6" s="40"/>
      <c r="UQU6" s="40"/>
      <c r="UQV6" s="40"/>
      <c r="UQW6" s="40"/>
      <c r="UQX6" s="40"/>
      <c r="UQY6" s="40"/>
      <c r="UQZ6" s="40"/>
      <c r="URA6" s="40"/>
      <c r="URB6" s="40"/>
      <c r="URC6" s="40"/>
      <c r="URD6" s="40"/>
      <c r="URE6" s="40"/>
      <c r="URF6" s="40"/>
      <c r="URG6" s="40"/>
      <c r="URH6" s="40"/>
      <c r="URI6" s="40"/>
      <c r="URJ6" s="40"/>
      <c r="URK6" s="40"/>
      <c r="URL6" s="40"/>
      <c r="URM6" s="40"/>
      <c r="URN6" s="40"/>
      <c r="URO6" s="40"/>
      <c r="URP6" s="40"/>
      <c r="URQ6" s="40"/>
      <c r="URR6" s="40"/>
      <c r="URS6" s="40"/>
      <c r="URT6" s="40"/>
      <c r="URU6" s="40"/>
      <c r="URV6" s="40"/>
      <c r="URW6" s="40"/>
      <c r="URX6" s="40"/>
      <c r="URY6" s="40"/>
      <c r="URZ6" s="40"/>
      <c r="USA6" s="40"/>
      <c r="USB6" s="40"/>
      <c r="USC6" s="40"/>
      <c r="USD6" s="40"/>
      <c r="USE6" s="40"/>
      <c r="USF6" s="40"/>
      <c r="USG6" s="40"/>
      <c r="USH6" s="40"/>
      <c r="USI6" s="40"/>
      <c r="USJ6" s="40"/>
      <c r="USK6" s="40"/>
      <c r="USL6" s="40"/>
      <c r="USM6" s="40"/>
      <c r="USN6" s="40"/>
      <c r="USO6" s="40"/>
      <c r="USP6" s="40"/>
      <c r="USQ6" s="40"/>
      <c r="USR6" s="40"/>
      <c r="USS6" s="40"/>
      <c r="UST6" s="40"/>
      <c r="USU6" s="40"/>
      <c r="USV6" s="40"/>
      <c r="USW6" s="40"/>
      <c r="USX6" s="40"/>
      <c r="USY6" s="40"/>
      <c r="USZ6" s="40"/>
      <c r="UTA6" s="40"/>
      <c r="UTB6" s="40"/>
      <c r="UTC6" s="40"/>
      <c r="UTD6" s="40"/>
      <c r="UTE6" s="40"/>
      <c r="UTF6" s="40"/>
      <c r="UTG6" s="40"/>
      <c r="UTH6" s="40"/>
      <c r="UTI6" s="40"/>
      <c r="UTJ6" s="40"/>
      <c r="UTK6" s="40"/>
      <c r="UTL6" s="40"/>
      <c r="UTM6" s="40"/>
      <c r="UTN6" s="40"/>
      <c r="UTO6" s="40"/>
      <c r="UTP6" s="40"/>
      <c r="UTQ6" s="40"/>
      <c r="UTR6" s="40"/>
      <c r="UTS6" s="40"/>
      <c r="UTT6" s="40"/>
      <c r="UTU6" s="40"/>
      <c r="UTV6" s="40"/>
      <c r="UTW6" s="40"/>
      <c r="UTX6" s="40"/>
      <c r="UTY6" s="40"/>
      <c r="UTZ6" s="40"/>
      <c r="UUA6" s="40"/>
      <c r="UUB6" s="40"/>
      <c r="UUC6" s="40"/>
      <c r="UUD6" s="40"/>
      <c r="UUE6" s="40"/>
      <c r="UUF6" s="40"/>
      <c r="UUG6" s="40"/>
      <c r="UUH6" s="40"/>
      <c r="UUI6" s="40"/>
      <c r="UUJ6" s="40"/>
      <c r="UUK6" s="40"/>
      <c r="UUL6" s="40"/>
      <c r="UUM6" s="40"/>
      <c r="UUN6" s="40"/>
      <c r="UUO6" s="40"/>
      <c r="UUP6" s="40"/>
      <c r="UUQ6" s="40"/>
      <c r="UUR6" s="40"/>
      <c r="UUS6" s="40"/>
      <c r="UUT6" s="40"/>
      <c r="UUU6" s="40"/>
      <c r="UUV6" s="40"/>
      <c r="UUW6" s="40"/>
      <c r="UUX6" s="40"/>
      <c r="UUY6" s="40"/>
      <c r="UUZ6" s="40"/>
      <c r="UVA6" s="40"/>
      <c r="UVB6" s="40"/>
      <c r="UVC6" s="40"/>
      <c r="UVD6" s="40"/>
      <c r="UVE6" s="40"/>
      <c r="UVF6" s="40"/>
      <c r="UVG6" s="40"/>
      <c r="UVH6" s="40"/>
      <c r="UVI6" s="40"/>
      <c r="UVJ6" s="40"/>
      <c r="UVK6" s="40"/>
      <c r="UVL6" s="40"/>
      <c r="UVM6" s="40"/>
      <c r="UVN6" s="40"/>
      <c r="UVO6" s="40"/>
      <c r="UVP6" s="40"/>
      <c r="UVQ6" s="40"/>
      <c r="UVR6" s="40"/>
      <c r="UVS6" s="40"/>
      <c r="UVT6" s="40"/>
      <c r="UVU6" s="40"/>
      <c r="UVV6" s="40"/>
      <c r="UVW6" s="40"/>
      <c r="UVX6" s="40"/>
      <c r="UVY6" s="40"/>
      <c r="UVZ6" s="40"/>
      <c r="UWA6" s="40"/>
      <c r="UWB6" s="40"/>
      <c r="UWC6" s="40"/>
      <c r="UWD6" s="40"/>
      <c r="UWE6" s="40"/>
      <c r="UWF6" s="40"/>
      <c r="UWG6" s="40"/>
      <c r="UWH6" s="40"/>
      <c r="UWI6" s="40"/>
      <c r="UWJ6" s="40"/>
      <c r="UWK6" s="40"/>
      <c r="UWL6" s="40"/>
      <c r="UWM6" s="40"/>
      <c r="UWN6" s="40"/>
      <c r="UWO6" s="40"/>
      <c r="UWP6" s="40"/>
      <c r="UWQ6" s="40"/>
      <c r="UWR6" s="40"/>
      <c r="UWS6" s="40"/>
      <c r="UWT6" s="40"/>
      <c r="UWU6" s="40"/>
      <c r="UWV6" s="40"/>
      <c r="UWW6" s="40"/>
      <c r="UWX6" s="40"/>
      <c r="UWY6" s="40"/>
      <c r="UWZ6" s="40"/>
      <c r="UXA6" s="40"/>
      <c r="UXB6" s="40"/>
      <c r="UXC6" s="40"/>
      <c r="UXD6" s="40"/>
      <c r="UXE6" s="40"/>
      <c r="UXF6" s="40"/>
      <c r="UXG6" s="40"/>
      <c r="UXH6" s="40"/>
      <c r="UXI6" s="40"/>
      <c r="UXJ6" s="40"/>
      <c r="UXK6" s="40"/>
      <c r="UXL6" s="40"/>
      <c r="UXM6" s="40"/>
      <c r="UXN6" s="40"/>
      <c r="UXO6" s="40"/>
      <c r="UXP6" s="40"/>
      <c r="UXQ6" s="40"/>
      <c r="UXR6" s="40"/>
      <c r="UXS6" s="40"/>
      <c r="UXT6" s="40"/>
      <c r="UXU6" s="40"/>
      <c r="UXV6" s="40"/>
      <c r="UXW6" s="40"/>
      <c r="UXX6" s="40"/>
      <c r="UXY6" s="40"/>
      <c r="UXZ6" s="40"/>
      <c r="UYA6" s="40"/>
      <c r="UYB6" s="40"/>
      <c r="UYC6" s="40"/>
      <c r="UYD6" s="40"/>
      <c r="UYE6" s="40"/>
      <c r="UYF6" s="40"/>
      <c r="UYG6" s="40"/>
      <c r="UYH6" s="40"/>
      <c r="UYI6" s="40"/>
      <c r="UYJ6" s="40"/>
      <c r="UYK6" s="40"/>
      <c r="UYL6" s="40"/>
      <c r="UYM6" s="40"/>
      <c r="UYN6" s="40"/>
      <c r="UYO6" s="40"/>
      <c r="UYP6" s="40"/>
      <c r="UYQ6" s="40"/>
      <c r="UYR6" s="40"/>
      <c r="UYS6" s="40"/>
      <c r="UYT6" s="40"/>
      <c r="UYU6" s="40"/>
      <c r="UYV6" s="40"/>
      <c r="UYW6" s="40"/>
      <c r="UYX6" s="40"/>
      <c r="UYY6" s="40"/>
      <c r="UYZ6" s="40"/>
      <c r="UZA6" s="40"/>
      <c r="UZB6" s="40"/>
      <c r="UZC6" s="40"/>
      <c r="UZD6" s="40"/>
      <c r="UZE6" s="40"/>
      <c r="UZF6" s="40"/>
      <c r="UZG6" s="40"/>
      <c r="UZH6" s="40"/>
      <c r="UZI6" s="40"/>
      <c r="UZJ6" s="40"/>
      <c r="UZK6" s="40"/>
      <c r="UZL6" s="40"/>
      <c r="UZM6" s="40"/>
      <c r="UZN6" s="40"/>
      <c r="UZO6" s="40"/>
      <c r="UZP6" s="40"/>
      <c r="UZQ6" s="40"/>
      <c r="UZR6" s="40"/>
      <c r="UZS6" s="40"/>
      <c r="UZT6" s="40"/>
      <c r="UZU6" s="40"/>
      <c r="UZV6" s="40"/>
      <c r="UZW6" s="40"/>
      <c r="UZX6" s="40"/>
      <c r="UZY6" s="40"/>
      <c r="UZZ6" s="40"/>
      <c r="VAA6" s="40"/>
      <c r="VAB6" s="40"/>
      <c r="VAC6" s="40"/>
      <c r="VAD6" s="40"/>
      <c r="VAE6" s="40"/>
      <c r="VAF6" s="40"/>
      <c r="VAG6" s="40"/>
      <c r="VAH6" s="40"/>
      <c r="VAI6" s="40"/>
      <c r="VAJ6" s="40"/>
      <c r="VAK6" s="40"/>
      <c r="VAL6" s="40"/>
      <c r="VAM6" s="40"/>
      <c r="VAN6" s="40"/>
      <c r="VAO6" s="40"/>
      <c r="VAP6" s="40"/>
      <c r="VAQ6" s="40"/>
      <c r="VAR6" s="40"/>
      <c r="VAS6" s="40"/>
      <c r="VAT6" s="40"/>
      <c r="VAU6" s="40"/>
      <c r="VAV6" s="40"/>
      <c r="VAW6" s="40"/>
      <c r="VAX6" s="40"/>
      <c r="VAY6" s="40"/>
      <c r="VAZ6" s="40"/>
      <c r="VBA6" s="40"/>
      <c r="VBB6" s="40"/>
      <c r="VBC6" s="40"/>
      <c r="VBD6" s="40"/>
      <c r="VBE6" s="40"/>
      <c r="VBF6" s="40"/>
      <c r="VBG6" s="40"/>
      <c r="VBH6" s="40"/>
      <c r="VBI6" s="40"/>
      <c r="VBJ6" s="40"/>
      <c r="VBK6" s="40"/>
      <c r="VBL6" s="40"/>
      <c r="VBM6" s="40"/>
      <c r="VBN6" s="40"/>
      <c r="VBO6" s="40"/>
      <c r="VBP6" s="40"/>
      <c r="VBQ6" s="40"/>
      <c r="VBR6" s="40"/>
      <c r="VBS6" s="40"/>
      <c r="VBT6" s="40"/>
      <c r="VBU6" s="40"/>
      <c r="VBV6" s="40"/>
      <c r="VBW6" s="40"/>
      <c r="VBX6" s="40"/>
      <c r="VBY6" s="40"/>
      <c r="VBZ6" s="40"/>
      <c r="VCA6" s="40"/>
      <c r="VCB6" s="40"/>
      <c r="VCC6" s="40"/>
      <c r="VCD6" s="40"/>
      <c r="VCE6" s="40"/>
      <c r="VCF6" s="40"/>
      <c r="VCG6" s="40"/>
      <c r="VCH6" s="40"/>
      <c r="VCI6" s="40"/>
      <c r="VCJ6" s="40"/>
      <c r="VCK6" s="40"/>
      <c r="VCL6" s="40"/>
      <c r="VCM6" s="40"/>
      <c r="VCN6" s="40"/>
      <c r="VCO6" s="40"/>
      <c r="VCP6" s="40"/>
      <c r="VCQ6" s="40"/>
      <c r="VCR6" s="40"/>
      <c r="VCS6" s="40"/>
      <c r="VCT6" s="40"/>
      <c r="VCU6" s="40"/>
      <c r="VCV6" s="40"/>
      <c r="VCW6" s="40"/>
      <c r="VCX6" s="40"/>
      <c r="VCY6" s="40"/>
      <c r="VCZ6" s="40"/>
      <c r="VDA6" s="40"/>
      <c r="VDB6" s="40"/>
      <c r="VDC6" s="40"/>
      <c r="VDD6" s="40"/>
      <c r="VDE6" s="40"/>
      <c r="VDF6" s="40"/>
      <c r="VDG6" s="40"/>
      <c r="VDH6" s="40"/>
      <c r="VDI6" s="40"/>
      <c r="VDJ6" s="40"/>
      <c r="VDK6" s="40"/>
      <c r="VDL6" s="40"/>
      <c r="VDM6" s="40"/>
      <c r="VDN6" s="40"/>
      <c r="VDO6" s="40"/>
      <c r="VDP6" s="40"/>
      <c r="VDQ6" s="40"/>
      <c r="VDR6" s="40"/>
      <c r="VDS6" s="40"/>
      <c r="VDT6" s="40"/>
      <c r="VDU6" s="40"/>
      <c r="VDV6" s="40"/>
      <c r="VDW6" s="40"/>
      <c r="VDX6" s="40"/>
      <c r="VDY6" s="40"/>
      <c r="VDZ6" s="40"/>
      <c r="VEA6" s="40"/>
      <c r="VEB6" s="40"/>
      <c r="VEC6" s="40"/>
      <c r="VED6" s="40"/>
      <c r="VEE6" s="40"/>
      <c r="VEF6" s="40"/>
      <c r="VEG6" s="40"/>
      <c r="VEH6" s="40"/>
      <c r="VEI6" s="40"/>
      <c r="VEJ6" s="40"/>
      <c r="VEK6" s="40"/>
      <c r="VEL6" s="40"/>
      <c r="VEM6" s="40"/>
      <c r="VEN6" s="40"/>
      <c r="VEO6" s="40"/>
      <c r="VEP6" s="40"/>
      <c r="VEQ6" s="40"/>
      <c r="VER6" s="40"/>
      <c r="VES6" s="40"/>
      <c r="VET6" s="40"/>
      <c r="VEU6" s="40"/>
      <c r="VEV6" s="40"/>
      <c r="VEW6" s="40"/>
      <c r="VEX6" s="40"/>
      <c r="VEY6" s="40"/>
      <c r="VEZ6" s="40"/>
      <c r="VFA6" s="40"/>
      <c r="VFB6" s="40"/>
      <c r="VFC6" s="40"/>
      <c r="VFD6" s="40"/>
      <c r="VFE6" s="40"/>
      <c r="VFF6" s="40"/>
      <c r="VFG6" s="40"/>
      <c r="VFH6" s="40"/>
      <c r="VFI6" s="40"/>
      <c r="VFJ6" s="40"/>
      <c r="VFK6" s="40"/>
      <c r="VFL6" s="40"/>
      <c r="VFM6" s="40"/>
      <c r="VFN6" s="40"/>
      <c r="VFO6" s="40"/>
      <c r="VFP6" s="40"/>
      <c r="VFQ6" s="40"/>
      <c r="VFR6" s="40"/>
      <c r="VFS6" s="40"/>
      <c r="VFT6" s="40"/>
      <c r="VFU6" s="40"/>
      <c r="VFV6" s="40"/>
      <c r="VFW6" s="40"/>
      <c r="VFX6" s="40"/>
      <c r="VFY6" s="40"/>
      <c r="VFZ6" s="40"/>
      <c r="VGA6" s="40"/>
      <c r="VGB6" s="40"/>
      <c r="VGC6" s="40"/>
      <c r="VGD6" s="40"/>
      <c r="VGE6" s="40"/>
      <c r="VGF6" s="40"/>
      <c r="VGG6" s="40"/>
      <c r="VGH6" s="40"/>
      <c r="VGI6" s="40"/>
      <c r="VGJ6" s="40"/>
      <c r="VGK6" s="40"/>
      <c r="VGL6" s="40"/>
      <c r="VGM6" s="40"/>
      <c r="VGN6" s="40"/>
      <c r="VGO6" s="40"/>
      <c r="VGP6" s="40"/>
      <c r="VGQ6" s="40"/>
      <c r="VGR6" s="40"/>
      <c r="VGS6" s="40"/>
      <c r="VGT6" s="40"/>
      <c r="VGU6" s="40"/>
      <c r="VGV6" s="40"/>
      <c r="VGW6" s="40"/>
      <c r="VGX6" s="40"/>
      <c r="VGY6" s="40"/>
      <c r="VGZ6" s="40"/>
      <c r="VHA6" s="40"/>
      <c r="VHB6" s="40"/>
      <c r="VHC6" s="40"/>
      <c r="VHD6" s="40"/>
      <c r="VHE6" s="40"/>
      <c r="VHF6" s="40"/>
      <c r="VHG6" s="40"/>
      <c r="VHH6" s="40"/>
      <c r="VHI6" s="40"/>
      <c r="VHJ6" s="40"/>
      <c r="VHK6" s="40"/>
      <c r="VHL6" s="40"/>
      <c r="VHM6" s="40"/>
      <c r="VHN6" s="40"/>
      <c r="VHO6" s="40"/>
      <c r="VHP6" s="40"/>
      <c r="VHQ6" s="40"/>
      <c r="VHR6" s="40"/>
      <c r="VHS6" s="40"/>
      <c r="VHT6" s="40"/>
      <c r="VHU6" s="40"/>
      <c r="VHV6" s="40"/>
      <c r="VHW6" s="40"/>
      <c r="VHX6" s="40"/>
      <c r="VHY6" s="40"/>
      <c r="VHZ6" s="40"/>
      <c r="VIA6" s="40"/>
      <c r="VIB6" s="40"/>
      <c r="VIC6" s="40"/>
      <c r="VID6" s="40"/>
      <c r="VIE6" s="40"/>
      <c r="VIF6" s="40"/>
      <c r="VIG6" s="40"/>
      <c r="VIH6" s="40"/>
      <c r="VII6" s="40"/>
      <c r="VIJ6" s="40"/>
      <c r="VIK6" s="40"/>
      <c r="VIL6" s="40"/>
      <c r="VIM6" s="40"/>
      <c r="VIN6" s="40"/>
      <c r="VIO6" s="40"/>
      <c r="VIP6" s="40"/>
      <c r="VIQ6" s="40"/>
      <c r="VIR6" s="40"/>
      <c r="VIS6" s="40"/>
      <c r="VIT6" s="40"/>
      <c r="VIU6" s="40"/>
      <c r="VIV6" s="40"/>
      <c r="VIW6" s="40"/>
      <c r="VIX6" s="40"/>
      <c r="VIY6" s="40"/>
      <c r="VIZ6" s="40"/>
      <c r="VJA6" s="40"/>
      <c r="VJB6" s="40"/>
      <c r="VJC6" s="40"/>
      <c r="VJD6" s="40"/>
      <c r="VJE6" s="40"/>
      <c r="VJF6" s="40"/>
      <c r="VJG6" s="40"/>
      <c r="VJH6" s="40"/>
      <c r="VJI6" s="40"/>
      <c r="VJJ6" s="40"/>
      <c r="VJK6" s="40"/>
      <c r="VJL6" s="40"/>
      <c r="VJM6" s="40"/>
      <c r="VJN6" s="40"/>
      <c r="VJO6" s="40"/>
      <c r="VJP6" s="40"/>
      <c r="VJQ6" s="40"/>
      <c r="VJR6" s="40"/>
      <c r="VJS6" s="40"/>
      <c r="VJT6" s="40"/>
      <c r="VJU6" s="40"/>
      <c r="VJV6" s="40"/>
      <c r="VJW6" s="40"/>
      <c r="VJX6" s="40"/>
      <c r="VJY6" s="40"/>
      <c r="VJZ6" s="40"/>
      <c r="VKA6" s="40"/>
      <c r="VKB6" s="40"/>
      <c r="VKC6" s="40"/>
      <c r="VKD6" s="40"/>
      <c r="VKE6" s="40"/>
      <c r="VKF6" s="40"/>
      <c r="VKG6" s="40"/>
      <c r="VKH6" s="40"/>
      <c r="VKI6" s="40"/>
      <c r="VKJ6" s="40"/>
      <c r="VKK6" s="40"/>
      <c r="VKL6" s="40"/>
      <c r="VKM6" s="40"/>
      <c r="VKN6" s="40"/>
      <c r="VKO6" s="40"/>
      <c r="VKP6" s="40"/>
      <c r="VKQ6" s="40"/>
      <c r="VKR6" s="40"/>
      <c r="VKS6" s="40"/>
      <c r="VKT6" s="40"/>
      <c r="VKU6" s="40"/>
      <c r="VKV6" s="40"/>
      <c r="VKW6" s="40"/>
      <c r="VKX6" s="40"/>
      <c r="VKY6" s="40"/>
      <c r="VKZ6" s="40"/>
      <c r="VLA6" s="40"/>
      <c r="VLB6" s="40"/>
      <c r="VLC6" s="40"/>
      <c r="VLD6" s="40"/>
      <c r="VLE6" s="40"/>
      <c r="VLF6" s="40"/>
      <c r="VLG6" s="40"/>
      <c r="VLH6" s="40"/>
      <c r="VLI6" s="40"/>
      <c r="VLJ6" s="40"/>
      <c r="VLK6" s="40"/>
      <c r="VLL6" s="40"/>
      <c r="VLM6" s="40"/>
      <c r="VLN6" s="40"/>
      <c r="VLO6" s="40"/>
      <c r="VLP6" s="40"/>
      <c r="VLQ6" s="40"/>
      <c r="VLR6" s="40"/>
      <c r="VLS6" s="40"/>
      <c r="VLT6" s="40"/>
      <c r="VLU6" s="40"/>
      <c r="VLV6" s="40"/>
      <c r="VLW6" s="40"/>
      <c r="VLX6" s="40"/>
      <c r="VLY6" s="40"/>
      <c r="VLZ6" s="40"/>
      <c r="VMA6" s="40"/>
      <c r="VMB6" s="40"/>
      <c r="VMC6" s="40"/>
      <c r="VMD6" s="40"/>
      <c r="VME6" s="40"/>
      <c r="VMF6" s="40"/>
      <c r="VMG6" s="40"/>
      <c r="VMH6" s="40"/>
      <c r="VMI6" s="40"/>
      <c r="VMJ6" s="40"/>
      <c r="VMK6" s="40"/>
      <c r="VML6" s="40"/>
      <c r="VMM6" s="40"/>
      <c r="VMN6" s="40"/>
      <c r="VMO6" s="40"/>
      <c r="VMP6" s="40"/>
      <c r="VMQ6" s="40"/>
      <c r="VMR6" s="40"/>
      <c r="VMS6" s="40"/>
      <c r="VMT6" s="40"/>
      <c r="VMU6" s="40"/>
      <c r="VMV6" s="40"/>
      <c r="VMW6" s="40"/>
      <c r="VMX6" s="40"/>
      <c r="VMY6" s="40"/>
      <c r="VMZ6" s="40"/>
      <c r="VNA6" s="40"/>
      <c r="VNB6" s="40"/>
      <c r="VNC6" s="40"/>
      <c r="VND6" s="40"/>
      <c r="VNE6" s="40"/>
      <c r="VNF6" s="40"/>
      <c r="VNG6" s="40"/>
      <c r="VNH6" s="40"/>
      <c r="VNI6" s="40"/>
      <c r="VNJ6" s="40"/>
      <c r="VNK6" s="40"/>
      <c r="VNL6" s="40"/>
      <c r="VNM6" s="40"/>
      <c r="VNN6" s="40"/>
      <c r="VNO6" s="40"/>
      <c r="VNP6" s="40"/>
      <c r="VNQ6" s="40"/>
      <c r="VNR6" s="40"/>
      <c r="VNS6" s="40"/>
      <c r="VNT6" s="40"/>
      <c r="VNU6" s="40"/>
      <c r="VNV6" s="40"/>
      <c r="VNW6" s="40"/>
      <c r="VNX6" s="40"/>
      <c r="VNY6" s="40"/>
      <c r="VNZ6" s="40"/>
      <c r="VOA6" s="40"/>
      <c r="VOB6" s="40"/>
      <c r="VOC6" s="40"/>
      <c r="VOD6" s="40"/>
      <c r="VOE6" s="40"/>
      <c r="VOF6" s="40"/>
      <c r="VOG6" s="40"/>
      <c r="VOH6" s="40"/>
      <c r="VOI6" s="40"/>
      <c r="VOJ6" s="40"/>
      <c r="VOK6" s="40"/>
      <c r="VOL6" s="40"/>
      <c r="VOM6" s="40"/>
      <c r="VON6" s="40"/>
      <c r="VOO6" s="40"/>
      <c r="VOP6" s="40"/>
      <c r="VOQ6" s="40"/>
      <c r="VOR6" s="40"/>
      <c r="VOS6" s="40"/>
      <c r="VOT6" s="40"/>
      <c r="VOU6" s="40"/>
      <c r="VOV6" s="40"/>
      <c r="VOW6" s="40"/>
      <c r="VOX6" s="40"/>
      <c r="VOY6" s="40"/>
      <c r="VOZ6" s="40"/>
      <c r="VPA6" s="40"/>
      <c r="VPB6" s="40"/>
      <c r="VPC6" s="40"/>
      <c r="VPD6" s="40"/>
      <c r="VPE6" s="40"/>
      <c r="VPF6" s="40"/>
      <c r="VPG6" s="40"/>
      <c r="VPH6" s="40"/>
      <c r="VPI6" s="40"/>
      <c r="VPJ6" s="40"/>
      <c r="VPK6" s="40"/>
      <c r="VPL6" s="40"/>
      <c r="VPM6" s="40"/>
      <c r="VPN6" s="40"/>
      <c r="VPO6" s="40"/>
      <c r="VPP6" s="40"/>
      <c r="VPQ6" s="40"/>
      <c r="VPR6" s="40"/>
      <c r="VPS6" s="40"/>
      <c r="VPT6" s="40"/>
      <c r="VPU6" s="40"/>
      <c r="VPV6" s="40"/>
      <c r="VPW6" s="40"/>
      <c r="VPX6" s="40"/>
      <c r="VPY6" s="40"/>
      <c r="VPZ6" s="40"/>
      <c r="VQA6" s="40"/>
      <c r="VQB6" s="40"/>
      <c r="VQC6" s="40"/>
      <c r="VQD6" s="40"/>
      <c r="VQE6" s="40"/>
      <c r="VQF6" s="40"/>
      <c r="VQG6" s="40"/>
      <c r="VQH6" s="40"/>
      <c r="VQI6" s="40"/>
      <c r="VQJ6" s="40"/>
      <c r="VQK6" s="40"/>
      <c r="VQL6" s="40"/>
      <c r="VQM6" s="40"/>
      <c r="VQN6" s="40"/>
      <c r="VQO6" s="40"/>
      <c r="VQP6" s="40"/>
      <c r="VQQ6" s="40"/>
      <c r="VQR6" s="40"/>
      <c r="VQS6" s="40"/>
      <c r="VQT6" s="40"/>
      <c r="VQU6" s="40"/>
      <c r="VQV6" s="40"/>
      <c r="VQW6" s="40"/>
      <c r="VQX6" s="40"/>
      <c r="VQY6" s="40"/>
      <c r="VQZ6" s="40"/>
      <c r="VRA6" s="40"/>
      <c r="VRB6" s="40"/>
      <c r="VRC6" s="40"/>
      <c r="VRD6" s="40"/>
      <c r="VRE6" s="40"/>
      <c r="VRF6" s="40"/>
      <c r="VRG6" s="40"/>
      <c r="VRH6" s="40"/>
      <c r="VRI6" s="40"/>
      <c r="VRJ6" s="40"/>
      <c r="VRK6" s="40"/>
      <c r="VRL6" s="40"/>
      <c r="VRM6" s="40"/>
      <c r="VRN6" s="40"/>
      <c r="VRO6" s="40"/>
      <c r="VRP6" s="40"/>
      <c r="VRQ6" s="40"/>
      <c r="VRR6" s="40"/>
      <c r="VRS6" s="40"/>
      <c r="VRT6" s="40"/>
      <c r="VRU6" s="40"/>
      <c r="VRV6" s="40"/>
      <c r="VRW6" s="40"/>
      <c r="VRX6" s="40"/>
      <c r="VRY6" s="40"/>
      <c r="VRZ6" s="40"/>
      <c r="VSA6" s="40"/>
      <c r="VSB6" s="40"/>
      <c r="VSC6" s="40"/>
      <c r="VSD6" s="40"/>
      <c r="VSE6" s="40"/>
      <c r="VSF6" s="40"/>
      <c r="VSG6" s="40"/>
      <c r="VSH6" s="40"/>
      <c r="VSI6" s="40"/>
      <c r="VSJ6" s="40"/>
      <c r="VSK6" s="40"/>
      <c r="VSL6" s="40"/>
      <c r="VSM6" s="40"/>
      <c r="VSN6" s="40"/>
      <c r="VSO6" s="40"/>
      <c r="VSP6" s="40"/>
      <c r="VSQ6" s="40"/>
      <c r="VSR6" s="40"/>
      <c r="VSS6" s="40"/>
      <c r="VST6" s="40"/>
      <c r="VSU6" s="40"/>
      <c r="VSV6" s="40"/>
      <c r="VSW6" s="40"/>
      <c r="VSX6" s="40"/>
      <c r="VSY6" s="40"/>
      <c r="VSZ6" s="40"/>
      <c r="VTA6" s="40"/>
      <c r="VTB6" s="40"/>
      <c r="VTC6" s="40"/>
      <c r="VTD6" s="40"/>
      <c r="VTE6" s="40"/>
      <c r="VTF6" s="40"/>
      <c r="VTG6" s="40"/>
      <c r="VTH6" s="40"/>
      <c r="VTI6" s="40"/>
      <c r="VTJ6" s="40"/>
      <c r="VTK6" s="40"/>
      <c r="VTL6" s="40"/>
      <c r="VTM6" s="40"/>
      <c r="VTN6" s="40"/>
      <c r="VTO6" s="40"/>
      <c r="VTP6" s="40"/>
      <c r="VTQ6" s="40"/>
      <c r="VTR6" s="40"/>
      <c r="VTS6" s="40"/>
      <c r="VTT6" s="40"/>
      <c r="VTU6" s="40"/>
      <c r="VTV6" s="40"/>
      <c r="VTW6" s="40"/>
      <c r="VTX6" s="40"/>
      <c r="VTY6" s="40"/>
      <c r="VTZ6" s="40"/>
      <c r="VUA6" s="40"/>
      <c r="VUB6" s="40"/>
      <c r="VUC6" s="40"/>
      <c r="VUD6" s="40"/>
      <c r="VUE6" s="40"/>
      <c r="VUF6" s="40"/>
      <c r="VUG6" s="40"/>
      <c r="VUH6" s="40"/>
      <c r="VUI6" s="40"/>
      <c r="VUJ6" s="40"/>
      <c r="VUK6" s="40"/>
      <c r="VUL6" s="40"/>
      <c r="VUM6" s="40"/>
      <c r="VUN6" s="40"/>
      <c r="VUO6" s="40"/>
      <c r="VUP6" s="40"/>
      <c r="VUQ6" s="40"/>
      <c r="VUR6" s="40"/>
      <c r="VUS6" s="40"/>
      <c r="VUT6" s="40"/>
      <c r="VUU6" s="40"/>
      <c r="VUV6" s="40"/>
      <c r="VUW6" s="40"/>
      <c r="VUX6" s="40"/>
      <c r="VUY6" s="40"/>
      <c r="VUZ6" s="40"/>
      <c r="VVA6" s="40"/>
      <c r="VVB6" s="40"/>
      <c r="VVC6" s="40"/>
      <c r="VVD6" s="40"/>
      <c r="VVE6" s="40"/>
      <c r="VVF6" s="40"/>
      <c r="VVG6" s="40"/>
      <c r="VVH6" s="40"/>
      <c r="VVI6" s="40"/>
      <c r="VVJ6" s="40"/>
      <c r="VVK6" s="40"/>
      <c r="VVL6" s="40"/>
      <c r="VVM6" s="40"/>
      <c r="VVN6" s="40"/>
      <c r="VVO6" s="40"/>
      <c r="VVP6" s="40"/>
      <c r="VVQ6" s="40"/>
      <c r="VVR6" s="40"/>
      <c r="VVS6" s="40"/>
      <c r="VVT6" s="40"/>
      <c r="VVU6" s="40"/>
      <c r="VVV6" s="40"/>
      <c r="VVW6" s="40"/>
      <c r="VVX6" s="40"/>
      <c r="VVY6" s="40"/>
      <c r="VVZ6" s="40"/>
      <c r="VWA6" s="40"/>
      <c r="VWB6" s="40"/>
      <c r="VWC6" s="40"/>
      <c r="VWD6" s="40"/>
      <c r="VWE6" s="40"/>
      <c r="VWF6" s="40"/>
      <c r="VWG6" s="40"/>
      <c r="VWH6" s="40"/>
      <c r="VWI6" s="40"/>
      <c r="VWJ6" s="40"/>
      <c r="VWK6" s="40"/>
      <c r="VWL6" s="40"/>
      <c r="VWM6" s="40"/>
      <c r="VWN6" s="40"/>
      <c r="VWO6" s="40"/>
      <c r="VWP6" s="40"/>
      <c r="VWQ6" s="40"/>
      <c r="VWR6" s="40"/>
      <c r="VWS6" s="40"/>
      <c r="VWT6" s="40"/>
      <c r="VWU6" s="40"/>
      <c r="VWV6" s="40"/>
      <c r="VWW6" s="40"/>
      <c r="VWX6" s="40"/>
      <c r="VWY6" s="40"/>
      <c r="VWZ6" s="40"/>
      <c r="VXA6" s="40"/>
      <c r="VXB6" s="40"/>
      <c r="VXC6" s="40"/>
      <c r="VXD6" s="40"/>
      <c r="VXE6" s="40"/>
      <c r="VXF6" s="40"/>
      <c r="VXG6" s="40"/>
      <c r="VXH6" s="40"/>
      <c r="VXI6" s="40"/>
      <c r="VXJ6" s="40"/>
      <c r="VXK6" s="40"/>
      <c r="VXL6" s="40"/>
      <c r="VXM6" s="40"/>
      <c r="VXN6" s="40"/>
      <c r="VXO6" s="40"/>
      <c r="VXP6" s="40"/>
      <c r="VXQ6" s="40"/>
      <c r="VXR6" s="40"/>
      <c r="VXS6" s="40"/>
      <c r="VXT6" s="40"/>
      <c r="VXU6" s="40"/>
      <c r="VXV6" s="40"/>
      <c r="VXW6" s="40"/>
      <c r="VXX6" s="40"/>
      <c r="VXY6" s="40"/>
      <c r="VXZ6" s="40"/>
      <c r="VYA6" s="40"/>
      <c r="VYB6" s="40"/>
      <c r="VYC6" s="40"/>
      <c r="VYD6" s="40"/>
      <c r="VYE6" s="40"/>
      <c r="VYF6" s="40"/>
      <c r="VYG6" s="40"/>
      <c r="VYH6" s="40"/>
      <c r="VYI6" s="40"/>
      <c r="VYJ6" s="40"/>
      <c r="VYK6" s="40"/>
      <c r="VYL6" s="40"/>
      <c r="VYM6" s="40"/>
      <c r="VYN6" s="40"/>
      <c r="VYO6" s="40"/>
      <c r="VYP6" s="40"/>
      <c r="VYQ6" s="40"/>
      <c r="VYR6" s="40"/>
      <c r="VYS6" s="40"/>
      <c r="VYT6" s="40"/>
      <c r="VYU6" s="40"/>
      <c r="VYV6" s="40"/>
      <c r="VYW6" s="40"/>
      <c r="VYX6" s="40"/>
      <c r="VYY6" s="40"/>
      <c r="VYZ6" s="40"/>
      <c r="VZA6" s="40"/>
      <c r="VZB6" s="40"/>
      <c r="VZC6" s="40"/>
      <c r="VZD6" s="40"/>
      <c r="VZE6" s="40"/>
      <c r="VZF6" s="40"/>
      <c r="VZG6" s="40"/>
      <c r="VZH6" s="40"/>
      <c r="VZI6" s="40"/>
      <c r="VZJ6" s="40"/>
      <c r="VZK6" s="40"/>
      <c r="VZL6" s="40"/>
      <c r="VZM6" s="40"/>
      <c r="VZN6" s="40"/>
      <c r="VZO6" s="40"/>
      <c r="VZP6" s="40"/>
      <c r="VZQ6" s="40"/>
      <c r="VZR6" s="40"/>
      <c r="VZS6" s="40"/>
      <c r="VZT6" s="40"/>
      <c r="VZU6" s="40"/>
      <c r="VZV6" s="40"/>
      <c r="VZW6" s="40"/>
      <c r="VZX6" s="40"/>
      <c r="VZY6" s="40"/>
      <c r="VZZ6" s="40"/>
      <c r="WAA6" s="40"/>
      <c r="WAB6" s="40"/>
      <c r="WAC6" s="40"/>
      <c r="WAD6" s="40"/>
      <c r="WAE6" s="40"/>
      <c r="WAF6" s="40"/>
      <c r="WAG6" s="40"/>
      <c r="WAH6" s="40"/>
      <c r="WAI6" s="40"/>
      <c r="WAJ6" s="40"/>
      <c r="WAK6" s="40"/>
      <c r="WAL6" s="40"/>
      <c r="WAM6" s="40"/>
      <c r="WAN6" s="40"/>
      <c r="WAO6" s="40"/>
      <c r="WAP6" s="40"/>
      <c r="WAQ6" s="40"/>
      <c r="WAR6" s="40"/>
      <c r="WAS6" s="40"/>
      <c r="WAT6" s="40"/>
      <c r="WAU6" s="40"/>
      <c r="WAV6" s="40"/>
      <c r="WAW6" s="40"/>
      <c r="WAX6" s="40"/>
      <c r="WAY6" s="40"/>
      <c r="WAZ6" s="40"/>
      <c r="WBA6" s="40"/>
      <c r="WBB6" s="40"/>
      <c r="WBC6" s="40"/>
      <c r="WBD6" s="40"/>
      <c r="WBE6" s="40"/>
      <c r="WBF6" s="40"/>
      <c r="WBG6" s="40"/>
      <c r="WBH6" s="40"/>
      <c r="WBI6" s="40"/>
      <c r="WBJ6" s="40"/>
      <c r="WBK6" s="40"/>
      <c r="WBL6" s="40"/>
      <c r="WBM6" s="40"/>
      <c r="WBN6" s="40"/>
      <c r="WBO6" s="40"/>
      <c r="WBP6" s="40"/>
      <c r="WBQ6" s="40"/>
      <c r="WBR6" s="40"/>
      <c r="WBS6" s="40"/>
      <c r="WBT6" s="40"/>
      <c r="WBU6" s="40"/>
      <c r="WBV6" s="40"/>
      <c r="WBW6" s="40"/>
      <c r="WBX6" s="40"/>
      <c r="WBY6" s="40"/>
      <c r="WBZ6" s="40"/>
      <c r="WCA6" s="40"/>
      <c r="WCB6" s="40"/>
      <c r="WCC6" s="40"/>
      <c r="WCD6" s="40"/>
      <c r="WCE6" s="40"/>
      <c r="WCF6" s="40"/>
      <c r="WCG6" s="40"/>
      <c r="WCH6" s="40"/>
      <c r="WCI6" s="40"/>
      <c r="WCJ6" s="40"/>
      <c r="WCK6" s="40"/>
      <c r="WCL6" s="40"/>
      <c r="WCM6" s="40"/>
      <c r="WCN6" s="40"/>
      <c r="WCO6" s="40"/>
      <c r="WCP6" s="40"/>
      <c r="WCQ6" s="40"/>
      <c r="WCR6" s="40"/>
      <c r="WCS6" s="40"/>
      <c r="WCT6" s="40"/>
      <c r="WCU6" s="40"/>
      <c r="WCV6" s="40"/>
      <c r="WCW6" s="40"/>
      <c r="WCX6" s="40"/>
      <c r="WCY6" s="40"/>
      <c r="WCZ6" s="40"/>
      <c r="WDA6" s="40"/>
      <c r="WDB6" s="40"/>
      <c r="WDC6" s="40"/>
      <c r="WDD6" s="40"/>
      <c r="WDE6" s="40"/>
      <c r="WDF6" s="40"/>
      <c r="WDG6" s="40"/>
      <c r="WDH6" s="40"/>
      <c r="WDI6" s="40"/>
      <c r="WDJ6" s="40"/>
      <c r="WDK6" s="40"/>
      <c r="WDL6" s="40"/>
      <c r="WDM6" s="40"/>
      <c r="WDN6" s="40"/>
      <c r="WDO6" s="40"/>
      <c r="WDP6" s="40"/>
      <c r="WDQ6" s="40"/>
      <c r="WDR6" s="40"/>
      <c r="WDS6" s="40"/>
      <c r="WDT6" s="40"/>
      <c r="WDU6" s="40"/>
      <c r="WDV6" s="40"/>
      <c r="WDW6" s="40"/>
      <c r="WDX6" s="40"/>
      <c r="WDY6" s="40"/>
      <c r="WDZ6" s="40"/>
      <c r="WEA6" s="40"/>
      <c r="WEB6" s="40"/>
      <c r="WEC6" s="40"/>
      <c r="WED6" s="40"/>
      <c r="WEE6" s="40"/>
      <c r="WEF6" s="40"/>
      <c r="WEG6" s="40"/>
      <c r="WEH6" s="40"/>
      <c r="WEI6" s="40"/>
      <c r="WEJ6" s="40"/>
      <c r="WEK6" s="40"/>
      <c r="WEL6" s="40"/>
      <c r="WEM6" s="40"/>
      <c r="WEN6" s="40"/>
      <c r="WEO6" s="40"/>
      <c r="WEP6" s="40"/>
      <c r="WEQ6" s="40"/>
      <c r="WER6" s="40"/>
      <c r="WES6" s="40"/>
      <c r="WET6" s="40"/>
      <c r="WEU6" s="40"/>
      <c r="WEV6" s="40"/>
      <c r="WEW6" s="40"/>
      <c r="WEX6" s="40"/>
      <c r="WEY6" s="40"/>
      <c r="WEZ6" s="40"/>
      <c r="WFA6" s="40"/>
      <c r="WFB6" s="40"/>
      <c r="WFC6" s="40"/>
      <c r="WFD6" s="40"/>
      <c r="WFE6" s="40"/>
      <c r="WFF6" s="40"/>
      <c r="WFG6" s="40"/>
      <c r="WFH6" s="40"/>
      <c r="WFI6" s="40"/>
      <c r="WFJ6" s="40"/>
      <c r="WFK6" s="40"/>
      <c r="WFL6" s="40"/>
      <c r="WFM6" s="40"/>
      <c r="WFN6" s="40"/>
      <c r="WFO6" s="40"/>
      <c r="WFP6" s="40"/>
      <c r="WFQ6" s="40"/>
      <c r="WFR6" s="40"/>
      <c r="WFS6" s="40"/>
      <c r="WFT6" s="40"/>
      <c r="WFU6" s="40"/>
      <c r="WFV6" s="40"/>
      <c r="WFW6" s="40"/>
      <c r="WFX6" s="40"/>
      <c r="WFY6" s="40"/>
      <c r="WFZ6" s="40"/>
      <c r="WGA6" s="40"/>
      <c r="WGB6" s="40"/>
      <c r="WGC6" s="40"/>
      <c r="WGD6" s="40"/>
      <c r="WGE6" s="40"/>
      <c r="WGF6" s="40"/>
      <c r="WGG6" s="40"/>
      <c r="WGH6" s="40"/>
      <c r="WGI6" s="40"/>
      <c r="WGJ6" s="40"/>
      <c r="WGK6" s="40"/>
      <c r="WGL6" s="40"/>
      <c r="WGM6" s="40"/>
      <c r="WGN6" s="40"/>
      <c r="WGO6" s="40"/>
      <c r="WGP6" s="40"/>
      <c r="WGQ6" s="40"/>
      <c r="WGR6" s="40"/>
      <c r="WGS6" s="40"/>
      <c r="WGT6" s="40"/>
      <c r="WGU6" s="40"/>
      <c r="WGV6" s="40"/>
      <c r="WGW6" s="40"/>
      <c r="WGX6" s="40"/>
      <c r="WGY6" s="40"/>
      <c r="WGZ6" s="40"/>
      <c r="WHA6" s="40"/>
      <c r="WHB6" s="40"/>
      <c r="WHC6" s="40"/>
      <c r="WHD6" s="40"/>
      <c r="WHE6" s="40"/>
      <c r="WHF6" s="40"/>
      <c r="WHG6" s="40"/>
      <c r="WHH6" s="40"/>
      <c r="WHI6" s="40"/>
      <c r="WHJ6" s="40"/>
      <c r="WHK6" s="40"/>
      <c r="WHL6" s="40"/>
      <c r="WHM6" s="40"/>
      <c r="WHN6" s="40"/>
      <c r="WHO6" s="40"/>
      <c r="WHP6" s="40"/>
      <c r="WHQ6" s="40"/>
      <c r="WHR6" s="40"/>
      <c r="WHS6" s="40"/>
      <c r="WHT6" s="40"/>
      <c r="WHU6" s="40"/>
      <c r="WHV6" s="40"/>
      <c r="WHW6" s="40"/>
      <c r="WHX6" s="40"/>
      <c r="WHY6" s="40"/>
      <c r="WHZ6" s="40"/>
      <c r="WIA6" s="40"/>
      <c r="WIB6" s="40"/>
      <c r="WIC6" s="40"/>
      <c r="WID6" s="40"/>
      <c r="WIE6" s="40"/>
      <c r="WIF6" s="40"/>
      <c r="WIG6" s="40"/>
      <c r="WIH6" s="40"/>
      <c r="WII6" s="40"/>
      <c r="WIJ6" s="40"/>
      <c r="WIK6" s="40"/>
      <c r="WIL6" s="40"/>
      <c r="WIM6" s="40"/>
      <c r="WIN6" s="40"/>
      <c r="WIO6" s="40"/>
      <c r="WIP6" s="40"/>
      <c r="WIQ6" s="40"/>
      <c r="WIR6" s="40"/>
      <c r="WIS6" s="40"/>
      <c r="WIT6" s="40"/>
      <c r="WIU6" s="40"/>
      <c r="WIV6" s="40"/>
      <c r="WIW6" s="40"/>
      <c r="WIX6" s="40"/>
      <c r="WIY6" s="40"/>
      <c r="WIZ6" s="40"/>
      <c r="WJA6" s="40"/>
      <c r="WJB6" s="40"/>
      <c r="WJC6" s="40"/>
      <c r="WJD6" s="40"/>
      <c r="WJE6" s="40"/>
      <c r="WJF6" s="40"/>
      <c r="WJG6" s="40"/>
      <c r="WJH6" s="40"/>
      <c r="WJI6" s="40"/>
      <c r="WJJ6" s="40"/>
      <c r="WJK6" s="40"/>
      <c r="WJL6" s="40"/>
      <c r="WJM6" s="40"/>
      <c r="WJN6" s="40"/>
      <c r="WJO6" s="40"/>
      <c r="WJP6" s="40"/>
      <c r="WJQ6" s="40"/>
      <c r="WJR6" s="40"/>
      <c r="WJS6" s="40"/>
      <c r="WJT6" s="40"/>
      <c r="WJU6" s="40"/>
      <c r="WJV6" s="40"/>
      <c r="WJW6" s="40"/>
      <c r="WJX6" s="40"/>
      <c r="WJY6" s="40"/>
      <c r="WJZ6" s="40"/>
      <c r="WKA6" s="40"/>
      <c r="WKB6" s="40"/>
      <c r="WKC6" s="40"/>
      <c r="WKD6" s="40"/>
      <c r="WKE6" s="40"/>
      <c r="WKF6" s="40"/>
      <c r="WKG6" s="40"/>
      <c r="WKH6" s="40"/>
      <c r="WKI6" s="40"/>
      <c r="WKJ6" s="40"/>
      <c r="WKK6" s="40"/>
      <c r="WKL6" s="40"/>
      <c r="WKM6" s="40"/>
      <c r="WKN6" s="40"/>
      <c r="WKO6" s="40"/>
      <c r="WKP6" s="40"/>
      <c r="WKQ6" s="40"/>
      <c r="WKR6" s="40"/>
      <c r="WKS6" s="40"/>
      <c r="WKT6" s="40"/>
      <c r="WKU6" s="40"/>
      <c r="WKV6" s="40"/>
      <c r="WKW6" s="40"/>
      <c r="WKX6" s="40"/>
      <c r="WKY6" s="40"/>
      <c r="WKZ6" s="40"/>
      <c r="WLA6" s="40"/>
      <c r="WLB6" s="40"/>
      <c r="WLC6" s="40"/>
      <c r="WLD6" s="40"/>
      <c r="WLE6" s="40"/>
      <c r="WLF6" s="40"/>
      <c r="WLG6" s="40"/>
      <c r="WLH6" s="40"/>
      <c r="WLI6" s="40"/>
      <c r="WLJ6" s="40"/>
      <c r="WLK6" s="40"/>
      <c r="WLL6" s="40"/>
      <c r="WLM6" s="40"/>
      <c r="WLN6" s="40"/>
      <c r="WLO6" s="40"/>
      <c r="WLP6" s="40"/>
      <c r="WLQ6" s="40"/>
      <c r="WLR6" s="40"/>
      <c r="WLS6" s="40"/>
      <c r="WLT6" s="40"/>
      <c r="WLU6" s="40"/>
      <c r="WLV6" s="40"/>
      <c r="WLW6" s="40"/>
      <c r="WLX6" s="40"/>
      <c r="WLY6" s="40"/>
      <c r="WLZ6" s="40"/>
      <c r="WMA6" s="40"/>
      <c r="WMB6" s="40"/>
      <c r="WMC6" s="40"/>
      <c r="WMD6" s="40"/>
      <c r="WME6" s="40"/>
      <c r="WMF6" s="40"/>
      <c r="WMG6" s="40"/>
      <c r="WMH6" s="40"/>
      <c r="WMI6" s="40"/>
      <c r="WMJ6" s="40"/>
      <c r="WMK6" s="40"/>
      <c r="WML6" s="40"/>
      <c r="WMM6" s="40"/>
      <c r="WMN6" s="40"/>
      <c r="WMO6" s="40"/>
      <c r="WMP6" s="40"/>
      <c r="WMQ6" s="40"/>
      <c r="WMR6" s="40"/>
      <c r="WMS6" s="40"/>
      <c r="WMT6" s="40"/>
      <c r="WMU6" s="40"/>
      <c r="WMV6" s="40"/>
      <c r="WMW6" s="40"/>
      <c r="WMX6" s="40"/>
      <c r="WMY6" s="40"/>
      <c r="WMZ6" s="40"/>
      <c r="WNA6" s="40"/>
      <c r="WNB6" s="40"/>
      <c r="WNC6" s="40"/>
      <c r="WND6" s="40"/>
      <c r="WNE6" s="40"/>
      <c r="WNF6" s="40"/>
      <c r="WNG6" s="40"/>
      <c r="WNH6" s="40"/>
      <c r="WNI6" s="40"/>
      <c r="WNJ6" s="40"/>
      <c r="WNK6" s="40"/>
      <c r="WNL6" s="40"/>
      <c r="WNM6" s="40"/>
      <c r="WNN6" s="40"/>
      <c r="WNO6" s="40"/>
      <c r="WNP6" s="40"/>
      <c r="WNQ6" s="40"/>
      <c r="WNR6" s="40"/>
      <c r="WNS6" s="40"/>
      <c r="WNT6" s="40"/>
      <c r="WNU6" s="40"/>
      <c r="WNV6" s="40"/>
      <c r="WNW6" s="40"/>
      <c r="WNX6" s="40"/>
      <c r="WNY6" s="40"/>
      <c r="WNZ6" s="40"/>
      <c r="WOA6" s="40"/>
      <c r="WOB6" s="40"/>
      <c r="WOC6" s="40"/>
      <c r="WOD6" s="40"/>
      <c r="WOE6" s="40"/>
      <c r="WOF6" s="40"/>
      <c r="WOG6" s="40"/>
      <c r="WOH6" s="40"/>
      <c r="WOI6" s="40"/>
      <c r="WOJ6" s="40"/>
      <c r="WOK6" s="40"/>
      <c r="WOL6" s="40"/>
      <c r="WOM6" s="40"/>
      <c r="WON6" s="40"/>
      <c r="WOO6" s="40"/>
      <c r="WOP6" s="40"/>
      <c r="WOQ6" s="40"/>
      <c r="WOR6" s="40"/>
      <c r="WOS6" s="40"/>
      <c r="WOT6" s="40"/>
      <c r="WOU6" s="40"/>
      <c r="WOV6" s="40"/>
      <c r="WOW6" s="40"/>
      <c r="WOX6" s="40"/>
      <c r="WOY6" s="40"/>
      <c r="WOZ6" s="40"/>
      <c r="WPA6" s="40"/>
      <c r="WPB6" s="40"/>
      <c r="WPC6" s="40"/>
      <c r="WPD6" s="40"/>
      <c r="WPE6" s="40"/>
      <c r="WPF6" s="40"/>
      <c r="WPG6" s="40"/>
      <c r="WPH6" s="40"/>
      <c r="WPI6" s="40"/>
      <c r="WPJ6" s="40"/>
      <c r="WPK6" s="40"/>
      <c r="WPL6" s="40"/>
      <c r="WPM6" s="40"/>
      <c r="WPN6" s="40"/>
      <c r="WPO6" s="40"/>
      <c r="WPP6" s="40"/>
      <c r="WPQ6" s="40"/>
      <c r="WPR6" s="40"/>
      <c r="WPS6" s="40"/>
      <c r="WPT6" s="40"/>
      <c r="WPU6" s="40"/>
      <c r="WPV6" s="40"/>
      <c r="WPW6" s="40"/>
      <c r="WPX6" s="40"/>
      <c r="WPY6" s="40"/>
      <c r="WPZ6" s="40"/>
      <c r="WQA6" s="40"/>
      <c r="WQB6" s="40"/>
      <c r="WQC6" s="40"/>
      <c r="WQD6" s="40"/>
      <c r="WQE6" s="40"/>
      <c r="WQF6" s="40"/>
      <c r="WQG6" s="40"/>
      <c r="WQH6" s="40"/>
      <c r="WQI6" s="40"/>
      <c r="WQJ6" s="40"/>
      <c r="WQK6" s="40"/>
      <c r="WQL6" s="40"/>
      <c r="WQM6" s="40"/>
      <c r="WQN6" s="40"/>
      <c r="WQO6" s="40"/>
      <c r="WQP6" s="40"/>
      <c r="WQQ6" s="40"/>
      <c r="WQR6" s="40"/>
      <c r="WQS6" s="40"/>
      <c r="WQT6" s="40"/>
      <c r="WQU6" s="40"/>
      <c r="WQV6" s="40"/>
      <c r="WQW6" s="40"/>
      <c r="WQX6" s="40"/>
      <c r="WQY6" s="40"/>
      <c r="WQZ6" s="40"/>
      <c r="WRA6" s="40"/>
      <c r="WRB6" s="40"/>
      <c r="WRC6" s="40"/>
      <c r="WRD6" s="40"/>
      <c r="WRE6" s="40"/>
      <c r="WRF6" s="40"/>
      <c r="WRG6" s="40"/>
      <c r="WRH6" s="40"/>
      <c r="WRI6" s="40"/>
      <c r="WRJ6" s="40"/>
      <c r="WRK6" s="40"/>
      <c r="WRL6" s="40"/>
      <c r="WRM6" s="40"/>
      <c r="WRN6" s="40"/>
      <c r="WRO6" s="40"/>
      <c r="WRP6" s="40"/>
      <c r="WRQ6" s="40"/>
      <c r="WRR6" s="40"/>
      <c r="WRS6" s="40"/>
      <c r="WRT6" s="40"/>
      <c r="WRU6" s="40"/>
      <c r="WRV6" s="40"/>
      <c r="WRW6" s="40"/>
      <c r="WRX6" s="40"/>
      <c r="WRY6" s="40"/>
      <c r="WRZ6" s="40"/>
      <c r="WSA6" s="40"/>
      <c r="WSB6" s="40"/>
      <c r="WSC6" s="40"/>
      <c r="WSD6" s="40"/>
      <c r="WSE6" s="40"/>
      <c r="WSF6" s="40"/>
      <c r="WSG6" s="40"/>
      <c r="WSH6" s="40"/>
      <c r="WSI6" s="40"/>
      <c r="WSJ6" s="40"/>
      <c r="WSK6" s="40"/>
      <c r="WSL6" s="40"/>
      <c r="WSM6" s="40"/>
      <c r="WSN6" s="40"/>
      <c r="WSO6" s="40"/>
      <c r="WSP6" s="40"/>
      <c r="WSQ6" s="40"/>
      <c r="WSR6" s="40"/>
      <c r="WSS6" s="40"/>
      <c r="WST6" s="40"/>
      <c r="WSU6" s="40"/>
      <c r="WSV6" s="40"/>
      <c r="WSW6" s="40"/>
      <c r="WSX6" s="40"/>
      <c r="WSY6" s="40"/>
      <c r="WSZ6" s="40"/>
      <c r="WTA6" s="40"/>
      <c r="WTB6" s="40"/>
      <c r="WTC6" s="40"/>
      <c r="WTD6" s="40"/>
      <c r="WTE6" s="40"/>
      <c r="WTF6" s="40"/>
      <c r="WTG6" s="40"/>
      <c r="WTH6" s="40"/>
      <c r="WTI6" s="40"/>
      <c r="WTJ6" s="40"/>
      <c r="WTK6" s="40"/>
      <c r="WTL6" s="40"/>
      <c r="WTM6" s="40"/>
      <c r="WTN6" s="40"/>
      <c r="WTO6" s="40"/>
      <c r="WTP6" s="40"/>
      <c r="WTQ6" s="40"/>
      <c r="WTR6" s="40"/>
      <c r="WTS6" s="40"/>
      <c r="WTT6" s="40"/>
      <c r="WTU6" s="40"/>
      <c r="WTV6" s="40"/>
      <c r="WTW6" s="40"/>
      <c r="WTX6" s="40"/>
      <c r="WTY6" s="40"/>
      <c r="WTZ6" s="40"/>
      <c r="WUA6" s="40"/>
      <c r="WUB6" s="40"/>
      <c r="WUC6" s="40"/>
      <c r="WUD6" s="40"/>
      <c r="WUE6" s="40"/>
      <c r="WUF6" s="40"/>
      <c r="WUG6" s="40"/>
      <c r="WUH6" s="40"/>
      <c r="WUI6" s="40"/>
      <c r="WUJ6" s="40"/>
      <c r="WUK6" s="40"/>
      <c r="WUL6" s="40"/>
      <c r="WUM6" s="40"/>
      <c r="WUN6" s="40"/>
      <c r="WUO6" s="40"/>
      <c r="WUP6" s="40"/>
      <c r="WUQ6" s="40"/>
      <c r="WUR6" s="40"/>
      <c r="WUS6" s="40"/>
      <c r="WUT6" s="40"/>
      <c r="WUU6" s="40"/>
      <c r="WUV6" s="40"/>
      <c r="WUW6" s="40"/>
      <c r="WUX6" s="40"/>
      <c r="WUY6" s="40"/>
      <c r="WUZ6" s="40"/>
      <c r="WVA6" s="40"/>
      <c r="WVB6" s="40"/>
      <c r="WVC6" s="40"/>
      <c r="WVD6" s="40"/>
      <c r="WVE6" s="40"/>
      <c r="WVF6" s="40"/>
      <c r="WVG6" s="40"/>
      <c r="WVH6" s="40"/>
      <c r="WVI6" s="40"/>
      <c r="WVJ6" s="40"/>
      <c r="WVK6" s="40"/>
      <c r="WVL6" s="40"/>
      <c r="WVM6" s="40"/>
      <c r="WVN6" s="40"/>
      <c r="WVO6" s="40"/>
      <c r="WVP6" s="40"/>
      <c r="WVQ6" s="40"/>
      <c r="WVR6" s="40"/>
      <c r="WVS6" s="40"/>
      <c r="WVT6" s="40"/>
      <c r="WVU6" s="40"/>
      <c r="WVV6" s="40"/>
      <c r="WVW6" s="40"/>
      <c r="WVX6" s="40"/>
      <c r="WVY6" s="40"/>
      <c r="WVZ6" s="40"/>
      <c r="WWA6" s="40"/>
      <c r="WWB6" s="40"/>
      <c r="WWC6" s="40"/>
      <c r="WWD6" s="40"/>
      <c r="WWE6" s="40"/>
      <c r="WWF6" s="40"/>
      <c r="WWG6" s="40"/>
      <c r="WWH6" s="40"/>
      <c r="WWI6" s="40"/>
      <c r="WWJ6" s="40"/>
      <c r="WWK6" s="40"/>
      <c r="WWL6" s="40"/>
      <c r="WWM6" s="40"/>
      <c r="WWN6" s="40"/>
      <c r="WWO6" s="40"/>
      <c r="WWP6" s="40"/>
      <c r="WWQ6" s="40"/>
      <c r="WWR6" s="40"/>
      <c r="WWS6" s="40"/>
      <c r="WWT6" s="40"/>
      <c r="WWU6" s="40"/>
      <c r="WWV6" s="40"/>
      <c r="WWW6" s="40"/>
      <c r="WWX6" s="40"/>
      <c r="WWY6" s="40"/>
      <c r="WWZ6" s="40"/>
      <c r="WXA6" s="40"/>
      <c r="WXB6" s="40"/>
      <c r="WXC6" s="40"/>
      <c r="WXD6" s="40"/>
      <c r="WXE6" s="40"/>
      <c r="WXF6" s="40"/>
      <c r="WXG6" s="40"/>
      <c r="WXH6" s="40"/>
      <c r="WXI6" s="40"/>
      <c r="WXJ6" s="40"/>
      <c r="WXK6" s="40"/>
      <c r="WXL6" s="40"/>
      <c r="WXM6" s="40"/>
      <c r="WXN6" s="40"/>
      <c r="WXO6" s="40"/>
      <c r="WXP6" s="40"/>
      <c r="WXQ6" s="40"/>
      <c r="WXR6" s="40"/>
      <c r="WXS6" s="40"/>
      <c r="WXT6" s="40"/>
      <c r="WXU6" s="40"/>
      <c r="WXV6" s="40"/>
      <c r="WXW6" s="40"/>
      <c r="WXX6" s="40"/>
      <c r="WXY6" s="40"/>
      <c r="WXZ6" s="40"/>
      <c r="WYA6" s="40"/>
      <c r="WYB6" s="40"/>
      <c r="WYC6" s="40"/>
      <c r="WYD6" s="40"/>
      <c r="WYE6" s="40"/>
      <c r="WYF6" s="40"/>
      <c r="WYG6" s="40"/>
      <c r="WYH6" s="40"/>
      <c r="WYI6" s="40"/>
      <c r="WYJ6" s="40"/>
      <c r="WYK6" s="40"/>
      <c r="WYL6" s="40"/>
      <c r="WYM6" s="40"/>
      <c r="WYN6" s="40"/>
      <c r="WYO6" s="40"/>
      <c r="WYP6" s="40"/>
      <c r="WYQ6" s="40"/>
      <c r="WYR6" s="40"/>
      <c r="WYS6" s="40"/>
      <c r="WYT6" s="40"/>
      <c r="WYU6" s="40"/>
      <c r="WYV6" s="40"/>
      <c r="WYW6" s="40"/>
      <c r="WYX6" s="40"/>
      <c r="WYY6" s="40"/>
      <c r="WYZ6" s="40"/>
      <c r="WZA6" s="40"/>
      <c r="WZB6" s="40"/>
      <c r="WZC6" s="40"/>
      <c r="WZD6" s="40"/>
      <c r="WZE6" s="40"/>
      <c r="WZF6" s="40"/>
      <c r="WZG6" s="40"/>
      <c r="WZH6" s="40"/>
      <c r="WZI6" s="40"/>
      <c r="WZJ6" s="40"/>
      <c r="WZK6" s="40"/>
      <c r="WZL6" s="40"/>
      <c r="WZM6" s="40"/>
      <c r="WZN6" s="40"/>
      <c r="WZO6" s="40"/>
      <c r="WZP6" s="40"/>
      <c r="WZQ6" s="40"/>
      <c r="WZR6" s="40"/>
      <c r="WZS6" s="40"/>
      <c r="WZT6" s="40"/>
      <c r="WZU6" s="40"/>
      <c r="WZV6" s="40"/>
      <c r="WZW6" s="40"/>
      <c r="WZX6" s="40"/>
      <c r="WZY6" s="40"/>
      <c r="WZZ6" s="40"/>
      <c r="XAA6" s="40"/>
      <c r="XAB6" s="40"/>
      <c r="XAC6" s="40"/>
      <c r="XAD6" s="40"/>
      <c r="XAE6" s="40"/>
      <c r="XAF6" s="40"/>
      <c r="XAG6" s="40"/>
      <c r="XAH6" s="40"/>
      <c r="XAI6" s="40"/>
      <c r="XAJ6" s="40"/>
      <c r="XAK6" s="40"/>
      <c r="XAL6" s="40"/>
      <c r="XAM6" s="40"/>
      <c r="XAN6" s="40"/>
      <c r="XAO6" s="40"/>
      <c r="XAP6" s="40"/>
      <c r="XAQ6" s="40"/>
      <c r="XAR6" s="40"/>
      <c r="XAS6" s="40"/>
      <c r="XAT6" s="40"/>
      <c r="XAU6" s="40"/>
      <c r="XAV6" s="40"/>
      <c r="XAW6" s="40"/>
      <c r="XAX6" s="40"/>
      <c r="XAY6" s="40"/>
      <c r="XAZ6" s="40"/>
      <c r="XBA6" s="40"/>
      <c r="XBB6" s="40"/>
      <c r="XBC6" s="40"/>
      <c r="XBD6" s="40"/>
      <c r="XBE6" s="40"/>
      <c r="XBF6" s="40"/>
      <c r="XBG6" s="40"/>
      <c r="XBH6" s="40"/>
      <c r="XBI6" s="40"/>
      <c r="XBJ6" s="40"/>
      <c r="XBK6" s="40"/>
      <c r="XBL6" s="40"/>
      <c r="XBM6" s="40"/>
      <c r="XBN6" s="40"/>
      <c r="XBO6" s="40"/>
      <c r="XBP6" s="40"/>
      <c r="XBQ6" s="40"/>
      <c r="XBR6" s="40"/>
      <c r="XBS6" s="40"/>
      <c r="XBT6" s="40"/>
      <c r="XBU6" s="40"/>
      <c r="XBV6" s="40"/>
      <c r="XBW6" s="40"/>
      <c r="XBX6" s="40"/>
      <c r="XBY6" s="40"/>
      <c r="XBZ6" s="40"/>
      <c r="XCA6" s="40"/>
      <c r="XCB6" s="40"/>
      <c r="XCC6" s="40"/>
      <c r="XCD6" s="40"/>
      <c r="XCE6" s="40"/>
      <c r="XCF6" s="40"/>
      <c r="XCG6" s="40"/>
      <c r="XCH6" s="40"/>
      <c r="XCI6" s="40"/>
      <c r="XCJ6" s="40"/>
      <c r="XCK6" s="40"/>
      <c r="XCL6" s="40"/>
      <c r="XCM6" s="40"/>
      <c r="XCN6" s="40"/>
      <c r="XCO6" s="40"/>
      <c r="XCP6" s="40"/>
      <c r="XCQ6" s="40"/>
      <c r="XCR6" s="40"/>
      <c r="XCS6" s="40"/>
      <c r="XCT6" s="40"/>
      <c r="XCU6" s="40"/>
      <c r="XCV6" s="40"/>
      <c r="XCW6" s="40"/>
      <c r="XCX6" s="40"/>
      <c r="XCY6" s="40"/>
      <c r="XCZ6" s="40"/>
      <c r="XDA6" s="40"/>
      <c r="XDB6" s="40"/>
      <c r="XDC6" s="40"/>
      <c r="XDD6" s="40"/>
      <c r="XDE6" s="40"/>
      <c r="XDF6" s="40"/>
      <c r="XDG6" s="40"/>
      <c r="XDH6" s="40"/>
      <c r="XDI6" s="40"/>
      <c r="XDJ6" s="40"/>
      <c r="XDK6" s="40"/>
      <c r="XDL6" s="40"/>
      <c r="XDM6" s="40"/>
      <c r="XDN6" s="40"/>
      <c r="XDO6" s="40"/>
      <c r="XDP6" s="40"/>
      <c r="XDQ6" s="40"/>
      <c r="XDR6" s="40"/>
      <c r="XDS6" s="40"/>
      <c r="XDT6" s="40"/>
      <c r="XDU6" s="40"/>
      <c r="XDV6" s="40"/>
      <c r="XDW6" s="40"/>
      <c r="XDX6" s="40"/>
      <c r="XDY6" s="40"/>
      <c r="XDZ6" s="40"/>
      <c r="XEA6" s="40"/>
      <c r="XEB6" s="40"/>
      <c r="XEC6" s="40"/>
      <c r="XED6" s="40"/>
      <c r="XEE6" s="40"/>
      <c r="XEF6" s="40"/>
      <c r="XEG6" s="40"/>
      <c r="XEH6" s="40"/>
      <c r="XEI6" s="40"/>
      <c r="XEJ6" s="40"/>
      <c r="XEK6" s="40"/>
      <c r="XEL6" s="40"/>
      <c r="XEM6" s="40"/>
      <c r="XEN6" s="40"/>
      <c r="XEO6" s="40"/>
      <c r="XEP6" s="40"/>
      <c r="XEQ6" s="40"/>
      <c r="XER6" s="40"/>
      <c r="XES6" s="40"/>
      <c r="XET6" s="40"/>
      <c r="XEU6" s="40"/>
      <c r="XEV6" s="40"/>
      <c r="XEW6" s="40"/>
      <c r="XEX6" s="40"/>
      <c r="XEY6" s="40"/>
      <c r="XEZ6" s="40"/>
      <c r="XFA6" s="40"/>
    </row>
    <row r="7" spans="1:16381" ht="15.75" customHeight="1" x14ac:dyDescent="0.3">
      <c r="A7" s="64">
        <v>42749</v>
      </c>
      <c r="B7" s="65">
        <v>7</v>
      </c>
      <c r="C7" s="63" t="s">
        <v>621</v>
      </c>
      <c r="D7" s="63" t="s">
        <v>45</v>
      </c>
      <c r="E7" s="63" t="s">
        <v>943</v>
      </c>
      <c r="F7" s="66">
        <v>55</v>
      </c>
      <c r="G7" s="63" t="s">
        <v>1252</v>
      </c>
      <c r="H7" s="63" t="s">
        <v>1192</v>
      </c>
      <c r="I7" s="63"/>
      <c r="J7" s="63" t="s">
        <v>944</v>
      </c>
      <c r="K7" s="63" t="s">
        <v>945</v>
      </c>
      <c r="L7" s="63" t="s">
        <v>946</v>
      </c>
      <c r="M7" s="66">
        <v>55</v>
      </c>
      <c r="N7" s="67"/>
      <c r="O7" s="68"/>
      <c r="P7" s="69"/>
      <c r="Q7" s="68"/>
      <c r="R7" s="69"/>
      <c r="S7" s="71"/>
      <c r="T7" s="70">
        <f>IF(tabhisto[[#This Row],[Statut]]="Cloturé",tabhisto[[#This Row],[TM]]+tabhisto[[#This Row],[Montant mutuelle]]+tabhisto[[#This Row],[Honoraire complet]],IF(AND(tabhisto[[#This Row],[Date de paiement TM]]&lt;&gt;"",tabhisto[[#This Row],[TM]]&lt;&gt;""),tabhisto[[#This Row],[TM]],0))</f>
        <v>0</v>
      </c>
      <c r="U7" s="68" t="s">
        <v>947</v>
      </c>
      <c r="V7" s="68"/>
      <c r="W7" s="68"/>
    </row>
    <row r="8" spans="1:16381" ht="15.75" customHeight="1" x14ac:dyDescent="0.3">
      <c r="A8" s="113">
        <v>42750</v>
      </c>
      <c r="B8" s="65" t="s">
        <v>847</v>
      </c>
      <c r="C8" s="63" t="s">
        <v>632</v>
      </c>
      <c r="D8" s="63" t="s">
        <v>45</v>
      </c>
      <c r="E8" s="63" t="s">
        <v>943</v>
      </c>
      <c r="F8" s="66">
        <v>55</v>
      </c>
      <c r="G8" s="63" t="s">
        <v>1253</v>
      </c>
      <c r="H8" s="63"/>
      <c r="I8" s="72" t="s">
        <v>948</v>
      </c>
      <c r="J8" s="63" t="s">
        <v>944</v>
      </c>
      <c r="K8" s="63" t="s">
        <v>965</v>
      </c>
      <c r="L8" s="63" t="s">
        <v>946</v>
      </c>
      <c r="M8" s="66">
        <v>55</v>
      </c>
      <c r="N8" s="67"/>
      <c r="O8" s="114"/>
      <c r="P8" s="115"/>
      <c r="Q8" s="114"/>
      <c r="R8" s="115"/>
      <c r="S8" s="71"/>
      <c r="T8" s="70">
        <f>IF(tabhisto[[#This Row],[Statut]]="Cloturé",tabhisto[[#This Row],[TM]]+tabhisto[[#This Row],[Montant mutuelle]]+tabhisto[[#This Row],[Honoraire complet]],IF(AND(tabhisto[[#This Row],[Date de paiement TM]]&lt;&gt;"",tabhisto[[#This Row],[TM]]&lt;&gt;""),tabhisto[[#This Row],[TM]],0))</f>
        <v>0</v>
      </c>
      <c r="U8" s="114" t="s">
        <v>949</v>
      </c>
      <c r="V8" s="114"/>
      <c r="W8" s="68"/>
    </row>
    <row r="9" spans="1:16381" ht="15.75" customHeight="1" x14ac:dyDescent="0.3">
      <c r="A9" s="64">
        <v>42750</v>
      </c>
      <c r="B9" s="65">
        <v>7</v>
      </c>
      <c r="C9" s="63" t="s">
        <v>111</v>
      </c>
      <c r="D9" s="63" t="s">
        <v>43</v>
      </c>
      <c r="E9" s="63" t="s">
        <v>950</v>
      </c>
      <c r="F9" s="66">
        <v>37</v>
      </c>
      <c r="G9" s="63" t="s">
        <v>1254</v>
      </c>
      <c r="H9" s="63" t="s">
        <v>1192</v>
      </c>
      <c r="I9" s="63"/>
      <c r="J9" s="63" t="s">
        <v>944</v>
      </c>
      <c r="K9" s="63" t="s">
        <v>945</v>
      </c>
      <c r="L9" s="63" t="s">
        <v>946</v>
      </c>
      <c r="M9" s="66">
        <v>37</v>
      </c>
      <c r="N9" s="67"/>
      <c r="O9" s="68"/>
      <c r="P9" s="69"/>
      <c r="Q9" s="68"/>
      <c r="R9" s="69"/>
      <c r="S9" s="71"/>
      <c r="T9" s="70">
        <f>IF(tabhisto[[#This Row],[Statut]]="Cloturé",tabhisto[[#This Row],[TM]]+tabhisto[[#This Row],[Montant mutuelle]]+tabhisto[[#This Row],[Honoraire complet]],IF(AND(tabhisto[[#This Row],[Date de paiement TM]]&lt;&gt;"",tabhisto[[#This Row],[TM]]&lt;&gt;""),tabhisto[[#This Row],[TM]],0))</f>
        <v>0</v>
      </c>
      <c r="U9" s="68" t="s">
        <v>947</v>
      </c>
      <c r="V9" s="68"/>
      <c r="W9" s="68"/>
    </row>
    <row r="10" spans="1:16381" ht="15.75" customHeight="1" x14ac:dyDescent="0.3">
      <c r="A10" s="64">
        <v>42756</v>
      </c>
      <c r="B10" s="65">
        <v>3</v>
      </c>
      <c r="C10" s="63" t="s">
        <v>615</v>
      </c>
      <c r="D10" s="63" t="s">
        <v>45</v>
      </c>
      <c r="E10" s="63" t="s">
        <v>943</v>
      </c>
      <c r="F10" s="66">
        <v>55</v>
      </c>
      <c r="G10" s="63" t="s">
        <v>1251</v>
      </c>
      <c r="H10" s="63" t="s">
        <v>991</v>
      </c>
      <c r="I10" s="63"/>
      <c r="J10" s="63" t="s">
        <v>944</v>
      </c>
      <c r="K10" s="63" t="s">
        <v>945</v>
      </c>
      <c r="L10" s="63" t="s">
        <v>946</v>
      </c>
      <c r="M10" s="66">
        <v>55</v>
      </c>
      <c r="N10" s="67"/>
      <c r="O10" s="68"/>
      <c r="P10" s="69"/>
      <c r="Q10" s="68"/>
      <c r="R10" s="69"/>
      <c r="S10" s="71"/>
      <c r="T10" s="70">
        <f>IF(tabhisto[[#This Row],[Statut]]="Cloturé",tabhisto[[#This Row],[TM]]+tabhisto[[#This Row],[Montant mutuelle]]+tabhisto[[#This Row],[Honoraire complet]],IF(AND(tabhisto[[#This Row],[Date de paiement TM]]&lt;&gt;"",tabhisto[[#This Row],[TM]]&lt;&gt;""),tabhisto[[#This Row],[TM]],0))</f>
        <v>0</v>
      </c>
      <c r="U10" s="68" t="s">
        <v>947</v>
      </c>
      <c r="V10" s="68" t="s">
        <v>1191</v>
      </c>
      <c r="W10" s="68"/>
    </row>
    <row r="11" spans="1:16381" ht="15.75" customHeight="1" x14ac:dyDescent="0.3">
      <c r="A11" s="64">
        <v>42756</v>
      </c>
      <c r="B11" s="65" t="s">
        <v>951</v>
      </c>
      <c r="C11" s="63" t="s">
        <v>812</v>
      </c>
      <c r="D11" s="63" t="s">
        <v>48</v>
      </c>
      <c r="E11" s="63" t="s">
        <v>950</v>
      </c>
      <c r="F11" s="66">
        <v>49</v>
      </c>
      <c r="G11" s="63" t="s">
        <v>1252</v>
      </c>
      <c r="H11" s="63"/>
      <c r="I11" s="63" t="s">
        <v>952</v>
      </c>
      <c r="J11" s="63" t="s">
        <v>944</v>
      </c>
      <c r="K11" s="63" t="s">
        <v>964</v>
      </c>
      <c r="L11" s="63" t="s">
        <v>946</v>
      </c>
      <c r="M11" s="66">
        <v>50</v>
      </c>
      <c r="N11" s="67">
        <v>1.5</v>
      </c>
      <c r="O11" s="64">
        <v>42780</v>
      </c>
      <c r="P11" s="69"/>
      <c r="Q11" s="68"/>
      <c r="R11" s="69"/>
      <c r="S11" s="71"/>
      <c r="T11" s="70">
        <f>IF(tabhisto[[#This Row],[Statut]]="Cloturé",tabhisto[[#This Row],[TM]]+tabhisto[[#This Row],[Montant mutuelle]]+tabhisto[[#This Row],[Honoraire complet]],IF(AND(tabhisto[[#This Row],[Date de paiement TM]]&lt;&gt;"",tabhisto[[#This Row],[TM]]&lt;&gt;""),tabhisto[[#This Row],[TM]],0))</f>
        <v>1.5</v>
      </c>
      <c r="U11" s="68" t="s">
        <v>949</v>
      </c>
      <c r="V11" s="68"/>
      <c r="W11" s="68"/>
    </row>
  </sheetData>
  <mergeCells count="1">
    <mergeCell ref="G1:G2"/>
  </mergeCells>
  <conditionalFormatting sqref="U6:V11">
    <cfRule type="cellIs" dxfId="54" priority="5" operator="equal">
      <formula>"Abandon"</formula>
    </cfRule>
    <cfRule type="cellIs" dxfId="53" priority="6" operator="equal">
      <formula>"Cloturé"</formula>
    </cfRule>
  </conditionalFormatting>
  <conditionalFormatting sqref="A6:T11">
    <cfRule type="expression" dxfId="52" priority="3">
      <formula>AND($Q$3&lt;&gt;"",OR($O6=$Q$3,$Q6=$Q$3,$S6=$Q$3))</formula>
    </cfRule>
    <cfRule type="expression" dxfId="51" priority="4">
      <formula>AND($Q$2&lt;&gt;"",OR($O6=$Q$2,$Q6=$Q$2,$S6=$Q$2))</formula>
    </cfRule>
  </conditionalFormatting>
  <dataValidations count="1">
    <dataValidation type="list" allowBlank="1" showInputMessage="1" showErrorMessage="1" sqref="U6:U11" xr:uid="{1F7EE695-F99E-40AA-B819-47FF8F315B01}">
      <formula1>"Cloturé,TM envoi 1,TM envoi 2,TM recouvrement,Mut envoi 1,Mut envoi 2,Mut recouvrement,Hon envoi 1,Hon envoi 2,Hon recouvrement,Abandon"</formula1>
    </dataValidation>
  </dataValidations>
  <pageMargins left="0.70866141732283472" right="0.70866141732283472" top="0.74803149606299213" bottom="0.74803149606299213" header="0.31496062992125984" footer="0.31496062992125984"/>
  <pageSetup paperSize="9" scale="34" fitToHeight="0" orientation="landscape" r:id="rId1"/>
  <headerFooter>
    <oddFooter>&amp;R&amp;18Page &amp;P sur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outon 1">
              <controlPr defaultSize="0" print="0" autoFill="0" autoPict="0" macro="[0]!Export_PDF">
                <anchor moveWithCells="1" sizeWithCells="1">
                  <from>
                    <xdr:col>25</xdr:col>
                    <xdr:colOff>281940</xdr:colOff>
                    <xdr:row>1</xdr:row>
                    <xdr:rowOff>22860</xdr:rowOff>
                  </from>
                  <to>
                    <xdr:col>26</xdr:col>
                    <xdr:colOff>1295400</xdr:colOff>
                    <xdr:row>2</xdr:row>
                    <xdr:rowOff>396240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theme="3"/>
  </sheetPr>
  <dimension ref="A1:K313"/>
  <sheetViews>
    <sheetView workbookViewId="0">
      <selection activeCell="C207" sqref="C207"/>
    </sheetView>
  </sheetViews>
  <sheetFormatPr baseColWidth="10" defaultColWidth="11.44140625" defaultRowHeight="14.4" x14ac:dyDescent="0.3"/>
  <cols>
    <col min="1" max="1" width="30" bestFit="1" customWidth="1"/>
    <col min="2" max="2" width="13.33203125" customWidth="1"/>
    <col min="4" max="4" width="30" customWidth="1"/>
    <col min="5" max="5" width="26" customWidth="1"/>
    <col min="7" max="7" width="30" customWidth="1"/>
    <col min="8" max="8" width="26.44140625" customWidth="1"/>
    <col min="10" max="10" width="27.109375" customWidth="1"/>
    <col min="11" max="11" width="9.5546875" customWidth="1"/>
  </cols>
  <sheetData>
    <row r="1" spans="1:11" x14ac:dyDescent="0.3">
      <c r="A1" s="137" t="s">
        <v>58</v>
      </c>
      <c r="B1" s="137"/>
      <c r="C1" s="137"/>
      <c r="D1" s="137"/>
      <c r="E1" s="137"/>
      <c r="F1" s="137"/>
      <c r="G1" s="137"/>
      <c r="H1" s="137"/>
    </row>
    <row r="2" spans="1:11" x14ac:dyDescent="0.3">
      <c r="A2" s="137"/>
      <c r="B2" s="137"/>
      <c r="C2" s="137"/>
      <c r="D2" s="137"/>
      <c r="E2" s="137"/>
      <c r="F2" s="137"/>
      <c r="G2" s="137"/>
      <c r="H2" s="137"/>
    </row>
    <row r="3" spans="1:11" x14ac:dyDescent="0.3">
      <c r="A3" s="137"/>
      <c r="B3" s="137"/>
      <c r="C3" s="137"/>
      <c r="D3" s="137"/>
      <c r="E3" s="137"/>
      <c r="F3" s="137"/>
      <c r="G3" s="137"/>
      <c r="H3" s="137"/>
    </row>
    <row r="5" spans="1:11" x14ac:dyDescent="0.3">
      <c r="A5" s="24" t="s">
        <v>9</v>
      </c>
      <c r="B5" t="s">
        <v>899</v>
      </c>
      <c r="D5" s="24" t="s">
        <v>70</v>
      </c>
      <c r="E5" t="s">
        <v>899</v>
      </c>
      <c r="G5" s="24" t="s">
        <v>11</v>
      </c>
      <c r="H5" t="s">
        <v>935</v>
      </c>
    </row>
    <row r="7" spans="1:11" x14ac:dyDescent="0.3">
      <c r="A7" s="24" t="s">
        <v>55</v>
      </c>
      <c r="B7" t="s">
        <v>68</v>
      </c>
      <c r="D7" s="24" t="s">
        <v>55</v>
      </c>
      <c r="E7" t="s">
        <v>57</v>
      </c>
      <c r="G7" s="24" t="s">
        <v>55</v>
      </c>
      <c r="H7" t="s">
        <v>69</v>
      </c>
      <c r="J7" t="s">
        <v>55</v>
      </c>
      <c r="K7" t="s">
        <v>59</v>
      </c>
    </row>
    <row r="8" spans="1:11" x14ac:dyDescent="0.3">
      <c r="A8" s="25" t="s">
        <v>74</v>
      </c>
      <c r="B8" s="26">
        <v>3</v>
      </c>
      <c r="D8" s="25" t="s">
        <v>74</v>
      </c>
      <c r="E8" s="26">
        <v>136.30000000000001</v>
      </c>
      <c r="G8" s="25" t="s">
        <v>74</v>
      </c>
      <c r="H8" s="26">
        <v>1292.5</v>
      </c>
      <c r="J8" t="s">
        <v>74</v>
      </c>
      <c r="K8" s="26">
        <f t="shared" ref="K8:K71" si="0">IF(ISERROR(GETPIVOTDATA($A$7,"Total " &amp; J8)),0,GETPIVOTDATA($A$7,"Total " &amp; J8))+IF(ISERROR(GETPIVOTDATA($D$7,"Total " &amp; J8)),0,GETPIVOTDATA($D$7,"Total " &amp; J8))+IF(ISERROR(GETPIVOTDATA($G$7,"Total " &amp; J8)),0,GETPIVOTDATA($G$7,"Total " &amp; J8))</f>
        <v>1431.8</v>
      </c>
    </row>
    <row r="9" spans="1:11" x14ac:dyDescent="0.3">
      <c r="A9" s="25" t="s">
        <v>848</v>
      </c>
      <c r="B9" s="26">
        <v>9</v>
      </c>
      <c r="D9" s="25" t="s">
        <v>848</v>
      </c>
      <c r="E9" s="26">
        <v>191.58999999999997</v>
      </c>
      <c r="G9" s="25" t="s">
        <v>848</v>
      </c>
      <c r="H9" s="26">
        <v>1023.69</v>
      </c>
      <c r="J9" t="s">
        <v>1017</v>
      </c>
      <c r="K9" s="26">
        <f t="shared" si="0"/>
        <v>0</v>
      </c>
    </row>
    <row r="10" spans="1:11" x14ac:dyDescent="0.3">
      <c r="A10" s="25" t="s">
        <v>849</v>
      </c>
      <c r="B10" s="26">
        <v>22.5</v>
      </c>
      <c r="D10" s="25" t="s">
        <v>849</v>
      </c>
      <c r="E10" s="26">
        <v>259.95</v>
      </c>
      <c r="G10" s="25" t="s">
        <v>849</v>
      </c>
      <c r="H10" s="26">
        <v>1112.8499999999999</v>
      </c>
      <c r="J10" t="s">
        <v>76</v>
      </c>
      <c r="K10" s="26">
        <f t="shared" si="0"/>
        <v>3091.92</v>
      </c>
    </row>
    <row r="11" spans="1:11" x14ac:dyDescent="0.3">
      <c r="A11" s="25" t="s">
        <v>928</v>
      </c>
      <c r="B11" s="26"/>
      <c r="D11" s="25" t="s">
        <v>928</v>
      </c>
      <c r="E11" s="26"/>
      <c r="G11" s="25" t="s">
        <v>928</v>
      </c>
      <c r="H11" s="26"/>
      <c r="J11" t="s">
        <v>77</v>
      </c>
      <c r="K11" s="26">
        <f t="shared" si="0"/>
        <v>2825.6600000000003</v>
      </c>
    </row>
    <row r="12" spans="1:11" x14ac:dyDescent="0.3">
      <c r="A12" s="25" t="s">
        <v>76</v>
      </c>
      <c r="B12" s="26">
        <v>28.5</v>
      </c>
      <c r="D12" s="25" t="s">
        <v>76</v>
      </c>
      <c r="E12" s="26">
        <v>355.89</v>
      </c>
      <c r="G12" s="25" t="s">
        <v>76</v>
      </c>
      <c r="H12" s="26">
        <v>2707.53</v>
      </c>
      <c r="J12" t="s">
        <v>75</v>
      </c>
      <c r="K12" s="26">
        <f t="shared" si="0"/>
        <v>2171.89</v>
      </c>
    </row>
    <row r="13" spans="1:11" x14ac:dyDescent="0.3">
      <c r="A13" s="25" t="s">
        <v>886</v>
      </c>
      <c r="B13" s="26"/>
      <c r="D13" s="25" t="s">
        <v>886</v>
      </c>
      <c r="E13" s="26"/>
      <c r="G13" s="25" t="s">
        <v>886</v>
      </c>
      <c r="H13" s="26">
        <v>55.5</v>
      </c>
      <c r="J13" t="s">
        <v>78</v>
      </c>
      <c r="K13" s="26">
        <f t="shared" si="0"/>
        <v>378.2</v>
      </c>
    </row>
    <row r="14" spans="1:11" x14ac:dyDescent="0.3">
      <c r="A14" s="25" t="s">
        <v>77</v>
      </c>
      <c r="B14" s="26">
        <v>42.02</v>
      </c>
      <c r="D14" s="25" t="s">
        <v>77</v>
      </c>
      <c r="E14" s="26">
        <v>498.28000000000003</v>
      </c>
      <c r="G14" s="25" t="s">
        <v>77</v>
      </c>
      <c r="H14" s="26">
        <v>2285.36</v>
      </c>
      <c r="J14" t="s">
        <v>94</v>
      </c>
      <c r="K14" s="26">
        <f t="shared" si="0"/>
        <v>3579.01</v>
      </c>
    </row>
    <row r="15" spans="1:11" x14ac:dyDescent="0.3">
      <c r="A15" s="25" t="s">
        <v>75</v>
      </c>
      <c r="B15" s="26">
        <v>36.5</v>
      </c>
      <c r="D15" s="25" t="s">
        <v>75</v>
      </c>
      <c r="E15" s="26">
        <v>119.88999999999999</v>
      </c>
      <c r="G15" s="25" t="s">
        <v>75</v>
      </c>
      <c r="H15" s="26">
        <v>2015.5</v>
      </c>
      <c r="J15" t="s">
        <v>1186</v>
      </c>
      <c r="K15" s="26">
        <f t="shared" si="0"/>
        <v>0</v>
      </c>
    </row>
    <row r="16" spans="1:11" x14ac:dyDescent="0.3">
      <c r="A16" s="25" t="s">
        <v>78</v>
      </c>
      <c r="B16" s="26">
        <v>8</v>
      </c>
      <c r="D16" s="25" t="s">
        <v>78</v>
      </c>
      <c r="E16" s="26">
        <v>71.7</v>
      </c>
      <c r="G16" s="25" t="s">
        <v>78</v>
      </c>
      <c r="H16" s="26">
        <v>298.5</v>
      </c>
      <c r="J16" t="s">
        <v>95</v>
      </c>
      <c r="K16" s="26">
        <f t="shared" si="0"/>
        <v>2049.7599999999998</v>
      </c>
    </row>
    <row r="17" spans="1:11" x14ac:dyDescent="0.3">
      <c r="A17" s="25" t="s">
        <v>932</v>
      </c>
      <c r="B17" s="26">
        <v>2</v>
      </c>
      <c r="D17" s="25" t="s">
        <v>932</v>
      </c>
      <c r="E17" s="26"/>
      <c r="G17" s="25" t="s">
        <v>932</v>
      </c>
      <c r="H17" s="26"/>
      <c r="J17" t="s">
        <v>96</v>
      </c>
      <c r="K17" s="26">
        <f t="shared" si="0"/>
        <v>471.28999999999996</v>
      </c>
    </row>
    <row r="18" spans="1:11" x14ac:dyDescent="0.3">
      <c r="A18" s="25" t="s">
        <v>94</v>
      </c>
      <c r="B18" s="26">
        <v>15.5</v>
      </c>
      <c r="D18" s="25" t="s">
        <v>94</v>
      </c>
      <c r="E18" s="26">
        <v>331.65000000000003</v>
      </c>
      <c r="G18" s="25" t="s">
        <v>94</v>
      </c>
      <c r="H18" s="26">
        <v>3231.86</v>
      </c>
      <c r="J18" t="s">
        <v>97</v>
      </c>
      <c r="K18" s="26">
        <f t="shared" si="0"/>
        <v>5549.7899999999991</v>
      </c>
    </row>
    <row r="19" spans="1:11" x14ac:dyDescent="0.3">
      <c r="A19" s="25" t="s">
        <v>930</v>
      </c>
      <c r="B19" s="26">
        <v>8</v>
      </c>
      <c r="D19" s="25" t="s">
        <v>930</v>
      </c>
      <c r="E19" s="26"/>
      <c r="G19" s="25" t="s">
        <v>930</v>
      </c>
      <c r="H19" s="26"/>
      <c r="J19" t="s">
        <v>98</v>
      </c>
      <c r="K19" s="26">
        <f t="shared" si="0"/>
        <v>1087.1500000000001</v>
      </c>
    </row>
    <row r="20" spans="1:11" x14ac:dyDescent="0.3">
      <c r="A20" s="25" t="s">
        <v>850</v>
      </c>
      <c r="B20" s="26">
        <v>28</v>
      </c>
      <c r="D20" s="25" t="s">
        <v>850</v>
      </c>
      <c r="E20" s="26">
        <v>346.6</v>
      </c>
      <c r="G20" s="25" t="s">
        <v>850</v>
      </c>
      <c r="H20" s="26">
        <v>2352.94</v>
      </c>
      <c r="J20" t="s">
        <v>99</v>
      </c>
      <c r="K20" s="26">
        <f t="shared" si="0"/>
        <v>1780.51</v>
      </c>
    </row>
    <row r="21" spans="1:11" x14ac:dyDescent="0.3">
      <c r="A21" s="25" t="s">
        <v>95</v>
      </c>
      <c r="B21" s="26">
        <v>44.3</v>
      </c>
      <c r="D21" s="25" t="s">
        <v>95</v>
      </c>
      <c r="E21" s="26">
        <v>531.11</v>
      </c>
      <c r="G21" s="25" t="s">
        <v>95</v>
      </c>
      <c r="H21" s="26">
        <v>1474.35</v>
      </c>
      <c r="J21" t="s">
        <v>100</v>
      </c>
      <c r="K21" s="26">
        <f t="shared" si="0"/>
        <v>2308.94</v>
      </c>
    </row>
    <row r="22" spans="1:11" x14ac:dyDescent="0.3">
      <c r="A22" s="25" t="s">
        <v>96</v>
      </c>
      <c r="B22" s="26">
        <v>16</v>
      </c>
      <c r="D22" s="25" t="s">
        <v>96</v>
      </c>
      <c r="E22" s="26">
        <v>149.79</v>
      </c>
      <c r="G22" s="25" t="s">
        <v>96</v>
      </c>
      <c r="H22" s="26">
        <v>305.5</v>
      </c>
      <c r="J22" t="s">
        <v>101</v>
      </c>
      <c r="K22" s="26">
        <f t="shared" si="0"/>
        <v>1446.6</v>
      </c>
    </row>
    <row r="23" spans="1:11" x14ac:dyDescent="0.3">
      <c r="A23" s="25" t="s">
        <v>97</v>
      </c>
      <c r="B23" s="26">
        <v>45.5</v>
      </c>
      <c r="D23" s="25" t="s">
        <v>97</v>
      </c>
      <c r="E23" s="26">
        <v>472.31</v>
      </c>
      <c r="G23" s="25" t="s">
        <v>97</v>
      </c>
      <c r="H23" s="26">
        <v>5031.9799999999996</v>
      </c>
      <c r="J23" t="s">
        <v>102</v>
      </c>
      <c r="K23" s="26">
        <f t="shared" si="0"/>
        <v>1103.8899999999999</v>
      </c>
    </row>
    <row r="24" spans="1:11" x14ac:dyDescent="0.3">
      <c r="A24" s="25" t="s">
        <v>98</v>
      </c>
      <c r="B24" s="26">
        <v>48</v>
      </c>
      <c r="D24" s="25" t="s">
        <v>98</v>
      </c>
      <c r="E24" s="26">
        <v>86.65</v>
      </c>
      <c r="G24" s="25" t="s">
        <v>98</v>
      </c>
      <c r="H24" s="26">
        <v>952.5</v>
      </c>
      <c r="J24" t="s">
        <v>103</v>
      </c>
      <c r="K24" s="26">
        <f t="shared" si="0"/>
        <v>1400.69</v>
      </c>
    </row>
    <row r="25" spans="1:11" x14ac:dyDescent="0.3">
      <c r="A25" s="25" t="s">
        <v>99</v>
      </c>
      <c r="B25" s="26"/>
      <c r="D25" s="25" t="s">
        <v>99</v>
      </c>
      <c r="E25" s="26"/>
      <c r="G25" s="25" t="s">
        <v>99</v>
      </c>
      <c r="H25" s="26">
        <v>1780.51</v>
      </c>
      <c r="J25" t="s">
        <v>104</v>
      </c>
      <c r="K25" s="26">
        <f t="shared" si="0"/>
        <v>1343.15</v>
      </c>
    </row>
    <row r="26" spans="1:11" x14ac:dyDescent="0.3">
      <c r="A26" s="25" t="s">
        <v>100</v>
      </c>
      <c r="B26" s="26">
        <v>52.5</v>
      </c>
      <c r="D26" s="25" t="s">
        <v>100</v>
      </c>
      <c r="E26" s="26">
        <v>285.08999999999997</v>
      </c>
      <c r="G26" s="25" t="s">
        <v>100</v>
      </c>
      <c r="H26" s="26">
        <v>1971.35</v>
      </c>
      <c r="J26" t="s">
        <v>105</v>
      </c>
      <c r="K26" s="26">
        <f t="shared" si="0"/>
        <v>2984.55</v>
      </c>
    </row>
    <row r="27" spans="1:11" x14ac:dyDescent="0.3">
      <c r="A27" s="25" t="s">
        <v>101</v>
      </c>
      <c r="B27" s="26">
        <v>22.6</v>
      </c>
      <c r="D27" s="25" t="s">
        <v>101</v>
      </c>
      <c r="E27" s="26">
        <v>264.5</v>
      </c>
      <c r="G27" s="25" t="s">
        <v>101</v>
      </c>
      <c r="H27" s="26">
        <v>1159.5</v>
      </c>
      <c r="J27" t="s">
        <v>106</v>
      </c>
      <c r="K27" s="26">
        <f t="shared" si="0"/>
        <v>2053.5</v>
      </c>
    </row>
    <row r="28" spans="1:11" x14ac:dyDescent="0.3">
      <c r="A28" s="25" t="s">
        <v>102</v>
      </c>
      <c r="B28" s="26">
        <v>1.5</v>
      </c>
      <c r="D28" s="25" t="s">
        <v>102</v>
      </c>
      <c r="E28" s="26">
        <v>35.85</v>
      </c>
      <c r="G28" s="25" t="s">
        <v>102</v>
      </c>
      <c r="H28" s="26">
        <v>1066.54</v>
      </c>
      <c r="J28" t="s">
        <v>107</v>
      </c>
      <c r="K28" s="26">
        <f t="shared" si="0"/>
        <v>2043</v>
      </c>
    </row>
    <row r="29" spans="1:11" x14ac:dyDescent="0.3">
      <c r="A29" s="25" t="s">
        <v>103</v>
      </c>
      <c r="B29" s="26">
        <v>8</v>
      </c>
      <c r="D29" s="25" t="s">
        <v>103</v>
      </c>
      <c r="E29" s="26">
        <v>48.19</v>
      </c>
      <c r="G29" s="25" t="s">
        <v>103</v>
      </c>
      <c r="H29" s="26">
        <v>1344.5</v>
      </c>
      <c r="J29" t="s">
        <v>108</v>
      </c>
      <c r="K29" s="26">
        <f t="shared" si="0"/>
        <v>0</v>
      </c>
    </row>
    <row r="30" spans="1:11" x14ac:dyDescent="0.3">
      <c r="A30" s="25" t="s">
        <v>104</v>
      </c>
      <c r="B30" s="26">
        <v>5.3</v>
      </c>
      <c r="D30" s="25" t="s">
        <v>104</v>
      </c>
      <c r="E30" s="26">
        <v>71.7</v>
      </c>
      <c r="G30" s="25" t="s">
        <v>104</v>
      </c>
      <c r="H30" s="26">
        <v>1266.1500000000001</v>
      </c>
      <c r="J30" t="s">
        <v>109</v>
      </c>
      <c r="K30" s="26">
        <f t="shared" si="0"/>
        <v>545.35</v>
      </c>
    </row>
    <row r="31" spans="1:11" x14ac:dyDescent="0.3">
      <c r="A31" s="25" t="s">
        <v>105</v>
      </c>
      <c r="B31" s="26">
        <v>23</v>
      </c>
      <c r="D31" s="25" t="s">
        <v>105</v>
      </c>
      <c r="E31" s="26">
        <v>230.05</v>
      </c>
      <c r="G31" s="25" t="s">
        <v>105</v>
      </c>
      <c r="H31" s="26">
        <v>2731.5</v>
      </c>
      <c r="J31" t="s">
        <v>1010</v>
      </c>
      <c r="K31" s="26">
        <f t="shared" si="0"/>
        <v>0</v>
      </c>
    </row>
    <row r="32" spans="1:11" x14ac:dyDescent="0.3">
      <c r="A32" s="25" t="s">
        <v>851</v>
      </c>
      <c r="B32" s="26">
        <v>10</v>
      </c>
      <c r="D32" s="25" t="s">
        <v>851</v>
      </c>
      <c r="E32" s="26">
        <v>235.35</v>
      </c>
      <c r="G32" s="25" t="s">
        <v>851</v>
      </c>
      <c r="H32" s="26">
        <v>2715.5</v>
      </c>
      <c r="J32" t="s">
        <v>110</v>
      </c>
      <c r="K32" s="26">
        <f t="shared" si="0"/>
        <v>1795.2</v>
      </c>
    </row>
    <row r="33" spans="1:11" x14ac:dyDescent="0.3">
      <c r="A33" s="25" t="s">
        <v>106</v>
      </c>
      <c r="B33" s="26">
        <v>4.5</v>
      </c>
      <c r="D33" s="25" t="s">
        <v>106</v>
      </c>
      <c r="E33" s="26">
        <v>31.94</v>
      </c>
      <c r="G33" s="25" t="s">
        <v>106</v>
      </c>
      <c r="H33" s="26">
        <v>2017.06</v>
      </c>
      <c r="J33" t="s">
        <v>971</v>
      </c>
      <c r="K33" s="26">
        <f t="shared" si="0"/>
        <v>0</v>
      </c>
    </row>
    <row r="34" spans="1:11" x14ac:dyDescent="0.3">
      <c r="A34" s="25" t="s">
        <v>107</v>
      </c>
      <c r="B34" s="26">
        <v>63</v>
      </c>
      <c r="D34" s="25" t="s">
        <v>107</v>
      </c>
      <c r="E34" s="26">
        <v>109.2</v>
      </c>
      <c r="G34" s="25" t="s">
        <v>107</v>
      </c>
      <c r="H34" s="26">
        <v>1870.8</v>
      </c>
      <c r="J34" t="s">
        <v>1022</v>
      </c>
      <c r="K34" s="26">
        <f t="shared" si="0"/>
        <v>0</v>
      </c>
    </row>
    <row r="35" spans="1:11" x14ac:dyDescent="0.3">
      <c r="A35" s="25" t="s">
        <v>109</v>
      </c>
      <c r="B35" s="26">
        <v>6</v>
      </c>
      <c r="D35" s="25" t="s">
        <v>109</v>
      </c>
      <c r="E35" s="26">
        <v>59.35</v>
      </c>
      <c r="G35" s="25" t="s">
        <v>109</v>
      </c>
      <c r="H35" s="26">
        <v>480</v>
      </c>
      <c r="J35" t="s">
        <v>111</v>
      </c>
      <c r="K35" s="26">
        <f t="shared" si="0"/>
        <v>3161.48</v>
      </c>
    </row>
    <row r="36" spans="1:11" x14ac:dyDescent="0.3">
      <c r="A36" s="25" t="s">
        <v>110</v>
      </c>
      <c r="B36" s="26">
        <v>33</v>
      </c>
      <c r="D36" s="25" t="s">
        <v>110</v>
      </c>
      <c r="E36" s="26">
        <v>71.7</v>
      </c>
      <c r="G36" s="25" t="s">
        <v>110</v>
      </c>
      <c r="H36" s="26">
        <v>1690.5</v>
      </c>
      <c r="J36" t="s">
        <v>112</v>
      </c>
      <c r="K36" s="26">
        <f t="shared" si="0"/>
        <v>2954.49</v>
      </c>
    </row>
    <row r="37" spans="1:11" x14ac:dyDescent="0.3">
      <c r="A37" s="25" t="s">
        <v>111</v>
      </c>
      <c r="B37" s="26">
        <v>78.5</v>
      </c>
      <c r="D37" s="25" t="s">
        <v>111</v>
      </c>
      <c r="E37" s="26">
        <v>158.97999999999999</v>
      </c>
      <c r="G37" s="25" t="s">
        <v>111</v>
      </c>
      <c r="H37" s="26">
        <v>2924</v>
      </c>
      <c r="J37" t="s">
        <v>113</v>
      </c>
      <c r="K37" s="26">
        <f t="shared" si="0"/>
        <v>1205.8</v>
      </c>
    </row>
    <row r="38" spans="1:11" x14ac:dyDescent="0.3">
      <c r="A38" s="25" t="s">
        <v>112</v>
      </c>
      <c r="B38" s="26">
        <v>38.5</v>
      </c>
      <c r="D38" s="25" t="s">
        <v>112</v>
      </c>
      <c r="E38" s="26">
        <v>326.49</v>
      </c>
      <c r="G38" s="25" t="s">
        <v>112</v>
      </c>
      <c r="H38" s="26">
        <v>2589.5</v>
      </c>
      <c r="J38" t="s">
        <v>114</v>
      </c>
      <c r="K38" s="26">
        <f t="shared" si="0"/>
        <v>397.85</v>
      </c>
    </row>
    <row r="39" spans="1:11" x14ac:dyDescent="0.3">
      <c r="A39" s="25" t="s">
        <v>113</v>
      </c>
      <c r="B39" s="26"/>
      <c r="D39" s="25" t="s">
        <v>113</v>
      </c>
      <c r="E39" s="26">
        <v>71.7</v>
      </c>
      <c r="G39" s="25" t="s">
        <v>113</v>
      </c>
      <c r="H39" s="26">
        <v>1134.0999999999999</v>
      </c>
      <c r="J39" t="s">
        <v>115</v>
      </c>
      <c r="K39" s="26">
        <f t="shared" si="0"/>
        <v>1409.7199999999998</v>
      </c>
    </row>
    <row r="40" spans="1:11" x14ac:dyDescent="0.3">
      <c r="A40" s="25" t="s">
        <v>114</v>
      </c>
      <c r="B40" s="26">
        <v>3</v>
      </c>
      <c r="D40" s="25" t="s">
        <v>114</v>
      </c>
      <c r="E40" s="26">
        <v>31.35</v>
      </c>
      <c r="G40" s="25" t="s">
        <v>114</v>
      </c>
      <c r="H40" s="26">
        <v>363.5</v>
      </c>
      <c r="J40" t="s">
        <v>1024</v>
      </c>
      <c r="K40" s="26">
        <f t="shared" si="0"/>
        <v>0</v>
      </c>
    </row>
    <row r="41" spans="1:11" x14ac:dyDescent="0.3">
      <c r="A41" s="25" t="s">
        <v>115</v>
      </c>
      <c r="B41" s="26">
        <v>13.5</v>
      </c>
      <c r="D41" s="25" t="s">
        <v>115</v>
      </c>
      <c r="E41" s="26">
        <v>165.14999999999998</v>
      </c>
      <c r="G41" s="25" t="s">
        <v>115</v>
      </c>
      <c r="H41" s="26">
        <v>1231.07</v>
      </c>
      <c r="J41" t="s">
        <v>942</v>
      </c>
      <c r="K41" s="26">
        <f t="shared" si="0"/>
        <v>0</v>
      </c>
    </row>
    <row r="42" spans="1:11" x14ac:dyDescent="0.3">
      <c r="A42" s="25" t="s">
        <v>871</v>
      </c>
      <c r="B42" s="26">
        <v>9</v>
      </c>
      <c r="D42" s="25" t="s">
        <v>871</v>
      </c>
      <c r="E42" s="26">
        <v>178.6</v>
      </c>
      <c r="G42" s="25" t="s">
        <v>871</v>
      </c>
      <c r="H42" s="26">
        <v>559.5</v>
      </c>
      <c r="J42" t="s">
        <v>893</v>
      </c>
      <c r="K42" s="26">
        <f t="shared" si="0"/>
        <v>263.5</v>
      </c>
    </row>
    <row r="43" spans="1:11" x14ac:dyDescent="0.3">
      <c r="A43" s="25" t="s">
        <v>852</v>
      </c>
      <c r="B43" s="26">
        <v>19</v>
      </c>
      <c r="D43" s="25" t="s">
        <v>852</v>
      </c>
      <c r="E43" s="26">
        <v>238.39</v>
      </c>
      <c r="G43" s="25" t="s">
        <v>852</v>
      </c>
      <c r="H43" s="26">
        <v>2335.4</v>
      </c>
      <c r="J43" t="s">
        <v>176</v>
      </c>
      <c r="K43" s="26">
        <f t="shared" si="0"/>
        <v>1255.3</v>
      </c>
    </row>
    <row r="44" spans="1:11" x14ac:dyDescent="0.3">
      <c r="A44" s="25" t="s">
        <v>893</v>
      </c>
      <c r="B44" s="26">
        <v>30</v>
      </c>
      <c r="D44" s="25" t="s">
        <v>893</v>
      </c>
      <c r="E44" s="26"/>
      <c r="G44" s="25" t="s">
        <v>893</v>
      </c>
      <c r="H44" s="26">
        <v>233.5</v>
      </c>
      <c r="J44" t="s">
        <v>177</v>
      </c>
      <c r="K44" s="26">
        <f t="shared" si="0"/>
        <v>1549.8</v>
      </c>
    </row>
    <row r="45" spans="1:11" x14ac:dyDescent="0.3">
      <c r="A45" s="25" t="s">
        <v>853</v>
      </c>
      <c r="B45" s="26">
        <v>47</v>
      </c>
      <c r="D45" s="25" t="s">
        <v>853</v>
      </c>
      <c r="E45" s="26">
        <v>794.83000000000015</v>
      </c>
      <c r="G45" s="25" t="s">
        <v>853</v>
      </c>
      <c r="H45" s="26">
        <v>6137.5</v>
      </c>
      <c r="J45" t="s">
        <v>178</v>
      </c>
      <c r="K45" s="26">
        <f t="shared" si="0"/>
        <v>2047.5</v>
      </c>
    </row>
    <row r="46" spans="1:11" x14ac:dyDescent="0.3">
      <c r="A46" s="25" t="s">
        <v>176</v>
      </c>
      <c r="B46" s="26"/>
      <c r="D46" s="25" t="s">
        <v>176</v>
      </c>
      <c r="E46" s="26">
        <v>50.8</v>
      </c>
      <c r="G46" s="25" t="s">
        <v>176</v>
      </c>
      <c r="H46" s="26">
        <v>1204.5</v>
      </c>
      <c r="J46" t="s">
        <v>179</v>
      </c>
      <c r="K46" s="26">
        <f t="shared" si="0"/>
        <v>723.35</v>
      </c>
    </row>
    <row r="47" spans="1:11" x14ac:dyDescent="0.3">
      <c r="A47" s="25" t="s">
        <v>177</v>
      </c>
      <c r="B47" s="26">
        <v>3</v>
      </c>
      <c r="D47" s="25" t="s">
        <v>177</v>
      </c>
      <c r="E47" s="26">
        <v>127.30000000000001</v>
      </c>
      <c r="G47" s="25" t="s">
        <v>177</v>
      </c>
      <c r="H47" s="26">
        <v>1419.5</v>
      </c>
      <c r="J47" t="s">
        <v>1027</v>
      </c>
      <c r="K47" s="26">
        <f t="shared" si="0"/>
        <v>0</v>
      </c>
    </row>
    <row r="48" spans="1:11" x14ac:dyDescent="0.3">
      <c r="A48" s="25" t="s">
        <v>178</v>
      </c>
      <c r="B48" s="26">
        <v>26</v>
      </c>
      <c r="D48" s="25" t="s">
        <v>178</v>
      </c>
      <c r="E48" s="26">
        <v>283.14999999999998</v>
      </c>
      <c r="G48" s="25" t="s">
        <v>178</v>
      </c>
      <c r="H48" s="26">
        <v>1738.35</v>
      </c>
      <c r="J48" t="s">
        <v>180</v>
      </c>
      <c r="K48" s="26">
        <f t="shared" si="0"/>
        <v>2966.94</v>
      </c>
    </row>
    <row r="49" spans="1:11" x14ac:dyDescent="0.3">
      <c r="A49" s="25" t="s">
        <v>179</v>
      </c>
      <c r="B49" s="26">
        <v>1</v>
      </c>
      <c r="D49" s="25" t="s">
        <v>179</v>
      </c>
      <c r="E49" s="26">
        <v>35.85</v>
      </c>
      <c r="G49" s="25" t="s">
        <v>179</v>
      </c>
      <c r="H49" s="26">
        <v>686.5</v>
      </c>
      <c r="J49" t="s">
        <v>1029</v>
      </c>
      <c r="K49" s="26">
        <f t="shared" si="0"/>
        <v>0</v>
      </c>
    </row>
    <row r="50" spans="1:11" x14ac:dyDescent="0.3">
      <c r="A50" s="25" t="s">
        <v>180</v>
      </c>
      <c r="B50" s="26">
        <v>81</v>
      </c>
      <c r="D50" s="25" t="s">
        <v>180</v>
      </c>
      <c r="E50" s="26">
        <v>389.44000000000005</v>
      </c>
      <c r="G50" s="25" t="s">
        <v>180</v>
      </c>
      <c r="H50" s="26">
        <v>2496.5</v>
      </c>
      <c r="J50" t="s">
        <v>1031</v>
      </c>
      <c r="K50" s="26">
        <f t="shared" si="0"/>
        <v>0</v>
      </c>
    </row>
    <row r="51" spans="1:11" x14ac:dyDescent="0.3">
      <c r="A51" s="25" t="s">
        <v>181</v>
      </c>
      <c r="B51" s="26">
        <v>13</v>
      </c>
      <c r="D51" s="25" t="s">
        <v>181</v>
      </c>
      <c r="E51" s="26">
        <v>173.29999999999998</v>
      </c>
      <c r="G51" s="25" t="s">
        <v>181</v>
      </c>
      <c r="H51" s="26">
        <v>765.4</v>
      </c>
      <c r="J51" t="s">
        <v>181</v>
      </c>
      <c r="K51" s="26">
        <f t="shared" si="0"/>
        <v>951.69999999999993</v>
      </c>
    </row>
    <row r="52" spans="1:11" x14ac:dyDescent="0.3">
      <c r="A52" s="25" t="s">
        <v>182</v>
      </c>
      <c r="B52" s="26"/>
      <c r="D52" s="25" t="s">
        <v>182</v>
      </c>
      <c r="E52" s="26"/>
      <c r="G52" s="25" t="s">
        <v>182</v>
      </c>
      <c r="H52" s="26">
        <v>1051</v>
      </c>
      <c r="J52" t="s">
        <v>182</v>
      </c>
      <c r="K52" s="26">
        <f t="shared" si="0"/>
        <v>1051</v>
      </c>
    </row>
    <row r="53" spans="1:11" x14ac:dyDescent="0.3">
      <c r="A53" s="25" t="s">
        <v>183</v>
      </c>
      <c r="B53" s="26">
        <v>20</v>
      </c>
      <c r="D53" s="25" t="s">
        <v>183</v>
      </c>
      <c r="E53" s="26">
        <v>261.58000000000004</v>
      </c>
      <c r="G53" s="25" t="s">
        <v>183</v>
      </c>
      <c r="H53" s="26">
        <v>1248</v>
      </c>
      <c r="J53" t="s">
        <v>183</v>
      </c>
      <c r="K53" s="26">
        <f t="shared" si="0"/>
        <v>1529.58</v>
      </c>
    </row>
    <row r="54" spans="1:11" x14ac:dyDescent="0.3">
      <c r="A54" s="25" t="s">
        <v>184</v>
      </c>
      <c r="B54" s="26">
        <v>8</v>
      </c>
      <c r="D54" s="25" t="s">
        <v>184</v>
      </c>
      <c r="E54" s="26">
        <v>588.48</v>
      </c>
      <c r="G54" s="25" t="s">
        <v>184</v>
      </c>
      <c r="H54" s="26">
        <v>3156</v>
      </c>
      <c r="J54" t="s">
        <v>184</v>
      </c>
      <c r="K54" s="26">
        <f t="shared" si="0"/>
        <v>3752.48</v>
      </c>
    </row>
    <row r="55" spans="1:11" x14ac:dyDescent="0.3">
      <c r="A55" s="25" t="s">
        <v>186</v>
      </c>
      <c r="B55" s="26">
        <v>14</v>
      </c>
      <c r="D55" s="25" t="s">
        <v>186</v>
      </c>
      <c r="E55" s="26">
        <v>196.5</v>
      </c>
      <c r="G55" s="25" t="s">
        <v>186</v>
      </c>
      <c r="H55" s="26">
        <v>2465.02</v>
      </c>
      <c r="J55" t="s">
        <v>966</v>
      </c>
      <c r="K55" s="26">
        <f t="shared" si="0"/>
        <v>0</v>
      </c>
    </row>
    <row r="56" spans="1:11" x14ac:dyDescent="0.3">
      <c r="A56" s="25" t="s">
        <v>187</v>
      </c>
      <c r="B56" s="26">
        <v>6</v>
      </c>
      <c r="D56" s="25" t="s">
        <v>187</v>
      </c>
      <c r="E56" s="26">
        <v>206.53999999999996</v>
      </c>
      <c r="G56" s="25" t="s">
        <v>187</v>
      </c>
      <c r="H56" s="26">
        <v>2030</v>
      </c>
      <c r="J56" t="s">
        <v>185</v>
      </c>
      <c r="K56" s="26">
        <f t="shared" si="0"/>
        <v>0</v>
      </c>
    </row>
    <row r="57" spans="1:11" x14ac:dyDescent="0.3">
      <c r="A57" s="25" t="s">
        <v>188</v>
      </c>
      <c r="B57" s="26">
        <v>1</v>
      </c>
      <c r="D57" s="25" t="s">
        <v>188</v>
      </c>
      <c r="E57" s="26">
        <v>194.2</v>
      </c>
      <c r="G57" s="25" t="s">
        <v>188</v>
      </c>
      <c r="H57" s="26">
        <v>1439.4</v>
      </c>
      <c r="J57" t="s">
        <v>186</v>
      </c>
      <c r="K57" s="26">
        <f t="shared" si="0"/>
        <v>2675.52</v>
      </c>
    </row>
    <row r="58" spans="1:11" x14ac:dyDescent="0.3">
      <c r="A58" s="25" t="s">
        <v>934</v>
      </c>
      <c r="B58" s="26"/>
      <c r="D58" s="25" t="s">
        <v>934</v>
      </c>
      <c r="E58" s="26"/>
      <c r="G58" s="25" t="s">
        <v>934</v>
      </c>
      <c r="H58" s="26"/>
      <c r="J58" t="s">
        <v>187</v>
      </c>
      <c r="K58" s="26">
        <f t="shared" si="0"/>
        <v>2242.54</v>
      </c>
    </row>
    <row r="59" spans="1:11" x14ac:dyDescent="0.3">
      <c r="A59" s="25" t="s">
        <v>189</v>
      </c>
      <c r="B59" s="26">
        <v>37.5</v>
      </c>
      <c r="D59" s="25" t="s">
        <v>189</v>
      </c>
      <c r="E59" s="26">
        <v>293.69</v>
      </c>
      <c r="G59" s="25" t="s">
        <v>189</v>
      </c>
      <c r="H59" s="26">
        <v>1136.44</v>
      </c>
      <c r="J59" t="s">
        <v>188</v>
      </c>
      <c r="K59" s="26">
        <f t="shared" si="0"/>
        <v>1634.6000000000001</v>
      </c>
    </row>
    <row r="60" spans="1:11" x14ac:dyDescent="0.3">
      <c r="A60" s="25" t="s">
        <v>190</v>
      </c>
      <c r="B60" s="26"/>
      <c r="D60" s="25" t="s">
        <v>190</v>
      </c>
      <c r="E60" s="26"/>
      <c r="G60" s="25" t="s">
        <v>190</v>
      </c>
      <c r="H60" s="26">
        <v>465.5</v>
      </c>
      <c r="J60" t="s">
        <v>189</v>
      </c>
      <c r="K60" s="26">
        <f t="shared" si="0"/>
        <v>1467.63</v>
      </c>
    </row>
    <row r="61" spans="1:11" x14ac:dyDescent="0.3">
      <c r="A61" s="25" t="s">
        <v>191</v>
      </c>
      <c r="B61" s="26">
        <v>14</v>
      </c>
      <c r="D61" s="25" t="s">
        <v>191</v>
      </c>
      <c r="E61" s="26">
        <v>351.57</v>
      </c>
      <c r="G61" s="25" t="s">
        <v>191</v>
      </c>
      <c r="H61" s="26">
        <v>1450.7</v>
      </c>
      <c r="J61" t="s">
        <v>190</v>
      </c>
      <c r="K61" s="26">
        <f t="shared" si="0"/>
        <v>465.5</v>
      </c>
    </row>
    <row r="62" spans="1:11" x14ac:dyDescent="0.3">
      <c r="A62" s="25" t="s">
        <v>192</v>
      </c>
      <c r="B62" s="26">
        <v>17</v>
      </c>
      <c r="D62" s="25" t="s">
        <v>192</v>
      </c>
      <c r="E62" s="26">
        <v>300.60000000000002</v>
      </c>
      <c r="G62" s="25" t="s">
        <v>192</v>
      </c>
      <c r="H62" s="26">
        <v>1098.5</v>
      </c>
      <c r="J62" t="s">
        <v>191</v>
      </c>
      <c r="K62" s="26">
        <f t="shared" si="0"/>
        <v>1816.27</v>
      </c>
    </row>
    <row r="63" spans="1:11" x14ac:dyDescent="0.3">
      <c r="A63" s="25" t="s">
        <v>901</v>
      </c>
      <c r="B63" s="26">
        <v>8</v>
      </c>
      <c r="D63" s="25" t="s">
        <v>901</v>
      </c>
      <c r="E63" s="26"/>
      <c r="G63" s="25" t="s">
        <v>901</v>
      </c>
      <c r="H63" s="26"/>
      <c r="J63" t="s">
        <v>192</v>
      </c>
      <c r="K63" s="26">
        <f t="shared" si="0"/>
        <v>1416.1</v>
      </c>
    </row>
    <row r="64" spans="1:11" x14ac:dyDescent="0.3">
      <c r="A64" s="25" t="s">
        <v>193</v>
      </c>
      <c r="B64" s="26">
        <v>15</v>
      </c>
      <c r="D64" s="25" t="s">
        <v>193</v>
      </c>
      <c r="E64" s="26">
        <v>339.9500000000001</v>
      </c>
      <c r="G64" s="25" t="s">
        <v>193</v>
      </c>
      <c r="H64" s="26">
        <v>1627</v>
      </c>
      <c r="J64" t="s">
        <v>193</v>
      </c>
      <c r="K64" s="26">
        <f t="shared" si="0"/>
        <v>1981.95</v>
      </c>
    </row>
    <row r="65" spans="1:11" x14ac:dyDescent="0.3">
      <c r="A65" s="25" t="s">
        <v>315</v>
      </c>
      <c r="B65" s="26">
        <v>9</v>
      </c>
      <c r="D65" s="25" t="s">
        <v>315</v>
      </c>
      <c r="E65" s="26">
        <v>187.08999999999997</v>
      </c>
      <c r="G65" s="25" t="s">
        <v>315</v>
      </c>
      <c r="H65" s="26">
        <v>2366.5</v>
      </c>
      <c r="J65" t="s">
        <v>987</v>
      </c>
      <c r="K65" s="26">
        <f t="shared" si="0"/>
        <v>0</v>
      </c>
    </row>
    <row r="66" spans="1:11" x14ac:dyDescent="0.3">
      <c r="A66" s="25" t="s">
        <v>317</v>
      </c>
      <c r="B66" s="26">
        <v>29.259999999999998</v>
      </c>
      <c r="D66" s="25" t="s">
        <v>317</v>
      </c>
      <c r="E66" s="26">
        <v>431.48000000000008</v>
      </c>
      <c r="G66" s="25" t="s">
        <v>317</v>
      </c>
      <c r="H66" s="26">
        <v>2234.2399999999998</v>
      </c>
      <c r="J66" t="s">
        <v>315</v>
      </c>
      <c r="K66" s="26">
        <f t="shared" si="0"/>
        <v>2562.59</v>
      </c>
    </row>
    <row r="67" spans="1:11" x14ac:dyDescent="0.3">
      <c r="A67" s="25" t="s">
        <v>318</v>
      </c>
      <c r="B67" s="26"/>
      <c r="D67" s="25" t="s">
        <v>318</v>
      </c>
      <c r="E67" s="26">
        <v>37.479999999999997</v>
      </c>
      <c r="G67" s="25" t="s">
        <v>318</v>
      </c>
      <c r="H67" s="26">
        <v>605</v>
      </c>
      <c r="J67" t="s">
        <v>316</v>
      </c>
      <c r="K67" s="26">
        <f t="shared" si="0"/>
        <v>0</v>
      </c>
    </row>
    <row r="68" spans="1:11" x14ac:dyDescent="0.3">
      <c r="A68" s="25" t="s">
        <v>319</v>
      </c>
      <c r="B68" s="26"/>
      <c r="D68" s="25" t="s">
        <v>319</v>
      </c>
      <c r="E68" s="26"/>
      <c r="G68" s="25" t="s">
        <v>319</v>
      </c>
      <c r="H68" s="26">
        <v>193</v>
      </c>
      <c r="J68" t="s">
        <v>317</v>
      </c>
      <c r="K68" s="26">
        <f t="shared" si="0"/>
        <v>2694.98</v>
      </c>
    </row>
    <row r="69" spans="1:11" x14ac:dyDescent="0.3">
      <c r="A69" s="25" t="s">
        <v>321</v>
      </c>
      <c r="B69" s="26">
        <v>6</v>
      </c>
      <c r="D69" s="25" t="s">
        <v>321</v>
      </c>
      <c r="E69" s="26">
        <v>31.35</v>
      </c>
      <c r="G69" s="25" t="s">
        <v>321</v>
      </c>
      <c r="H69" s="26">
        <v>1360</v>
      </c>
      <c r="J69" t="s">
        <v>1034</v>
      </c>
      <c r="K69" s="26">
        <f t="shared" si="0"/>
        <v>0</v>
      </c>
    </row>
    <row r="70" spans="1:11" x14ac:dyDescent="0.3">
      <c r="A70" s="25" t="s">
        <v>916</v>
      </c>
      <c r="B70" s="26"/>
      <c r="D70" s="25" t="s">
        <v>916</v>
      </c>
      <c r="E70" s="26"/>
      <c r="G70" s="25" t="s">
        <v>916</v>
      </c>
      <c r="H70" s="26"/>
      <c r="J70" t="s">
        <v>1038</v>
      </c>
      <c r="K70" s="26">
        <f t="shared" si="0"/>
        <v>0</v>
      </c>
    </row>
    <row r="71" spans="1:11" x14ac:dyDescent="0.3">
      <c r="A71" s="25" t="s">
        <v>323</v>
      </c>
      <c r="B71" s="26">
        <v>15.5</v>
      </c>
      <c r="D71" s="25" t="s">
        <v>323</v>
      </c>
      <c r="E71" s="26">
        <v>186.05</v>
      </c>
      <c r="G71" s="25" t="s">
        <v>323</v>
      </c>
      <c r="H71" s="26">
        <v>1858.5</v>
      </c>
      <c r="J71" t="s">
        <v>318</v>
      </c>
      <c r="K71" s="26">
        <f t="shared" si="0"/>
        <v>642.48</v>
      </c>
    </row>
    <row r="72" spans="1:11" x14ac:dyDescent="0.3">
      <c r="A72" s="25" t="s">
        <v>324</v>
      </c>
      <c r="B72" s="26">
        <v>9</v>
      </c>
      <c r="D72" s="25" t="s">
        <v>324</v>
      </c>
      <c r="E72" s="26">
        <v>263.28999999999996</v>
      </c>
      <c r="G72" s="25" t="s">
        <v>324</v>
      </c>
      <c r="H72" s="26">
        <v>1769</v>
      </c>
      <c r="J72" t="s">
        <v>319</v>
      </c>
      <c r="K72" s="26">
        <f t="shared" ref="K72:K135" si="1">IF(ISERROR(GETPIVOTDATA($A$7,"Total " &amp; J72)),0,GETPIVOTDATA($A$7,"Total " &amp; J72))+IF(ISERROR(GETPIVOTDATA($D$7,"Total " &amp; J72)),0,GETPIVOTDATA($D$7,"Total " &amp; J72))+IF(ISERROR(GETPIVOTDATA($G$7,"Total " &amp; J72)),0,GETPIVOTDATA($G$7,"Total " &amp; J72))</f>
        <v>193</v>
      </c>
    </row>
    <row r="73" spans="1:11" x14ac:dyDescent="0.3">
      <c r="A73" s="25" t="s">
        <v>325</v>
      </c>
      <c r="B73" s="26">
        <v>5</v>
      </c>
      <c r="D73" s="25" t="s">
        <v>325</v>
      </c>
      <c r="E73" s="26">
        <v>91.45</v>
      </c>
      <c r="G73" s="25" t="s">
        <v>325</v>
      </c>
      <c r="H73" s="26">
        <v>615.35</v>
      </c>
      <c r="J73" t="s">
        <v>320</v>
      </c>
      <c r="K73" s="26">
        <f t="shared" si="1"/>
        <v>0</v>
      </c>
    </row>
    <row r="74" spans="1:11" x14ac:dyDescent="0.3">
      <c r="A74" s="25" t="s">
        <v>326</v>
      </c>
      <c r="B74" s="26">
        <v>6.5</v>
      </c>
      <c r="D74" s="25" t="s">
        <v>326</v>
      </c>
      <c r="E74" s="26">
        <v>131.05000000000001</v>
      </c>
      <c r="G74" s="25" t="s">
        <v>326</v>
      </c>
      <c r="H74" s="26">
        <v>1762.5</v>
      </c>
      <c r="J74" t="s">
        <v>985</v>
      </c>
      <c r="K74" s="26">
        <f t="shared" si="1"/>
        <v>0</v>
      </c>
    </row>
    <row r="75" spans="1:11" x14ac:dyDescent="0.3">
      <c r="A75" s="25" t="s">
        <v>327</v>
      </c>
      <c r="B75" s="26">
        <v>4</v>
      </c>
      <c r="D75" s="25" t="s">
        <v>327</v>
      </c>
      <c r="E75" s="26"/>
      <c r="G75" s="25" t="s">
        <v>327</v>
      </c>
      <c r="H75" s="26">
        <v>1103.5</v>
      </c>
      <c r="J75" t="s">
        <v>1043</v>
      </c>
      <c r="K75" s="26">
        <f t="shared" si="1"/>
        <v>0</v>
      </c>
    </row>
    <row r="76" spans="1:11" x14ac:dyDescent="0.3">
      <c r="A76" s="25" t="s">
        <v>322</v>
      </c>
      <c r="B76" s="26">
        <v>16</v>
      </c>
      <c r="D76" s="25" t="s">
        <v>322</v>
      </c>
      <c r="E76" s="26">
        <v>492.19000000000011</v>
      </c>
      <c r="G76" s="25" t="s">
        <v>322</v>
      </c>
      <c r="H76" s="26">
        <v>2826</v>
      </c>
      <c r="J76" t="s">
        <v>1046</v>
      </c>
      <c r="K76" s="26">
        <f t="shared" si="1"/>
        <v>0</v>
      </c>
    </row>
    <row r="77" spans="1:11" x14ac:dyDescent="0.3">
      <c r="A77" s="25" t="s">
        <v>328</v>
      </c>
      <c r="B77" s="26"/>
      <c r="D77" s="25" t="s">
        <v>328</v>
      </c>
      <c r="E77" s="26">
        <v>107.55000000000001</v>
      </c>
      <c r="G77" s="25" t="s">
        <v>328</v>
      </c>
      <c r="H77" s="26">
        <v>596</v>
      </c>
      <c r="J77" t="s">
        <v>323</v>
      </c>
      <c r="K77" s="26">
        <f t="shared" si="1"/>
        <v>2060.0500000000002</v>
      </c>
    </row>
    <row r="78" spans="1:11" x14ac:dyDescent="0.3">
      <c r="A78" s="25" t="s">
        <v>329</v>
      </c>
      <c r="B78" s="26">
        <v>12.5</v>
      </c>
      <c r="D78" s="25" t="s">
        <v>329</v>
      </c>
      <c r="E78" s="26">
        <v>426.25000000000011</v>
      </c>
      <c r="G78" s="25" t="s">
        <v>329</v>
      </c>
      <c r="H78" s="26">
        <v>1486.35</v>
      </c>
      <c r="J78" t="s">
        <v>324</v>
      </c>
      <c r="K78" s="26">
        <f t="shared" si="1"/>
        <v>2041.29</v>
      </c>
    </row>
    <row r="79" spans="1:11" x14ac:dyDescent="0.3">
      <c r="A79" s="25" t="s">
        <v>330</v>
      </c>
      <c r="B79" s="26"/>
      <c r="D79" s="25" t="s">
        <v>330</v>
      </c>
      <c r="E79" s="26"/>
      <c r="G79" s="25" t="s">
        <v>330</v>
      </c>
      <c r="H79" s="26">
        <v>1643</v>
      </c>
      <c r="J79" t="s">
        <v>325</v>
      </c>
      <c r="K79" s="26">
        <f t="shared" si="1"/>
        <v>711.80000000000007</v>
      </c>
    </row>
    <row r="80" spans="1:11" x14ac:dyDescent="0.3">
      <c r="A80" s="25" t="s">
        <v>332</v>
      </c>
      <c r="B80" s="26">
        <v>6</v>
      </c>
      <c r="D80" s="25" t="s">
        <v>332</v>
      </c>
      <c r="E80" s="26">
        <v>86.65</v>
      </c>
      <c r="G80" s="25" t="s">
        <v>332</v>
      </c>
      <c r="H80" s="26">
        <v>790.79</v>
      </c>
      <c r="J80" t="s">
        <v>326</v>
      </c>
      <c r="K80" s="26">
        <f t="shared" si="1"/>
        <v>1900.05</v>
      </c>
    </row>
    <row r="81" spans="1:11" x14ac:dyDescent="0.3">
      <c r="A81" s="25" t="s">
        <v>854</v>
      </c>
      <c r="B81" s="26"/>
      <c r="D81" s="25" t="s">
        <v>854</v>
      </c>
      <c r="E81" s="26"/>
      <c r="G81" s="25" t="s">
        <v>854</v>
      </c>
      <c r="H81" s="26">
        <v>172.5</v>
      </c>
      <c r="J81" t="s">
        <v>327</v>
      </c>
      <c r="K81" s="26">
        <f t="shared" si="1"/>
        <v>1107.5</v>
      </c>
    </row>
    <row r="82" spans="1:11" x14ac:dyDescent="0.3">
      <c r="A82" s="25" t="s">
        <v>335</v>
      </c>
      <c r="B82" s="26">
        <v>59</v>
      </c>
      <c r="D82" s="25" t="s">
        <v>335</v>
      </c>
      <c r="E82" s="26">
        <v>629.81000000000017</v>
      </c>
      <c r="G82" s="25" t="s">
        <v>335</v>
      </c>
      <c r="H82" s="26">
        <v>1901.6</v>
      </c>
      <c r="J82" t="s">
        <v>322</v>
      </c>
      <c r="K82" s="26">
        <f t="shared" si="1"/>
        <v>3334.19</v>
      </c>
    </row>
    <row r="83" spans="1:11" x14ac:dyDescent="0.3">
      <c r="A83" s="25" t="s">
        <v>336</v>
      </c>
      <c r="B83" s="26">
        <v>205</v>
      </c>
      <c r="D83" s="25" t="s">
        <v>336</v>
      </c>
      <c r="E83" s="26">
        <v>671.75000000000011</v>
      </c>
      <c r="G83" s="25" t="s">
        <v>336</v>
      </c>
      <c r="H83" s="26">
        <v>8608.130000000001</v>
      </c>
      <c r="J83" t="s">
        <v>328</v>
      </c>
      <c r="K83" s="26">
        <f t="shared" si="1"/>
        <v>703.55</v>
      </c>
    </row>
    <row r="84" spans="1:11" x14ac:dyDescent="0.3">
      <c r="A84" s="25" t="s">
        <v>337</v>
      </c>
      <c r="B84" s="26"/>
      <c r="D84" s="25" t="s">
        <v>337</v>
      </c>
      <c r="E84" s="26"/>
      <c r="G84" s="25" t="s">
        <v>337</v>
      </c>
      <c r="H84" s="26">
        <v>361</v>
      </c>
      <c r="J84" t="s">
        <v>329</v>
      </c>
      <c r="K84" s="26">
        <f t="shared" si="1"/>
        <v>1925.1</v>
      </c>
    </row>
    <row r="85" spans="1:11" x14ac:dyDescent="0.3">
      <c r="A85" s="25" t="s">
        <v>338</v>
      </c>
      <c r="B85" s="26"/>
      <c r="D85" s="25" t="s">
        <v>338</v>
      </c>
      <c r="E85" s="26"/>
      <c r="G85" s="25" t="s">
        <v>338</v>
      </c>
      <c r="H85" s="26">
        <v>2189.6999999999998</v>
      </c>
      <c r="J85" t="s">
        <v>1050</v>
      </c>
      <c r="K85" s="26">
        <f t="shared" si="1"/>
        <v>0</v>
      </c>
    </row>
    <row r="86" spans="1:11" x14ac:dyDescent="0.3">
      <c r="A86" s="25" t="s">
        <v>339</v>
      </c>
      <c r="B86" s="26">
        <v>7.5</v>
      </c>
      <c r="D86" s="25" t="s">
        <v>339</v>
      </c>
      <c r="E86" s="26">
        <v>326.54000000000002</v>
      </c>
      <c r="G86" s="25" t="s">
        <v>339</v>
      </c>
      <c r="H86" s="26">
        <v>1352.7</v>
      </c>
      <c r="J86" t="s">
        <v>330</v>
      </c>
      <c r="K86" s="26">
        <f t="shared" si="1"/>
        <v>1643</v>
      </c>
    </row>
    <row r="87" spans="1:11" x14ac:dyDescent="0.3">
      <c r="A87" s="25" t="s">
        <v>340</v>
      </c>
      <c r="B87" s="26">
        <v>1.5</v>
      </c>
      <c r="D87" s="25" t="s">
        <v>340</v>
      </c>
      <c r="E87" s="26">
        <v>35.85</v>
      </c>
      <c r="G87" s="25" t="s">
        <v>340</v>
      </c>
      <c r="H87" s="26">
        <v>1635.5</v>
      </c>
      <c r="J87" t="s">
        <v>331</v>
      </c>
      <c r="K87" s="26">
        <f t="shared" si="1"/>
        <v>0</v>
      </c>
    </row>
    <row r="88" spans="1:11" x14ac:dyDescent="0.3">
      <c r="A88" s="25" t="s">
        <v>341</v>
      </c>
      <c r="B88" s="26">
        <v>3</v>
      </c>
      <c r="D88" s="25" t="s">
        <v>341</v>
      </c>
      <c r="E88" s="26">
        <v>71.7</v>
      </c>
      <c r="G88" s="25" t="s">
        <v>341</v>
      </c>
      <c r="H88" s="26">
        <v>1395.98</v>
      </c>
      <c r="J88" t="s">
        <v>332</v>
      </c>
      <c r="K88" s="26">
        <f t="shared" si="1"/>
        <v>883.43999999999994</v>
      </c>
    </row>
    <row r="89" spans="1:11" x14ac:dyDescent="0.3">
      <c r="A89" s="25" t="s">
        <v>342</v>
      </c>
      <c r="B89" s="26">
        <v>1.5</v>
      </c>
      <c r="D89" s="25" t="s">
        <v>342</v>
      </c>
      <c r="E89" s="26">
        <v>35.85</v>
      </c>
      <c r="G89" s="25" t="s">
        <v>342</v>
      </c>
      <c r="H89" s="26">
        <v>393</v>
      </c>
      <c r="J89" t="s">
        <v>974</v>
      </c>
      <c r="K89" s="26">
        <f t="shared" si="1"/>
        <v>0</v>
      </c>
    </row>
    <row r="90" spans="1:11" x14ac:dyDescent="0.3">
      <c r="A90" s="25" t="s">
        <v>351</v>
      </c>
      <c r="B90" s="26">
        <v>8</v>
      </c>
      <c r="D90" s="25" t="s">
        <v>351</v>
      </c>
      <c r="E90" s="26">
        <v>101.6</v>
      </c>
      <c r="G90" s="25" t="s">
        <v>351</v>
      </c>
      <c r="H90" s="26">
        <v>1326</v>
      </c>
      <c r="J90" t="s">
        <v>854</v>
      </c>
      <c r="K90" s="26">
        <f t="shared" si="1"/>
        <v>172.5</v>
      </c>
    </row>
    <row r="91" spans="1:11" x14ac:dyDescent="0.3">
      <c r="A91" s="25" t="s">
        <v>352</v>
      </c>
      <c r="B91" s="26">
        <v>10</v>
      </c>
      <c r="D91" s="25" t="s">
        <v>352</v>
      </c>
      <c r="E91" s="26"/>
      <c r="G91" s="25" t="s">
        <v>352</v>
      </c>
      <c r="H91" s="26">
        <v>197</v>
      </c>
      <c r="J91" t="s">
        <v>1053</v>
      </c>
      <c r="K91" s="26">
        <f t="shared" si="1"/>
        <v>0</v>
      </c>
    </row>
    <row r="92" spans="1:11" x14ac:dyDescent="0.3">
      <c r="A92" s="25" t="s">
        <v>353</v>
      </c>
      <c r="B92" s="26"/>
      <c r="D92" s="25" t="s">
        <v>353</v>
      </c>
      <c r="E92" s="26"/>
      <c r="G92" s="25" t="s">
        <v>353</v>
      </c>
      <c r="H92" s="26">
        <v>697.5</v>
      </c>
      <c r="J92" t="s">
        <v>333</v>
      </c>
      <c r="K92" s="26">
        <f t="shared" si="1"/>
        <v>0</v>
      </c>
    </row>
    <row r="93" spans="1:11" x14ac:dyDescent="0.3">
      <c r="A93" s="25" t="s">
        <v>366</v>
      </c>
      <c r="B93" s="26"/>
      <c r="D93" s="25" t="s">
        <v>366</v>
      </c>
      <c r="E93" s="26"/>
      <c r="G93" s="25" t="s">
        <v>366</v>
      </c>
      <c r="H93" s="26">
        <v>280</v>
      </c>
      <c r="J93" t="s">
        <v>334</v>
      </c>
      <c r="K93" s="26">
        <f t="shared" si="1"/>
        <v>0</v>
      </c>
    </row>
    <row r="94" spans="1:11" x14ac:dyDescent="0.3">
      <c r="A94" s="25" t="s">
        <v>875</v>
      </c>
      <c r="B94" s="26">
        <v>12</v>
      </c>
      <c r="D94" s="25" t="s">
        <v>875</v>
      </c>
      <c r="E94" s="26"/>
      <c r="G94" s="25" t="s">
        <v>875</v>
      </c>
      <c r="H94" s="26">
        <v>100.5</v>
      </c>
      <c r="J94" t="s">
        <v>335</v>
      </c>
      <c r="K94" s="26">
        <f t="shared" si="1"/>
        <v>2590.41</v>
      </c>
    </row>
    <row r="95" spans="1:11" x14ac:dyDescent="0.3">
      <c r="A95" s="25" t="s">
        <v>872</v>
      </c>
      <c r="B95" s="26">
        <v>19</v>
      </c>
      <c r="D95" s="25" t="s">
        <v>872</v>
      </c>
      <c r="E95" s="26">
        <v>78.5</v>
      </c>
      <c r="G95" s="25" t="s">
        <v>872</v>
      </c>
      <c r="H95" s="26">
        <v>1162.5</v>
      </c>
      <c r="J95" t="s">
        <v>336</v>
      </c>
      <c r="K95" s="26">
        <f t="shared" si="1"/>
        <v>9484.880000000001</v>
      </c>
    </row>
    <row r="96" spans="1:11" x14ac:dyDescent="0.3">
      <c r="A96" s="25" t="s">
        <v>368</v>
      </c>
      <c r="B96" s="26">
        <v>15.5</v>
      </c>
      <c r="D96" s="25" t="s">
        <v>368</v>
      </c>
      <c r="E96" s="26">
        <v>196.79999999999998</v>
      </c>
      <c r="G96" s="25" t="s">
        <v>368</v>
      </c>
      <c r="H96" s="26">
        <v>984.5</v>
      </c>
      <c r="J96" t="s">
        <v>337</v>
      </c>
      <c r="K96" s="26">
        <f t="shared" si="1"/>
        <v>361</v>
      </c>
    </row>
    <row r="97" spans="1:11" x14ac:dyDescent="0.3">
      <c r="A97" s="25" t="s">
        <v>369</v>
      </c>
      <c r="B97" s="26"/>
      <c r="D97" s="25" t="s">
        <v>369</v>
      </c>
      <c r="E97" s="26">
        <v>26.51</v>
      </c>
      <c r="G97" s="25" t="s">
        <v>369</v>
      </c>
      <c r="H97" s="26">
        <v>715.8</v>
      </c>
      <c r="J97" t="s">
        <v>338</v>
      </c>
      <c r="K97" s="26">
        <f t="shared" si="1"/>
        <v>2189.6999999999998</v>
      </c>
    </row>
    <row r="98" spans="1:11" x14ac:dyDescent="0.3">
      <c r="A98" s="25" t="s">
        <v>367</v>
      </c>
      <c r="B98" s="26">
        <v>9</v>
      </c>
      <c r="D98" s="25" t="s">
        <v>367</v>
      </c>
      <c r="E98" s="26">
        <v>147.36999999999998</v>
      </c>
      <c r="G98" s="25" t="s">
        <v>367</v>
      </c>
      <c r="H98" s="26">
        <v>1681</v>
      </c>
      <c r="J98" t="s">
        <v>972</v>
      </c>
      <c r="K98" s="26">
        <f t="shared" si="1"/>
        <v>0</v>
      </c>
    </row>
    <row r="99" spans="1:11" x14ac:dyDescent="0.3">
      <c r="A99" s="25" t="s">
        <v>370</v>
      </c>
      <c r="B99" s="26">
        <v>31.5</v>
      </c>
      <c r="D99" s="25" t="s">
        <v>370</v>
      </c>
      <c r="E99" s="26">
        <v>291.29999999999995</v>
      </c>
      <c r="G99" s="25" t="s">
        <v>370</v>
      </c>
      <c r="H99" s="26">
        <v>1712.06</v>
      </c>
      <c r="J99" t="s">
        <v>339</v>
      </c>
      <c r="K99" s="26">
        <f t="shared" si="1"/>
        <v>1686.74</v>
      </c>
    </row>
    <row r="100" spans="1:11" x14ac:dyDescent="0.3">
      <c r="A100" s="25" t="s">
        <v>393</v>
      </c>
      <c r="B100" s="26">
        <v>6.5</v>
      </c>
      <c r="D100" s="25" t="s">
        <v>393</v>
      </c>
      <c r="E100" s="26">
        <v>55.6</v>
      </c>
      <c r="G100" s="25" t="s">
        <v>393</v>
      </c>
      <c r="H100" s="26">
        <v>975.2</v>
      </c>
      <c r="J100" t="s">
        <v>341</v>
      </c>
      <c r="K100" s="26">
        <f t="shared" si="1"/>
        <v>1470.68</v>
      </c>
    </row>
    <row r="101" spans="1:11" x14ac:dyDescent="0.3">
      <c r="A101" s="25" t="s">
        <v>394</v>
      </c>
      <c r="B101" s="26">
        <v>32.5</v>
      </c>
      <c r="D101" s="25" t="s">
        <v>394</v>
      </c>
      <c r="E101" s="26">
        <v>296.3</v>
      </c>
      <c r="G101" s="25" t="s">
        <v>394</v>
      </c>
      <c r="H101" s="26">
        <v>2012.13</v>
      </c>
      <c r="J101" t="s">
        <v>342</v>
      </c>
      <c r="K101" s="26">
        <f t="shared" si="1"/>
        <v>430.35</v>
      </c>
    </row>
    <row r="102" spans="1:11" x14ac:dyDescent="0.3">
      <c r="A102" s="25" t="s">
        <v>395</v>
      </c>
      <c r="B102" s="26">
        <v>26.900000000000002</v>
      </c>
      <c r="D102" s="25" t="s">
        <v>395</v>
      </c>
      <c r="E102" s="26">
        <v>427.95000000000005</v>
      </c>
      <c r="G102" s="25" t="s">
        <v>395</v>
      </c>
      <c r="H102" s="26">
        <v>2846.13</v>
      </c>
      <c r="J102" t="s">
        <v>351</v>
      </c>
      <c r="K102" s="26">
        <f t="shared" si="1"/>
        <v>1435.6</v>
      </c>
    </row>
    <row r="103" spans="1:11" x14ac:dyDescent="0.3">
      <c r="A103" s="25" t="s">
        <v>396</v>
      </c>
      <c r="B103" s="26">
        <v>7.5</v>
      </c>
      <c r="D103" s="25" t="s">
        <v>396</v>
      </c>
      <c r="E103" s="26">
        <v>168.25</v>
      </c>
      <c r="G103" s="25" t="s">
        <v>396</v>
      </c>
      <c r="H103" s="26">
        <v>2579</v>
      </c>
      <c r="J103" t="s">
        <v>1057</v>
      </c>
      <c r="K103" s="26">
        <f t="shared" si="1"/>
        <v>0</v>
      </c>
    </row>
    <row r="104" spans="1:11" x14ac:dyDescent="0.3">
      <c r="A104" s="25" t="s">
        <v>397</v>
      </c>
      <c r="B104" s="26">
        <v>20.5</v>
      </c>
      <c r="D104" s="25" t="s">
        <v>397</v>
      </c>
      <c r="E104" s="26">
        <v>390.15000000000003</v>
      </c>
      <c r="G104" s="25" t="s">
        <v>397</v>
      </c>
      <c r="H104" s="26">
        <v>1478.43</v>
      </c>
      <c r="J104" t="s">
        <v>352</v>
      </c>
      <c r="K104" s="26">
        <f t="shared" si="1"/>
        <v>207</v>
      </c>
    </row>
    <row r="105" spans="1:11" x14ac:dyDescent="0.3">
      <c r="A105" s="25" t="s">
        <v>399</v>
      </c>
      <c r="B105" s="26">
        <v>14</v>
      </c>
      <c r="D105" s="25" t="s">
        <v>399</v>
      </c>
      <c r="E105" s="26">
        <v>217.39999999999998</v>
      </c>
      <c r="G105" s="25" t="s">
        <v>399</v>
      </c>
      <c r="H105" s="26">
        <v>2464.5</v>
      </c>
      <c r="J105" t="s">
        <v>1060</v>
      </c>
      <c r="K105" s="26">
        <f t="shared" si="1"/>
        <v>0</v>
      </c>
    </row>
    <row r="106" spans="1:11" x14ac:dyDescent="0.3">
      <c r="A106" s="25" t="s">
        <v>400</v>
      </c>
      <c r="B106" s="26">
        <v>19</v>
      </c>
      <c r="D106" s="25" t="s">
        <v>400</v>
      </c>
      <c r="E106" s="26">
        <v>315.24000000000007</v>
      </c>
      <c r="G106" s="25" t="s">
        <v>400</v>
      </c>
      <c r="H106" s="26">
        <v>1096</v>
      </c>
      <c r="J106" t="s">
        <v>353</v>
      </c>
      <c r="K106" s="26">
        <f t="shared" si="1"/>
        <v>697.5</v>
      </c>
    </row>
    <row r="107" spans="1:11" x14ac:dyDescent="0.3">
      <c r="A107" s="25" t="s">
        <v>403</v>
      </c>
      <c r="B107" s="26">
        <v>37.5</v>
      </c>
      <c r="D107" s="25" t="s">
        <v>403</v>
      </c>
      <c r="E107" s="26">
        <v>349.50000000000006</v>
      </c>
      <c r="G107" s="25" t="s">
        <v>403</v>
      </c>
      <c r="H107" s="26">
        <v>1056</v>
      </c>
      <c r="J107" t="s">
        <v>366</v>
      </c>
      <c r="K107" s="26">
        <f t="shared" si="1"/>
        <v>280</v>
      </c>
    </row>
    <row r="108" spans="1:11" x14ac:dyDescent="0.3">
      <c r="A108" s="25" t="s">
        <v>404</v>
      </c>
      <c r="B108" s="26">
        <v>9</v>
      </c>
      <c r="D108" s="25" t="s">
        <v>404</v>
      </c>
      <c r="E108" s="26">
        <v>374.90999999999997</v>
      </c>
      <c r="G108" s="25" t="s">
        <v>404</v>
      </c>
      <c r="H108" s="26">
        <v>664.73</v>
      </c>
      <c r="J108" t="s">
        <v>1009</v>
      </c>
      <c r="K108" s="26">
        <f t="shared" si="1"/>
        <v>0</v>
      </c>
    </row>
    <row r="109" spans="1:11" x14ac:dyDescent="0.3">
      <c r="A109" s="25" t="s">
        <v>427</v>
      </c>
      <c r="B109" s="26">
        <v>25</v>
      </c>
      <c r="D109" s="25" t="s">
        <v>427</v>
      </c>
      <c r="E109" s="26">
        <v>299.85000000000002</v>
      </c>
      <c r="G109" s="25" t="s">
        <v>427</v>
      </c>
      <c r="H109" s="26">
        <v>3963.53</v>
      </c>
      <c r="J109" t="s">
        <v>1062</v>
      </c>
      <c r="K109" s="26">
        <f t="shared" si="1"/>
        <v>0</v>
      </c>
    </row>
    <row r="110" spans="1:11" x14ac:dyDescent="0.3">
      <c r="A110" s="25" t="s">
        <v>874</v>
      </c>
      <c r="B110" s="26">
        <v>4</v>
      </c>
      <c r="D110" s="25" t="s">
        <v>874</v>
      </c>
      <c r="E110" s="26">
        <v>103.66</v>
      </c>
      <c r="G110" s="25" t="s">
        <v>874</v>
      </c>
      <c r="H110" s="26">
        <v>1376.44</v>
      </c>
      <c r="J110" t="s">
        <v>1063</v>
      </c>
      <c r="K110" s="26">
        <f t="shared" si="1"/>
        <v>0</v>
      </c>
    </row>
    <row r="111" spans="1:11" x14ac:dyDescent="0.3">
      <c r="A111" s="25" t="s">
        <v>933</v>
      </c>
      <c r="B111" s="26">
        <v>10</v>
      </c>
      <c r="D111" s="25" t="s">
        <v>933</v>
      </c>
      <c r="E111" s="26"/>
      <c r="G111" s="25" t="s">
        <v>933</v>
      </c>
      <c r="H111" s="26"/>
      <c r="J111" t="s">
        <v>368</v>
      </c>
      <c r="K111" s="26">
        <f t="shared" si="1"/>
        <v>1196.8</v>
      </c>
    </row>
    <row r="112" spans="1:11" x14ac:dyDescent="0.3">
      <c r="A112" s="25" t="s">
        <v>907</v>
      </c>
      <c r="B112" s="26">
        <v>4.5</v>
      </c>
      <c r="D112" s="25" t="s">
        <v>907</v>
      </c>
      <c r="E112" s="26"/>
      <c r="G112" s="25" t="s">
        <v>907</v>
      </c>
      <c r="H112" s="26"/>
      <c r="J112" t="s">
        <v>369</v>
      </c>
      <c r="K112" s="26">
        <f t="shared" si="1"/>
        <v>742.31</v>
      </c>
    </row>
    <row r="113" spans="1:11" x14ac:dyDescent="0.3">
      <c r="A113" s="25" t="s">
        <v>428</v>
      </c>
      <c r="B113" s="26">
        <v>8.5</v>
      </c>
      <c r="D113" s="25" t="s">
        <v>428</v>
      </c>
      <c r="E113" s="26">
        <v>123.30000000000001</v>
      </c>
      <c r="G113" s="25" t="s">
        <v>428</v>
      </c>
      <c r="H113" s="26">
        <v>1790.5</v>
      </c>
      <c r="J113" t="s">
        <v>367</v>
      </c>
      <c r="K113" s="26">
        <f t="shared" si="1"/>
        <v>1837.37</v>
      </c>
    </row>
    <row r="114" spans="1:11" x14ac:dyDescent="0.3">
      <c r="A114" s="25" t="s">
        <v>429</v>
      </c>
      <c r="B114" s="26">
        <v>19.5</v>
      </c>
      <c r="D114" s="25" t="s">
        <v>429</v>
      </c>
      <c r="E114" s="26">
        <v>322.65000000000003</v>
      </c>
      <c r="G114" s="25" t="s">
        <v>429</v>
      </c>
      <c r="H114" s="26">
        <v>1338.5</v>
      </c>
      <c r="J114" t="s">
        <v>370</v>
      </c>
      <c r="K114" s="26">
        <f t="shared" si="1"/>
        <v>2034.86</v>
      </c>
    </row>
    <row r="115" spans="1:11" x14ac:dyDescent="0.3">
      <c r="A115" s="25" t="s">
        <v>869</v>
      </c>
      <c r="B115" s="26">
        <v>15</v>
      </c>
      <c r="D115" s="25" t="s">
        <v>869</v>
      </c>
      <c r="E115" s="26">
        <v>192.29999999999998</v>
      </c>
      <c r="G115" s="25" t="s">
        <v>869</v>
      </c>
      <c r="H115" s="26">
        <v>355.6</v>
      </c>
      <c r="J115" t="s">
        <v>393</v>
      </c>
      <c r="K115" s="26">
        <f t="shared" si="1"/>
        <v>1037.3</v>
      </c>
    </row>
    <row r="116" spans="1:11" x14ac:dyDescent="0.3">
      <c r="A116" s="25" t="s">
        <v>855</v>
      </c>
      <c r="B116" s="26">
        <v>42.5</v>
      </c>
      <c r="D116" s="25" t="s">
        <v>855</v>
      </c>
      <c r="E116" s="26">
        <v>239.95</v>
      </c>
      <c r="G116" s="25" t="s">
        <v>855</v>
      </c>
      <c r="H116" s="26">
        <v>2012.35</v>
      </c>
      <c r="J116" t="s">
        <v>394</v>
      </c>
      <c r="K116" s="26">
        <f t="shared" si="1"/>
        <v>2340.9300000000003</v>
      </c>
    </row>
    <row r="117" spans="1:11" x14ac:dyDescent="0.3">
      <c r="A117" s="25" t="s">
        <v>430</v>
      </c>
      <c r="B117" s="26"/>
      <c r="D117" s="25" t="s">
        <v>430</v>
      </c>
      <c r="E117" s="26"/>
      <c r="G117" s="25" t="s">
        <v>430</v>
      </c>
      <c r="H117" s="26">
        <v>408</v>
      </c>
      <c r="J117" t="s">
        <v>976</v>
      </c>
      <c r="K117" s="26">
        <f t="shared" si="1"/>
        <v>0</v>
      </c>
    </row>
    <row r="118" spans="1:11" x14ac:dyDescent="0.3">
      <c r="A118" s="25" t="s">
        <v>868</v>
      </c>
      <c r="B118" s="26">
        <v>45.5</v>
      </c>
      <c r="D118" s="25" t="s">
        <v>868</v>
      </c>
      <c r="E118" s="26">
        <v>314</v>
      </c>
      <c r="G118" s="25" t="s">
        <v>868</v>
      </c>
      <c r="H118" s="26">
        <v>2285</v>
      </c>
      <c r="J118" t="s">
        <v>395</v>
      </c>
      <c r="K118" s="26">
        <f t="shared" si="1"/>
        <v>3300.98</v>
      </c>
    </row>
    <row r="119" spans="1:11" x14ac:dyDescent="0.3">
      <c r="A119" s="25" t="s">
        <v>432</v>
      </c>
      <c r="B119" s="26">
        <v>18</v>
      </c>
      <c r="D119" s="25" t="s">
        <v>432</v>
      </c>
      <c r="E119" s="26">
        <v>333.09000000000003</v>
      </c>
      <c r="G119" s="25" t="s">
        <v>432</v>
      </c>
      <c r="H119" s="26">
        <v>2357.6999999999998</v>
      </c>
      <c r="J119" t="s">
        <v>396</v>
      </c>
      <c r="K119" s="26">
        <f t="shared" si="1"/>
        <v>0</v>
      </c>
    </row>
    <row r="120" spans="1:11" x14ac:dyDescent="0.3">
      <c r="A120" s="25" t="s">
        <v>433</v>
      </c>
      <c r="B120" s="26"/>
      <c r="D120" s="25" t="s">
        <v>433</v>
      </c>
      <c r="E120" s="26">
        <v>241.7</v>
      </c>
      <c r="G120" s="25" t="s">
        <v>433</v>
      </c>
      <c r="H120" s="26">
        <v>2881.5</v>
      </c>
      <c r="J120" t="s">
        <v>397</v>
      </c>
      <c r="K120" s="26">
        <f t="shared" si="1"/>
        <v>1889.0800000000002</v>
      </c>
    </row>
    <row r="121" spans="1:11" x14ac:dyDescent="0.3">
      <c r="A121" s="25" t="s">
        <v>431</v>
      </c>
      <c r="B121" s="26">
        <v>18</v>
      </c>
      <c r="D121" s="25" t="s">
        <v>431</v>
      </c>
      <c r="E121" s="26"/>
      <c r="G121" s="25" t="s">
        <v>431</v>
      </c>
      <c r="H121" s="26">
        <v>2361</v>
      </c>
      <c r="J121" t="s">
        <v>1067</v>
      </c>
      <c r="K121" s="26">
        <f t="shared" si="1"/>
        <v>0</v>
      </c>
    </row>
    <row r="122" spans="1:11" x14ac:dyDescent="0.3">
      <c r="A122" s="25" t="s">
        <v>440</v>
      </c>
      <c r="B122" s="26">
        <v>22.5</v>
      </c>
      <c r="D122" s="25" t="s">
        <v>440</v>
      </c>
      <c r="E122" s="26">
        <v>258.99</v>
      </c>
      <c r="G122" s="25" t="s">
        <v>440</v>
      </c>
      <c r="H122" s="26">
        <v>1729</v>
      </c>
      <c r="J122" t="s">
        <v>398</v>
      </c>
      <c r="K122" s="26">
        <f t="shared" si="1"/>
        <v>0</v>
      </c>
    </row>
    <row r="123" spans="1:11" x14ac:dyDescent="0.3">
      <c r="A123" s="25" t="s">
        <v>441</v>
      </c>
      <c r="B123" s="26"/>
      <c r="D123" s="25" t="s">
        <v>441</v>
      </c>
      <c r="E123" s="26">
        <v>71.7</v>
      </c>
      <c r="G123" s="25" t="s">
        <v>441</v>
      </c>
      <c r="H123" s="26">
        <v>2246</v>
      </c>
      <c r="J123" t="s">
        <v>1008</v>
      </c>
      <c r="K123" s="26">
        <f t="shared" si="1"/>
        <v>0</v>
      </c>
    </row>
    <row r="124" spans="1:11" x14ac:dyDescent="0.3">
      <c r="A124" s="25" t="s">
        <v>471</v>
      </c>
      <c r="B124" s="26">
        <v>16</v>
      </c>
      <c r="D124" s="25" t="s">
        <v>471</v>
      </c>
      <c r="E124" s="26">
        <v>252.83999999999997</v>
      </c>
      <c r="G124" s="25" t="s">
        <v>471</v>
      </c>
      <c r="H124" s="26">
        <v>1443.19</v>
      </c>
      <c r="J124" t="s">
        <v>1072</v>
      </c>
      <c r="K124" s="26">
        <f t="shared" si="1"/>
        <v>0</v>
      </c>
    </row>
    <row r="125" spans="1:11" x14ac:dyDescent="0.3">
      <c r="A125" s="25" t="s">
        <v>472</v>
      </c>
      <c r="B125" s="26">
        <v>3</v>
      </c>
      <c r="D125" s="25" t="s">
        <v>472</v>
      </c>
      <c r="E125" s="26">
        <v>71.7</v>
      </c>
      <c r="G125" s="25" t="s">
        <v>472</v>
      </c>
      <c r="H125" s="26">
        <v>2091.0500000000002</v>
      </c>
      <c r="J125" t="s">
        <v>399</v>
      </c>
      <c r="K125" s="26">
        <f t="shared" si="1"/>
        <v>2695.9</v>
      </c>
    </row>
    <row r="126" spans="1:11" x14ac:dyDescent="0.3">
      <c r="A126" s="25" t="s">
        <v>931</v>
      </c>
      <c r="B126" s="26">
        <v>23.5</v>
      </c>
      <c r="D126" s="25" t="s">
        <v>931</v>
      </c>
      <c r="E126" s="26"/>
      <c r="G126" s="25" t="s">
        <v>931</v>
      </c>
      <c r="H126" s="26">
        <v>86.85</v>
      </c>
      <c r="J126" t="s">
        <v>1075</v>
      </c>
      <c r="K126" s="26">
        <f t="shared" si="1"/>
        <v>0</v>
      </c>
    </row>
    <row r="127" spans="1:11" x14ac:dyDescent="0.3">
      <c r="A127" s="25" t="s">
        <v>473</v>
      </c>
      <c r="B127" s="26"/>
      <c r="D127" s="25" t="s">
        <v>473</v>
      </c>
      <c r="E127" s="26">
        <v>91.45</v>
      </c>
      <c r="G127" s="25" t="s">
        <v>473</v>
      </c>
      <c r="H127" s="26">
        <v>1070.45</v>
      </c>
      <c r="J127" t="s">
        <v>400</v>
      </c>
      <c r="K127" s="26">
        <f t="shared" si="1"/>
        <v>1430.24</v>
      </c>
    </row>
    <row r="128" spans="1:11" x14ac:dyDescent="0.3">
      <c r="A128" s="25" t="s">
        <v>474</v>
      </c>
      <c r="B128" s="26">
        <v>2</v>
      </c>
      <c r="D128" s="25" t="s">
        <v>474</v>
      </c>
      <c r="E128" s="26">
        <v>35.85</v>
      </c>
      <c r="G128" s="25" t="s">
        <v>474</v>
      </c>
      <c r="H128" s="26">
        <v>2547.6800000000003</v>
      </c>
      <c r="J128" t="s">
        <v>403</v>
      </c>
      <c r="K128" s="26">
        <f t="shared" si="1"/>
        <v>1443</v>
      </c>
    </row>
    <row r="129" spans="1:11" x14ac:dyDescent="0.3">
      <c r="A129" s="25" t="s">
        <v>475</v>
      </c>
      <c r="B129" s="26">
        <v>16.5</v>
      </c>
      <c r="D129" s="25" t="s">
        <v>475</v>
      </c>
      <c r="E129" s="26">
        <v>90.8</v>
      </c>
      <c r="G129" s="25" t="s">
        <v>475</v>
      </c>
      <c r="H129" s="26">
        <v>402.5</v>
      </c>
      <c r="J129" t="s">
        <v>404</v>
      </c>
      <c r="K129" s="26">
        <f t="shared" si="1"/>
        <v>1048.6399999999999</v>
      </c>
    </row>
    <row r="130" spans="1:11" x14ac:dyDescent="0.3">
      <c r="A130" s="25" t="s">
        <v>469</v>
      </c>
      <c r="B130" s="26">
        <v>48</v>
      </c>
      <c r="D130" s="25" t="s">
        <v>469</v>
      </c>
      <c r="E130" s="26">
        <v>48.19</v>
      </c>
      <c r="G130" s="25" t="s">
        <v>469</v>
      </c>
      <c r="H130" s="26">
        <v>751.94</v>
      </c>
      <c r="J130" t="s">
        <v>427</v>
      </c>
      <c r="K130" s="26">
        <f t="shared" si="1"/>
        <v>4288.38</v>
      </c>
    </row>
    <row r="131" spans="1:11" x14ac:dyDescent="0.3">
      <c r="A131" s="25" t="s">
        <v>476</v>
      </c>
      <c r="B131" s="26"/>
      <c r="D131" s="25" t="s">
        <v>476</v>
      </c>
      <c r="E131" s="26"/>
      <c r="G131" s="25" t="s">
        <v>476</v>
      </c>
      <c r="H131" s="26">
        <v>205.5</v>
      </c>
      <c r="J131" t="s">
        <v>874</v>
      </c>
      <c r="K131" s="26">
        <f t="shared" si="1"/>
        <v>1484.1000000000001</v>
      </c>
    </row>
    <row r="132" spans="1:11" x14ac:dyDescent="0.3">
      <c r="A132" s="25" t="s">
        <v>477</v>
      </c>
      <c r="B132" s="26">
        <v>5</v>
      </c>
      <c r="D132" s="25" t="s">
        <v>477</v>
      </c>
      <c r="E132" s="26">
        <v>104.66999999999999</v>
      </c>
      <c r="G132" s="25" t="s">
        <v>477</v>
      </c>
      <c r="H132" s="26">
        <v>800</v>
      </c>
      <c r="J132" t="s">
        <v>428</v>
      </c>
      <c r="K132" s="26">
        <f t="shared" si="1"/>
        <v>1922.3</v>
      </c>
    </row>
    <row r="133" spans="1:11" x14ac:dyDescent="0.3">
      <c r="A133" s="25" t="s">
        <v>501</v>
      </c>
      <c r="B133" s="26"/>
      <c r="D133" s="25" t="s">
        <v>501</v>
      </c>
      <c r="E133" s="26"/>
      <c r="G133" s="25" t="s">
        <v>501</v>
      </c>
      <c r="H133" s="26">
        <v>331</v>
      </c>
      <c r="J133" t="s">
        <v>429</v>
      </c>
      <c r="K133" s="26">
        <f t="shared" si="1"/>
        <v>1680.65</v>
      </c>
    </row>
    <row r="134" spans="1:11" x14ac:dyDescent="0.3">
      <c r="A134" s="25" t="s">
        <v>502</v>
      </c>
      <c r="B134" s="26">
        <v>24.5</v>
      </c>
      <c r="D134" s="25" t="s">
        <v>502</v>
      </c>
      <c r="E134" s="26">
        <v>86.65</v>
      </c>
      <c r="G134" s="25" t="s">
        <v>502</v>
      </c>
      <c r="H134" s="26">
        <v>2531.5</v>
      </c>
      <c r="J134" t="s">
        <v>999</v>
      </c>
      <c r="K134" s="26">
        <f t="shared" si="1"/>
        <v>0</v>
      </c>
    </row>
    <row r="135" spans="1:11" x14ac:dyDescent="0.3">
      <c r="A135" s="25" t="s">
        <v>503</v>
      </c>
      <c r="B135" s="26">
        <v>6</v>
      </c>
      <c r="D135" s="25" t="s">
        <v>503</v>
      </c>
      <c r="E135" s="26">
        <v>73.33</v>
      </c>
      <c r="G135" s="25" t="s">
        <v>503</v>
      </c>
      <c r="H135" s="26">
        <v>694.5</v>
      </c>
      <c r="J135" t="s">
        <v>430</v>
      </c>
      <c r="K135" s="26">
        <f t="shared" si="1"/>
        <v>408</v>
      </c>
    </row>
    <row r="136" spans="1:11" x14ac:dyDescent="0.3">
      <c r="A136" s="25" t="s">
        <v>504</v>
      </c>
      <c r="B136" s="26">
        <v>130</v>
      </c>
      <c r="D136" s="25" t="s">
        <v>504</v>
      </c>
      <c r="E136" s="26">
        <v>249.79999999999998</v>
      </c>
      <c r="G136" s="25" t="s">
        <v>504</v>
      </c>
      <c r="H136" s="26">
        <v>3185</v>
      </c>
      <c r="J136" t="s">
        <v>432</v>
      </c>
      <c r="K136" s="26">
        <f t="shared" ref="K136:K199" si="2">IF(ISERROR(GETPIVOTDATA($A$7,"Total " &amp; J136)),0,GETPIVOTDATA($A$7,"Total " &amp; J136))+IF(ISERROR(GETPIVOTDATA($D$7,"Total " &amp; J136)),0,GETPIVOTDATA($D$7,"Total " &amp; J136))+IF(ISERROR(GETPIVOTDATA($G$7,"Total " &amp; J136)),0,GETPIVOTDATA($G$7,"Total " &amp; J136))</f>
        <v>2708.79</v>
      </c>
    </row>
    <row r="137" spans="1:11" x14ac:dyDescent="0.3">
      <c r="A137" s="25" t="s">
        <v>505</v>
      </c>
      <c r="B137" s="26"/>
      <c r="D137" s="25" t="s">
        <v>505</v>
      </c>
      <c r="E137" s="26"/>
      <c r="G137" s="25" t="s">
        <v>505</v>
      </c>
      <c r="H137" s="26">
        <v>1197.8800000000006</v>
      </c>
      <c r="J137" t="s">
        <v>1079</v>
      </c>
      <c r="K137" s="26">
        <f t="shared" si="2"/>
        <v>0</v>
      </c>
    </row>
    <row r="138" spans="1:11" x14ac:dyDescent="0.3">
      <c r="A138" s="25" t="s">
        <v>506</v>
      </c>
      <c r="B138" s="26">
        <v>2.5</v>
      </c>
      <c r="D138" s="25" t="s">
        <v>506</v>
      </c>
      <c r="E138" s="26">
        <v>192.09</v>
      </c>
      <c r="G138" s="25" t="s">
        <v>506</v>
      </c>
      <c r="H138" s="26">
        <v>2609.1</v>
      </c>
      <c r="J138" t="s">
        <v>433</v>
      </c>
      <c r="K138" s="26">
        <f t="shared" si="2"/>
        <v>3123.2</v>
      </c>
    </row>
    <row r="139" spans="1:11" x14ac:dyDescent="0.3">
      <c r="A139" s="25" t="s">
        <v>508</v>
      </c>
      <c r="B139" s="26">
        <v>17.5</v>
      </c>
      <c r="D139" s="25" t="s">
        <v>508</v>
      </c>
      <c r="E139" s="26">
        <v>325.45000000000005</v>
      </c>
      <c r="G139" s="25" t="s">
        <v>508</v>
      </c>
      <c r="H139" s="26">
        <v>2479.5</v>
      </c>
      <c r="J139" t="s">
        <v>431</v>
      </c>
      <c r="K139" s="26">
        <f t="shared" si="2"/>
        <v>2379</v>
      </c>
    </row>
    <row r="140" spans="1:11" x14ac:dyDescent="0.3">
      <c r="A140" s="25" t="s">
        <v>507</v>
      </c>
      <c r="B140" s="26">
        <v>1.5</v>
      </c>
      <c r="D140" s="25" t="s">
        <v>507</v>
      </c>
      <c r="E140" s="26">
        <v>35.85</v>
      </c>
      <c r="G140" s="25" t="s">
        <v>507</v>
      </c>
      <c r="H140" s="26">
        <v>409</v>
      </c>
      <c r="J140" t="s">
        <v>440</v>
      </c>
      <c r="K140" s="26">
        <f t="shared" si="2"/>
        <v>2010.49</v>
      </c>
    </row>
    <row r="141" spans="1:11" x14ac:dyDescent="0.3">
      <c r="A141" s="25" t="s">
        <v>509</v>
      </c>
      <c r="B141" s="26">
        <v>21.5</v>
      </c>
      <c r="D141" s="25" t="s">
        <v>509</v>
      </c>
      <c r="E141" s="26">
        <v>326.76</v>
      </c>
      <c r="G141" s="25" t="s">
        <v>509</v>
      </c>
      <c r="H141" s="26">
        <v>915.88000000000011</v>
      </c>
      <c r="J141" t="s">
        <v>441</v>
      </c>
      <c r="K141" s="26">
        <f t="shared" si="2"/>
        <v>2317.6999999999998</v>
      </c>
    </row>
    <row r="142" spans="1:11" x14ac:dyDescent="0.3">
      <c r="A142" s="25" t="s">
        <v>550</v>
      </c>
      <c r="B142" s="26">
        <v>7.5</v>
      </c>
      <c r="D142" s="25" t="s">
        <v>550</v>
      </c>
      <c r="E142" s="26">
        <v>67.2</v>
      </c>
      <c r="G142" s="25" t="s">
        <v>550</v>
      </c>
      <c r="H142" s="26">
        <v>1023.56</v>
      </c>
      <c r="J142" t="s">
        <v>468</v>
      </c>
      <c r="K142" s="26">
        <f t="shared" si="2"/>
        <v>0</v>
      </c>
    </row>
    <row r="143" spans="1:11" x14ac:dyDescent="0.3">
      <c r="A143" s="25" t="s">
        <v>551</v>
      </c>
      <c r="B143" s="26">
        <v>6</v>
      </c>
      <c r="D143" s="25" t="s">
        <v>551</v>
      </c>
      <c r="E143" s="26">
        <v>67.2</v>
      </c>
      <c r="G143" s="25" t="s">
        <v>551</v>
      </c>
      <c r="H143" s="26">
        <v>1361</v>
      </c>
      <c r="J143" t="s">
        <v>470</v>
      </c>
      <c r="K143" s="26">
        <f t="shared" si="2"/>
        <v>0</v>
      </c>
    </row>
    <row r="144" spans="1:11" x14ac:dyDescent="0.3">
      <c r="A144" s="25" t="s">
        <v>552</v>
      </c>
      <c r="B144" s="26">
        <v>9</v>
      </c>
      <c r="D144" s="25" t="s">
        <v>552</v>
      </c>
      <c r="E144" s="26">
        <v>303.38</v>
      </c>
      <c r="G144" s="25" t="s">
        <v>552</v>
      </c>
      <c r="H144" s="26">
        <v>3451.5</v>
      </c>
      <c r="J144" t="s">
        <v>1003</v>
      </c>
      <c r="K144" s="26">
        <f t="shared" si="2"/>
        <v>0</v>
      </c>
    </row>
    <row r="145" spans="1:11" x14ac:dyDescent="0.3">
      <c r="A145" s="25" t="s">
        <v>553</v>
      </c>
      <c r="B145" s="26">
        <v>12</v>
      </c>
      <c r="D145" s="25" t="s">
        <v>553</v>
      </c>
      <c r="E145" s="26">
        <v>215.1</v>
      </c>
      <c r="G145" s="25" t="s">
        <v>553</v>
      </c>
      <c r="H145" s="26">
        <v>655</v>
      </c>
      <c r="J145" t="s">
        <v>471</v>
      </c>
      <c r="K145" s="26">
        <f t="shared" si="2"/>
        <v>1712.03</v>
      </c>
    </row>
    <row r="146" spans="1:11" x14ac:dyDescent="0.3">
      <c r="A146" s="25" t="s">
        <v>554</v>
      </c>
      <c r="B146" s="26">
        <v>1.5</v>
      </c>
      <c r="D146" s="25" t="s">
        <v>554</v>
      </c>
      <c r="E146" s="26">
        <v>36.35</v>
      </c>
      <c r="G146" s="25" t="s">
        <v>554</v>
      </c>
      <c r="H146" s="26">
        <v>658</v>
      </c>
      <c r="J146" t="s">
        <v>984</v>
      </c>
      <c r="K146" s="26">
        <f t="shared" si="2"/>
        <v>0</v>
      </c>
    </row>
    <row r="147" spans="1:11" x14ac:dyDescent="0.3">
      <c r="A147" s="25" t="s">
        <v>555</v>
      </c>
      <c r="B147" s="26">
        <v>40.5</v>
      </c>
      <c r="D147" s="25" t="s">
        <v>555</v>
      </c>
      <c r="E147" s="26">
        <v>426.83</v>
      </c>
      <c r="G147" s="25" t="s">
        <v>555</v>
      </c>
      <c r="H147" s="26">
        <v>2105</v>
      </c>
      <c r="J147" t="s">
        <v>473</v>
      </c>
      <c r="K147" s="26">
        <f t="shared" si="2"/>
        <v>1161.9000000000001</v>
      </c>
    </row>
    <row r="148" spans="1:11" x14ac:dyDescent="0.3">
      <c r="A148" s="25" t="s">
        <v>856</v>
      </c>
      <c r="B148" s="26">
        <v>40.5</v>
      </c>
      <c r="D148" s="25" t="s">
        <v>856</v>
      </c>
      <c r="E148" s="26">
        <v>804.00000000000011</v>
      </c>
      <c r="G148" s="25" t="s">
        <v>856</v>
      </c>
      <c r="H148" s="26">
        <v>3965</v>
      </c>
      <c r="J148" t="s">
        <v>474</v>
      </c>
      <c r="K148" s="26">
        <f t="shared" si="2"/>
        <v>2585.5300000000002</v>
      </c>
    </row>
    <row r="149" spans="1:11" x14ac:dyDescent="0.3">
      <c r="A149" s="25" t="s">
        <v>557</v>
      </c>
      <c r="B149" s="26">
        <v>9.1</v>
      </c>
      <c r="D149" s="25" t="s">
        <v>557</v>
      </c>
      <c r="E149" s="26">
        <v>241</v>
      </c>
      <c r="G149" s="25" t="s">
        <v>557</v>
      </c>
      <c r="H149" s="26">
        <v>599</v>
      </c>
      <c r="J149" t="s">
        <v>475</v>
      </c>
      <c r="K149" s="26">
        <f t="shared" si="2"/>
        <v>509.8</v>
      </c>
    </row>
    <row r="150" spans="1:11" x14ac:dyDescent="0.3">
      <c r="A150" s="25" t="s">
        <v>558</v>
      </c>
      <c r="B150" s="26">
        <v>25</v>
      </c>
      <c r="D150" s="25" t="s">
        <v>558</v>
      </c>
      <c r="E150" s="26">
        <v>353.05</v>
      </c>
      <c r="G150" s="25" t="s">
        <v>558</v>
      </c>
      <c r="H150" s="26">
        <v>1783.16</v>
      </c>
      <c r="J150" t="s">
        <v>469</v>
      </c>
      <c r="K150" s="26">
        <f t="shared" si="2"/>
        <v>848.13000000000011</v>
      </c>
    </row>
    <row r="151" spans="1:11" x14ac:dyDescent="0.3">
      <c r="A151" s="25" t="s">
        <v>559</v>
      </c>
      <c r="B151" s="26">
        <v>16.5</v>
      </c>
      <c r="D151" s="25" t="s">
        <v>559</v>
      </c>
      <c r="E151" s="26">
        <v>162.54</v>
      </c>
      <c r="G151" s="25" t="s">
        <v>559</v>
      </c>
      <c r="H151" s="26">
        <v>805.94</v>
      </c>
      <c r="J151" t="s">
        <v>1001</v>
      </c>
      <c r="K151" s="26">
        <f t="shared" si="2"/>
        <v>0</v>
      </c>
    </row>
    <row r="152" spans="1:11" x14ac:dyDescent="0.3">
      <c r="A152" s="25" t="s">
        <v>560</v>
      </c>
      <c r="B152" s="26">
        <v>7</v>
      </c>
      <c r="D152" s="25" t="s">
        <v>560</v>
      </c>
      <c r="E152" s="26">
        <v>244.99999999999997</v>
      </c>
      <c r="G152" s="25" t="s">
        <v>560</v>
      </c>
      <c r="H152" s="26">
        <v>1680.43</v>
      </c>
      <c r="J152" t="s">
        <v>977</v>
      </c>
      <c r="K152" s="26">
        <f t="shared" si="2"/>
        <v>0</v>
      </c>
    </row>
    <row r="153" spans="1:11" x14ac:dyDescent="0.3">
      <c r="A153" s="25" t="s">
        <v>561</v>
      </c>
      <c r="B153" s="26"/>
      <c r="D153" s="25" t="s">
        <v>561</v>
      </c>
      <c r="E153" s="26">
        <v>86.65</v>
      </c>
      <c r="G153" s="25" t="s">
        <v>561</v>
      </c>
      <c r="H153" s="26">
        <v>1191</v>
      </c>
      <c r="J153" t="s">
        <v>476</v>
      </c>
      <c r="K153" s="26">
        <f t="shared" si="2"/>
        <v>205.5</v>
      </c>
    </row>
    <row r="154" spans="1:11" x14ac:dyDescent="0.3">
      <c r="A154" s="25" t="s">
        <v>562</v>
      </c>
      <c r="B154" s="26"/>
      <c r="D154" s="25" t="s">
        <v>562</v>
      </c>
      <c r="E154" s="26"/>
      <c r="G154" s="25" t="s">
        <v>921</v>
      </c>
      <c r="H154" s="26"/>
      <c r="J154" t="s">
        <v>1085</v>
      </c>
      <c r="K154" s="26">
        <f t="shared" si="2"/>
        <v>0</v>
      </c>
    </row>
    <row r="155" spans="1:11" x14ac:dyDescent="0.3">
      <c r="A155" s="25" t="s">
        <v>921</v>
      </c>
      <c r="B155" s="26"/>
      <c r="D155" s="25" t="s">
        <v>921</v>
      </c>
      <c r="E155" s="26"/>
      <c r="G155" s="25" t="s">
        <v>563</v>
      </c>
      <c r="H155" s="26">
        <v>876.5</v>
      </c>
      <c r="J155" t="s">
        <v>477</v>
      </c>
      <c r="K155" s="26">
        <f t="shared" si="2"/>
        <v>909.67</v>
      </c>
    </row>
    <row r="156" spans="1:11" x14ac:dyDescent="0.3">
      <c r="A156" s="25" t="s">
        <v>563</v>
      </c>
      <c r="B156" s="26">
        <v>6</v>
      </c>
      <c r="D156" s="25" t="s">
        <v>563</v>
      </c>
      <c r="E156" s="26">
        <v>256.68</v>
      </c>
      <c r="G156" s="25" t="s">
        <v>564</v>
      </c>
      <c r="H156" s="26">
        <v>467.85</v>
      </c>
      <c r="J156" t="s">
        <v>1087</v>
      </c>
      <c r="K156" s="26">
        <f t="shared" si="2"/>
        <v>0</v>
      </c>
    </row>
    <row r="157" spans="1:11" x14ac:dyDescent="0.3">
      <c r="A157" s="25" t="s">
        <v>564</v>
      </c>
      <c r="B157" s="26">
        <v>9</v>
      </c>
      <c r="D157" s="25" t="s">
        <v>564</v>
      </c>
      <c r="E157" s="26">
        <v>230.04999999999998</v>
      </c>
      <c r="G157" s="25" t="s">
        <v>565</v>
      </c>
      <c r="H157" s="26">
        <v>4257.45</v>
      </c>
      <c r="J157" t="s">
        <v>501</v>
      </c>
      <c r="K157" s="26">
        <f t="shared" si="2"/>
        <v>331</v>
      </c>
    </row>
    <row r="158" spans="1:11" x14ac:dyDescent="0.3">
      <c r="A158" s="25" t="s">
        <v>565</v>
      </c>
      <c r="B158" s="26">
        <v>69.5</v>
      </c>
      <c r="D158" s="25" t="s">
        <v>565</v>
      </c>
      <c r="E158" s="26">
        <v>759.52000000000021</v>
      </c>
      <c r="G158" s="25" t="s">
        <v>607</v>
      </c>
      <c r="H158" s="26">
        <v>429</v>
      </c>
      <c r="J158" t="s">
        <v>502</v>
      </c>
      <c r="K158" s="26">
        <f t="shared" si="2"/>
        <v>2642.65</v>
      </c>
    </row>
    <row r="159" spans="1:11" x14ac:dyDescent="0.3">
      <c r="A159" s="25" t="s">
        <v>607</v>
      </c>
      <c r="B159" s="26">
        <v>1.5</v>
      </c>
      <c r="D159" s="25" t="s">
        <v>607</v>
      </c>
      <c r="E159" s="26">
        <v>35.85</v>
      </c>
      <c r="G159" s="25" t="s">
        <v>857</v>
      </c>
      <c r="H159" s="26"/>
      <c r="J159" t="s">
        <v>989</v>
      </c>
      <c r="K159" s="26">
        <f t="shared" si="2"/>
        <v>0</v>
      </c>
    </row>
    <row r="160" spans="1:11" x14ac:dyDescent="0.3">
      <c r="A160" s="25" t="s">
        <v>857</v>
      </c>
      <c r="B160" s="26">
        <v>6</v>
      </c>
      <c r="D160" s="25" t="s">
        <v>857</v>
      </c>
      <c r="E160" s="26"/>
      <c r="G160" s="25" t="s">
        <v>608</v>
      </c>
      <c r="H160" s="26">
        <v>1547.55</v>
      </c>
      <c r="J160" t="s">
        <v>503</v>
      </c>
      <c r="K160" s="26">
        <f t="shared" si="2"/>
        <v>773.83</v>
      </c>
    </row>
    <row r="161" spans="1:11" x14ac:dyDescent="0.3">
      <c r="A161" s="25" t="s">
        <v>608</v>
      </c>
      <c r="B161" s="26">
        <v>19</v>
      </c>
      <c r="D161" s="25" t="s">
        <v>608</v>
      </c>
      <c r="E161" s="26">
        <v>150.09</v>
      </c>
      <c r="G161" s="25" t="s">
        <v>925</v>
      </c>
      <c r="H161" s="26"/>
      <c r="J161" t="s">
        <v>504</v>
      </c>
      <c r="K161" s="26">
        <f t="shared" si="2"/>
        <v>3564.8</v>
      </c>
    </row>
    <row r="162" spans="1:11" x14ac:dyDescent="0.3">
      <c r="A162" s="25" t="s">
        <v>925</v>
      </c>
      <c r="B162" s="26">
        <v>1.5</v>
      </c>
      <c r="D162" s="25" t="s">
        <v>925</v>
      </c>
      <c r="E162" s="26"/>
      <c r="G162" s="25" t="s">
        <v>609</v>
      </c>
      <c r="H162" s="26">
        <v>1714.5</v>
      </c>
      <c r="J162" t="s">
        <v>505</v>
      </c>
      <c r="K162" s="26">
        <f t="shared" si="2"/>
        <v>1197.8800000000006</v>
      </c>
    </row>
    <row r="163" spans="1:11" x14ac:dyDescent="0.3">
      <c r="A163" s="25" t="s">
        <v>609</v>
      </c>
      <c r="B163" s="26">
        <v>30.560000000000002</v>
      </c>
      <c r="D163" s="25" t="s">
        <v>609</v>
      </c>
      <c r="E163" s="26">
        <v>155.74</v>
      </c>
      <c r="G163" s="25" t="s">
        <v>610</v>
      </c>
      <c r="H163" s="26">
        <v>1794.5</v>
      </c>
      <c r="J163" t="s">
        <v>506</v>
      </c>
      <c r="K163" s="26">
        <f t="shared" si="2"/>
        <v>2803.69</v>
      </c>
    </row>
    <row r="164" spans="1:11" x14ac:dyDescent="0.3">
      <c r="A164" s="25" t="s">
        <v>610</v>
      </c>
      <c r="B164" s="26">
        <v>60</v>
      </c>
      <c r="D164" s="25" t="s">
        <v>610</v>
      </c>
      <c r="E164" s="26">
        <v>346.33</v>
      </c>
      <c r="G164" s="25" t="s">
        <v>611</v>
      </c>
      <c r="H164" s="26">
        <v>1672.8</v>
      </c>
      <c r="J164" t="s">
        <v>1093</v>
      </c>
      <c r="K164" s="26">
        <f t="shared" si="2"/>
        <v>0</v>
      </c>
    </row>
    <row r="165" spans="1:11" x14ac:dyDescent="0.3">
      <c r="A165" s="25" t="s">
        <v>611</v>
      </c>
      <c r="B165" s="26">
        <v>1.5</v>
      </c>
      <c r="D165" s="25" t="s">
        <v>611</v>
      </c>
      <c r="E165" s="26">
        <v>35.85</v>
      </c>
      <c r="G165" s="25" t="s">
        <v>612</v>
      </c>
      <c r="H165" s="26">
        <v>2491.35</v>
      </c>
      <c r="J165" t="s">
        <v>508</v>
      </c>
      <c r="K165" s="26">
        <f t="shared" si="2"/>
        <v>2822.45</v>
      </c>
    </row>
    <row r="166" spans="1:11" x14ac:dyDescent="0.3">
      <c r="A166" s="25" t="s">
        <v>612</v>
      </c>
      <c r="B166" s="26">
        <v>88.5</v>
      </c>
      <c r="D166" s="25" t="s">
        <v>612</v>
      </c>
      <c r="E166" s="26">
        <v>295.80000000000007</v>
      </c>
      <c r="G166" s="25" t="s">
        <v>613</v>
      </c>
      <c r="H166" s="26">
        <v>1274.0999999999999</v>
      </c>
      <c r="J166" t="s">
        <v>1096</v>
      </c>
      <c r="K166" s="26">
        <f t="shared" si="2"/>
        <v>0</v>
      </c>
    </row>
    <row r="167" spans="1:11" x14ac:dyDescent="0.3">
      <c r="A167" s="25" t="s">
        <v>613</v>
      </c>
      <c r="B167" s="26">
        <v>26.5</v>
      </c>
      <c r="D167" s="25" t="s">
        <v>613</v>
      </c>
      <c r="E167" s="26">
        <v>158.35</v>
      </c>
      <c r="G167" s="25" t="s">
        <v>858</v>
      </c>
      <c r="H167" s="26">
        <v>1257.2</v>
      </c>
      <c r="J167" t="s">
        <v>507</v>
      </c>
      <c r="K167" s="26">
        <f t="shared" si="2"/>
        <v>446.35</v>
      </c>
    </row>
    <row r="168" spans="1:11" x14ac:dyDescent="0.3">
      <c r="A168" s="25" t="s">
        <v>858</v>
      </c>
      <c r="B168" s="26">
        <v>5</v>
      </c>
      <c r="D168" s="25" t="s">
        <v>858</v>
      </c>
      <c r="E168" s="26">
        <v>78.5</v>
      </c>
      <c r="G168" s="25" t="s">
        <v>614</v>
      </c>
      <c r="H168" s="26">
        <v>2135.7399999999998</v>
      </c>
      <c r="J168" t="s">
        <v>509</v>
      </c>
      <c r="K168" s="26">
        <f t="shared" si="2"/>
        <v>1264.1400000000001</v>
      </c>
    </row>
    <row r="169" spans="1:11" x14ac:dyDescent="0.3">
      <c r="A169" s="25" t="s">
        <v>614</v>
      </c>
      <c r="B169" s="26">
        <v>25.5</v>
      </c>
      <c r="D169" s="25" t="s">
        <v>614</v>
      </c>
      <c r="E169" s="26">
        <v>411.43000000000006</v>
      </c>
      <c r="G169" s="25" t="s">
        <v>615</v>
      </c>
      <c r="H169" s="26">
        <v>2490.5</v>
      </c>
      <c r="J169" t="s">
        <v>1099</v>
      </c>
      <c r="K169" s="26">
        <f t="shared" si="2"/>
        <v>0</v>
      </c>
    </row>
    <row r="170" spans="1:11" x14ac:dyDescent="0.3">
      <c r="A170" s="25" t="s">
        <v>615</v>
      </c>
      <c r="B170" s="26">
        <v>5.3</v>
      </c>
      <c r="D170" s="25" t="s">
        <v>615</v>
      </c>
      <c r="E170" s="26">
        <v>35.85</v>
      </c>
      <c r="G170" s="25" t="s">
        <v>616</v>
      </c>
      <c r="H170" s="26">
        <v>2142.6099999999997</v>
      </c>
      <c r="J170" t="s">
        <v>550</v>
      </c>
      <c r="K170" s="26">
        <f t="shared" si="2"/>
        <v>1098.26</v>
      </c>
    </row>
    <row r="171" spans="1:11" x14ac:dyDescent="0.3">
      <c r="A171" s="25" t="s">
        <v>616</v>
      </c>
      <c r="B171" s="26">
        <v>28</v>
      </c>
      <c r="D171" s="25" t="s">
        <v>616</v>
      </c>
      <c r="E171" s="26">
        <v>392.65000000000003</v>
      </c>
      <c r="G171" s="25" t="s">
        <v>617</v>
      </c>
      <c r="H171" s="26">
        <v>200</v>
      </c>
      <c r="J171" t="s">
        <v>551</v>
      </c>
      <c r="K171" s="26">
        <f t="shared" si="2"/>
        <v>1434.2</v>
      </c>
    </row>
    <row r="172" spans="1:11" x14ac:dyDescent="0.3">
      <c r="A172" s="25" t="s">
        <v>617</v>
      </c>
      <c r="B172" s="26">
        <v>18.5</v>
      </c>
      <c r="D172" s="25" t="s">
        <v>617</v>
      </c>
      <c r="E172" s="26">
        <v>143.4</v>
      </c>
      <c r="G172" s="25" t="s">
        <v>619</v>
      </c>
      <c r="H172" s="26">
        <v>2331.06</v>
      </c>
      <c r="J172" t="s">
        <v>968</v>
      </c>
      <c r="K172" s="26">
        <f t="shared" si="2"/>
        <v>0</v>
      </c>
    </row>
    <row r="173" spans="1:11" x14ac:dyDescent="0.3">
      <c r="A173" s="25" t="s">
        <v>619</v>
      </c>
      <c r="B173" s="26">
        <v>9.5</v>
      </c>
      <c r="D173" s="25" t="s">
        <v>619</v>
      </c>
      <c r="E173" s="26">
        <v>195.82999999999998</v>
      </c>
      <c r="G173" s="25" t="s">
        <v>620</v>
      </c>
      <c r="H173" s="26">
        <v>1294.8699999999999</v>
      </c>
      <c r="J173" t="s">
        <v>552</v>
      </c>
      <c r="K173" s="26">
        <f t="shared" si="2"/>
        <v>3763.88</v>
      </c>
    </row>
    <row r="174" spans="1:11" x14ac:dyDescent="0.3">
      <c r="A174" s="25" t="s">
        <v>620</v>
      </c>
      <c r="B174" s="26">
        <v>12</v>
      </c>
      <c r="D174" s="25" t="s">
        <v>620</v>
      </c>
      <c r="E174" s="26">
        <v>380.25000000000006</v>
      </c>
      <c r="G174" s="25" t="s">
        <v>621</v>
      </c>
      <c r="H174" s="26">
        <v>1915</v>
      </c>
      <c r="J174" t="s">
        <v>553</v>
      </c>
      <c r="K174" s="26">
        <f t="shared" si="2"/>
        <v>882.1</v>
      </c>
    </row>
    <row r="175" spans="1:11" x14ac:dyDescent="0.3">
      <c r="A175" s="25" t="s">
        <v>621</v>
      </c>
      <c r="B175" s="26">
        <v>13.5</v>
      </c>
      <c r="D175" s="25" t="s">
        <v>621</v>
      </c>
      <c r="E175" s="26"/>
      <c r="G175" s="25" t="s">
        <v>622</v>
      </c>
      <c r="H175" s="26">
        <v>4148</v>
      </c>
      <c r="J175" t="s">
        <v>975</v>
      </c>
      <c r="K175" s="26">
        <f t="shared" si="2"/>
        <v>0</v>
      </c>
    </row>
    <row r="176" spans="1:11" x14ac:dyDescent="0.3">
      <c r="A176" s="25" t="s">
        <v>622</v>
      </c>
      <c r="B176" s="26">
        <v>160.5</v>
      </c>
      <c r="D176" s="25" t="s">
        <v>622</v>
      </c>
      <c r="E176" s="26">
        <v>346.52000000000004</v>
      </c>
      <c r="G176" s="25" t="s">
        <v>623</v>
      </c>
      <c r="H176" s="26">
        <v>1466</v>
      </c>
      <c r="J176" t="s">
        <v>554</v>
      </c>
      <c r="K176" s="26">
        <f t="shared" si="2"/>
        <v>695.85</v>
      </c>
    </row>
    <row r="177" spans="1:11" x14ac:dyDescent="0.3">
      <c r="A177" s="25" t="s">
        <v>623</v>
      </c>
      <c r="B177" s="26">
        <v>23</v>
      </c>
      <c r="D177" s="25" t="s">
        <v>623</v>
      </c>
      <c r="E177" s="26">
        <v>245.06</v>
      </c>
      <c r="G177" s="25" t="s">
        <v>908</v>
      </c>
      <c r="H177" s="26"/>
      <c r="J177" t="s">
        <v>555</v>
      </c>
      <c r="K177" s="26">
        <f t="shared" si="2"/>
        <v>0</v>
      </c>
    </row>
    <row r="178" spans="1:11" x14ac:dyDescent="0.3">
      <c r="A178" s="25" t="s">
        <v>908</v>
      </c>
      <c r="B178" s="26">
        <v>10.5</v>
      </c>
      <c r="D178" s="25" t="s">
        <v>908</v>
      </c>
      <c r="E178" s="26"/>
      <c r="G178" s="25" t="s">
        <v>632</v>
      </c>
      <c r="H178" s="26">
        <v>1692</v>
      </c>
      <c r="J178" t="s">
        <v>556</v>
      </c>
      <c r="K178" s="26">
        <f t="shared" si="2"/>
        <v>0</v>
      </c>
    </row>
    <row r="179" spans="1:11" x14ac:dyDescent="0.3">
      <c r="A179" s="25" t="s">
        <v>632</v>
      </c>
      <c r="B179" s="26">
        <v>12</v>
      </c>
      <c r="D179" s="25" t="s">
        <v>632</v>
      </c>
      <c r="E179" s="26">
        <v>264.29999999999995</v>
      </c>
      <c r="G179" s="25" t="s">
        <v>633</v>
      </c>
      <c r="H179" s="26">
        <v>2272.46</v>
      </c>
      <c r="J179" t="s">
        <v>1104</v>
      </c>
      <c r="K179" s="26">
        <f t="shared" si="2"/>
        <v>0</v>
      </c>
    </row>
    <row r="180" spans="1:11" x14ac:dyDescent="0.3">
      <c r="A180" s="25" t="s">
        <v>633</v>
      </c>
      <c r="B180" s="26"/>
      <c r="D180" s="25" t="s">
        <v>633</v>
      </c>
      <c r="E180" s="26"/>
      <c r="G180" s="25" t="s">
        <v>634</v>
      </c>
      <c r="H180" s="26">
        <v>1793.5</v>
      </c>
      <c r="J180" t="s">
        <v>557</v>
      </c>
      <c r="K180" s="26">
        <f t="shared" si="2"/>
        <v>849.1</v>
      </c>
    </row>
    <row r="181" spans="1:11" x14ac:dyDescent="0.3">
      <c r="A181" s="25" t="s">
        <v>634</v>
      </c>
      <c r="B181" s="26">
        <v>1.5</v>
      </c>
      <c r="D181" s="25" t="s">
        <v>634</v>
      </c>
      <c r="E181" s="26">
        <v>35.85</v>
      </c>
      <c r="G181" s="25" t="s">
        <v>887</v>
      </c>
      <c r="H181" s="26">
        <v>410.85</v>
      </c>
      <c r="J181" t="s">
        <v>558</v>
      </c>
      <c r="K181" s="26">
        <f t="shared" si="2"/>
        <v>2161.21</v>
      </c>
    </row>
    <row r="182" spans="1:11" x14ac:dyDescent="0.3">
      <c r="A182" s="25" t="s">
        <v>887</v>
      </c>
      <c r="B182" s="26">
        <v>1.5</v>
      </c>
      <c r="D182" s="25" t="s">
        <v>887</v>
      </c>
      <c r="E182" s="26">
        <v>31.35</v>
      </c>
      <c r="G182" s="25" t="s">
        <v>870</v>
      </c>
      <c r="H182" s="26">
        <v>275</v>
      </c>
      <c r="J182" t="s">
        <v>1106</v>
      </c>
      <c r="K182" s="26">
        <f t="shared" si="2"/>
        <v>0</v>
      </c>
    </row>
    <row r="183" spans="1:11" x14ac:dyDescent="0.3">
      <c r="A183" s="25" t="s">
        <v>870</v>
      </c>
      <c r="B183" s="26">
        <v>4.5</v>
      </c>
      <c r="D183" s="25" t="s">
        <v>870</v>
      </c>
      <c r="E183" s="26">
        <v>144.57</v>
      </c>
      <c r="G183" s="25" t="s">
        <v>635</v>
      </c>
      <c r="H183" s="26">
        <v>1431.52</v>
      </c>
      <c r="J183" t="s">
        <v>559</v>
      </c>
      <c r="K183" s="26">
        <f t="shared" si="2"/>
        <v>984.98</v>
      </c>
    </row>
    <row r="184" spans="1:11" x14ac:dyDescent="0.3">
      <c r="A184" s="25" t="s">
        <v>635</v>
      </c>
      <c r="B184" s="26">
        <v>1.5</v>
      </c>
      <c r="D184" s="25" t="s">
        <v>635</v>
      </c>
      <c r="E184" s="26">
        <v>27.59</v>
      </c>
      <c r="G184" s="25" t="s">
        <v>641</v>
      </c>
      <c r="H184" s="26">
        <v>3369.2</v>
      </c>
      <c r="J184" t="s">
        <v>1006</v>
      </c>
      <c r="K184" s="26">
        <f t="shared" si="2"/>
        <v>0</v>
      </c>
    </row>
    <row r="185" spans="1:11" x14ac:dyDescent="0.3">
      <c r="A185" s="25" t="s">
        <v>641</v>
      </c>
      <c r="B185" s="26">
        <v>76</v>
      </c>
      <c r="D185" s="25" t="s">
        <v>641</v>
      </c>
      <c r="E185" s="26">
        <v>704.85</v>
      </c>
      <c r="G185" s="25" t="s">
        <v>642</v>
      </c>
      <c r="H185" s="26">
        <v>604</v>
      </c>
      <c r="J185" t="s">
        <v>560</v>
      </c>
      <c r="K185" s="26">
        <f t="shared" si="2"/>
        <v>1932.43</v>
      </c>
    </row>
    <row r="186" spans="1:11" x14ac:dyDescent="0.3">
      <c r="A186" s="25" t="s">
        <v>642</v>
      </c>
      <c r="B186" s="26"/>
      <c r="D186" s="25" t="s">
        <v>642</v>
      </c>
      <c r="E186" s="26"/>
      <c r="G186" s="25" t="s">
        <v>643</v>
      </c>
      <c r="H186" s="26">
        <v>2003.5</v>
      </c>
      <c r="J186" t="s">
        <v>561</v>
      </c>
      <c r="K186" s="26">
        <f t="shared" si="2"/>
        <v>1277.6500000000001</v>
      </c>
    </row>
    <row r="187" spans="1:11" x14ac:dyDescent="0.3">
      <c r="A187" s="25" t="s">
        <v>643</v>
      </c>
      <c r="B187" s="26">
        <v>13.5</v>
      </c>
      <c r="D187" s="25" t="s">
        <v>643</v>
      </c>
      <c r="E187" s="26">
        <v>192.64</v>
      </c>
      <c r="G187" s="25" t="s">
        <v>681</v>
      </c>
      <c r="H187" s="26">
        <v>1742.35</v>
      </c>
      <c r="J187" t="s">
        <v>562</v>
      </c>
      <c r="K187" s="26">
        <f t="shared" si="2"/>
        <v>0</v>
      </c>
    </row>
    <row r="188" spans="1:11" x14ac:dyDescent="0.3">
      <c r="A188" s="25" t="s">
        <v>681</v>
      </c>
      <c r="B188" s="26">
        <v>3</v>
      </c>
      <c r="D188" s="25" t="s">
        <v>681</v>
      </c>
      <c r="E188" s="26">
        <v>113.5</v>
      </c>
      <c r="G188" s="25" t="s">
        <v>682</v>
      </c>
      <c r="H188" s="26">
        <v>3353.2599999999998</v>
      </c>
      <c r="J188" t="s">
        <v>986</v>
      </c>
      <c r="K188" s="26">
        <f t="shared" si="2"/>
        <v>0</v>
      </c>
    </row>
    <row r="189" spans="1:11" x14ac:dyDescent="0.3">
      <c r="A189" s="25" t="s">
        <v>682</v>
      </c>
      <c r="B189" s="26">
        <v>20</v>
      </c>
      <c r="D189" s="25" t="s">
        <v>682</v>
      </c>
      <c r="E189" s="26">
        <v>451.73999999999995</v>
      </c>
      <c r="G189" s="25" t="s">
        <v>683</v>
      </c>
      <c r="H189" s="26">
        <v>1380</v>
      </c>
      <c r="J189" t="s">
        <v>1110</v>
      </c>
      <c r="K189" s="26">
        <f t="shared" si="2"/>
        <v>0</v>
      </c>
    </row>
    <row r="190" spans="1:11" x14ac:dyDescent="0.3">
      <c r="A190" s="25" t="s">
        <v>683</v>
      </c>
      <c r="B190" s="26"/>
      <c r="D190" s="25" t="s">
        <v>683</v>
      </c>
      <c r="E190" s="26">
        <v>35.85</v>
      </c>
      <c r="G190" s="25" t="s">
        <v>684</v>
      </c>
      <c r="H190" s="26">
        <v>933.8</v>
      </c>
      <c r="J190" t="s">
        <v>1113</v>
      </c>
      <c r="K190" s="26">
        <f t="shared" si="2"/>
        <v>0</v>
      </c>
    </row>
    <row r="191" spans="1:11" x14ac:dyDescent="0.3">
      <c r="A191" s="25" t="s">
        <v>684</v>
      </c>
      <c r="B191" s="26">
        <v>6</v>
      </c>
      <c r="D191" s="25" t="s">
        <v>684</v>
      </c>
      <c r="E191" s="26">
        <v>96.38</v>
      </c>
      <c r="G191" s="25" t="s">
        <v>859</v>
      </c>
      <c r="H191" s="26">
        <v>205.5</v>
      </c>
      <c r="J191" t="s">
        <v>563</v>
      </c>
      <c r="K191" s="26">
        <f t="shared" si="2"/>
        <v>1139.18</v>
      </c>
    </row>
    <row r="192" spans="1:11" x14ac:dyDescent="0.3">
      <c r="A192" s="25" t="s">
        <v>859</v>
      </c>
      <c r="B192" s="26">
        <v>8.5</v>
      </c>
      <c r="D192" s="25" t="s">
        <v>859</v>
      </c>
      <c r="E192" s="26">
        <v>109.80000000000001</v>
      </c>
      <c r="G192" s="25" t="s">
        <v>685</v>
      </c>
      <c r="H192" s="26">
        <v>2227</v>
      </c>
      <c r="J192" t="s">
        <v>564</v>
      </c>
      <c r="K192" s="26">
        <f t="shared" si="2"/>
        <v>706.9</v>
      </c>
    </row>
    <row r="193" spans="1:11" x14ac:dyDescent="0.3">
      <c r="A193" s="25" t="s">
        <v>685</v>
      </c>
      <c r="B193" s="26">
        <v>53.5</v>
      </c>
      <c r="D193" s="25" t="s">
        <v>685</v>
      </c>
      <c r="E193" s="26">
        <v>143.4</v>
      </c>
      <c r="G193" s="25" t="s">
        <v>686</v>
      </c>
      <c r="H193" s="26">
        <v>1029.5</v>
      </c>
      <c r="J193" t="s">
        <v>1116</v>
      </c>
      <c r="K193" s="26">
        <f t="shared" si="2"/>
        <v>0</v>
      </c>
    </row>
    <row r="194" spans="1:11" x14ac:dyDescent="0.3">
      <c r="A194" s="25" t="s">
        <v>686</v>
      </c>
      <c r="B194" s="26">
        <v>13.5</v>
      </c>
      <c r="D194" s="25" t="s">
        <v>686</v>
      </c>
      <c r="E194" s="26">
        <v>118</v>
      </c>
      <c r="G194" s="25" t="s">
        <v>687</v>
      </c>
      <c r="H194" s="26">
        <v>416.62</v>
      </c>
      <c r="J194" t="s">
        <v>565</v>
      </c>
      <c r="K194" s="26">
        <f t="shared" si="2"/>
        <v>5086.47</v>
      </c>
    </row>
    <row r="195" spans="1:11" x14ac:dyDescent="0.3">
      <c r="A195" s="25" t="s">
        <v>687</v>
      </c>
      <c r="B195" s="26">
        <v>6</v>
      </c>
      <c r="D195" s="25" t="s">
        <v>687</v>
      </c>
      <c r="E195" s="26">
        <v>242.26999999999998</v>
      </c>
      <c r="G195" s="25" t="s">
        <v>688</v>
      </c>
      <c r="H195" s="26">
        <v>201</v>
      </c>
      <c r="J195" t="s">
        <v>607</v>
      </c>
      <c r="K195" s="26">
        <f t="shared" si="2"/>
        <v>466.35</v>
      </c>
    </row>
    <row r="196" spans="1:11" x14ac:dyDescent="0.3">
      <c r="A196" s="25" t="s">
        <v>688</v>
      </c>
      <c r="B196" s="26">
        <v>8</v>
      </c>
      <c r="D196" s="25" t="s">
        <v>688</v>
      </c>
      <c r="E196" s="26">
        <v>27.59</v>
      </c>
      <c r="G196" s="25" t="s">
        <v>689</v>
      </c>
      <c r="H196" s="26">
        <v>588.51</v>
      </c>
      <c r="J196" t="s">
        <v>608</v>
      </c>
      <c r="K196" s="26">
        <f t="shared" si="2"/>
        <v>1716.6399999999999</v>
      </c>
    </row>
    <row r="197" spans="1:11" x14ac:dyDescent="0.3">
      <c r="A197" s="25" t="s">
        <v>689</v>
      </c>
      <c r="B197" s="26">
        <v>4.5</v>
      </c>
      <c r="D197" s="25" t="s">
        <v>689</v>
      </c>
      <c r="E197" s="26">
        <v>222.93999999999997</v>
      </c>
      <c r="G197" s="25" t="s">
        <v>911</v>
      </c>
      <c r="H197" s="26">
        <v>55.5</v>
      </c>
      <c r="J197" t="s">
        <v>609</v>
      </c>
      <c r="K197" s="26">
        <f t="shared" si="2"/>
        <v>1900.8</v>
      </c>
    </row>
    <row r="198" spans="1:11" x14ac:dyDescent="0.3">
      <c r="A198" s="25" t="s">
        <v>911</v>
      </c>
      <c r="B198" s="26"/>
      <c r="D198" s="25" t="s">
        <v>911</v>
      </c>
      <c r="E198" s="26"/>
      <c r="G198" s="25" t="s">
        <v>692</v>
      </c>
      <c r="H198" s="26">
        <v>2506.8000000000002</v>
      </c>
      <c r="J198" t="s">
        <v>610</v>
      </c>
      <c r="K198" s="26">
        <f t="shared" si="2"/>
        <v>2200.83</v>
      </c>
    </row>
    <row r="199" spans="1:11" x14ac:dyDescent="0.3">
      <c r="A199" s="25" t="s">
        <v>914</v>
      </c>
      <c r="B199" s="26"/>
      <c r="D199" s="25" t="s">
        <v>914</v>
      </c>
      <c r="E199" s="26"/>
      <c r="G199" s="25" t="s">
        <v>723</v>
      </c>
      <c r="H199" s="26">
        <v>2299.5</v>
      </c>
      <c r="J199" t="s">
        <v>611</v>
      </c>
      <c r="K199" s="26">
        <f t="shared" si="2"/>
        <v>1710.1499999999999</v>
      </c>
    </row>
    <row r="200" spans="1:11" x14ac:dyDescent="0.3">
      <c r="A200" s="25" t="s">
        <v>692</v>
      </c>
      <c r="B200" s="26">
        <v>44</v>
      </c>
      <c r="D200" s="25" t="s">
        <v>692</v>
      </c>
      <c r="E200" s="26">
        <v>246.45</v>
      </c>
      <c r="G200" s="25" t="s">
        <v>724</v>
      </c>
      <c r="H200" s="26">
        <v>858</v>
      </c>
      <c r="J200" t="s">
        <v>612</v>
      </c>
      <c r="K200" s="26">
        <f t="shared" ref="K200:K263" si="3">IF(ISERROR(GETPIVOTDATA($A$7,"Total " &amp; J200)),0,GETPIVOTDATA($A$7,"Total " &amp; J200))+IF(ISERROR(GETPIVOTDATA($D$7,"Total " &amp; J200)),0,GETPIVOTDATA($D$7,"Total " &amp; J200))+IF(ISERROR(GETPIVOTDATA($G$7,"Total " &amp; J200)),0,GETPIVOTDATA($G$7,"Total " &amp; J200))</f>
        <v>2875.65</v>
      </c>
    </row>
    <row r="201" spans="1:11" x14ac:dyDescent="0.3">
      <c r="A201" s="25" t="s">
        <v>723</v>
      </c>
      <c r="B201" s="26">
        <v>21.5</v>
      </c>
      <c r="D201" s="25" t="s">
        <v>723</v>
      </c>
      <c r="E201" s="26">
        <v>323.95000000000005</v>
      </c>
      <c r="G201" s="25" t="s">
        <v>891</v>
      </c>
      <c r="H201" s="26">
        <v>85</v>
      </c>
      <c r="J201" t="s">
        <v>1118</v>
      </c>
      <c r="K201" s="26">
        <f t="shared" si="3"/>
        <v>0</v>
      </c>
    </row>
    <row r="202" spans="1:11" x14ac:dyDescent="0.3">
      <c r="A202" s="25" t="s">
        <v>724</v>
      </c>
      <c r="B202" s="26">
        <v>14</v>
      </c>
      <c r="D202" s="25" t="s">
        <v>724</v>
      </c>
      <c r="E202" s="26">
        <v>122.5</v>
      </c>
      <c r="G202" s="25" t="s">
        <v>860</v>
      </c>
      <c r="H202" s="26">
        <v>2240.5</v>
      </c>
      <c r="J202" t="s">
        <v>613</v>
      </c>
      <c r="K202" s="26">
        <f t="shared" si="3"/>
        <v>1458.9499999999998</v>
      </c>
    </row>
    <row r="203" spans="1:11" x14ac:dyDescent="0.3">
      <c r="A203" s="25" t="s">
        <v>891</v>
      </c>
      <c r="B203" s="26">
        <v>7</v>
      </c>
      <c r="D203" s="25" t="s">
        <v>891</v>
      </c>
      <c r="E203" s="26"/>
      <c r="G203" s="25" t="s">
        <v>725</v>
      </c>
      <c r="H203" s="26">
        <v>2251.3599999999997</v>
      </c>
      <c r="J203" t="s">
        <v>615</v>
      </c>
      <c r="K203" s="26">
        <f t="shared" si="3"/>
        <v>2531.65</v>
      </c>
    </row>
    <row r="204" spans="1:11" x14ac:dyDescent="0.3">
      <c r="A204" s="25" t="s">
        <v>860</v>
      </c>
      <c r="B204" s="26">
        <v>4.5</v>
      </c>
      <c r="D204" s="25" t="s">
        <v>860</v>
      </c>
      <c r="E204" s="26">
        <v>132.99</v>
      </c>
      <c r="G204" s="25" t="s">
        <v>726</v>
      </c>
      <c r="H204" s="26">
        <v>1724</v>
      </c>
      <c r="J204" t="s">
        <v>1121</v>
      </c>
      <c r="K204" s="26">
        <f t="shared" si="3"/>
        <v>0</v>
      </c>
    </row>
    <row r="205" spans="1:11" x14ac:dyDescent="0.3">
      <c r="A205" s="25" t="s">
        <v>725</v>
      </c>
      <c r="B205" s="26">
        <v>61</v>
      </c>
      <c r="D205" s="25" t="s">
        <v>725</v>
      </c>
      <c r="E205" s="26">
        <v>209.64</v>
      </c>
      <c r="G205" s="25" t="s">
        <v>889</v>
      </c>
      <c r="H205" s="26"/>
      <c r="J205" t="s">
        <v>616</v>
      </c>
      <c r="K205" s="26">
        <f t="shared" si="3"/>
        <v>2563.2599999999998</v>
      </c>
    </row>
    <row r="206" spans="1:11" x14ac:dyDescent="0.3">
      <c r="A206" s="25" t="s">
        <v>726</v>
      </c>
      <c r="B206" s="26">
        <v>8</v>
      </c>
      <c r="D206" s="25" t="s">
        <v>726</v>
      </c>
      <c r="E206" s="26">
        <v>104.68</v>
      </c>
      <c r="G206" s="25" t="s">
        <v>867</v>
      </c>
      <c r="H206" s="26">
        <v>2036.5</v>
      </c>
      <c r="J206" t="s">
        <v>617</v>
      </c>
      <c r="K206" s="26">
        <f t="shared" si="3"/>
        <v>361.9</v>
      </c>
    </row>
    <row r="207" spans="1:11" x14ac:dyDescent="0.3">
      <c r="A207" s="25" t="s">
        <v>889</v>
      </c>
      <c r="B207" s="26">
        <v>1.5</v>
      </c>
      <c r="D207" s="25" t="s">
        <v>889</v>
      </c>
      <c r="E207" s="26"/>
      <c r="G207" s="25" t="s">
        <v>727</v>
      </c>
      <c r="H207" s="26">
        <v>959</v>
      </c>
      <c r="J207" t="s">
        <v>973</v>
      </c>
      <c r="K207" s="26">
        <f t="shared" si="3"/>
        <v>0</v>
      </c>
    </row>
    <row r="208" spans="1:11" x14ac:dyDescent="0.3">
      <c r="A208" s="25" t="s">
        <v>867</v>
      </c>
      <c r="B208" s="26">
        <v>8</v>
      </c>
      <c r="D208" s="25" t="s">
        <v>867</v>
      </c>
      <c r="E208" s="26">
        <v>86.65</v>
      </c>
      <c r="G208" s="25" t="s">
        <v>728</v>
      </c>
      <c r="H208" s="26">
        <v>846</v>
      </c>
      <c r="J208" t="s">
        <v>1124</v>
      </c>
      <c r="K208" s="26">
        <f t="shared" si="3"/>
        <v>0</v>
      </c>
    </row>
    <row r="209" spans="1:11" x14ac:dyDescent="0.3">
      <c r="A209" s="25" t="s">
        <v>727</v>
      </c>
      <c r="B209" s="26">
        <v>10</v>
      </c>
      <c r="D209" s="25" t="s">
        <v>727</v>
      </c>
      <c r="E209" s="26">
        <v>124.5</v>
      </c>
      <c r="G209" s="25" t="s">
        <v>729</v>
      </c>
      <c r="H209" s="26">
        <v>1314.5</v>
      </c>
      <c r="J209" t="s">
        <v>618</v>
      </c>
      <c r="K209" s="26">
        <f t="shared" si="3"/>
        <v>0</v>
      </c>
    </row>
    <row r="210" spans="1:11" x14ac:dyDescent="0.3">
      <c r="A210" s="25" t="s">
        <v>728</v>
      </c>
      <c r="B210" s="26"/>
      <c r="D210" s="25" t="s">
        <v>728</v>
      </c>
      <c r="E210" s="26">
        <v>48.19</v>
      </c>
      <c r="G210" s="25" t="s">
        <v>730</v>
      </c>
      <c r="H210" s="26">
        <v>988.5</v>
      </c>
      <c r="J210" t="s">
        <v>998</v>
      </c>
      <c r="K210" s="26">
        <f t="shared" si="3"/>
        <v>0</v>
      </c>
    </row>
    <row r="211" spans="1:11" x14ac:dyDescent="0.3">
      <c r="A211" s="25" t="s">
        <v>729</v>
      </c>
      <c r="B211" s="26">
        <v>6</v>
      </c>
      <c r="D211" s="25" t="s">
        <v>729</v>
      </c>
      <c r="E211" s="26">
        <v>50.8</v>
      </c>
      <c r="G211" s="25" t="s">
        <v>732</v>
      </c>
      <c r="H211" s="26">
        <v>406.98</v>
      </c>
      <c r="J211" t="s">
        <v>994</v>
      </c>
      <c r="K211" s="26">
        <f t="shared" si="3"/>
        <v>0</v>
      </c>
    </row>
    <row r="212" spans="1:11" x14ac:dyDescent="0.3">
      <c r="A212" s="25" t="s">
        <v>730</v>
      </c>
      <c r="B212" s="26">
        <v>19</v>
      </c>
      <c r="D212" s="25" t="s">
        <v>730</v>
      </c>
      <c r="E212" s="26">
        <v>230.05</v>
      </c>
      <c r="G212" s="25" t="s">
        <v>733</v>
      </c>
      <c r="H212" s="26">
        <v>1443</v>
      </c>
      <c r="J212" t="s">
        <v>990</v>
      </c>
      <c r="K212" s="26">
        <f t="shared" si="3"/>
        <v>0</v>
      </c>
    </row>
    <row r="213" spans="1:11" x14ac:dyDescent="0.3">
      <c r="A213" s="25" t="s">
        <v>732</v>
      </c>
      <c r="B213" s="26">
        <v>5</v>
      </c>
      <c r="D213" s="25" t="s">
        <v>732</v>
      </c>
      <c r="E213" s="26">
        <v>50.8</v>
      </c>
      <c r="G213" s="25" t="s">
        <v>775</v>
      </c>
      <c r="H213" s="26">
        <v>820.35</v>
      </c>
      <c r="J213" t="s">
        <v>1130</v>
      </c>
      <c r="K213" s="26">
        <f t="shared" si="3"/>
        <v>0</v>
      </c>
    </row>
    <row r="214" spans="1:11" x14ac:dyDescent="0.3">
      <c r="A214" s="25" t="s">
        <v>733</v>
      </c>
      <c r="B214" s="26">
        <v>14</v>
      </c>
      <c r="D214" s="25" t="s">
        <v>733</v>
      </c>
      <c r="E214" s="26">
        <v>153.85000000000002</v>
      </c>
      <c r="G214" s="25" t="s">
        <v>776</v>
      </c>
      <c r="H214" s="26">
        <v>100</v>
      </c>
      <c r="J214" t="s">
        <v>981</v>
      </c>
      <c r="K214" s="26">
        <f t="shared" si="3"/>
        <v>0</v>
      </c>
    </row>
    <row r="215" spans="1:11" x14ac:dyDescent="0.3">
      <c r="A215" s="25" t="s">
        <v>775</v>
      </c>
      <c r="B215" s="26">
        <v>27</v>
      </c>
      <c r="D215" s="25" t="s">
        <v>775</v>
      </c>
      <c r="E215" s="26">
        <v>115.38999999999999</v>
      </c>
      <c r="G215" s="25" t="s">
        <v>778</v>
      </c>
      <c r="H215" s="26">
        <v>2723.63</v>
      </c>
      <c r="J215" t="s">
        <v>619</v>
      </c>
      <c r="K215" s="26">
        <f t="shared" si="3"/>
        <v>2536.39</v>
      </c>
    </row>
    <row r="216" spans="1:11" x14ac:dyDescent="0.3">
      <c r="A216" s="25" t="s">
        <v>776</v>
      </c>
      <c r="B216" s="26">
        <v>9</v>
      </c>
      <c r="D216" s="25" t="s">
        <v>776</v>
      </c>
      <c r="E216" s="26">
        <v>50.8</v>
      </c>
      <c r="G216" s="25" t="s">
        <v>780</v>
      </c>
      <c r="H216" s="26">
        <v>2480.5</v>
      </c>
      <c r="J216" t="s">
        <v>620</v>
      </c>
      <c r="K216" s="26">
        <f t="shared" si="3"/>
        <v>1687.12</v>
      </c>
    </row>
    <row r="217" spans="1:11" x14ac:dyDescent="0.3">
      <c r="A217" s="25" t="s">
        <v>778</v>
      </c>
      <c r="B217" s="26">
        <v>9</v>
      </c>
      <c r="D217" s="25" t="s">
        <v>778</v>
      </c>
      <c r="E217" s="26">
        <v>256.56</v>
      </c>
      <c r="G217" s="25" t="s">
        <v>782</v>
      </c>
      <c r="H217" s="26">
        <v>1193.5500000000002</v>
      </c>
      <c r="J217" t="s">
        <v>621</v>
      </c>
      <c r="K217" s="26">
        <f t="shared" si="3"/>
        <v>1928.5</v>
      </c>
    </row>
    <row r="218" spans="1:11" x14ac:dyDescent="0.3">
      <c r="A218" s="25" t="s">
        <v>780</v>
      </c>
      <c r="B218" s="26">
        <v>5</v>
      </c>
      <c r="D218" s="25" t="s">
        <v>780</v>
      </c>
      <c r="E218" s="26"/>
      <c r="G218" s="25" t="s">
        <v>783</v>
      </c>
      <c r="H218" s="26">
        <v>1835</v>
      </c>
      <c r="J218" t="s">
        <v>1005</v>
      </c>
      <c r="K218" s="26">
        <f t="shared" si="3"/>
        <v>0</v>
      </c>
    </row>
    <row r="219" spans="1:11" x14ac:dyDescent="0.3">
      <c r="A219" s="25" t="s">
        <v>782</v>
      </c>
      <c r="B219" s="26">
        <v>5</v>
      </c>
      <c r="D219" s="25" t="s">
        <v>782</v>
      </c>
      <c r="E219" s="26">
        <v>199</v>
      </c>
      <c r="G219" s="25" t="s">
        <v>784</v>
      </c>
      <c r="H219" s="26">
        <v>1861.5</v>
      </c>
      <c r="J219" t="s">
        <v>622</v>
      </c>
      <c r="K219" s="26">
        <f t="shared" si="3"/>
        <v>4655.0200000000004</v>
      </c>
    </row>
    <row r="220" spans="1:11" x14ac:dyDescent="0.3">
      <c r="A220" s="25" t="s">
        <v>783</v>
      </c>
      <c r="B220" s="26">
        <v>13</v>
      </c>
      <c r="D220" s="25" t="s">
        <v>783</v>
      </c>
      <c r="E220" s="26">
        <v>301.75</v>
      </c>
      <c r="G220" s="25" t="s">
        <v>785</v>
      </c>
      <c r="H220" s="26">
        <v>1020.19</v>
      </c>
      <c r="J220" t="s">
        <v>623</v>
      </c>
      <c r="K220" s="26">
        <f t="shared" si="3"/>
        <v>1734.06</v>
      </c>
    </row>
    <row r="221" spans="1:11" x14ac:dyDescent="0.3">
      <c r="A221" s="25" t="s">
        <v>784</v>
      </c>
      <c r="B221" s="26">
        <v>70.5</v>
      </c>
      <c r="D221" s="25" t="s">
        <v>784</v>
      </c>
      <c r="E221" s="26">
        <v>283.53999999999996</v>
      </c>
      <c r="G221" s="25" t="s">
        <v>781</v>
      </c>
      <c r="H221" s="26">
        <v>1066</v>
      </c>
      <c r="J221" t="s">
        <v>624</v>
      </c>
      <c r="K221" s="26">
        <f t="shared" si="3"/>
        <v>0</v>
      </c>
    </row>
    <row r="222" spans="1:11" x14ac:dyDescent="0.3">
      <c r="A222" s="25" t="s">
        <v>785</v>
      </c>
      <c r="B222" s="26">
        <v>22.8</v>
      </c>
      <c r="D222" s="25" t="s">
        <v>785</v>
      </c>
      <c r="E222" s="26">
        <v>318.31000000000006</v>
      </c>
      <c r="G222" s="25" t="s">
        <v>786</v>
      </c>
      <c r="H222" s="26">
        <v>1656.59</v>
      </c>
      <c r="J222" t="s">
        <v>632</v>
      </c>
      <c r="K222" s="26">
        <f t="shared" si="3"/>
        <v>1968.3</v>
      </c>
    </row>
    <row r="223" spans="1:11" x14ac:dyDescent="0.3">
      <c r="A223" s="25" t="s">
        <v>781</v>
      </c>
      <c r="B223" s="26">
        <v>11</v>
      </c>
      <c r="D223" s="25" t="s">
        <v>781</v>
      </c>
      <c r="E223" s="26">
        <v>194.20000000000002</v>
      </c>
      <c r="G223" s="25" t="s">
        <v>787</v>
      </c>
      <c r="H223" s="26">
        <v>287</v>
      </c>
      <c r="J223" t="s">
        <v>634</v>
      </c>
      <c r="K223" s="26">
        <f t="shared" si="3"/>
        <v>1830.85</v>
      </c>
    </row>
    <row r="224" spans="1:11" x14ac:dyDescent="0.3">
      <c r="A224" s="25" t="s">
        <v>786</v>
      </c>
      <c r="B224" s="26">
        <v>7</v>
      </c>
      <c r="D224" s="25" t="s">
        <v>786</v>
      </c>
      <c r="E224" s="26">
        <v>107.55000000000001</v>
      </c>
      <c r="G224" s="25" t="s">
        <v>788</v>
      </c>
      <c r="H224" s="26">
        <v>336.05</v>
      </c>
      <c r="J224" t="s">
        <v>970</v>
      </c>
      <c r="K224" s="26">
        <f t="shared" si="3"/>
        <v>0</v>
      </c>
    </row>
    <row r="225" spans="1:11" x14ac:dyDescent="0.3">
      <c r="A225" s="25" t="s">
        <v>787</v>
      </c>
      <c r="B225" s="26">
        <v>1.5</v>
      </c>
      <c r="D225" s="25" t="s">
        <v>787</v>
      </c>
      <c r="E225" s="26">
        <v>35.85</v>
      </c>
      <c r="G225" s="25" t="s">
        <v>890</v>
      </c>
      <c r="H225" s="26"/>
      <c r="J225" t="s">
        <v>887</v>
      </c>
      <c r="K225" s="26">
        <f t="shared" si="3"/>
        <v>443.70000000000005</v>
      </c>
    </row>
    <row r="226" spans="1:11" x14ac:dyDescent="0.3">
      <c r="A226" s="25" t="s">
        <v>788</v>
      </c>
      <c r="B226" s="26"/>
      <c r="D226" s="25" t="s">
        <v>788</v>
      </c>
      <c r="E226" s="26"/>
      <c r="G226" s="25" t="s">
        <v>861</v>
      </c>
      <c r="H226" s="26">
        <v>2556.98</v>
      </c>
      <c r="J226" t="s">
        <v>635</v>
      </c>
      <c r="K226" s="26">
        <f t="shared" si="3"/>
        <v>1460.61</v>
      </c>
    </row>
    <row r="227" spans="1:11" x14ac:dyDescent="0.3">
      <c r="A227" s="25" t="s">
        <v>890</v>
      </c>
      <c r="B227" s="26">
        <v>4.5</v>
      </c>
      <c r="D227" s="25" t="s">
        <v>890</v>
      </c>
      <c r="E227" s="26"/>
      <c r="G227" s="25" t="s">
        <v>789</v>
      </c>
      <c r="H227" s="26">
        <v>1683.5</v>
      </c>
      <c r="J227" t="s">
        <v>641</v>
      </c>
      <c r="K227" s="26">
        <f t="shared" si="3"/>
        <v>4150.05</v>
      </c>
    </row>
    <row r="228" spans="1:11" x14ac:dyDescent="0.3">
      <c r="A228" s="25" t="s">
        <v>861</v>
      </c>
      <c r="B228" s="26">
        <v>15.5</v>
      </c>
      <c r="D228" s="25" t="s">
        <v>861</v>
      </c>
      <c r="E228" s="26">
        <v>348.05</v>
      </c>
      <c r="G228" s="25" t="s">
        <v>879</v>
      </c>
      <c r="H228" s="26">
        <v>392.5</v>
      </c>
      <c r="J228" t="s">
        <v>643</v>
      </c>
      <c r="K228" s="26">
        <f t="shared" si="3"/>
        <v>2209.64</v>
      </c>
    </row>
    <row r="229" spans="1:11" x14ac:dyDescent="0.3">
      <c r="A229" s="25" t="s">
        <v>789</v>
      </c>
      <c r="B229" s="26">
        <v>2</v>
      </c>
      <c r="D229" s="25" t="s">
        <v>789</v>
      </c>
      <c r="E229" s="26">
        <v>71.7</v>
      </c>
      <c r="G229" s="25" t="s">
        <v>791</v>
      </c>
      <c r="H229" s="26">
        <v>1377.5</v>
      </c>
      <c r="J229" t="s">
        <v>680</v>
      </c>
      <c r="K229" s="26">
        <f t="shared" si="3"/>
        <v>0</v>
      </c>
    </row>
    <row r="230" spans="1:11" x14ac:dyDescent="0.3">
      <c r="A230" s="25" t="s">
        <v>879</v>
      </c>
      <c r="B230" s="26"/>
      <c r="D230" s="25" t="s">
        <v>879</v>
      </c>
      <c r="E230" s="26"/>
      <c r="G230" s="25" t="s">
        <v>792</v>
      </c>
      <c r="H230" s="26">
        <v>1271.24</v>
      </c>
      <c r="J230" t="s">
        <v>681</v>
      </c>
      <c r="K230" s="26">
        <f t="shared" si="3"/>
        <v>1858.85</v>
      </c>
    </row>
    <row r="231" spans="1:11" x14ac:dyDescent="0.3">
      <c r="A231" s="25" t="s">
        <v>791</v>
      </c>
      <c r="B231" s="26">
        <v>6</v>
      </c>
      <c r="D231" s="25" t="s">
        <v>791</v>
      </c>
      <c r="E231" s="26">
        <v>244.13</v>
      </c>
      <c r="G231" s="25" t="s">
        <v>900</v>
      </c>
      <c r="H231" s="26"/>
      <c r="J231" t="s">
        <v>1136</v>
      </c>
      <c r="K231" s="26">
        <f t="shared" si="3"/>
        <v>0</v>
      </c>
    </row>
    <row r="232" spans="1:11" x14ac:dyDescent="0.3">
      <c r="A232" s="25" t="s">
        <v>792</v>
      </c>
      <c r="B232" s="26">
        <v>18</v>
      </c>
      <c r="D232" s="25" t="s">
        <v>792</v>
      </c>
      <c r="E232" s="26">
        <v>67.2</v>
      </c>
      <c r="G232" s="25" t="s">
        <v>873</v>
      </c>
      <c r="H232" s="26">
        <v>2203.9299999999998</v>
      </c>
      <c r="J232" t="s">
        <v>682</v>
      </c>
      <c r="K232" s="26">
        <f t="shared" si="3"/>
        <v>3824.9999999999995</v>
      </c>
    </row>
    <row r="233" spans="1:11" x14ac:dyDescent="0.3">
      <c r="A233" s="25" t="s">
        <v>900</v>
      </c>
      <c r="B233" s="26">
        <v>5</v>
      </c>
      <c r="D233" s="25" t="s">
        <v>900</v>
      </c>
      <c r="E233" s="26">
        <v>50.8</v>
      </c>
      <c r="G233" s="25" t="s">
        <v>805</v>
      </c>
      <c r="H233" s="26">
        <v>925.7</v>
      </c>
      <c r="J233" t="s">
        <v>1139</v>
      </c>
      <c r="K233" s="26">
        <f t="shared" si="3"/>
        <v>0</v>
      </c>
    </row>
    <row r="234" spans="1:11" x14ac:dyDescent="0.3">
      <c r="A234" s="25" t="s">
        <v>873</v>
      </c>
      <c r="B234" s="26">
        <v>28.01</v>
      </c>
      <c r="D234" s="25" t="s">
        <v>873</v>
      </c>
      <c r="E234" s="26">
        <v>363.45</v>
      </c>
      <c r="G234" s="25" t="s">
        <v>806</v>
      </c>
      <c r="H234" s="26">
        <v>2134</v>
      </c>
      <c r="J234" t="s">
        <v>979</v>
      </c>
      <c r="K234" s="26">
        <f t="shared" si="3"/>
        <v>0</v>
      </c>
    </row>
    <row r="235" spans="1:11" x14ac:dyDescent="0.3">
      <c r="A235" s="25" t="s">
        <v>805</v>
      </c>
      <c r="B235" s="26">
        <v>25.5</v>
      </c>
      <c r="D235" s="25" t="s">
        <v>805</v>
      </c>
      <c r="E235" s="26">
        <v>295.79999999999995</v>
      </c>
      <c r="G235" s="25" t="s">
        <v>918</v>
      </c>
      <c r="H235" s="26"/>
      <c r="J235" t="s">
        <v>1142</v>
      </c>
      <c r="K235" s="26">
        <f t="shared" si="3"/>
        <v>0</v>
      </c>
    </row>
    <row r="236" spans="1:11" x14ac:dyDescent="0.3">
      <c r="A236" s="25" t="s">
        <v>806</v>
      </c>
      <c r="B236" s="26">
        <v>14</v>
      </c>
      <c r="D236" s="25" t="s">
        <v>806</v>
      </c>
      <c r="E236" s="26">
        <v>168.57999999999998</v>
      </c>
      <c r="G236" s="25" t="s">
        <v>862</v>
      </c>
      <c r="H236" s="26">
        <v>2475.5</v>
      </c>
      <c r="J236" t="s">
        <v>683</v>
      </c>
      <c r="K236" s="26">
        <f t="shared" si="3"/>
        <v>1415.85</v>
      </c>
    </row>
    <row r="237" spans="1:11" x14ac:dyDescent="0.3">
      <c r="A237" s="25" t="s">
        <v>918</v>
      </c>
      <c r="B237" s="26">
        <v>12.5</v>
      </c>
      <c r="D237" s="25" t="s">
        <v>918</v>
      </c>
      <c r="E237" s="26"/>
      <c r="G237" s="25" t="s">
        <v>807</v>
      </c>
      <c r="H237" s="26">
        <v>666.5</v>
      </c>
      <c r="J237" t="s">
        <v>684</v>
      </c>
      <c r="K237" s="26">
        <f t="shared" si="3"/>
        <v>1036.1799999999998</v>
      </c>
    </row>
    <row r="238" spans="1:11" x14ac:dyDescent="0.3">
      <c r="A238" s="25" t="s">
        <v>862</v>
      </c>
      <c r="B238" s="26">
        <v>31.5</v>
      </c>
      <c r="D238" s="25" t="s">
        <v>862</v>
      </c>
      <c r="E238" s="26">
        <v>428.19000000000005</v>
      </c>
      <c r="G238" s="25" t="s">
        <v>808</v>
      </c>
      <c r="H238" s="26">
        <v>359.85</v>
      </c>
      <c r="J238" t="s">
        <v>892</v>
      </c>
      <c r="K238" s="26">
        <f t="shared" si="3"/>
        <v>0</v>
      </c>
    </row>
    <row r="239" spans="1:11" x14ac:dyDescent="0.3">
      <c r="A239" s="25" t="s">
        <v>807</v>
      </c>
      <c r="B239" s="26">
        <v>7.5</v>
      </c>
      <c r="D239" s="25" t="s">
        <v>807</v>
      </c>
      <c r="E239" s="26">
        <v>142.25</v>
      </c>
      <c r="G239" s="25" t="s">
        <v>809</v>
      </c>
      <c r="H239" s="26">
        <v>537.5</v>
      </c>
      <c r="J239" t="s">
        <v>685</v>
      </c>
      <c r="K239" s="26">
        <f t="shared" si="3"/>
        <v>2423.9</v>
      </c>
    </row>
    <row r="240" spans="1:11" x14ac:dyDescent="0.3">
      <c r="A240" s="25" t="s">
        <v>808</v>
      </c>
      <c r="B240" s="26">
        <v>7</v>
      </c>
      <c r="D240" s="25" t="s">
        <v>808</v>
      </c>
      <c r="E240" s="26">
        <v>181.85</v>
      </c>
      <c r="G240" s="25" t="s">
        <v>810</v>
      </c>
      <c r="H240" s="26">
        <v>1261</v>
      </c>
      <c r="J240" t="s">
        <v>686</v>
      </c>
      <c r="K240" s="26">
        <f t="shared" si="3"/>
        <v>1161</v>
      </c>
    </row>
    <row r="241" spans="1:11" x14ac:dyDescent="0.3">
      <c r="A241" s="25" t="s">
        <v>809</v>
      </c>
      <c r="B241" s="26"/>
      <c r="D241" s="25" t="s">
        <v>809</v>
      </c>
      <c r="E241" s="26"/>
      <c r="G241" s="25" t="s">
        <v>811</v>
      </c>
      <c r="H241" s="26">
        <v>2782.5</v>
      </c>
      <c r="J241" t="s">
        <v>687</v>
      </c>
      <c r="K241" s="26">
        <f t="shared" si="3"/>
        <v>664.89</v>
      </c>
    </row>
    <row r="242" spans="1:11" x14ac:dyDescent="0.3">
      <c r="A242" s="25" t="s">
        <v>810</v>
      </c>
      <c r="B242" s="26">
        <v>4</v>
      </c>
      <c r="D242" s="25" t="s">
        <v>810</v>
      </c>
      <c r="E242" s="26">
        <v>35.85</v>
      </c>
      <c r="G242" s="25" t="s">
        <v>929</v>
      </c>
      <c r="H242" s="26">
        <v>1761</v>
      </c>
      <c r="J242" t="s">
        <v>688</v>
      </c>
      <c r="K242" s="26">
        <f t="shared" si="3"/>
        <v>236.59</v>
      </c>
    </row>
    <row r="243" spans="1:11" x14ac:dyDescent="0.3">
      <c r="A243" s="25" t="s">
        <v>811</v>
      </c>
      <c r="B243" s="26">
        <v>15</v>
      </c>
      <c r="D243" s="25" t="s">
        <v>811</v>
      </c>
      <c r="E243" s="26">
        <v>266.18</v>
      </c>
      <c r="G243" s="25" t="s">
        <v>812</v>
      </c>
      <c r="H243" s="26">
        <v>2143.2999999999997</v>
      </c>
      <c r="J243" t="s">
        <v>1147</v>
      </c>
      <c r="K243" s="26">
        <f t="shared" si="3"/>
        <v>0</v>
      </c>
    </row>
    <row r="244" spans="1:11" x14ac:dyDescent="0.3">
      <c r="A244" s="25" t="s">
        <v>929</v>
      </c>
      <c r="B244" s="26">
        <v>41</v>
      </c>
      <c r="D244" s="25" t="s">
        <v>929</v>
      </c>
      <c r="E244" s="26">
        <v>339.75000000000006</v>
      </c>
      <c r="G244" s="25" t="s">
        <v>813</v>
      </c>
      <c r="H244" s="26">
        <v>2056.4</v>
      </c>
      <c r="J244" t="s">
        <v>689</v>
      </c>
      <c r="K244" s="26">
        <f t="shared" si="3"/>
        <v>815.94999999999993</v>
      </c>
    </row>
    <row r="245" spans="1:11" x14ac:dyDescent="0.3">
      <c r="A245" s="25" t="s">
        <v>812</v>
      </c>
      <c r="B245" s="26">
        <v>2.5</v>
      </c>
      <c r="D245" s="25" t="s">
        <v>812</v>
      </c>
      <c r="E245" s="26">
        <v>71.7</v>
      </c>
      <c r="G245" s="25" t="s">
        <v>814</v>
      </c>
      <c r="H245" s="26">
        <v>1551</v>
      </c>
      <c r="J245" t="s">
        <v>690</v>
      </c>
      <c r="K245" s="26">
        <f t="shared" si="3"/>
        <v>0</v>
      </c>
    </row>
    <row r="246" spans="1:11" x14ac:dyDescent="0.3">
      <c r="A246" s="25" t="s">
        <v>813</v>
      </c>
      <c r="B246" s="26">
        <v>32.5</v>
      </c>
      <c r="D246" s="25" t="s">
        <v>813</v>
      </c>
      <c r="E246" s="26">
        <v>446.59000000000003</v>
      </c>
      <c r="G246" s="25" t="s">
        <v>815</v>
      </c>
      <c r="H246" s="26">
        <v>1533.2099999999998</v>
      </c>
      <c r="J246" t="s">
        <v>691</v>
      </c>
      <c r="K246" s="26">
        <f t="shared" si="3"/>
        <v>0</v>
      </c>
    </row>
    <row r="247" spans="1:11" x14ac:dyDescent="0.3">
      <c r="A247" s="25" t="s">
        <v>814</v>
      </c>
      <c r="B247" s="26">
        <v>10.5</v>
      </c>
      <c r="D247" s="25" t="s">
        <v>814</v>
      </c>
      <c r="E247" s="26">
        <v>176.51</v>
      </c>
      <c r="G247" s="25" t="s">
        <v>816</v>
      </c>
      <c r="H247" s="26">
        <v>2322.79</v>
      </c>
      <c r="J247" t="s">
        <v>692</v>
      </c>
      <c r="K247" s="26">
        <f t="shared" si="3"/>
        <v>2797.25</v>
      </c>
    </row>
    <row r="248" spans="1:11" x14ac:dyDescent="0.3">
      <c r="A248" s="25" t="s">
        <v>815</v>
      </c>
      <c r="B248" s="26">
        <v>11.5</v>
      </c>
      <c r="D248" s="25" t="s">
        <v>815</v>
      </c>
      <c r="E248" s="26">
        <v>227.43999999999997</v>
      </c>
      <c r="G248" s="25" t="s">
        <v>817</v>
      </c>
      <c r="H248" s="26">
        <v>3884.9699999999993</v>
      </c>
      <c r="J248" t="s">
        <v>723</v>
      </c>
      <c r="K248" s="26">
        <f t="shared" si="3"/>
        <v>2644.95</v>
      </c>
    </row>
    <row r="249" spans="1:11" x14ac:dyDescent="0.3">
      <c r="A249" s="25" t="s">
        <v>816</v>
      </c>
      <c r="B249" s="26">
        <v>14</v>
      </c>
      <c r="D249" s="25" t="s">
        <v>816</v>
      </c>
      <c r="E249" s="26">
        <v>403.9500000000001</v>
      </c>
      <c r="G249" s="25" t="s">
        <v>818</v>
      </c>
      <c r="H249" s="26">
        <v>1707.5</v>
      </c>
      <c r="J249" t="s">
        <v>724</v>
      </c>
      <c r="K249" s="26">
        <f t="shared" si="3"/>
        <v>994.5</v>
      </c>
    </row>
    <row r="250" spans="1:11" x14ac:dyDescent="0.3">
      <c r="A250" s="25" t="s">
        <v>817</v>
      </c>
      <c r="B250" s="26">
        <v>75.5</v>
      </c>
      <c r="D250" s="25" t="s">
        <v>817</v>
      </c>
      <c r="E250" s="26">
        <v>268.76</v>
      </c>
      <c r="G250" s="25" t="s">
        <v>819</v>
      </c>
      <c r="H250" s="26">
        <v>4251.05</v>
      </c>
      <c r="J250" t="s">
        <v>891</v>
      </c>
      <c r="K250" s="26">
        <f t="shared" si="3"/>
        <v>92</v>
      </c>
    </row>
    <row r="251" spans="1:11" x14ac:dyDescent="0.3">
      <c r="A251" s="25" t="s">
        <v>818</v>
      </c>
      <c r="B251" s="26">
        <v>6.5</v>
      </c>
      <c r="D251" s="25" t="s">
        <v>818</v>
      </c>
      <c r="E251" s="26">
        <v>71.7</v>
      </c>
      <c r="G251" s="25" t="s">
        <v>881</v>
      </c>
      <c r="H251" s="26">
        <v>741.5</v>
      </c>
      <c r="J251" t="s">
        <v>725</v>
      </c>
      <c r="K251" s="26">
        <f t="shared" si="3"/>
        <v>2521.9999999999995</v>
      </c>
    </row>
    <row r="252" spans="1:11" x14ac:dyDescent="0.3">
      <c r="A252" s="25" t="s">
        <v>819</v>
      </c>
      <c r="B252" s="26">
        <v>162</v>
      </c>
      <c r="D252" s="25" t="s">
        <v>819</v>
      </c>
      <c r="E252" s="26">
        <v>539.84</v>
      </c>
      <c r="G252" s="25" t="s">
        <v>56</v>
      </c>
      <c r="H252" s="26">
        <v>358418.46999999991</v>
      </c>
      <c r="J252" t="s">
        <v>726</v>
      </c>
      <c r="K252" s="26">
        <f t="shared" si="3"/>
        <v>1836.68</v>
      </c>
    </row>
    <row r="253" spans="1:11" x14ac:dyDescent="0.3">
      <c r="A253" s="25" t="s">
        <v>881</v>
      </c>
      <c r="B253" s="26">
        <v>43</v>
      </c>
      <c r="D253" s="25" t="s">
        <v>881</v>
      </c>
      <c r="E253" s="26">
        <v>383.28999999999996</v>
      </c>
      <c r="J253" t="s">
        <v>1152</v>
      </c>
      <c r="K253" s="26">
        <f t="shared" si="3"/>
        <v>0</v>
      </c>
    </row>
    <row r="254" spans="1:11" x14ac:dyDescent="0.3">
      <c r="A254" s="25" t="s">
        <v>56</v>
      </c>
      <c r="B254" s="26">
        <v>4352.6500000000005</v>
      </c>
      <c r="D254" s="25" t="s">
        <v>56</v>
      </c>
      <c r="E254" s="26">
        <v>42886.679999999993</v>
      </c>
      <c r="J254" t="s">
        <v>889</v>
      </c>
      <c r="K254" s="26">
        <f t="shared" si="3"/>
        <v>1.5</v>
      </c>
    </row>
    <row r="255" spans="1:11" x14ac:dyDescent="0.3">
      <c r="J255" t="s">
        <v>727</v>
      </c>
      <c r="K255" s="26">
        <f t="shared" si="3"/>
        <v>1093.5</v>
      </c>
    </row>
    <row r="256" spans="1:11" x14ac:dyDescent="0.3">
      <c r="J256" t="s">
        <v>728</v>
      </c>
      <c r="K256" s="26">
        <f t="shared" si="3"/>
        <v>894.19</v>
      </c>
    </row>
    <row r="257" spans="10:11" x14ac:dyDescent="0.3">
      <c r="J257" t="s">
        <v>729</v>
      </c>
      <c r="K257" s="26">
        <f t="shared" si="3"/>
        <v>1371.3</v>
      </c>
    </row>
    <row r="258" spans="10:11" x14ac:dyDescent="0.3">
      <c r="J258" t="s">
        <v>730</v>
      </c>
      <c r="K258" s="26">
        <f t="shared" si="3"/>
        <v>1237.55</v>
      </c>
    </row>
    <row r="259" spans="10:11" x14ac:dyDescent="0.3">
      <c r="J259" t="s">
        <v>731</v>
      </c>
      <c r="K259" s="26">
        <f t="shared" si="3"/>
        <v>0</v>
      </c>
    </row>
    <row r="260" spans="10:11" x14ac:dyDescent="0.3">
      <c r="J260" t="s">
        <v>997</v>
      </c>
      <c r="K260" s="26">
        <f t="shared" si="3"/>
        <v>0</v>
      </c>
    </row>
    <row r="261" spans="10:11" x14ac:dyDescent="0.3">
      <c r="J261" t="s">
        <v>1156</v>
      </c>
      <c r="K261" s="26">
        <f t="shared" si="3"/>
        <v>0</v>
      </c>
    </row>
    <row r="262" spans="10:11" x14ac:dyDescent="0.3">
      <c r="J262" t="s">
        <v>732</v>
      </c>
      <c r="K262" s="26">
        <f t="shared" si="3"/>
        <v>462.78000000000003</v>
      </c>
    </row>
    <row r="263" spans="10:11" x14ac:dyDescent="0.3">
      <c r="J263" t="s">
        <v>733</v>
      </c>
      <c r="K263" s="26">
        <f t="shared" si="3"/>
        <v>1610.85</v>
      </c>
    </row>
    <row r="264" spans="10:11" x14ac:dyDescent="0.3">
      <c r="J264" t="s">
        <v>775</v>
      </c>
      <c r="K264" s="26">
        <f t="shared" ref="K264:K268" si="4">IF(ISERROR(GETPIVOTDATA($A$7,"Total " &amp; J264)),0,GETPIVOTDATA($A$7,"Total " &amp; J264))+IF(ISERROR(GETPIVOTDATA($D$7,"Total " &amp; J264)),0,GETPIVOTDATA($D$7,"Total " &amp; J264))+IF(ISERROR(GETPIVOTDATA($G$7,"Total " &amp; J264)),0,GETPIVOTDATA($G$7,"Total " &amp; J264))</f>
        <v>962.74</v>
      </c>
    </row>
    <row r="265" spans="10:11" x14ac:dyDescent="0.3">
      <c r="J265" t="s">
        <v>776</v>
      </c>
      <c r="K265" s="26">
        <f t="shared" si="4"/>
        <v>159.80000000000001</v>
      </c>
    </row>
    <row r="266" spans="10:11" x14ac:dyDescent="0.3">
      <c r="J266" t="s">
        <v>777</v>
      </c>
      <c r="K266" s="26">
        <f t="shared" si="4"/>
        <v>0</v>
      </c>
    </row>
    <row r="267" spans="10:11" x14ac:dyDescent="0.3">
      <c r="J267" t="s">
        <v>1157</v>
      </c>
      <c r="K267" s="26">
        <f t="shared" si="4"/>
        <v>0</v>
      </c>
    </row>
    <row r="268" spans="10:11" x14ac:dyDescent="0.3">
      <c r="J268" t="s">
        <v>778</v>
      </c>
      <c r="K268" s="26">
        <f t="shared" si="4"/>
        <v>2989.19</v>
      </c>
    </row>
    <row r="269" spans="10:11" x14ac:dyDescent="0.3">
      <c r="J269" t="s">
        <v>1158</v>
      </c>
      <c r="K269" s="26">
        <f>IF(ISERROR(GETPIVOTDATA($A$7,"Total " &amp; J269)),0,GETPIVOTDATA($A$7,"Total " &amp; J269))+IF(ISERROR(GETPIVOTDATA($D$7,"Total " &amp; J269)),0,GETPIVOTDATA($D$7,"Total " &amp; J269))+IF(ISERROR(GETPIVOTDATA($G$7,"Total " &amp; J269)),0,GETPIVOTDATA($G$7,"Total " &amp; J269))</f>
        <v>0</v>
      </c>
    </row>
    <row r="270" spans="10:11" x14ac:dyDescent="0.3">
      <c r="J270" t="s">
        <v>779</v>
      </c>
      <c r="K270" s="26">
        <f t="shared" ref="K270:K271" si="5">IF(ISERROR(GETPIVOTDATA($A$7,"Total " &amp; J270)),0,GETPIVOTDATA($A$7,"Total " &amp; J270))+IF(ISERROR(GETPIVOTDATA($D$7,"Total " &amp; J270)),0,GETPIVOTDATA($D$7,"Total " &amp; J270))+IF(ISERROR(GETPIVOTDATA($G$7,"Total " &amp; J270)),0,GETPIVOTDATA($G$7,"Total " &amp; J270))</f>
        <v>0</v>
      </c>
    </row>
    <row r="271" spans="10:11" x14ac:dyDescent="0.3">
      <c r="J271" t="s">
        <v>780</v>
      </c>
      <c r="K271" s="26">
        <f t="shared" si="5"/>
        <v>2485.5</v>
      </c>
    </row>
    <row r="272" spans="10:11" x14ac:dyDescent="0.3">
      <c r="J272" t="s">
        <v>782</v>
      </c>
      <c r="K272" s="26">
        <f t="shared" ref="K272:K273" si="6">IF(ISERROR(GETPIVOTDATA($A$7,"Total " &amp; J272)),0,GETPIVOTDATA($A$7,"Total " &amp; J272))+IF(ISERROR(GETPIVOTDATA($D$7,"Total " &amp; J272)),0,GETPIVOTDATA($D$7,"Total " &amp; J272))+IF(ISERROR(GETPIVOTDATA($G$7,"Total " &amp; J272)),0,GETPIVOTDATA($G$7,"Total " &amp; J272))</f>
        <v>1397.5500000000002</v>
      </c>
    </row>
    <row r="273" spans="10:11" x14ac:dyDescent="0.3">
      <c r="J273" t="s">
        <v>1184</v>
      </c>
      <c r="K273" s="26">
        <f t="shared" si="6"/>
        <v>0</v>
      </c>
    </row>
    <row r="274" spans="10:11" x14ac:dyDescent="0.3">
      <c r="J274" t="s">
        <v>783</v>
      </c>
      <c r="K274" s="26">
        <f t="shared" ref="K274:K313" si="7">IF(ISERROR(GETPIVOTDATA($A$7,"Total " &amp; J274)),0,GETPIVOTDATA($A$7,"Total " &amp; J274))+IF(ISERROR(GETPIVOTDATA($D$7,"Total " &amp; J274)),0,GETPIVOTDATA($D$7,"Total " &amp; J274))+IF(ISERROR(GETPIVOTDATA($G$7,"Total " &amp; J274)),0,GETPIVOTDATA($G$7,"Total " &amp; J274))</f>
        <v>2149.75</v>
      </c>
    </row>
    <row r="275" spans="10:11" x14ac:dyDescent="0.3">
      <c r="J275" t="s">
        <v>784</v>
      </c>
      <c r="K275" s="26">
        <f t="shared" si="7"/>
        <v>2215.54</v>
      </c>
    </row>
    <row r="276" spans="10:11" x14ac:dyDescent="0.3">
      <c r="J276" t="s">
        <v>785</v>
      </c>
      <c r="K276" s="26">
        <f t="shared" si="7"/>
        <v>1361.3000000000002</v>
      </c>
    </row>
    <row r="277" spans="10:11" x14ac:dyDescent="0.3">
      <c r="J277" t="s">
        <v>1004</v>
      </c>
      <c r="K277" s="26">
        <f t="shared" si="7"/>
        <v>0</v>
      </c>
    </row>
    <row r="278" spans="10:11" x14ac:dyDescent="0.3">
      <c r="J278" t="s">
        <v>781</v>
      </c>
      <c r="K278" s="26">
        <f t="shared" si="7"/>
        <v>1271.2</v>
      </c>
    </row>
    <row r="279" spans="10:11" x14ac:dyDescent="0.3">
      <c r="J279" t="s">
        <v>786</v>
      </c>
      <c r="K279" s="26">
        <f t="shared" si="7"/>
        <v>1771.1399999999999</v>
      </c>
    </row>
    <row r="280" spans="10:11" x14ac:dyDescent="0.3">
      <c r="J280" t="s">
        <v>787</v>
      </c>
      <c r="K280" s="26">
        <f t="shared" si="7"/>
        <v>324.35000000000002</v>
      </c>
    </row>
    <row r="281" spans="10:11" x14ac:dyDescent="0.3">
      <c r="J281" t="s">
        <v>788</v>
      </c>
      <c r="K281" s="26">
        <f t="shared" si="7"/>
        <v>336.05</v>
      </c>
    </row>
    <row r="282" spans="10:11" x14ac:dyDescent="0.3">
      <c r="J282" t="s">
        <v>890</v>
      </c>
      <c r="K282" s="26">
        <f t="shared" si="7"/>
        <v>4.5</v>
      </c>
    </row>
    <row r="283" spans="10:11" x14ac:dyDescent="0.3">
      <c r="J283" t="s">
        <v>894</v>
      </c>
      <c r="K283" s="26">
        <f t="shared" si="7"/>
        <v>0</v>
      </c>
    </row>
    <row r="284" spans="10:11" x14ac:dyDescent="0.3">
      <c r="J284" t="s">
        <v>1169</v>
      </c>
      <c r="K284" s="26">
        <f t="shared" si="7"/>
        <v>0</v>
      </c>
    </row>
    <row r="285" spans="10:11" x14ac:dyDescent="0.3">
      <c r="J285" t="s">
        <v>789</v>
      </c>
      <c r="K285" s="26">
        <f t="shared" si="7"/>
        <v>1757.2</v>
      </c>
    </row>
    <row r="286" spans="10:11" x14ac:dyDescent="0.3">
      <c r="J286" t="s">
        <v>879</v>
      </c>
      <c r="K286" s="26">
        <f t="shared" si="7"/>
        <v>392.5</v>
      </c>
    </row>
    <row r="287" spans="10:11" x14ac:dyDescent="0.3">
      <c r="J287" t="s">
        <v>790</v>
      </c>
      <c r="K287" s="26">
        <f t="shared" si="7"/>
        <v>0</v>
      </c>
    </row>
    <row r="288" spans="10:11" x14ac:dyDescent="0.3">
      <c r="J288" t="s">
        <v>791</v>
      </c>
      <c r="K288" s="26">
        <f t="shared" si="7"/>
        <v>1627.63</v>
      </c>
    </row>
    <row r="289" spans="10:11" x14ac:dyDescent="0.3">
      <c r="J289" t="s">
        <v>1170</v>
      </c>
      <c r="K289" s="26">
        <f t="shared" si="7"/>
        <v>0</v>
      </c>
    </row>
    <row r="290" spans="10:11" x14ac:dyDescent="0.3">
      <c r="J290" t="s">
        <v>792</v>
      </c>
      <c r="K290" s="26">
        <f t="shared" si="7"/>
        <v>1356.44</v>
      </c>
    </row>
    <row r="291" spans="10:11" x14ac:dyDescent="0.3">
      <c r="J291" t="s">
        <v>980</v>
      </c>
      <c r="K291" s="26">
        <f t="shared" si="7"/>
        <v>0</v>
      </c>
    </row>
    <row r="292" spans="10:11" x14ac:dyDescent="0.3">
      <c r="J292" t="s">
        <v>1002</v>
      </c>
      <c r="K292" s="26">
        <f t="shared" si="7"/>
        <v>0</v>
      </c>
    </row>
    <row r="293" spans="10:11" x14ac:dyDescent="0.3">
      <c r="J293" t="s">
        <v>805</v>
      </c>
      <c r="K293" s="26">
        <f t="shared" si="7"/>
        <v>1247</v>
      </c>
    </row>
    <row r="294" spans="10:11" x14ac:dyDescent="0.3">
      <c r="J294" t="s">
        <v>806</v>
      </c>
      <c r="K294" s="26">
        <f t="shared" si="7"/>
        <v>2316.58</v>
      </c>
    </row>
    <row r="295" spans="10:11" x14ac:dyDescent="0.3">
      <c r="J295" t="s">
        <v>1173</v>
      </c>
      <c r="K295" s="26">
        <f t="shared" si="7"/>
        <v>0</v>
      </c>
    </row>
    <row r="296" spans="10:11" x14ac:dyDescent="0.3">
      <c r="J296" t="s">
        <v>807</v>
      </c>
      <c r="K296" s="26">
        <f t="shared" si="7"/>
        <v>816.25</v>
      </c>
    </row>
    <row r="297" spans="10:11" x14ac:dyDescent="0.3">
      <c r="J297" t="s">
        <v>1007</v>
      </c>
      <c r="K297" s="26">
        <f t="shared" si="7"/>
        <v>0</v>
      </c>
    </row>
    <row r="298" spans="10:11" x14ac:dyDescent="0.3">
      <c r="J298" t="s">
        <v>808</v>
      </c>
      <c r="K298" s="26">
        <f t="shared" si="7"/>
        <v>548.70000000000005</v>
      </c>
    </row>
    <row r="299" spans="10:11" x14ac:dyDescent="0.3">
      <c r="J299" t="s">
        <v>809</v>
      </c>
      <c r="K299" s="26">
        <f t="shared" si="7"/>
        <v>537.5</v>
      </c>
    </row>
    <row r="300" spans="10:11" x14ac:dyDescent="0.3">
      <c r="J300" t="s">
        <v>810</v>
      </c>
      <c r="K300" s="26">
        <f t="shared" si="7"/>
        <v>1300.8499999999999</v>
      </c>
    </row>
    <row r="301" spans="10:11" x14ac:dyDescent="0.3">
      <c r="J301" t="s">
        <v>811</v>
      </c>
      <c r="K301" s="26">
        <f t="shared" si="7"/>
        <v>3063.68</v>
      </c>
    </row>
    <row r="302" spans="10:11" x14ac:dyDescent="0.3">
      <c r="J302" t="s">
        <v>969</v>
      </c>
      <c r="K302" s="26">
        <f t="shared" si="7"/>
        <v>0</v>
      </c>
    </row>
    <row r="303" spans="10:11" x14ac:dyDescent="0.3">
      <c r="J303" t="s">
        <v>812</v>
      </c>
      <c r="K303" s="26">
        <f t="shared" si="7"/>
        <v>2217.4999999999995</v>
      </c>
    </row>
    <row r="304" spans="10:11" x14ac:dyDescent="0.3">
      <c r="J304" t="s">
        <v>813</v>
      </c>
      <c r="K304" s="26">
        <f t="shared" si="7"/>
        <v>2535.4900000000002</v>
      </c>
    </row>
    <row r="305" spans="10:11" x14ac:dyDescent="0.3">
      <c r="J305" t="s">
        <v>814</v>
      </c>
      <c r="K305" s="26">
        <f t="shared" si="7"/>
        <v>1738.01</v>
      </c>
    </row>
    <row r="306" spans="10:11" x14ac:dyDescent="0.3">
      <c r="J306" t="s">
        <v>815</v>
      </c>
      <c r="K306" s="26">
        <f t="shared" si="7"/>
        <v>1772.1499999999999</v>
      </c>
    </row>
    <row r="307" spans="10:11" x14ac:dyDescent="0.3">
      <c r="J307" t="s">
        <v>816</v>
      </c>
      <c r="K307" s="26">
        <f t="shared" si="7"/>
        <v>2740.7400000000002</v>
      </c>
    </row>
    <row r="308" spans="10:11" x14ac:dyDescent="0.3">
      <c r="J308" t="s">
        <v>817</v>
      </c>
      <c r="K308" s="26">
        <f t="shared" si="7"/>
        <v>4229.2299999999996</v>
      </c>
    </row>
    <row r="309" spans="10:11" x14ac:dyDescent="0.3">
      <c r="J309" t="s">
        <v>1174</v>
      </c>
      <c r="K309" s="26">
        <f t="shared" si="7"/>
        <v>0</v>
      </c>
    </row>
    <row r="310" spans="10:11" x14ac:dyDescent="0.3">
      <c r="J310" t="s">
        <v>818</v>
      </c>
      <c r="K310" s="26">
        <f t="shared" si="7"/>
        <v>1785.7</v>
      </c>
    </row>
    <row r="311" spans="10:11" x14ac:dyDescent="0.3">
      <c r="J311" t="s">
        <v>1177</v>
      </c>
      <c r="K311" s="26">
        <f t="shared" si="7"/>
        <v>0</v>
      </c>
    </row>
    <row r="312" spans="10:11" x14ac:dyDescent="0.3">
      <c r="J312" t="s">
        <v>819</v>
      </c>
      <c r="K312" s="26">
        <f t="shared" si="7"/>
        <v>4952.8900000000003</v>
      </c>
    </row>
    <row r="313" spans="10:11" x14ac:dyDescent="0.3">
      <c r="J313" t="s">
        <v>820</v>
      </c>
      <c r="K313" s="26">
        <f t="shared" si="7"/>
        <v>0</v>
      </c>
    </row>
  </sheetData>
  <mergeCells count="1">
    <mergeCell ref="A1:H3"/>
  </mergeCells>
  <pageMargins left="0.7" right="0.7" top="0.75" bottom="0.75" header="0.3" footer="0.3"/>
  <pageSetup paperSize="9" orientation="portrait" horizontalDpi="4294967295" verticalDpi="4294967295" r:id="rId4"/>
  <drawing r:id="rId5"/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theme="6"/>
  </sheetPr>
  <dimension ref="A1:C1180"/>
  <sheetViews>
    <sheetView topLeftCell="A13" workbookViewId="0">
      <selection activeCell="C207" sqref="C207"/>
    </sheetView>
  </sheetViews>
  <sheetFormatPr baseColWidth="10" defaultColWidth="11.44140625" defaultRowHeight="14.4" x14ac:dyDescent="0.3"/>
  <cols>
    <col min="1" max="1" width="16.6640625" customWidth="1"/>
    <col min="2" max="2" width="30" customWidth="1"/>
    <col min="3" max="3" width="24" customWidth="1"/>
  </cols>
  <sheetData>
    <row r="1" spans="1:3" x14ac:dyDescent="0.3">
      <c r="A1" s="138" t="s">
        <v>67</v>
      </c>
      <c r="B1" s="138"/>
      <c r="C1" s="138"/>
    </row>
    <row r="2" spans="1:3" x14ac:dyDescent="0.3">
      <c r="A2" s="138"/>
      <c r="B2" s="138"/>
      <c r="C2" s="138"/>
    </row>
    <row r="3" spans="1:3" x14ac:dyDescent="0.3">
      <c r="A3" s="138"/>
      <c r="B3" s="138"/>
      <c r="C3" s="138"/>
    </row>
    <row r="5" spans="1:3" x14ac:dyDescent="0.3">
      <c r="A5" s="24" t="s">
        <v>13</v>
      </c>
      <c r="B5" t="s">
        <v>866</v>
      </c>
    </row>
    <row r="7" spans="1:3" x14ac:dyDescent="0.3">
      <c r="A7" s="24" t="s">
        <v>66</v>
      </c>
      <c r="B7" s="24" t="s">
        <v>3</v>
      </c>
      <c r="C7" t="s">
        <v>71</v>
      </c>
    </row>
    <row r="8" spans="1:3" x14ac:dyDescent="0.3">
      <c r="A8" s="39">
        <v>42741</v>
      </c>
      <c r="B8" s="25" t="s">
        <v>400</v>
      </c>
      <c r="C8" s="27">
        <v>199.59</v>
      </c>
    </row>
    <row r="9" spans="1:3" x14ac:dyDescent="0.3">
      <c r="B9" s="25" t="s">
        <v>622</v>
      </c>
      <c r="C9" s="27">
        <v>44.77</v>
      </c>
    </row>
    <row r="10" spans="1:3" x14ac:dyDescent="0.3">
      <c r="B10" s="25" t="s">
        <v>115</v>
      </c>
      <c r="C10" s="27">
        <v>170</v>
      </c>
    </row>
    <row r="11" spans="1:3" x14ac:dyDescent="0.3">
      <c r="A11" s="39">
        <v>42742</v>
      </c>
      <c r="B11" s="25" t="s">
        <v>430</v>
      </c>
      <c r="C11" s="27">
        <v>408</v>
      </c>
    </row>
    <row r="12" spans="1:3" x14ac:dyDescent="0.3">
      <c r="B12" s="25" t="s">
        <v>75</v>
      </c>
      <c r="C12" s="27">
        <v>702</v>
      </c>
    </row>
    <row r="13" spans="1:3" x14ac:dyDescent="0.3">
      <c r="B13" s="25" t="s">
        <v>729</v>
      </c>
      <c r="C13" s="27">
        <v>719</v>
      </c>
    </row>
    <row r="14" spans="1:3" x14ac:dyDescent="0.3">
      <c r="B14" s="25" t="s">
        <v>427</v>
      </c>
      <c r="C14" s="27">
        <v>573.35</v>
      </c>
    </row>
    <row r="15" spans="1:3" x14ac:dyDescent="0.3">
      <c r="B15" s="25" t="s">
        <v>608</v>
      </c>
      <c r="C15" s="27">
        <v>831.65000000000009</v>
      </c>
    </row>
    <row r="16" spans="1:3" x14ac:dyDescent="0.3">
      <c r="B16" s="25" t="s">
        <v>860</v>
      </c>
      <c r="C16" s="27">
        <v>847</v>
      </c>
    </row>
    <row r="17" spans="1:3" x14ac:dyDescent="0.3">
      <c r="B17" s="25" t="s">
        <v>858</v>
      </c>
      <c r="C17" s="27">
        <v>964.7</v>
      </c>
    </row>
    <row r="18" spans="1:3" x14ac:dyDescent="0.3">
      <c r="B18" s="25" t="s">
        <v>330</v>
      </c>
      <c r="C18" s="27">
        <v>222</v>
      </c>
    </row>
    <row r="19" spans="1:3" x14ac:dyDescent="0.3">
      <c r="B19" s="25" t="s">
        <v>367</v>
      </c>
      <c r="C19" s="27">
        <v>658.69</v>
      </c>
    </row>
    <row r="20" spans="1:3" x14ac:dyDescent="0.3">
      <c r="B20" s="25" t="s">
        <v>692</v>
      </c>
      <c r="C20" s="27">
        <v>232.09</v>
      </c>
    </row>
    <row r="21" spans="1:3" x14ac:dyDescent="0.3">
      <c r="B21" s="25" t="s">
        <v>505</v>
      </c>
      <c r="C21" s="27">
        <v>0</v>
      </c>
    </row>
    <row r="22" spans="1:3" x14ac:dyDescent="0.3">
      <c r="B22" s="25" t="s">
        <v>504</v>
      </c>
      <c r="C22" s="27">
        <v>37</v>
      </c>
    </row>
    <row r="23" spans="1:3" x14ac:dyDescent="0.3">
      <c r="A23" s="39">
        <v>42743</v>
      </c>
      <c r="B23" s="25" t="s">
        <v>506</v>
      </c>
      <c r="C23" s="27">
        <v>50</v>
      </c>
    </row>
    <row r="24" spans="1:3" x14ac:dyDescent="0.3">
      <c r="B24" s="25" t="s">
        <v>552</v>
      </c>
      <c r="C24" s="27">
        <v>808.63</v>
      </c>
    </row>
    <row r="25" spans="1:3" x14ac:dyDescent="0.3">
      <c r="B25" s="25" t="s">
        <v>337</v>
      </c>
      <c r="C25" s="27">
        <v>361</v>
      </c>
    </row>
    <row r="26" spans="1:3" x14ac:dyDescent="0.3">
      <c r="B26" s="25" t="s">
        <v>853</v>
      </c>
      <c r="C26" s="27">
        <v>584.20000000000005</v>
      </c>
    </row>
    <row r="27" spans="1:3" x14ac:dyDescent="0.3">
      <c r="B27" s="25" t="s">
        <v>862</v>
      </c>
      <c r="C27" s="27">
        <v>609.6</v>
      </c>
    </row>
    <row r="28" spans="1:3" x14ac:dyDescent="0.3">
      <c r="B28" s="25" t="s">
        <v>404</v>
      </c>
      <c r="C28" s="27">
        <v>674.88000000000011</v>
      </c>
    </row>
    <row r="29" spans="1:3" x14ac:dyDescent="0.3">
      <c r="B29" s="25" t="s">
        <v>340</v>
      </c>
      <c r="C29" s="27">
        <v>833</v>
      </c>
    </row>
    <row r="30" spans="1:3" x14ac:dyDescent="0.3">
      <c r="B30" s="25" t="s">
        <v>806</v>
      </c>
      <c r="C30" s="27">
        <v>584.20000000000005</v>
      </c>
    </row>
    <row r="31" spans="1:3" x14ac:dyDescent="0.3">
      <c r="B31" s="25" t="s">
        <v>336</v>
      </c>
      <c r="C31" s="27">
        <v>871.8</v>
      </c>
    </row>
    <row r="32" spans="1:3" x14ac:dyDescent="0.3">
      <c r="B32" s="25" t="s">
        <v>352</v>
      </c>
      <c r="C32" s="27">
        <v>197</v>
      </c>
    </row>
    <row r="33" spans="1:3" x14ac:dyDescent="0.3">
      <c r="B33" s="25" t="s">
        <v>786</v>
      </c>
      <c r="C33" s="27">
        <v>259.35000000000002</v>
      </c>
    </row>
    <row r="34" spans="1:3" x14ac:dyDescent="0.3">
      <c r="A34" s="39">
        <v>42748</v>
      </c>
      <c r="B34" s="25" t="s">
        <v>609</v>
      </c>
      <c r="C34" s="27">
        <v>85</v>
      </c>
    </row>
    <row r="35" spans="1:3" x14ac:dyDescent="0.3">
      <c r="B35" s="25" t="s">
        <v>565</v>
      </c>
      <c r="C35" s="27">
        <v>248.32999999999998</v>
      </c>
    </row>
    <row r="36" spans="1:3" x14ac:dyDescent="0.3">
      <c r="B36" s="25" t="s">
        <v>819</v>
      </c>
      <c r="C36" s="27">
        <v>99</v>
      </c>
    </row>
    <row r="37" spans="1:3" x14ac:dyDescent="0.3">
      <c r="A37" s="39">
        <v>42749</v>
      </c>
      <c r="B37" s="25" t="s">
        <v>332</v>
      </c>
      <c r="C37" s="27">
        <v>399.65</v>
      </c>
    </row>
    <row r="38" spans="1:3" x14ac:dyDescent="0.3">
      <c r="B38" s="25" t="s">
        <v>853</v>
      </c>
      <c r="C38" s="27">
        <v>846</v>
      </c>
    </row>
    <row r="39" spans="1:3" x14ac:dyDescent="0.3">
      <c r="B39" s="25" t="s">
        <v>399</v>
      </c>
      <c r="C39" s="27">
        <v>411.35</v>
      </c>
    </row>
    <row r="40" spans="1:3" x14ac:dyDescent="0.3">
      <c r="B40" s="25" t="s">
        <v>179</v>
      </c>
      <c r="C40" s="27">
        <v>442.85</v>
      </c>
    </row>
    <row r="41" spans="1:3" x14ac:dyDescent="0.3">
      <c r="B41" s="25" t="s">
        <v>621</v>
      </c>
      <c r="C41" s="27">
        <v>942</v>
      </c>
    </row>
    <row r="42" spans="1:3" x14ac:dyDescent="0.3">
      <c r="B42" s="25" t="s">
        <v>76</v>
      </c>
      <c r="C42" s="27">
        <v>777.28</v>
      </c>
    </row>
    <row r="43" spans="1:3" x14ac:dyDescent="0.3">
      <c r="B43" s="25" t="s">
        <v>329</v>
      </c>
      <c r="C43" s="27">
        <v>607.20000000000005</v>
      </c>
    </row>
    <row r="44" spans="1:3" x14ac:dyDescent="0.3">
      <c r="B44" s="25" t="s">
        <v>634</v>
      </c>
      <c r="C44" s="27">
        <v>461</v>
      </c>
    </row>
    <row r="45" spans="1:3" x14ac:dyDescent="0.3">
      <c r="B45" s="25" t="s">
        <v>94</v>
      </c>
      <c r="C45" s="27">
        <v>166</v>
      </c>
    </row>
    <row r="46" spans="1:3" x14ac:dyDescent="0.3">
      <c r="B46" s="25" t="s">
        <v>780</v>
      </c>
      <c r="C46" s="27">
        <v>571</v>
      </c>
    </row>
    <row r="47" spans="1:3" x14ac:dyDescent="0.3">
      <c r="B47" s="25" t="s">
        <v>178</v>
      </c>
      <c r="C47" s="27">
        <v>280.35000000000002</v>
      </c>
    </row>
    <row r="48" spans="1:3" x14ac:dyDescent="0.3">
      <c r="A48" s="39">
        <v>42750</v>
      </c>
      <c r="B48" s="25" t="s">
        <v>551</v>
      </c>
      <c r="C48" s="27">
        <v>332.85</v>
      </c>
    </row>
    <row r="49" spans="1:3" x14ac:dyDescent="0.3">
      <c r="B49" s="25" t="s">
        <v>853</v>
      </c>
      <c r="C49" s="27">
        <v>884.7</v>
      </c>
    </row>
    <row r="50" spans="1:3" x14ac:dyDescent="0.3">
      <c r="B50" s="25" t="s">
        <v>616</v>
      </c>
      <c r="C50" s="27">
        <v>668.6</v>
      </c>
    </row>
    <row r="51" spans="1:3" x14ac:dyDescent="0.3">
      <c r="B51" s="25" t="s">
        <v>851</v>
      </c>
      <c r="C51" s="27">
        <v>516</v>
      </c>
    </row>
    <row r="52" spans="1:3" x14ac:dyDescent="0.3">
      <c r="B52" s="25" t="s">
        <v>867</v>
      </c>
      <c r="C52" s="27">
        <v>756.15</v>
      </c>
    </row>
    <row r="53" spans="1:3" x14ac:dyDescent="0.3">
      <c r="B53" s="25" t="s">
        <v>111</v>
      </c>
      <c r="C53" s="27">
        <v>958.28</v>
      </c>
    </row>
    <row r="54" spans="1:3" x14ac:dyDescent="0.3">
      <c r="B54" s="25" t="s">
        <v>632</v>
      </c>
      <c r="C54" s="27">
        <v>692.65</v>
      </c>
    </row>
    <row r="55" spans="1:3" x14ac:dyDescent="0.3">
      <c r="B55" s="25" t="s">
        <v>103</v>
      </c>
      <c r="C55" s="27">
        <v>800.19</v>
      </c>
    </row>
    <row r="56" spans="1:3" x14ac:dyDescent="0.3">
      <c r="B56" s="25" t="s">
        <v>97</v>
      </c>
      <c r="C56" s="27">
        <v>313</v>
      </c>
    </row>
    <row r="57" spans="1:3" x14ac:dyDescent="0.3">
      <c r="B57" s="25" t="s">
        <v>818</v>
      </c>
      <c r="C57" s="27">
        <v>85</v>
      </c>
    </row>
    <row r="58" spans="1:3" x14ac:dyDescent="0.3">
      <c r="A58" s="39">
        <v>42755</v>
      </c>
      <c r="B58" s="25" t="s">
        <v>433</v>
      </c>
      <c r="C58" s="27">
        <v>270.27999999999997</v>
      </c>
    </row>
    <row r="59" spans="1:3" x14ac:dyDescent="0.3">
      <c r="B59" s="25" t="s">
        <v>440</v>
      </c>
      <c r="C59" s="27">
        <v>49.5</v>
      </c>
    </row>
    <row r="60" spans="1:3" x14ac:dyDescent="0.3">
      <c r="B60" s="25" t="s">
        <v>110</v>
      </c>
      <c r="C60" s="27">
        <v>143</v>
      </c>
    </row>
    <row r="61" spans="1:3" x14ac:dyDescent="0.3">
      <c r="A61" s="39">
        <v>42756</v>
      </c>
      <c r="B61" s="25" t="s">
        <v>806</v>
      </c>
      <c r="C61" s="27">
        <v>342.88</v>
      </c>
    </row>
    <row r="62" spans="1:3" x14ac:dyDescent="0.3">
      <c r="B62" s="25" t="s">
        <v>97</v>
      </c>
      <c r="C62" s="27">
        <v>480.83</v>
      </c>
    </row>
    <row r="63" spans="1:3" x14ac:dyDescent="0.3">
      <c r="B63" s="25" t="s">
        <v>368</v>
      </c>
      <c r="C63" s="27">
        <v>448.8</v>
      </c>
    </row>
    <row r="64" spans="1:3" x14ac:dyDescent="0.3">
      <c r="B64" s="25" t="s">
        <v>395</v>
      </c>
      <c r="C64" s="27">
        <v>617.85</v>
      </c>
    </row>
    <row r="65" spans="1:3" x14ac:dyDescent="0.3">
      <c r="B65" s="25" t="s">
        <v>683</v>
      </c>
      <c r="C65" s="27">
        <v>688.35</v>
      </c>
    </row>
    <row r="66" spans="1:3" x14ac:dyDescent="0.3">
      <c r="B66" s="25" t="s">
        <v>615</v>
      </c>
      <c r="C66" s="27">
        <v>449.5</v>
      </c>
    </row>
    <row r="67" spans="1:3" x14ac:dyDescent="0.3">
      <c r="B67" s="25" t="s">
        <v>112</v>
      </c>
      <c r="C67" s="27">
        <v>728.7</v>
      </c>
    </row>
    <row r="68" spans="1:3" x14ac:dyDescent="0.3">
      <c r="B68" s="25" t="s">
        <v>727</v>
      </c>
      <c r="C68" s="27">
        <v>615.70000000000005</v>
      </c>
    </row>
    <row r="69" spans="1:3" x14ac:dyDescent="0.3">
      <c r="B69" s="25" t="s">
        <v>77</v>
      </c>
      <c r="C69" s="27">
        <v>295.2</v>
      </c>
    </row>
    <row r="70" spans="1:3" x14ac:dyDescent="0.3">
      <c r="B70" s="25" t="s">
        <v>502</v>
      </c>
      <c r="C70" s="27">
        <v>708.3</v>
      </c>
    </row>
    <row r="71" spans="1:3" x14ac:dyDescent="0.3">
      <c r="B71" s="25" t="s">
        <v>812</v>
      </c>
      <c r="C71" s="27">
        <v>135</v>
      </c>
    </row>
    <row r="72" spans="1:3" x14ac:dyDescent="0.3">
      <c r="B72" s="25" t="s">
        <v>868</v>
      </c>
      <c r="C72" s="27">
        <v>219.5</v>
      </c>
    </row>
    <row r="73" spans="1:3" x14ac:dyDescent="0.3">
      <c r="A73" s="39">
        <v>42757</v>
      </c>
      <c r="B73" s="25" t="s">
        <v>326</v>
      </c>
      <c r="C73" s="27">
        <v>100</v>
      </c>
    </row>
    <row r="74" spans="1:3" x14ac:dyDescent="0.3">
      <c r="B74" s="25" t="s">
        <v>565</v>
      </c>
      <c r="C74" s="27">
        <v>747.15000000000009</v>
      </c>
    </row>
    <row r="75" spans="1:3" x14ac:dyDescent="0.3">
      <c r="B75" s="25" t="s">
        <v>819</v>
      </c>
      <c r="C75" s="27">
        <v>859.5</v>
      </c>
    </row>
    <row r="76" spans="1:3" x14ac:dyDescent="0.3">
      <c r="B76" s="25" t="s">
        <v>104</v>
      </c>
      <c r="C76" s="27">
        <v>761.15</v>
      </c>
    </row>
    <row r="77" spans="1:3" x14ac:dyDescent="0.3">
      <c r="B77" s="25" t="s">
        <v>623</v>
      </c>
      <c r="C77" s="27">
        <v>297.5</v>
      </c>
    </row>
    <row r="78" spans="1:3" x14ac:dyDescent="0.3">
      <c r="B78" s="25" t="s">
        <v>641</v>
      </c>
      <c r="C78" s="27">
        <v>392.85</v>
      </c>
    </row>
    <row r="79" spans="1:3" x14ac:dyDescent="0.3">
      <c r="B79" s="25" t="s">
        <v>852</v>
      </c>
      <c r="C79" s="27">
        <v>350.35</v>
      </c>
    </row>
    <row r="80" spans="1:3" x14ac:dyDescent="0.3">
      <c r="B80" s="25" t="s">
        <v>733</v>
      </c>
      <c r="C80" s="27">
        <v>637.85</v>
      </c>
    </row>
    <row r="81" spans="1:3" x14ac:dyDescent="0.3">
      <c r="B81" s="25" t="s">
        <v>473</v>
      </c>
      <c r="C81" s="27">
        <v>690</v>
      </c>
    </row>
    <row r="82" spans="1:3" x14ac:dyDescent="0.3">
      <c r="B82" s="25" t="s">
        <v>811</v>
      </c>
      <c r="C82" s="27">
        <v>435.85</v>
      </c>
    </row>
    <row r="83" spans="1:3" x14ac:dyDescent="0.3">
      <c r="B83" s="25" t="s">
        <v>633</v>
      </c>
      <c r="C83" s="27">
        <v>734.46</v>
      </c>
    </row>
    <row r="84" spans="1:3" x14ac:dyDescent="0.3">
      <c r="A84" s="39">
        <v>42762</v>
      </c>
      <c r="B84" s="25" t="s">
        <v>622</v>
      </c>
      <c r="C84" s="27">
        <v>143</v>
      </c>
    </row>
    <row r="85" spans="1:3" x14ac:dyDescent="0.3">
      <c r="B85" s="25" t="s">
        <v>99</v>
      </c>
      <c r="C85" s="27">
        <v>401</v>
      </c>
    </row>
    <row r="86" spans="1:3" x14ac:dyDescent="0.3">
      <c r="B86" s="25" t="s">
        <v>189</v>
      </c>
      <c r="C86" s="27">
        <v>145.44</v>
      </c>
    </row>
    <row r="87" spans="1:3" x14ac:dyDescent="0.3">
      <c r="A87" s="39">
        <v>42764</v>
      </c>
      <c r="B87" s="25" t="s">
        <v>853</v>
      </c>
      <c r="C87" s="27">
        <v>728.03</v>
      </c>
    </row>
    <row r="88" spans="1:3" x14ac:dyDescent="0.3">
      <c r="B88" s="25" t="s">
        <v>97</v>
      </c>
      <c r="C88" s="27">
        <v>757.9</v>
      </c>
    </row>
    <row r="89" spans="1:3" x14ac:dyDescent="0.3">
      <c r="B89" s="25" t="s">
        <v>849</v>
      </c>
      <c r="C89" s="27">
        <v>300</v>
      </c>
    </row>
    <row r="90" spans="1:3" x14ac:dyDescent="0.3">
      <c r="B90" s="25" t="s">
        <v>105</v>
      </c>
      <c r="C90" s="27">
        <v>974.85</v>
      </c>
    </row>
    <row r="91" spans="1:3" x14ac:dyDescent="0.3">
      <c r="B91" s="25" t="s">
        <v>619</v>
      </c>
      <c r="C91" s="27">
        <v>857.7</v>
      </c>
    </row>
    <row r="92" spans="1:3" x14ac:dyDescent="0.3">
      <c r="B92" s="25" t="s">
        <v>335</v>
      </c>
      <c r="C92" s="27">
        <v>618.22</v>
      </c>
    </row>
    <row r="93" spans="1:3" x14ac:dyDescent="0.3">
      <c r="B93" s="25" t="s">
        <v>685</v>
      </c>
      <c r="C93" s="27">
        <v>840.7</v>
      </c>
    </row>
    <row r="94" spans="1:3" x14ac:dyDescent="0.3">
      <c r="B94" s="25" t="s">
        <v>441</v>
      </c>
      <c r="C94" s="27">
        <v>235.5</v>
      </c>
    </row>
    <row r="95" spans="1:3" x14ac:dyDescent="0.3">
      <c r="B95" s="25" t="s">
        <v>508</v>
      </c>
      <c r="C95" s="27">
        <v>579.20000000000005</v>
      </c>
    </row>
    <row r="96" spans="1:3" x14ac:dyDescent="0.3">
      <c r="B96" s="25" t="s">
        <v>180</v>
      </c>
      <c r="C96" s="27">
        <v>763.4</v>
      </c>
    </row>
    <row r="97" spans="1:3" x14ac:dyDescent="0.3">
      <c r="B97" s="25" t="s">
        <v>315</v>
      </c>
      <c r="C97" s="27">
        <v>95.19</v>
      </c>
    </row>
    <row r="98" spans="1:3" x14ac:dyDescent="0.3">
      <c r="A98" s="39">
        <v>42763</v>
      </c>
      <c r="B98" s="25" t="s">
        <v>336</v>
      </c>
      <c r="C98" s="27">
        <v>170</v>
      </c>
    </row>
    <row r="99" spans="1:3" x14ac:dyDescent="0.3">
      <c r="B99" s="25" t="s">
        <v>849</v>
      </c>
      <c r="C99" s="27">
        <v>691.1</v>
      </c>
    </row>
    <row r="100" spans="1:3" x14ac:dyDescent="0.3">
      <c r="B100" s="25" t="s">
        <v>176</v>
      </c>
      <c r="C100" s="27">
        <v>702</v>
      </c>
    </row>
    <row r="101" spans="1:3" x14ac:dyDescent="0.3">
      <c r="B101" s="25" t="s">
        <v>177</v>
      </c>
      <c r="C101" s="27">
        <v>578.5</v>
      </c>
    </row>
    <row r="102" spans="1:3" x14ac:dyDescent="0.3">
      <c r="B102" s="25" t="s">
        <v>681</v>
      </c>
      <c r="C102" s="27">
        <v>942.35</v>
      </c>
    </row>
    <row r="103" spans="1:3" x14ac:dyDescent="0.3">
      <c r="B103" s="25" t="s">
        <v>396</v>
      </c>
      <c r="C103" s="27">
        <v>773.4</v>
      </c>
    </row>
    <row r="104" spans="1:3" x14ac:dyDescent="0.3">
      <c r="B104" s="25" t="s">
        <v>861</v>
      </c>
      <c r="C104" s="27">
        <v>879.15</v>
      </c>
    </row>
    <row r="105" spans="1:3" x14ac:dyDescent="0.3">
      <c r="B105" s="25" t="s">
        <v>555</v>
      </c>
      <c r="C105" s="27">
        <v>568.01</v>
      </c>
    </row>
    <row r="106" spans="1:3" x14ac:dyDescent="0.3">
      <c r="B106" s="25" t="s">
        <v>322</v>
      </c>
      <c r="C106" s="27">
        <v>749.55</v>
      </c>
    </row>
    <row r="107" spans="1:3" x14ac:dyDescent="0.3">
      <c r="B107" s="25" t="s">
        <v>612</v>
      </c>
      <c r="C107" s="27">
        <v>841.2</v>
      </c>
    </row>
    <row r="108" spans="1:3" x14ac:dyDescent="0.3">
      <c r="B108" s="25" t="s">
        <v>791</v>
      </c>
      <c r="C108" s="27">
        <v>375.28</v>
      </c>
    </row>
    <row r="109" spans="1:3" x14ac:dyDescent="0.3">
      <c r="B109" s="25" t="s">
        <v>723</v>
      </c>
      <c r="C109" s="27">
        <v>317</v>
      </c>
    </row>
    <row r="110" spans="1:3" x14ac:dyDescent="0.3">
      <c r="A110" s="39">
        <v>42776</v>
      </c>
      <c r="B110" s="25" t="s">
        <v>506</v>
      </c>
      <c r="C110" s="27">
        <v>170</v>
      </c>
    </row>
    <row r="111" spans="1:3" x14ac:dyDescent="0.3">
      <c r="B111" s="25" t="s">
        <v>784</v>
      </c>
      <c r="C111" s="27">
        <v>0</v>
      </c>
    </row>
    <row r="112" spans="1:3" x14ac:dyDescent="0.3">
      <c r="B112" s="25" t="s">
        <v>848</v>
      </c>
      <c r="C112" s="27">
        <v>234.69</v>
      </c>
    </row>
    <row r="113" spans="1:3" x14ac:dyDescent="0.3">
      <c r="A113" s="39">
        <v>42777</v>
      </c>
      <c r="B113" s="25" t="s">
        <v>609</v>
      </c>
      <c r="C113" s="27">
        <v>519.91</v>
      </c>
    </row>
    <row r="114" spans="1:3" x14ac:dyDescent="0.3">
      <c r="B114" s="25" t="s">
        <v>860</v>
      </c>
      <c r="C114" s="27">
        <v>305</v>
      </c>
    </row>
    <row r="115" spans="1:3" x14ac:dyDescent="0.3">
      <c r="B115" s="25" t="s">
        <v>862</v>
      </c>
      <c r="C115" s="27">
        <v>521.70000000000005</v>
      </c>
    </row>
    <row r="116" spans="1:3" x14ac:dyDescent="0.3">
      <c r="B116" s="25" t="s">
        <v>868</v>
      </c>
      <c r="C116" s="27">
        <v>750</v>
      </c>
    </row>
    <row r="117" spans="1:3" x14ac:dyDescent="0.3">
      <c r="B117" s="25" t="s">
        <v>503</v>
      </c>
      <c r="C117" s="27">
        <v>605.35</v>
      </c>
    </row>
    <row r="118" spans="1:3" x14ac:dyDescent="0.3">
      <c r="B118" s="25" t="s">
        <v>635</v>
      </c>
      <c r="C118" s="27">
        <v>355.52</v>
      </c>
    </row>
    <row r="119" spans="1:3" x14ac:dyDescent="0.3">
      <c r="B119" s="25" t="s">
        <v>106</v>
      </c>
      <c r="C119" s="27">
        <v>638.83999999999992</v>
      </c>
    </row>
    <row r="120" spans="1:3" x14ac:dyDescent="0.3">
      <c r="B120" s="25" t="s">
        <v>509</v>
      </c>
      <c r="C120" s="27">
        <v>542.20000000000005</v>
      </c>
    </row>
    <row r="121" spans="1:3" x14ac:dyDescent="0.3">
      <c r="B121" s="25" t="s">
        <v>428</v>
      </c>
      <c r="C121" s="27">
        <v>819.85</v>
      </c>
    </row>
    <row r="122" spans="1:3" x14ac:dyDescent="0.3">
      <c r="B122" s="25" t="s">
        <v>183</v>
      </c>
      <c r="C122" s="27">
        <v>777.3</v>
      </c>
    </row>
    <row r="123" spans="1:3" x14ac:dyDescent="0.3">
      <c r="B123" s="25" t="s">
        <v>323</v>
      </c>
      <c r="C123" s="27">
        <v>634.35</v>
      </c>
    </row>
    <row r="124" spans="1:3" x14ac:dyDescent="0.3">
      <c r="A124" s="39">
        <v>42783</v>
      </c>
      <c r="B124" s="25" t="s">
        <v>332</v>
      </c>
      <c r="C124" s="27">
        <v>30</v>
      </c>
    </row>
    <row r="125" spans="1:3" x14ac:dyDescent="0.3">
      <c r="B125" s="25" t="s">
        <v>622</v>
      </c>
      <c r="C125" s="27">
        <v>0</v>
      </c>
    </row>
    <row r="126" spans="1:3" x14ac:dyDescent="0.3">
      <c r="B126" s="25" t="s">
        <v>76</v>
      </c>
      <c r="C126" s="27">
        <v>55.6</v>
      </c>
    </row>
    <row r="127" spans="1:3" x14ac:dyDescent="0.3">
      <c r="B127" s="25" t="s">
        <v>807</v>
      </c>
      <c r="C127" s="27">
        <v>29</v>
      </c>
    </row>
    <row r="128" spans="1:3" x14ac:dyDescent="0.3">
      <c r="A128" s="39">
        <v>42784</v>
      </c>
      <c r="B128" s="25" t="s">
        <v>326</v>
      </c>
      <c r="C128" s="27">
        <v>225.35</v>
      </c>
    </row>
    <row r="129" spans="1:3" x14ac:dyDescent="0.3">
      <c r="B129" s="25" t="s">
        <v>565</v>
      </c>
      <c r="C129" s="27">
        <v>205.5</v>
      </c>
    </row>
    <row r="130" spans="1:3" x14ac:dyDescent="0.3">
      <c r="B130" s="25" t="s">
        <v>819</v>
      </c>
      <c r="C130" s="27">
        <v>308.35000000000002</v>
      </c>
    </row>
    <row r="131" spans="1:3" x14ac:dyDescent="0.3">
      <c r="B131" s="25" t="s">
        <v>616</v>
      </c>
      <c r="C131" s="27">
        <v>851.7</v>
      </c>
    </row>
    <row r="132" spans="1:3" x14ac:dyDescent="0.3">
      <c r="B132" s="25" t="s">
        <v>76</v>
      </c>
      <c r="C132" s="27">
        <v>554.35</v>
      </c>
    </row>
    <row r="133" spans="1:3" x14ac:dyDescent="0.3">
      <c r="B133" s="25" t="s">
        <v>395</v>
      </c>
      <c r="C133" s="27">
        <v>694.98</v>
      </c>
    </row>
    <row r="134" spans="1:3" x14ac:dyDescent="0.3">
      <c r="B134" s="25" t="s">
        <v>112</v>
      </c>
      <c r="C134" s="27">
        <v>134</v>
      </c>
    </row>
    <row r="135" spans="1:3" x14ac:dyDescent="0.3">
      <c r="B135" s="25" t="s">
        <v>641</v>
      </c>
      <c r="C135" s="27">
        <v>586.35</v>
      </c>
    </row>
    <row r="136" spans="1:3" x14ac:dyDescent="0.3">
      <c r="B136" s="25" t="s">
        <v>321</v>
      </c>
      <c r="C136" s="27">
        <v>0</v>
      </c>
    </row>
    <row r="137" spans="1:3" x14ac:dyDescent="0.3">
      <c r="B137" s="25" t="s">
        <v>856</v>
      </c>
      <c r="C137" s="27">
        <v>1040</v>
      </c>
    </row>
    <row r="138" spans="1:3" x14ac:dyDescent="0.3">
      <c r="B138" s="25" t="s">
        <v>403</v>
      </c>
      <c r="C138" s="27">
        <v>486.59999999999997</v>
      </c>
    </row>
    <row r="139" spans="1:3" x14ac:dyDescent="0.3">
      <c r="B139" s="25" t="s">
        <v>107</v>
      </c>
      <c r="C139" s="27">
        <v>637.5</v>
      </c>
    </row>
    <row r="140" spans="1:3" x14ac:dyDescent="0.3">
      <c r="A140" s="39">
        <v>42790</v>
      </c>
      <c r="B140" s="25" t="s">
        <v>75</v>
      </c>
      <c r="C140" s="27">
        <v>29</v>
      </c>
    </row>
    <row r="141" spans="1:3" x14ac:dyDescent="0.3">
      <c r="B141" s="25" t="s">
        <v>812</v>
      </c>
      <c r="C141" s="27">
        <v>0</v>
      </c>
    </row>
    <row r="142" spans="1:3" x14ac:dyDescent="0.3">
      <c r="B142" s="25" t="s">
        <v>787</v>
      </c>
      <c r="C142" s="27">
        <v>100</v>
      </c>
    </row>
    <row r="143" spans="1:3" x14ac:dyDescent="0.3">
      <c r="A143" s="39">
        <v>42792</v>
      </c>
      <c r="B143" s="25" t="s">
        <v>501</v>
      </c>
      <c r="C143" s="27">
        <v>47</v>
      </c>
    </row>
    <row r="144" spans="1:3" x14ac:dyDescent="0.3">
      <c r="B144" s="25" t="s">
        <v>427</v>
      </c>
      <c r="C144" s="27">
        <v>111</v>
      </c>
    </row>
    <row r="145" spans="1:3" x14ac:dyDescent="0.3">
      <c r="B145" s="25" t="s">
        <v>336</v>
      </c>
      <c r="C145" s="27">
        <v>430.5</v>
      </c>
    </row>
    <row r="146" spans="1:3" x14ac:dyDescent="0.3">
      <c r="B146" s="25" t="s">
        <v>780</v>
      </c>
      <c r="C146" s="27">
        <v>618</v>
      </c>
    </row>
    <row r="147" spans="1:3" x14ac:dyDescent="0.3">
      <c r="B147" s="25" t="s">
        <v>555</v>
      </c>
      <c r="C147" s="27">
        <v>216.88</v>
      </c>
    </row>
    <row r="148" spans="1:3" x14ac:dyDescent="0.3">
      <c r="B148" s="25" t="s">
        <v>441</v>
      </c>
      <c r="C148" s="27">
        <v>220</v>
      </c>
    </row>
    <row r="149" spans="1:3" x14ac:dyDescent="0.3">
      <c r="B149" s="25" t="s">
        <v>617</v>
      </c>
      <c r="C149" s="27">
        <v>349.4</v>
      </c>
    </row>
    <row r="150" spans="1:3" x14ac:dyDescent="0.3">
      <c r="B150" s="25" t="s">
        <v>324</v>
      </c>
      <c r="C150" s="27">
        <v>357.5</v>
      </c>
    </row>
    <row r="151" spans="1:3" x14ac:dyDescent="0.3">
      <c r="B151" s="25" t="s">
        <v>856</v>
      </c>
      <c r="C151" s="27">
        <v>482.15</v>
      </c>
    </row>
    <row r="152" spans="1:3" x14ac:dyDescent="0.3">
      <c r="B152" s="25" t="s">
        <v>635</v>
      </c>
      <c r="C152" s="27">
        <v>541.5</v>
      </c>
    </row>
    <row r="153" spans="1:3" x14ac:dyDescent="0.3">
      <c r="B153" s="25" t="s">
        <v>98</v>
      </c>
      <c r="C153" s="27">
        <v>690</v>
      </c>
    </row>
    <row r="154" spans="1:3" x14ac:dyDescent="0.3">
      <c r="B154" s="25" t="s">
        <v>187</v>
      </c>
      <c r="C154" s="27">
        <v>150</v>
      </c>
    </row>
    <row r="155" spans="1:3" x14ac:dyDescent="0.3">
      <c r="A155" s="39">
        <v>42811</v>
      </c>
      <c r="B155" s="25" t="s">
        <v>336</v>
      </c>
      <c r="C155" s="27">
        <v>0</v>
      </c>
    </row>
    <row r="156" spans="1:3" x14ac:dyDescent="0.3">
      <c r="B156" s="25" t="s">
        <v>856</v>
      </c>
      <c r="C156" s="27">
        <v>114</v>
      </c>
    </row>
    <row r="157" spans="1:3" x14ac:dyDescent="0.3">
      <c r="B157" s="25" t="s">
        <v>472</v>
      </c>
      <c r="C157" s="27">
        <v>85</v>
      </c>
    </row>
    <row r="158" spans="1:3" x14ac:dyDescent="0.3">
      <c r="A158" s="39">
        <v>42812</v>
      </c>
      <c r="B158" s="25" t="s">
        <v>689</v>
      </c>
      <c r="C158" s="27">
        <v>392.03999999999996</v>
      </c>
    </row>
    <row r="159" spans="1:3" x14ac:dyDescent="0.3">
      <c r="B159" s="25" t="s">
        <v>552</v>
      </c>
      <c r="C159" s="27">
        <v>541.35</v>
      </c>
    </row>
    <row r="160" spans="1:3" x14ac:dyDescent="0.3">
      <c r="B160" s="25" t="s">
        <v>326</v>
      </c>
      <c r="C160" s="27">
        <v>280.5</v>
      </c>
    </row>
    <row r="161" spans="1:3" x14ac:dyDescent="0.3">
      <c r="B161" s="25" t="s">
        <v>367</v>
      </c>
      <c r="C161" s="27">
        <v>181.35</v>
      </c>
    </row>
    <row r="162" spans="1:3" x14ac:dyDescent="0.3">
      <c r="B162" s="25" t="s">
        <v>853</v>
      </c>
      <c r="C162" s="27">
        <v>354.15</v>
      </c>
    </row>
    <row r="163" spans="1:3" x14ac:dyDescent="0.3">
      <c r="B163" s="25" t="s">
        <v>336</v>
      </c>
      <c r="C163" s="27">
        <v>0</v>
      </c>
    </row>
    <row r="164" spans="1:3" x14ac:dyDescent="0.3">
      <c r="B164" s="25" t="s">
        <v>811</v>
      </c>
      <c r="C164" s="27">
        <v>468</v>
      </c>
    </row>
    <row r="165" spans="1:3" x14ac:dyDescent="0.3">
      <c r="B165" s="25" t="s">
        <v>612</v>
      </c>
      <c r="C165" s="27">
        <v>468.3</v>
      </c>
    </row>
    <row r="166" spans="1:3" x14ac:dyDescent="0.3">
      <c r="B166" s="25" t="s">
        <v>869</v>
      </c>
      <c r="C166" s="27">
        <v>559.9</v>
      </c>
    </row>
    <row r="167" spans="1:3" x14ac:dyDescent="0.3">
      <c r="B167" s="25" t="s">
        <v>781</v>
      </c>
      <c r="C167" s="27">
        <v>689.55</v>
      </c>
    </row>
    <row r="168" spans="1:3" x14ac:dyDescent="0.3">
      <c r="B168" s="25" t="s">
        <v>474</v>
      </c>
      <c r="C168" s="27">
        <v>85</v>
      </c>
    </row>
    <row r="169" spans="1:3" x14ac:dyDescent="0.3">
      <c r="B169" s="25" t="s">
        <v>324</v>
      </c>
      <c r="C169" s="27">
        <v>541.20000000000005</v>
      </c>
    </row>
    <row r="170" spans="1:3" x14ac:dyDescent="0.3">
      <c r="A170" s="39">
        <v>42818</v>
      </c>
      <c r="B170" s="25" t="s">
        <v>623</v>
      </c>
      <c r="C170" s="27">
        <v>315.77999999999997</v>
      </c>
    </row>
    <row r="171" spans="1:3" x14ac:dyDescent="0.3">
      <c r="B171" s="25" t="s">
        <v>852</v>
      </c>
      <c r="C171" s="27">
        <v>0</v>
      </c>
    </row>
    <row r="172" spans="1:3" x14ac:dyDescent="0.3">
      <c r="B172" s="25" t="s">
        <v>180</v>
      </c>
      <c r="C172" s="27">
        <v>150</v>
      </c>
    </row>
    <row r="173" spans="1:3" x14ac:dyDescent="0.3">
      <c r="A173" s="39">
        <v>42820</v>
      </c>
      <c r="B173" s="25" t="s">
        <v>851</v>
      </c>
      <c r="C173" s="27">
        <v>0</v>
      </c>
    </row>
    <row r="174" spans="1:3" x14ac:dyDescent="0.3">
      <c r="B174" s="25" t="s">
        <v>867</v>
      </c>
      <c r="C174" s="27">
        <v>347.5</v>
      </c>
    </row>
    <row r="175" spans="1:3" x14ac:dyDescent="0.3">
      <c r="B175" s="25" t="s">
        <v>110</v>
      </c>
      <c r="C175" s="27">
        <v>100</v>
      </c>
    </row>
    <row r="176" spans="1:3" x14ac:dyDescent="0.3">
      <c r="B176" s="25" t="s">
        <v>77</v>
      </c>
      <c r="C176" s="27">
        <v>317.85000000000002</v>
      </c>
    </row>
    <row r="177" spans="1:3" x14ac:dyDescent="0.3">
      <c r="B177" s="25" t="s">
        <v>682</v>
      </c>
      <c r="C177" s="27">
        <v>358.8</v>
      </c>
    </row>
    <row r="178" spans="1:3" x14ac:dyDescent="0.3">
      <c r="B178" s="25" t="s">
        <v>474</v>
      </c>
      <c r="C178" s="27">
        <v>355.5</v>
      </c>
    </row>
    <row r="179" spans="1:3" x14ac:dyDescent="0.3">
      <c r="B179" s="25" t="s">
        <v>610</v>
      </c>
      <c r="C179" s="27">
        <v>401.88</v>
      </c>
    </row>
    <row r="180" spans="1:3" x14ac:dyDescent="0.3">
      <c r="B180" s="25" t="s">
        <v>192</v>
      </c>
      <c r="C180" s="27">
        <v>579.5</v>
      </c>
    </row>
    <row r="181" spans="1:3" x14ac:dyDescent="0.3">
      <c r="B181" s="25" t="s">
        <v>785</v>
      </c>
      <c r="C181" s="27">
        <v>631.45000000000005</v>
      </c>
    </row>
    <row r="182" spans="1:3" x14ac:dyDescent="0.3">
      <c r="B182" s="25" t="s">
        <v>783</v>
      </c>
      <c r="C182" s="27">
        <v>484.65</v>
      </c>
    </row>
    <row r="183" spans="1:3" x14ac:dyDescent="0.3">
      <c r="B183" s="25" t="s">
        <v>611</v>
      </c>
      <c r="C183" s="27">
        <v>430.35</v>
      </c>
    </row>
    <row r="184" spans="1:3" x14ac:dyDescent="0.3">
      <c r="B184" s="25" t="s">
        <v>686</v>
      </c>
      <c r="C184" s="27">
        <v>336.5</v>
      </c>
    </row>
    <row r="185" spans="1:3" x14ac:dyDescent="0.3">
      <c r="A185" s="39">
        <v>42841</v>
      </c>
      <c r="B185" s="25" t="s">
        <v>332</v>
      </c>
      <c r="C185" s="27">
        <v>131.29000000000002</v>
      </c>
    </row>
    <row r="186" spans="1:3" x14ac:dyDescent="0.3">
      <c r="B186" s="25" t="s">
        <v>609</v>
      </c>
      <c r="C186" s="27">
        <v>348.85</v>
      </c>
    </row>
    <row r="187" spans="1:3" x14ac:dyDescent="0.3">
      <c r="B187" s="25" t="s">
        <v>336</v>
      </c>
      <c r="C187" s="27">
        <v>462.2</v>
      </c>
    </row>
    <row r="188" spans="1:3" x14ac:dyDescent="0.3">
      <c r="B188" s="25" t="s">
        <v>329</v>
      </c>
      <c r="C188" s="27">
        <v>481.3</v>
      </c>
    </row>
    <row r="189" spans="1:3" x14ac:dyDescent="0.3">
      <c r="B189" s="25" t="s">
        <v>818</v>
      </c>
      <c r="C189" s="27">
        <v>412.35</v>
      </c>
    </row>
    <row r="190" spans="1:3" x14ac:dyDescent="0.3">
      <c r="B190" s="25" t="s">
        <v>368</v>
      </c>
      <c r="C190" s="27">
        <v>361</v>
      </c>
    </row>
    <row r="191" spans="1:3" x14ac:dyDescent="0.3">
      <c r="B191" s="25" t="s">
        <v>682</v>
      </c>
      <c r="C191" s="27">
        <v>632.70000000000005</v>
      </c>
    </row>
    <row r="192" spans="1:3" x14ac:dyDescent="0.3">
      <c r="B192" s="25" t="s">
        <v>317</v>
      </c>
      <c r="C192" s="27">
        <v>249.38</v>
      </c>
    </row>
    <row r="193" spans="1:3" x14ac:dyDescent="0.3">
      <c r="B193" s="25" t="s">
        <v>813</v>
      </c>
      <c r="C193" s="27">
        <v>593.34999999999991</v>
      </c>
    </row>
    <row r="194" spans="1:3" x14ac:dyDescent="0.3">
      <c r="B194" s="25" t="s">
        <v>614</v>
      </c>
      <c r="C194" s="27">
        <v>355.7</v>
      </c>
    </row>
    <row r="195" spans="1:3" x14ac:dyDescent="0.3">
      <c r="B195" s="25" t="s">
        <v>472</v>
      </c>
      <c r="C195" s="27">
        <v>731.85</v>
      </c>
    </row>
    <row r="196" spans="1:3" x14ac:dyDescent="0.3">
      <c r="A196" s="39">
        <v>42799</v>
      </c>
      <c r="B196" s="25" t="s">
        <v>862</v>
      </c>
      <c r="C196" s="27">
        <v>370.35</v>
      </c>
    </row>
    <row r="197" spans="1:3" x14ac:dyDescent="0.3">
      <c r="B197" s="25" t="s">
        <v>336</v>
      </c>
      <c r="C197" s="27">
        <v>508.5</v>
      </c>
    </row>
    <row r="198" spans="1:3" x14ac:dyDescent="0.3">
      <c r="B198" s="25" t="s">
        <v>565</v>
      </c>
      <c r="C198" s="27">
        <v>162.88999999999999</v>
      </c>
    </row>
    <row r="199" spans="1:3" x14ac:dyDescent="0.3">
      <c r="B199" s="25" t="s">
        <v>502</v>
      </c>
      <c r="C199" s="27">
        <v>876.5</v>
      </c>
    </row>
    <row r="200" spans="1:3" x14ac:dyDescent="0.3">
      <c r="B200" s="25" t="s">
        <v>177</v>
      </c>
      <c r="C200" s="27">
        <v>224.85</v>
      </c>
    </row>
    <row r="201" spans="1:3" x14ac:dyDescent="0.3">
      <c r="B201" s="25" t="s">
        <v>396</v>
      </c>
      <c r="C201" s="27">
        <v>505.85</v>
      </c>
    </row>
    <row r="202" spans="1:3" x14ac:dyDescent="0.3">
      <c r="B202" s="25" t="s">
        <v>791</v>
      </c>
      <c r="C202" s="27">
        <v>765</v>
      </c>
    </row>
    <row r="203" spans="1:3" x14ac:dyDescent="0.3">
      <c r="B203" s="25" t="s">
        <v>503</v>
      </c>
      <c r="C203" s="27">
        <v>168.48</v>
      </c>
    </row>
    <row r="204" spans="1:3" x14ac:dyDescent="0.3">
      <c r="B204" s="25" t="s">
        <v>95</v>
      </c>
      <c r="C204" s="27">
        <v>374.7</v>
      </c>
    </row>
    <row r="205" spans="1:3" x14ac:dyDescent="0.3">
      <c r="B205" s="25" t="s">
        <v>190</v>
      </c>
      <c r="C205" s="27">
        <v>205.5</v>
      </c>
    </row>
    <row r="206" spans="1:3" x14ac:dyDescent="0.3">
      <c r="B206" s="25" t="s">
        <v>778</v>
      </c>
      <c r="C206" s="27">
        <v>430.3</v>
      </c>
    </row>
    <row r="207" spans="1:3" x14ac:dyDescent="0.3">
      <c r="B207" s="25" t="s">
        <v>429</v>
      </c>
      <c r="C207" s="27">
        <v>85</v>
      </c>
    </row>
    <row r="208" spans="1:3" x14ac:dyDescent="0.3">
      <c r="A208" s="39">
        <v>42840</v>
      </c>
      <c r="B208" s="25" t="s">
        <v>552</v>
      </c>
      <c r="C208" s="27">
        <v>671.85</v>
      </c>
    </row>
    <row r="209" spans="1:3" x14ac:dyDescent="0.3">
      <c r="B209" s="25" t="s">
        <v>336</v>
      </c>
      <c r="C209" s="27">
        <v>811.55</v>
      </c>
    </row>
    <row r="210" spans="1:3" x14ac:dyDescent="0.3">
      <c r="B210" s="25" t="s">
        <v>616</v>
      </c>
      <c r="C210" s="27">
        <v>112.5</v>
      </c>
    </row>
    <row r="211" spans="1:3" x14ac:dyDescent="0.3">
      <c r="B211" s="25" t="s">
        <v>395</v>
      </c>
      <c r="C211" s="27">
        <v>526.95000000000005</v>
      </c>
    </row>
    <row r="212" spans="1:3" x14ac:dyDescent="0.3">
      <c r="B212" s="25" t="s">
        <v>615</v>
      </c>
      <c r="C212" s="27">
        <v>804</v>
      </c>
    </row>
    <row r="213" spans="1:3" x14ac:dyDescent="0.3">
      <c r="B213" s="25" t="s">
        <v>723</v>
      </c>
      <c r="C213" s="27">
        <v>300</v>
      </c>
    </row>
    <row r="214" spans="1:3" x14ac:dyDescent="0.3">
      <c r="B214" s="25" t="s">
        <v>724</v>
      </c>
      <c r="C214" s="27">
        <v>765</v>
      </c>
    </row>
    <row r="215" spans="1:3" x14ac:dyDescent="0.3">
      <c r="B215" s="25" t="s">
        <v>471</v>
      </c>
      <c r="C215" s="27">
        <v>385.15</v>
      </c>
    </row>
    <row r="216" spans="1:3" x14ac:dyDescent="0.3">
      <c r="B216" s="25" t="s">
        <v>805</v>
      </c>
      <c r="C216" s="27">
        <v>709.8</v>
      </c>
    </row>
    <row r="217" spans="1:3" x14ac:dyDescent="0.3">
      <c r="B217" s="25" t="s">
        <v>783</v>
      </c>
      <c r="C217" s="27">
        <v>881.55</v>
      </c>
    </row>
    <row r="218" spans="1:3" x14ac:dyDescent="0.3">
      <c r="B218" s="25" t="s">
        <v>848</v>
      </c>
      <c r="C218" s="27">
        <v>409.69</v>
      </c>
    </row>
    <row r="219" spans="1:3" x14ac:dyDescent="0.3">
      <c r="A219" s="39">
        <v>42834</v>
      </c>
      <c r="B219" s="25" t="s">
        <v>367</v>
      </c>
      <c r="C219" s="27">
        <v>105.5</v>
      </c>
    </row>
    <row r="220" spans="1:3" x14ac:dyDescent="0.3">
      <c r="B220" s="25" t="s">
        <v>819</v>
      </c>
      <c r="C220" s="27">
        <v>155.80000000000001</v>
      </c>
    </row>
    <row r="221" spans="1:3" x14ac:dyDescent="0.3">
      <c r="B221" s="25" t="s">
        <v>76</v>
      </c>
      <c r="C221" s="27">
        <v>490.5</v>
      </c>
    </row>
    <row r="222" spans="1:3" x14ac:dyDescent="0.3">
      <c r="B222" s="25" t="s">
        <v>112</v>
      </c>
      <c r="C222" s="27">
        <v>187.5</v>
      </c>
    </row>
    <row r="223" spans="1:3" x14ac:dyDescent="0.3">
      <c r="B223" s="25" t="s">
        <v>396</v>
      </c>
      <c r="C223" s="27">
        <v>466</v>
      </c>
    </row>
    <row r="224" spans="1:3" x14ac:dyDescent="0.3">
      <c r="B224" s="25" t="s">
        <v>322</v>
      </c>
      <c r="C224" s="27">
        <v>427.5</v>
      </c>
    </row>
    <row r="225" spans="1:3" x14ac:dyDescent="0.3">
      <c r="B225" s="25" t="s">
        <v>508</v>
      </c>
      <c r="C225" s="27">
        <v>85</v>
      </c>
    </row>
    <row r="226" spans="1:3" x14ac:dyDescent="0.3">
      <c r="B226" s="25" t="s">
        <v>724</v>
      </c>
      <c r="C226" s="27">
        <v>223.5</v>
      </c>
    </row>
    <row r="227" spans="1:3" x14ac:dyDescent="0.3">
      <c r="B227" s="25" t="s">
        <v>564</v>
      </c>
      <c r="C227" s="27">
        <v>350.5</v>
      </c>
    </row>
    <row r="228" spans="1:3" x14ac:dyDescent="0.3">
      <c r="B228" s="25" t="s">
        <v>100</v>
      </c>
      <c r="C228" s="27">
        <v>487.35</v>
      </c>
    </row>
    <row r="229" spans="1:3" x14ac:dyDescent="0.3">
      <c r="B229" s="25" t="s">
        <v>786</v>
      </c>
      <c r="C229" s="27">
        <v>242.76</v>
      </c>
    </row>
    <row r="230" spans="1:3" x14ac:dyDescent="0.3">
      <c r="B230" s="25" t="s">
        <v>370</v>
      </c>
      <c r="C230" s="27">
        <v>304.86</v>
      </c>
    </row>
    <row r="231" spans="1:3" x14ac:dyDescent="0.3">
      <c r="A231" s="39">
        <v>42771</v>
      </c>
      <c r="B231" s="25" t="s">
        <v>643</v>
      </c>
      <c r="C231" s="27">
        <v>595.44000000000005</v>
      </c>
    </row>
    <row r="232" spans="1:3" x14ac:dyDescent="0.3">
      <c r="B232" s="25" t="s">
        <v>400</v>
      </c>
      <c r="C232" s="27">
        <v>487.35</v>
      </c>
    </row>
    <row r="233" spans="1:3" x14ac:dyDescent="0.3">
      <c r="B233" s="25" t="s">
        <v>692</v>
      </c>
      <c r="C233" s="27">
        <v>954.55</v>
      </c>
    </row>
    <row r="234" spans="1:3" x14ac:dyDescent="0.3">
      <c r="B234" s="25" t="s">
        <v>393</v>
      </c>
      <c r="C234" s="27">
        <v>512.79999999999995</v>
      </c>
    </row>
    <row r="235" spans="1:3" x14ac:dyDescent="0.3">
      <c r="B235" s="25" t="s">
        <v>471</v>
      </c>
      <c r="C235" s="27">
        <v>625.23</v>
      </c>
    </row>
    <row r="236" spans="1:3" x14ac:dyDescent="0.3">
      <c r="B236" s="25" t="s">
        <v>778</v>
      </c>
      <c r="C236" s="27">
        <v>342.38</v>
      </c>
    </row>
    <row r="237" spans="1:3" x14ac:dyDescent="0.3">
      <c r="B237" s="25" t="s">
        <v>563</v>
      </c>
      <c r="C237" s="27">
        <v>594.35</v>
      </c>
    </row>
    <row r="238" spans="1:3" x14ac:dyDescent="0.3">
      <c r="B238" s="25" t="s">
        <v>184</v>
      </c>
      <c r="C238" s="27">
        <v>361.62</v>
      </c>
    </row>
    <row r="239" spans="1:3" x14ac:dyDescent="0.3">
      <c r="B239" s="25" t="s">
        <v>431</v>
      </c>
      <c r="C239" s="27">
        <v>687.5</v>
      </c>
    </row>
    <row r="240" spans="1:3" x14ac:dyDescent="0.3">
      <c r="B240" s="25" t="s">
        <v>726</v>
      </c>
      <c r="C240" s="27">
        <v>584.98</v>
      </c>
    </row>
    <row r="241" spans="1:3" x14ac:dyDescent="0.3">
      <c r="B241" s="25" t="s">
        <v>873</v>
      </c>
      <c r="C241" s="27">
        <v>449.57</v>
      </c>
    </row>
    <row r="242" spans="1:3" x14ac:dyDescent="0.3">
      <c r="A242" s="39">
        <v>42805</v>
      </c>
      <c r="B242" s="25" t="s">
        <v>551</v>
      </c>
      <c r="C242" s="27">
        <v>37.5</v>
      </c>
    </row>
    <row r="243" spans="1:3" x14ac:dyDescent="0.3">
      <c r="B243" s="25" t="s">
        <v>506</v>
      </c>
      <c r="C243" s="27">
        <v>616.5</v>
      </c>
    </row>
    <row r="244" spans="1:3" x14ac:dyDescent="0.3">
      <c r="B244" s="25" t="s">
        <v>622</v>
      </c>
      <c r="C244" s="27">
        <v>710.85</v>
      </c>
    </row>
    <row r="245" spans="1:3" x14ac:dyDescent="0.3">
      <c r="B245" s="25" t="s">
        <v>819</v>
      </c>
      <c r="C245" s="27">
        <v>75</v>
      </c>
    </row>
    <row r="246" spans="1:3" x14ac:dyDescent="0.3">
      <c r="B246" s="25" t="s">
        <v>178</v>
      </c>
      <c r="C246" s="27">
        <v>616.65</v>
      </c>
    </row>
    <row r="247" spans="1:3" x14ac:dyDescent="0.3">
      <c r="B247" s="25" t="s">
        <v>97</v>
      </c>
      <c r="C247" s="27">
        <v>541.4</v>
      </c>
    </row>
    <row r="248" spans="1:3" x14ac:dyDescent="0.3">
      <c r="B248" s="25" t="s">
        <v>723</v>
      </c>
      <c r="C248" s="27">
        <v>112.5</v>
      </c>
    </row>
    <row r="249" spans="1:3" x14ac:dyDescent="0.3">
      <c r="B249" s="25" t="s">
        <v>317</v>
      </c>
      <c r="C249" s="27">
        <v>680.15</v>
      </c>
    </row>
    <row r="250" spans="1:3" x14ac:dyDescent="0.3">
      <c r="B250" s="25" t="s">
        <v>813</v>
      </c>
      <c r="C250" s="27">
        <v>487.35</v>
      </c>
    </row>
    <row r="251" spans="1:3" x14ac:dyDescent="0.3">
      <c r="B251" s="25" t="s">
        <v>188</v>
      </c>
      <c r="C251" s="27">
        <v>605.65</v>
      </c>
    </row>
    <row r="252" spans="1:3" x14ac:dyDescent="0.3">
      <c r="B252" s="25" t="s">
        <v>184</v>
      </c>
      <c r="C252" s="27">
        <v>598.35</v>
      </c>
    </row>
    <row r="253" spans="1:3" x14ac:dyDescent="0.3">
      <c r="B253" s="25" t="s">
        <v>873</v>
      </c>
      <c r="C253" s="27">
        <v>339.5</v>
      </c>
    </row>
    <row r="254" spans="1:3" x14ac:dyDescent="0.3">
      <c r="A254" s="39">
        <v>42770</v>
      </c>
      <c r="B254" s="25" t="s">
        <v>427</v>
      </c>
      <c r="C254" s="27">
        <v>722.5</v>
      </c>
    </row>
    <row r="255" spans="1:3" x14ac:dyDescent="0.3">
      <c r="B255" s="25" t="s">
        <v>858</v>
      </c>
      <c r="C255" s="27">
        <v>376</v>
      </c>
    </row>
    <row r="256" spans="1:3" x14ac:dyDescent="0.3">
      <c r="B256" s="25" t="s">
        <v>565</v>
      </c>
      <c r="C256" s="27">
        <v>515.5</v>
      </c>
    </row>
    <row r="257" spans="1:3" x14ac:dyDescent="0.3">
      <c r="B257" s="25" t="s">
        <v>95</v>
      </c>
      <c r="C257" s="27">
        <v>765.2</v>
      </c>
    </row>
    <row r="258" spans="1:3" x14ac:dyDescent="0.3">
      <c r="B258" s="25" t="s">
        <v>474</v>
      </c>
      <c r="C258" s="27">
        <v>881.68000000000006</v>
      </c>
    </row>
    <row r="259" spans="1:3" x14ac:dyDescent="0.3">
      <c r="B259" s="25" t="s">
        <v>317</v>
      </c>
      <c r="C259" s="27">
        <v>562.35</v>
      </c>
    </row>
    <row r="260" spans="1:3" x14ac:dyDescent="0.3">
      <c r="B260" s="25" t="s">
        <v>100</v>
      </c>
      <c r="C260" s="27">
        <v>817.59</v>
      </c>
    </row>
    <row r="261" spans="1:3" x14ac:dyDescent="0.3">
      <c r="B261" s="25" t="s">
        <v>786</v>
      </c>
      <c r="C261" s="27">
        <v>412.53</v>
      </c>
    </row>
    <row r="262" spans="1:3" x14ac:dyDescent="0.3">
      <c r="B262" s="25" t="s">
        <v>814</v>
      </c>
      <c r="C262" s="27">
        <v>560.70000000000005</v>
      </c>
    </row>
    <row r="263" spans="1:3" x14ac:dyDescent="0.3">
      <c r="B263" s="25" t="s">
        <v>186</v>
      </c>
      <c r="C263" s="27">
        <v>1121.55</v>
      </c>
    </row>
    <row r="264" spans="1:3" x14ac:dyDescent="0.3">
      <c r="B264" s="25" t="s">
        <v>181</v>
      </c>
      <c r="C264" s="27">
        <v>652.95000000000005</v>
      </c>
    </row>
    <row r="265" spans="1:3" x14ac:dyDescent="0.3">
      <c r="A265" s="39">
        <v>42827</v>
      </c>
      <c r="B265" s="25" t="s">
        <v>339</v>
      </c>
      <c r="C265" s="27">
        <v>274.53999999999996</v>
      </c>
    </row>
    <row r="266" spans="1:3" x14ac:dyDescent="0.3">
      <c r="B266" s="25" t="s">
        <v>622</v>
      </c>
      <c r="C266" s="27">
        <v>654.85</v>
      </c>
    </row>
    <row r="267" spans="1:3" x14ac:dyDescent="0.3">
      <c r="B267" s="25" t="s">
        <v>330</v>
      </c>
      <c r="C267" s="27">
        <v>342</v>
      </c>
    </row>
    <row r="268" spans="1:3" x14ac:dyDescent="0.3">
      <c r="B268" s="25" t="s">
        <v>565</v>
      </c>
      <c r="C268" s="27">
        <v>659.85</v>
      </c>
    </row>
    <row r="269" spans="1:3" x14ac:dyDescent="0.3">
      <c r="B269" s="25" t="s">
        <v>399</v>
      </c>
      <c r="C269" s="27">
        <v>466.5</v>
      </c>
    </row>
    <row r="270" spans="1:3" x14ac:dyDescent="0.3">
      <c r="B270" s="25" t="s">
        <v>179</v>
      </c>
      <c r="C270" s="27">
        <v>280.5</v>
      </c>
    </row>
    <row r="271" spans="1:3" x14ac:dyDescent="0.3">
      <c r="B271" s="25" t="s">
        <v>103</v>
      </c>
      <c r="C271" s="27">
        <v>540</v>
      </c>
    </row>
    <row r="272" spans="1:3" x14ac:dyDescent="0.3">
      <c r="B272" s="25" t="s">
        <v>502</v>
      </c>
      <c r="C272" s="27">
        <v>262.5</v>
      </c>
    </row>
    <row r="273" spans="1:3" x14ac:dyDescent="0.3">
      <c r="B273" s="25" t="s">
        <v>685</v>
      </c>
      <c r="C273" s="27">
        <v>298.35000000000002</v>
      </c>
    </row>
    <row r="274" spans="1:3" x14ac:dyDescent="0.3">
      <c r="B274" s="25" t="s">
        <v>850</v>
      </c>
      <c r="C274" s="27">
        <v>523.5</v>
      </c>
    </row>
    <row r="275" spans="1:3" x14ac:dyDescent="0.3">
      <c r="B275" s="25" t="s">
        <v>778</v>
      </c>
      <c r="C275" s="27">
        <v>476.18</v>
      </c>
    </row>
    <row r="276" spans="1:3" x14ac:dyDescent="0.3">
      <c r="B276" s="25" t="s">
        <v>323</v>
      </c>
      <c r="C276" s="27">
        <v>50</v>
      </c>
    </row>
    <row r="277" spans="1:3" x14ac:dyDescent="0.3">
      <c r="A277" s="39">
        <v>42791</v>
      </c>
      <c r="B277" s="25" t="s">
        <v>369</v>
      </c>
      <c r="C277" s="27">
        <v>354.81</v>
      </c>
    </row>
    <row r="278" spans="1:3" x14ac:dyDescent="0.3">
      <c r="B278" s="25" t="s">
        <v>867</v>
      </c>
      <c r="C278" s="27">
        <v>55.5</v>
      </c>
    </row>
    <row r="279" spans="1:3" x14ac:dyDescent="0.3">
      <c r="B279" s="25" t="s">
        <v>77</v>
      </c>
      <c r="C279" s="27">
        <v>236.36</v>
      </c>
    </row>
    <row r="280" spans="1:3" x14ac:dyDescent="0.3">
      <c r="B280" s="25" t="s">
        <v>852</v>
      </c>
      <c r="C280" s="27">
        <v>337.5</v>
      </c>
    </row>
    <row r="281" spans="1:3" x14ac:dyDescent="0.3">
      <c r="B281" s="25" t="s">
        <v>861</v>
      </c>
      <c r="C281" s="27">
        <v>724.35</v>
      </c>
    </row>
    <row r="282" spans="1:3" x14ac:dyDescent="0.3">
      <c r="B282" s="25" t="s">
        <v>322</v>
      </c>
      <c r="C282" s="27">
        <v>236.69</v>
      </c>
    </row>
    <row r="283" spans="1:3" x14ac:dyDescent="0.3">
      <c r="B283" s="25" t="s">
        <v>557</v>
      </c>
      <c r="C283" s="27">
        <v>849.1</v>
      </c>
    </row>
    <row r="284" spans="1:3" x14ac:dyDescent="0.3">
      <c r="B284" s="25" t="s">
        <v>560</v>
      </c>
      <c r="C284" s="27">
        <v>718.8</v>
      </c>
    </row>
    <row r="285" spans="1:3" x14ac:dyDescent="0.3">
      <c r="B285" s="25" t="s">
        <v>106</v>
      </c>
      <c r="C285" s="27">
        <v>707.38</v>
      </c>
    </row>
    <row r="286" spans="1:3" x14ac:dyDescent="0.3">
      <c r="B286" s="25" t="s">
        <v>817</v>
      </c>
      <c r="C286" s="27">
        <v>1353.17</v>
      </c>
    </row>
    <row r="287" spans="1:3" x14ac:dyDescent="0.3">
      <c r="B287" s="25" t="s">
        <v>472</v>
      </c>
      <c r="C287" s="27">
        <v>637.5</v>
      </c>
    </row>
    <row r="288" spans="1:3" x14ac:dyDescent="0.3">
      <c r="B288" s="25" t="s">
        <v>810</v>
      </c>
      <c r="C288" s="27">
        <v>458.35</v>
      </c>
    </row>
    <row r="289" spans="1:3" x14ac:dyDescent="0.3">
      <c r="A289" s="39">
        <v>42833</v>
      </c>
      <c r="B289" s="25" t="s">
        <v>552</v>
      </c>
      <c r="C289" s="27">
        <v>562.5</v>
      </c>
    </row>
    <row r="290" spans="1:3" x14ac:dyDescent="0.3">
      <c r="B290" s="25" t="s">
        <v>400</v>
      </c>
      <c r="C290" s="27">
        <v>479.95</v>
      </c>
    </row>
    <row r="291" spans="1:3" x14ac:dyDescent="0.3">
      <c r="B291" s="25" t="s">
        <v>867</v>
      </c>
      <c r="C291" s="27">
        <v>393</v>
      </c>
    </row>
    <row r="292" spans="1:3" x14ac:dyDescent="0.3">
      <c r="B292" s="25" t="s">
        <v>94</v>
      </c>
      <c r="C292" s="27">
        <v>539.70000000000005</v>
      </c>
    </row>
    <row r="293" spans="1:3" x14ac:dyDescent="0.3">
      <c r="B293" s="25" t="s">
        <v>178</v>
      </c>
      <c r="C293" s="27">
        <v>448.5</v>
      </c>
    </row>
    <row r="294" spans="1:3" x14ac:dyDescent="0.3">
      <c r="B294" s="25" t="s">
        <v>812</v>
      </c>
      <c r="C294" s="27">
        <v>687.85</v>
      </c>
    </row>
    <row r="295" spans="1:3" x14ac:dyDescent="0.3">
      <c r="B295" s="25" t="s">
        <v>868</v>
      </c>
      <c r="C295" s="27">
        <v>100</v>
      </c>
    </row>
    <row r="296" spans="1:3" x14ac:dyDescent="0.3">
      <c r="B296" s="25" t="s">
        <v>477</v>
      </c>
      <c r="C296" s="27">
        <v>307.16999999999996</v>
      </c>
    </row>
    <row r="297" spans="1:3" x14ac:dyDescent="0.3">
      <c r="B297" s="25" t="s">
        <v>850</v>
      </c>
      <c r="C297" s="27">
        <v>392.85</v>
      </c>
    </row>
    <row r="298" spans="1:3" x14ac:dyDescent="0.3">
      <c r="B298" s="25" t="s">
        <v>107</v>
      </c>
      <c r="C298" s="27">
        <v>600</v>
      </c>
    </row>
    <row r="299" spans="1:3" x14ac:dyDescent="0.3">
      <c r="B299" s="25" t="s">
        <v>429</v>
      </c>
      <c r="C299" s="27">
        <v>270</v>
      </c>
    </row>
    <row r="300" spans="1:3" x14ac:dyDescent="0.3">
      <c r="B300" s="25" t="s">
        <v>874</v>
      </c>
      <c r="C300" s="27">
        <v>555.44000000000005</v>
      </c>
    </row>
    <row r="301" spans="1:3" x14ac:dyDescent="0.3">
      <c r="A301" s="39">
        <v>42778</v>
      </c>
      <c r="B301" s="25" t="s">
        <v>552</v>
      </c>
      <c r="C301" s="27">
        <v>450</v>
      </c>
    </row>
    <row r="302" spans="1:3" x14ac:dyDescent="0.3">
      <c r="B302" s="25" t="s">
        <v>504</v>
      </c>
      <c r="C302" s="27">
        <v>55.5</v>
      </c>
    </row>
    <row r="303" spans="1:3" x14ac:dyDescent="0.3">
      <c r="B303" s="25" t="s">
        <v>853</v>
      </c>
      <c r="C303" s="27">
        <v>491.25</v>
      </c>
    </row>
    <row r="304" spans="1:3" x14ac:dyDescent="0.3">
      <c r="B304" s="25" t="s">
        <v>336</v>
      </c>
      <c r="C304" s="27">
        <v>523.5</v>
      </c>
    </row>
    <row r="305" spans="1:3" x14ac:dyDescent="0.3">
      <c r="B305" s="25" t="s">
        <v>399</v>
      </c>
      <c r="C305" s="27">
        <v>602.85</v>
      </c>
    </row>
    <row r="306" spans="1:3" x14ac:dyDescent="0.3">
      <c r="B306" s="25" t="s">
        <v>76</v>
      </c>
      <c r="C306" s="27">
        <v>122.5</v>
      </c>
    </row>
    <row r="307" spans="1:3" x14ac:dyDescent="0.3">
      <c r="B307" s="25" t="s">
        <v>634</v>
      </c>
      <c r="C307" s="27">
        <v>100</v>
      </c>
    </row>
    <row r="308" spans="1:3" x14ac:dyDescent="0.3">
      <c r="B308" s="25" t="s">
        <v>94</v>
      </c>
      <c r="C308" s="27">
        <v>304.5</v>
      </c>
    </row>
    <row r="309" spans="1:3" x14ac:dyDescent="0.3">
      <c r="B309" s="25" t="s">
        <v>632</v>
      </c>
      <c r="C309" s="27">
        <v>466.35</v>
      </c>
    </row>
    <row r="310" spans="1:3" x14ac:dyDescent="0.3">
      <c r="B310" s="25" t="s">
        <v>641</v>
      </c>
      <c r="C310" s="27">
        <v>578.85</v>
      </c>
    </row>
    <row r="311" spans="1:3" x14ac:dyDescent="0.3">
      <c r="B311" s="25" t="s">
        <v>335</v>
      </c>
      <c r="C311" s="27">
        <v>562.20000000000005</v>
      </c>
    </row>
    <row r="312" spans="1:3" x14ac:dyDescent="0.3">
      <c r="B312" s="25" t="s">
        <v>613</v>
      </c>
      <c r="C312" s="27">
        <v>440.15</v>
      </c>
    </row>
    <row r="313" spans="1:3" x14ac:dyDescent="0.3">
      <c r="A313" s="39">
        <v>42826</v>
      </c>
      <c r="B313" s="25" t="s">
        <v>692</v>
      </c>
      <c r="C313" s="27">
        <v>337.35</v>
      </c>
    </row>
    <row r="314" spans="1:3" x14ac:dyDescent="0.3">
      <c r="B314" s="25" t="s">
        <v>862</v>
      </c>
      <c r="C314" s="27">
        <v>561.29999999999995</v>
      </c>
    </row>
    <row r="315" spans="1:3" x14ac:dyDescent="0.3">
      <c r="B315" s="25" t="s">
        <v>634</v>
      </c>
      <c r="C315" s="27">
        <v>411</v>
      </c>
    </row>
    <row r="316" spans="1:3" x14ac:dyDescent="0.3">
      <c r="B316" s="25" t="s">
        <v>818</v>
      </c>
      <c r="C316" s="27">
        <v>342.5</v>
      </c>
    </row>
    <row r="317" spans="1:3" x14ac:dyDescent="0.3">
      <c r="B317" s="25" t="s">
        <v>433</v>
      </c>
      <c r="C317" s="27">
        <v>515.74</v>
      </c>
    </row>
    <row r="318" spans="1:3" x14ac:dyDescent="0.3">
      <c r="B318" s="25" t="s">
        <v>633</v>
      </c>
      <c r="C318" s="27">
        <v>637.5</v>
      </c>
    </row>
    <row r="319" spans="1:3" x14ac:dyDescent="0.3">
      <c r="B319" s="25" t="s">
        <v>784</v>
      </c>
      <c r="C319" s="27">
        <v>682.69</v>
      </c>
    </row>
    <row r="320" spans="1:3" x14ac:dyDescent="0.3">
      <c r="B320" s="25" t="s">
        <v>441</v>
      </c>
      <c r="C320" s="27">
        <v>337</v>
      </c>
    </row>
    <row r="321" spans="1:3" x14ac:dyDescent="0.3">
      <c r="B321" s="25" t="s">
        <v>328</v>
      </c>
      <c r="C321" s="27">
        <v>349.7</v>
      </c>
    </row>
    <row r="322" spans="1:3" x14ac:dyDescent="0.3">
      <c r="B322" s="25" t="s">
        <v>815</v>
      </c>
      <c r="C322" s="27">
        <v>634.35</v>
      </c>
    </row>
    <row r="323" spans="1:3" x14ac:dyDescent="0.3">
      <c r="B323" s="25" t="s">
        <v>873</v>
      </c>
      <c r="C323" s="27">
        <v>397.5</v>
      </c>
    </row>
    <row r="324" spans="1:3" x14ac:dyDescent="0.3">
      <c r="A324" s="39">
        <v>42819</v>
      </c>
      <c r="B324" s="25" t="s">
        <v>74</v>
      </c>
      <c r="C324" s="27">
        <v>431.35</v>
      </c>
    </row>
    <row r="325" spans="1:3" x14ac:dyDescent="0.3">
      <c r="B325" s="25" t="s">
        <v>643</v>
      </c>
      <c r="C325" s="27">
        <v>188.88</v>
      </c>
    </row>
    <row r="326" spans="1:3" x14ac:dyDescent="0.3">
      <c r="B326" s="25" t="s">
        <v>551</v>
      </c>
      <c r="C326" s="27">
        <v>336</v>
      </c>
    </row>
    <row r="327" spans="1:3" x14ac:dyDescent="0.3">
      <c r="B327" s="25" t="s">
        <v>440</v>
      </c>
      <c r="C327" s="27">
        <v>262.5</v>
      </c>
    </row>
    <row r="328" spans="1:3" x14ac:dyDescent="0.3">
      <c r="B328" s="25" t="s">
        <v>641</v>
      </c>
      <c r="C328" s="27">
        <v>299.85000000000002</v>
      </c>
    </row>
    <row r="329" spans="1:3" x14ac:dyDescent="0.3">
      <c r="B329" s="25" t="s">
        <v>868</v>
      </c>
      <c r="C329" s="27">
        <v>716</v>
      </c>
    </row>
    <row r="330" spans="1:3" x14ac:dyDescent="0.3">
      <c r="B330" s="25" t="s">
        <v>553</v>
      </c>
      <c r="C330" s="27">
        <v>562.6</v>
      </c>
    </row>
    <row r="331" spans="1:3" x14ac:dyDescent="0.3">
      <c r="B331" s="25" t="s">
        <v>370</v>
      </c>
      <c r="C331" s="27">
        <v>696.35</v>
      </c>
    </row>
    <row r="332" spans="1:3" x14ac:dyDescent="0.3">
      <c r="B332" s="25" t="s">
        <v>870</v>
      </c>
      <c r="C332" s="27">
        <v>424.07</v>
      </c>
    </row>
    <row r="333" spans="1:3" x14ac:dyDescent="0.3">
      <c r="B333" s="25" t="s">
        <v>113</v>
      </c>
      <c r="C333" s="27">
        <v>480.5</v>
      </c>
    </row>
    <row r="334" spans="1:3" x14ac:dyDescent="0.3">
      <c r="A334" s="39">
        <v>42785</v>
      </c>
      <c r="B334" s="25" t="s">
        <v>851</v>
      </c>
      <c r="C334" s="27">
        <v>50</v>
      </c>
    </row>
    <row r="335" spans="1:3" x14ac:dyDescent="0.3">
      <c r="B335" s="25" t="s">
        <v>110</v>
      </c>
      <c r="C335" s="27">
        <v>255</v>
      </c>
    </row>
    <row r="336" spans="1:3" x14ac:dyDescent="0.3">
      <c r="B336" s="25" t="s">
        <v>502</v>
      </c>
      <c r="C336" s="27">
        <v>577.5</v>
      </c>
    </row>
    <row r="337" spans="1:3" x14ac:dyDescent="0.3">
      <c r="B337" s="25" t="s">
        <v>315</v>
      </c>
      <c r="C337" s="27">
        <v>800.7</v>
      </c>
    </row>
    <row r="338" spans="1:3" x14ac:dyDescent="0.3">
      <c r="B338" s="25" t="s">
        <v>321</v>
      </c>
      <c r="C338" s="27">
        <v>707.85</v>
      </c>
    </row>
    <row r="339" spans="1:3" x14ac:dyDescent="0.3">
      <c r="B339" s="25" t="s">
        <v>850</v>
      </c>
      <c r="C339" s="27">
        <v>486.15</v>
      </c>
    </row>
    <row r="340" spans="1:3" x14ac:dyDescent="0.3">
      <c r="B340" s="25" t="s">
        <v>614</v>
      </c>
      <c r="C340" s="27">
        <v>299.85000000000002</v>
      </c>
    </row>
    <row r="341" spans="1:3" x14ac:dyDescent="0.3">
      <c r="B341" s="25" t="s">
        <v>558</v>
      </c>
      <c r="C341" s="27">
        <v>444.85</v>
      </c>
    </row>
    <row r="342" spans="1:3" x14ac:dyDescent="0.3">
      <c r="B342" s="25" t="s">
        <v>789</v>
      </c>
      <c r="C342" s="27">
        <v>488</v>
      </c>
    </row>
    <row r="343" spans="1:3" x14ac:dyDescent="0.3">
      <c r="B343" s="25" t="s">
        <v>432</v>
      </c>
      <c r="C343" s="27">
        <v>355.5</v>
      </c>
    </row>
    <row r="344" spans="1:3" x14ac:dyDescent="0.3">
      <c r="B344" s="25" t="s">
        <v>341</v>
      </c>
      <c r="C344" s="27">
        <v>447.78</v>
      </c>
    </row>
    <row r="345" spans="1:3" x14ac:dyDescent="0.3">
      <c r="B345" s="25" t="s">
        <v>191</v>
      </c>
      <c r="C345" s="27">
        <v>538.70000000000005</v>
      </c>
    </row>
    <row r="346" spans="1:3" x14ac:dyDescent="0.3">
      <c r="A346" s="39">
        <v>42806</v>
      </c>
      <c r="B346" s="25" t="s">
        <v>609</v>
      </c>
      <c r="C346" s="27">
        <v>203.5</v>
      </c>
    </row>
    <row r="347" spans="1:3" x14ac:dyDescent="0.3">
      <c r="B347" s="25" t="s">
        <v>505</v>
      </c>
      <c r="C347" s="27">
        <v>267.12</v>
      </c>
    </row>
    <row r="348" spans="1:3" x14ac:dyDescent="0.3">
      <c r="B348" s="25" t="s">
        <v>111</v>
      </c>
      <c r="C348" s="27">
        <v>767.35</v>
      </c>
    </row>
    <row r="349" spans="1:3" x14ac:dyDescent="0.3">
      <c r="B349" s="25" t="s">
        <v>682</v>
      </c>
      <c r="C349" s="27">
        <v>267.38</v>
      </c>
    </row>
    <row r="350" spans="1:3" x14ac:dyDescent="0.3">
      <c r="B350" s="25" t="s">
        <v>687</v>
      </c>
      <c r="C350" s="27">
        <v>179.92000000000002</v>
      </c>
    </row>
    <row r="351" spans="1:3" x14ac:dyDescent="0.3">
      <c r="B351" s="25" t="s">
        <v>183</v>
      </c>
      <c r="C351" s="27">
        <v>390</v>
      </c>
    </row>
    <row r="352" spans="1:3" x14ac:dyDescent="0.3">
      <c r="B352" s="25" t="s">
        <v>684</v>
      </c>
      <c r="C352" s="27">
        <v>300.08</v>
      </c>
    </row>
    <row r="353" spans="1:3" x14ac:dyDescent="0.3">
      <c r="B353" s="25" t="s">
        <v>187</v>
      </c>
      <c r="C353" s="27">
        <v>160</v>
      </c>
    </row>
    <row r="354" spans="1:3" x14ac:dyDescent="0.3">
      <c r="B354" s="25" t="s">
        <v>725</v>
      </c>
      <c r="C354" s="27">
        <v>437</v>
      </c>
    </row>
    <row r="355" spans="1:3" x14ac:dyDescent="0.3">
      <c r="B355" s="25" t="s">
        <v>101</v>
      </c>
      <c r="C355" s="27">
        <v>343</v>
      </c>
    </row>
    <row r="356" spans="1:3" x14ac:dyDescent="0.3">
      <c r="B356" s="25" t="s">
        <v>327</v>
      </c>
      <c r="C356" s="27">
        <v>335</v>
      </c>
    </row>
    <row r="357" spans="1:3" x14ac:dyDescent="0.3">
      <c r="A357" s="39">
        <v>42798</v>
      </c>
      <c r="B357" s="25" t="s">
        <v>427</v>
      </c>
      <c r="C357" s="27">
        <v>645.20000000000005</v>
      </c>
    </row>
    <row r="358" spans="1:3" x14ac:dyDescent="0.3">
      <c r="B358" s="25" t="s">
        <v>853</v>
      </c>
      <c r="C358" s="27">
        <v>450.1</v>
      </c>
    </row>
    <row r="359" spans="1:3" x14ac:dyDescent="0.3">
      <c r="B359" s="25" t="s">
        <v>340</v>
      </c>
      <c r="C359" s="27">
        <v>839.85</v>
      </c>
    </row>
    <row r="360" spans="1:3" x14ac:dyDescent="0.3">
      <c r="B360" s="25" t="s">
        <v>97</v>
      </c>
      <c r="C360" s="27">
        <v>200</v>
      </c>
    </row>
    <row r="361" spans="1:3" x14ac:dyDescent="0.3">
      <c r="B361" s="25" t="s">
        <v>685</v>
      </c>
      <c r="C361" s="27">
        <v>669.85</v>
      </c>
    </row>
    <row r="362" spans="1:3" x14ac:dyDescent="0.3">
      <c r="B362" s="25" t="s">
        <v>682</v>
      </c>
      <c r="C362" s="27">
        <v>749.65</v>
      </c>
    </row>
    <row r="363" spans="1:3" x14ac:dyDescent="0.3">
      <c r="B363" s="25" t="s">
        <v>782</v>
      </c>
      <c r="C363" s="27">
        <v>485.7</v>
      </c>
    </row>
    <row r="364" spans="1:3" x14ac:dyDescent="0.3">
      <c r="B364" s="25" t="s">
        <v>370</v>
      </c>
      <c r="C364" s="27">
        <v>687.5</v>
      </c>
    </row>
    <row r="365" spans="1:3" x14ac:dyDescent="0.3">
      <c r="B365" s="25" t="s">
        <v>431</v>
      </c>
      <c r="C365" s="27">
        <v>873.5</v>
      </c>
    </row>
    <row r="366" spans="1:3" x14ac:dyDescent="0.3">
      <c r="B366" s="25" t="s">
        <v>816</v>
      </c>
      <c r="C366" s="27">
        <v>686.55</v>
      </c>
    </row>
    <row r="367" spans="1:3" x14ac:dyDescent="0.3">
      <c r="B367" s="25" t="s">
        <v>550</v>
      </c>
      <c r="C367" s="27">
        <v>50</v>
      </c>
    </row>
    <row r="368" spans="1:3" x14ac:dyDescent="0.3">
      <c r="A368" s="39">
        <v>42813</v>
      </c>
      <c r="B368" s="25" t="s">
        <v>730</v>
      </c>
      <c r="C368" s="27">
        <v>523.35</v>
      </c>
    </row>
    <row r="369" spans="1:3" x14ac:dyDescent="0.3">
      <c r="B369" s="25" t="s">
        <v>112</v>
      </c>
      <c r="C369" s="27">
        <v>393.35</v>
      </c>
    </row>
    <row r="370" spans="1:3" x14ac:dyDescent="0.3">
      <c r="B370" s="25" t="s">
        <v>105</v>
      </c>
      <c r="C370" s="27">
        <v>466.35</v>
      </c>
    </row>
    <row r="371" spans="1:3" x14ac:dyDescent="0.3">
      <c r="B371" s="25" t="s">
        <v>861</v>
      </c>
      <c r="C371" s="27">
        <v>50</v>
      </c>
    </row>
    <row r="372" spans="1:3" x14ac:dyDescent="0.3">
      <c r="B372" s="25" t="s">
        <v>791</v>
      </c>
      <c r="C372" s="27">
        <v>75</v>
      </c>
    </row>
    <row r="373" spans="1:3" x14ac:dyDescent="0.3">
      <c r="B373" s="25" t="s">
        <v>850</v>
      </c>
      <c r="C373" s="27">
        <v>280.8</v>
      </c>
    </row>
    <row r="374" spans="1:3" x14ac:dyDescent="0.3">
      <c r="B374" s="25" t="s">
        <v>614</v>
      </c>
      <c r="C374" s="27">
        <v>37.5</v>
      </c>
    </row>
    <row r="375" spans="1:3" x14ac:dyDescent="0.3">
      <c r="B375" s="25" t="s">
        <v>817</v>
      </c>
      <c r="C375" s="27">
        <v>734.15</v>
      </c>
    </row>
    <row r="376" spans="1:3" x14ac:dyDescent="0.3">
      <c r="B376" s="25" t="s">
        <v>728</v>
      </c>
      <c r="C376" s="27">
        <v>334</v>
      </c>
    </row>
    <row r="377" spans="1:3" x14ac:dyDescent="0.3">
      <c r="B377" s="25" t="s">
        <v>558</v>
      </c>
      <c r="C377" s="27">
        <v>504</v>
      </c>
    </row>
    <row r="378" spans="1:3" x14ac:dyDescent="0.3">
      <c r="B378" s="25" t="s">
        <v>432</v>
      </c>
      <c r="C378" s="27">
        <v>228.2</v>
      </c>
    </row>
    <row r="379" spans="1:3" x14ac:dyDescent="0.3">
      <c r="B379" s="25" t="s">
        <v>561</v>
      </c>
      <c r="C379" s="27">
        <v>245</v>
      </c>
    </row>
    <row r="380" spans="1:3" x14ac:dyDescent="0.3">
      <c r="A380" s="39">
        <v>42842</v>
      </c>
      <c r="B380" s="25" t="s">
        <v>730</v>
      </c>
      <c r="C380" s="27">
        <v>484.35</v>
      </c>
    </row>
    <row r="381" spans="1:3" x14ac:dyDescent="0.3">
      <c r="B381" s="25" t="s">
        <v>729</v>
      </c>
      <c r="C381" s="27">
        <v>430.8</v>
      </c>
    </row>
    <row r="382" spans="1:3" x14ac:dyDescent="0.3">
      <c r="B382" s="25" t="s">
        <v>621</v>
      </c>
      <c r="C382" s="27">
        <v>543</v>
      </c>
    </row>
    <row r="383" spans="1:3" x14ac:dyDescent="0.3">
      <c r="B383" s="25" t="s">
        <v>97</v>
      </c>
      <c r="C383" s="27">
        <v>300</v>
      </c>
    </row>
    <row r="384" spans="1:3" x14ac:dyDescent="0.3">
      <c r="B384" s="25" t="s">
        <v>641</v>
      </c>
      <c r="C384" s="27">
        <v>391.15</v>
      </c>
    </row>
    <row r="385" spans="1:3" x14ac:dyDescent="0.3">
      <c r="B385" s="25" t="s">
        <v>105</v>
      </c>
      <c r="C385" s="27">
        <v>391.35</v>
      </c>
    </row>
    <row r="386" spans="1:3" x14ac:dyDescent="0.3">
      <c r="B386" s="25" t="s">
        <v>778</v>
      </c>
      <c r="C386" s="27">
        <v>127</v>
      </c>
    </row>
    <row r="387" spans="1:3" x14ac:dyDescent="0.3">
      <c r="B387" s="25" t="s">
        <v>184</v>
      </c>
      <c r="C387" s="27">
        <v>722.7</v>
      </c>
    </row>
    <row r="388" spans="1:3" x14ac:dyDescent="0.3">
      <c r="B388" s="25" t="s">
        <v>725</v>
      </c>
      <c r="C388" s="27">
        <v>105.28999999999999</v>
      </c>
    </row>
    <row r="389" spans="1:3" x14ac:dyDescent="0.3">
      <c r="B389" s="25" t="s">
        <v>789</v>
      </c>
      <c r="C389" s="27">
        <v>447.85</v>
      </c>
    </row>
    <row r="390" spans="1:3" x14ac:dyDescent="0.3">
      <c r="B390" s="25" t="s">
        <v>875</v>
      </c>
      <c r="C390" s="27">
        <v>112.5</v>
      </c>
    </row>
    <row r="391" spans="1:3" x14ac:dyDescent="0.3">
      <c r="A391" s="39">
        <v>42839</v>
      </c>
      <c r="B391" s="25" t="s">
        <v>504</v>
      </c>
      <c r="C391" s="27">
        <v>37.5</v>
      </c>
    </row>
    <row r="392" spans="1:3" x14ac:dyDescent="0.3">
      <c r="B392" s="25" t="s">
        <v>97</v>
      </c>
      <c r="C392" s="27">
        <v>235.24</v>
      </c>
    </row>
    <row r="393" spans="1:3" x14ac:dyDescent="0.3">
      <c r="B393" s="25" t="s">
        <v>187</v>
      </c>
      <c r="C393" s="27">
        <v>199.19</v>
      </c>
    </row>
    <row r="394" spans="1:3" x14ac:dyDescent="0.3">
      <c r="A394" s="39">
        <v>42804</v>
      </c>
      <c r="B394" s="25" t="s">
        <v>504</v>
      </c>
      <c r="C394" s="27">
        <v>99.5</v>
      </c>
    </row>
    <row r="395" spans="1:3" x14ac:dyDescent="0.3">
      <c r="B395" s="25" t="s">
        <v>399</v>
      </c>
      <c r="C395" s="27">
        <v>85</v>
      </c>
    </row>
    <row r="396" spans="1:3" x14ac:dyDescent="0.3">
      <c r="B396" s="25" t="s">
        <v>614</v>
      </c>
      <c r="C396" s="27">
        <v>387.91999999999996</v>
      </c>
    </row>
    <row r="397" spans="1:3" x14ac:dyDescent="0.3">
      <c r="A397" s="39">
        <v>42769</v>
      </c>
      <c r="B397" s="25" t="s">
        <v>75</v>
      </c>
      <c r="C397" s="27">
        <v>37.5</v>
      </c>
    </row>
    <row r="398" spans="1:3" x14ac:dyDescent="0.3">
      <c r="B398" s="25" t="s">
        <v>77</v>
      </c>
      <c r="C398" s="27">
        <v>99</v>
      </c>
    </row>
    <row r="399" spans="1:3" x14ac:dyDescent="0.3">
      <c r="B399" s="25" t="s">
        <v>635</v>
      </c>
      <c r="C399" s="27">
        <v>172.09</v>
      </c>
    </row>
    <row r="400" spans="1:3" x14ac:dyDescent="0.3">
      <c r="A400" s="39">
        <v>42797</v>
      </c>
      <c r="B400" s="25" t="s">
        <v>326</v>
      </c>
      <c r="C400" s="27">
        <v>85</v>
      </c>
    </row>
    <row r="401" spans="1:3" x14ac:dyDescent="0.3">
      <c r="B401" s="25" t="s">
        <v>75</v>
      </c>
      <c r="C401" s="27">
        <v>50</v>
      </c>
    </row>
    <row r="402" spans="1:3" x14ac:dyDescent="0.3">
      <c r="B402" s="25" t="s">
        <v>813</v>
      </c>
      <c r="C402" s="27">
        <v>49.69</v>
      </c>
    </row>
    <row r="403" spans="1:3" x14ac:dyDescent="0.3">
      <c r="A403" s="39">
        <v>42832</v>
      </c>
      <c r="B403" s="25" t="s">
        <v>860</v>
      </c>
      <c r="C403" s="27">
        <v>58</v>
      </c>
    </row>
    <row r="404" spans="1:3" x14ac:dyDescent="0.3">
      <c r="B404" s="25" t="s">
        <v>817</v>
      </c>
      <c r="C404" s="27">
        <v>50</v>
      </c>
    </row>
    <row r="405" spans="1:3" x14ac:dyDescent="0.3">
      <c r="B405" s="25" t="s">
        <v>394</v>
      </c>
      <c r="C405" s="27">
        <v>207.5</v>
      </c>
    </row>
    <row r="406" spans="1:3" x14ac:dyDescent="0.3">
      <c r="A406" s="39">
        <v>42825</v>
      </c>
      <c r="B406" s="25" t="s">
        <v>75</v>
      </c>
      <c r="C406" s="27">
        <v>100</v>
      </c>
    </row>
    <row r="407" spans="1:3" x14ac:dyDescent="0.3">
      <c r="B407" s="25" t="s">
        <v>177</v>
      </c>
      <c r="C407" s="27">
        <v>243</v>
      </c>
    </row>
    <row r="408" spans="1:3" x14ac:dyDescent="0.3">
      <c r="B408" s="25" t="s">
        <v>338</v>
      </c>
      <c r="C408" s="27">
        <v>75</v>
      </c>
    </row>
    <row r="409" spans="1:3" x14ac:dyDescent="0.3">
      <c r="A409" s="39">
        <v>42846</v>
      </c>
      <c r="B409" s="25" t="s">
        <v>97</v>
      </c>
      <c r="C409" s="27">
        <v>603.43000000000006</v>
      </c>
    </row>
    <row r="410" spans="1:3" x14ac:dyDescent="0.3">
      <c r="B410" s="25" t="s">
        <v>502</v>
      </c>
      <c r="C410" s="27">
        <v>29</v>
      </c>
    </row>
    <row r="411" spans="1:3" x14ac:dyDescent="0.3">
      <c r="B411" s="25" t="s">
        <v>856</v>
      </c>
      <c r="C411" s="27">
        <v>114</v>
      </c>
    </row>
    <row r="412" spans="1:3" x14ac:dyDescent="0.3">
      <c r="A412" s="39">
        <v>42847</v>
      </c>
      <c r="B412" s="25" t="s">
        <v>369</v>
      </c>
      <c r="C412" s="27">
        <v>276.5</v>
      </c>
    </row>
    <row r="413" spans="1:3" x14ac:dyDescent="0.3">
      <c r="B413" s="25" t="s">
        <v>552</v>
      </c>
      <c r="C413" s="27">
        <v>125</v>
      </c>
    </row>
    <row r="414" spans="1:3" x14ac:dyDescent="0.3">
      <c r="B414" s="25" t="s">
        <v>853</v>
      </c>
      <c r="C414" s="27">
        <v>560.85</v>
      </c>
    </row>
    <row r="415" spans="1:3" x14ac:dyDescent="0.3">
      <c r="B415" s="25" t="s">
        <v>336</v>
      </c>
      <c r="C415" s="27">
        <v>100</v>
      </c>
    </row>
    <row r="416" spans="1:3" x14ac:dyDescent="0.3">
      <c r="B416" s="25" t="s">
        <v>399</v>
      </c>
      <c r="C416" s="27">
        <v>895.35</v>
      </c>
    </row>
    <row r="417" spans="1:3" x14ac:dyDescent="0.3">
      <c r="B417" s="25" t="s">
        <v>94</v>
      </c>
      <c r="C417" s="27">
        <v>625.20000000000005</v>
      </c>
    </row>
    <row r="418" spans="1:3" x14ac:dyDescent="0.3">
      <c r="B418" s="25" t="s">
        <v>97</v>
      </c>
      <c r="C418" s="27">
        <v>523.15</v>
      </c>
    </row>
    <row r="419" spans="1:3" x14ac:dyDescent="0.3">
      <c r="B419" s="25" t="s">
        <v>440</v>
      </c>
      <c r="C419" s="27">
        <v>577.04999999999995</v>
      </c>
    </row>
    <row r="420" spans="1:3" x14ac:dyDescent="0.3">
      <c r="B420" s="25" t="s">
        <v>612</v>
      </c>
      <c r="C420" s="27">
        <v>598.79999999999995</v>
      </c>
    </row>
    <row r="421" spans="1:3" x14ac:dyDescent="0.3">
      <c r="B421" s="25" t="s">
        <v>775</v>
      </c>
      <c r="C421" s="27">
        <v>596.35</v>
      </c>
    </row>
    <row r="422" spans="1:3" x14ac:dyDescent="0.3">
      <c r="B422" s="25" t="s">
        <v>871</v>
      </c>
      <c r="C422" s="27">
        <v>747.1</v>
      </c>
    </row>
    <row r="423" spans="1:3" x14ac:dyDescent="0.3">
      <c r="B423" s="25" t="s">
        <v>808</v>
      </c>
      <c r="C423" s="27">
        <v>261.8</v>
      </c>
    </row>
    <row r="424" spans="1:3" x14ac:dyDescent="0.3">
      <c r="A424" s="39">
        <v>42848</v>
      </c>
      <c r="B424" s="25" t="s">
        <v>78</v>
      </c>
      <c r="C424" s="27">
        <v>298.5</v>
      </c>
    </row>
    <row r="425" spans="1:3" x14ac:dyDescent="0.3">
      <c r="B425" s="25" t="s">
        <v>326</v>
      </c>
      <c r="C425" s="27">
        <v>149.85</v>
      </c>
    </row>
    <row r="426" spans="1:3" x14ac:dyDescent="0.3">
      <c r="B426" s="25" t="s">
        <v>565</v>
      </c>
      <c r="C426" s="27">
        <v>205.35</v>
      </c>
    </row>
    <row r="427" spans="1:3" x14ac:dyDescent="0.3">
      <c r="B427" s="25" t="s">
        <v>780</v>
      </c>
      <c r="C427" s="27">
        <v>337.5</v>
      </c>
    </row>
    <row r="428" spans="1:3" x14ac:dyDescent="0.3">
      <c r="B428" s="25" t="s">
        <v>395</v>
      </c>
      <c r="C428" s="27">
        <v>467.85</v>
      </c>
    </row>
    <row r="429" spans="1:3" x14ac:dyDescent="0.3">
      <c r="B429" s="25" t="s">
        <v>180</v>
      </c>
      <c r="C429" s="27">
        <v>610.85</v>
      </c>
    </row>
    <row r="430" spans="1:3" x14ac:dyDescent="0.3">
      <c r="B430" s="25" t="s">
        <v>315</v>
      </c>
      <c r="C430" s="27">
        <v>373</v>
      </c>
    </row>
    <row r="431" spans="1:3" x14ac:dyDescent="0.3">
      <c r="B431" s="25" t="s">
        <v>726</v>
      </c>
      <c r="C431" s="27">
        <v>448.35</v>
      </c>
    </row>
    <row r="432" spans="1:3" x14ac:dyDescent="0.3">
      <c r="B432" s="25" t="s">
        <v>432</v>
      </c>
      <c r="C432" s="27">
        <v>48.19</v>
      </c>
    </row>
    <row r="433" spans="1:3" x14ac:dyDescent="0.3">
      <c r="B433" s="25" t="s">
        <v>792</v>
      </c>
      <c r="C433" s="27">
        <v>679.74</v>
      </c>
    </row>
    <row r="434" spans="1:3" x14ac:dyDescent="0.3">
      <c r="B434" s="25" t="s">
        <v>559</v>
      </c>
      <c r="C434" s="27">
        <v>320.69</v>
      </c>
    </row>
    <row r="435" spans="1:3" x14ac:dyDescent="0.3">
      <c r="A435" s="39">
        <v>42853</v>
      </c>
      <c r="B435" s="25" t="s">
        <v>326</v>
      </c>
      <c r="C435" s="27">
        <v>0</v>
      </c>
    </row>
    <row r="436" spans="1:3" x14ac:dyDescent="0.3">
      <c r="B436" s="25" t="s">
        <v>819</v>
      </c>
      <c r="C436" s="27">
        <v>150</v>
      </c>
    </row>
    <row r="437" spans="1:3" x14ac:dyDescent="0.3">
      <c r="B437" s="25" t="s">
        <v>188</v>
      </c>
      <c r="C437" s="27">
        <v>210</v>
      </c>
    </row>
    <row r="438" spans="1:3" x14ac:dyDescent="0.3">
      <c r="A438" s="39">
        <v>42854</v>
      </c>
      <c r="B438" s="25" t="s">
        <v>504</v>
      </c>
      <c r="C438" s="27">
        <v>700.45</v>
      </c>
    </row>
    <row r="439" spans="1:3" x14ac:dyDescent="0.3">
      <c r="B439" s="25" t="s">
        <v>862</v>
      </c>
      <c r="C439" s="27">
        <v>373.59000000000003</v>
      </c>
    </row>
    <row r="440" spans="1:3" x14ac:dyDescent="0.3">
      <c r="B440" s="25" t="s">
        <v>111</v>
      </c>
      <c r="C440" s="27">
        <v>87.5</v>
      </c>
    </row>
    <row r="441" spans="1:3" x14ac:dyDescent="0.3">
      <c r="B441" s="25" t="s">
        <v>849</v>
      </c>
      <c r="C441" s="27">
        <v>317.7</v>
      </c>
    </row>
    <row r="442" spans="1:3" x14ac:dyDescent="0.3">
      <c r="B442" s="25" t="s">
        <v>189</v>
      </c>
      <c r="C442" s="27">
        <v>587.54999999999995</v>
      </c>
    </row>
    <row r="443" spans="1:3" x14ac:dyDescent="0.3">
      <c r="B443" s="25" t="s">
        <v>176</v>
      </c>
      <c r="C443" s="27">
        <v>330.8</v>
      </c>
    </row>
    <row r="444" spans="1:3" x14ac:dyDescent="0.3">
      <c r="B444" s="25" t="s">
        <v>177</v>
      </c>
      <c r="C444" s="27">
        <v>110.5</v>
      </c>
    </row>
    <row r="445" spans="1:3" x14ac:dyDescent="0.3">
      <c r="B445" s="25" t="s">
        <v>555</v>
      </c>
      <c r="C445" s="27">
        <v>435.38</v>
      </c>
    </row>
    <row r="446" spans="1:3" x14ac:dyDescent="0.3">
      <c r="B446" s="25" t="s">
        <v>613</v>
      </c>
      <c r="C446" s="27">
        <v>526.95000000000005</v>
      </c>
    </row>
    <row r="447" spans="1:3" x14ac:dyDescent="0.3">
      <c r="B447" s="25" t="s">
        <v>725</v>
      </c>
      <c r="C447" s="27">
        <v>598.79999999999995</v>
      </c>
    </row>
    <row r="448" spans="1:3" x14ac:dyDescent="0.3">
      <c r="B448" s="25" t="s">
        <v>429</v>
      </c>
      <c r="C448" s="27">
        <v>560.54999999999995</v>
      </c>
    </row>
    <row r="449" spans="1:3" x14ac:dyDescent="0.3">
      <c r="B449" s="25" t="s">
        <v>327</v>
      </c>
      <c r="C449" s="27">
        <v>263</v>
      </c>
    </row>
    <row r="450" spans="1:3" x14ac:dyDescent="0.3">
      <c r="A450" s="39">
        <v>42855</v>
      </c>
      <c r="B450" s="25" t="s">
        <v>608</v>
      </c>
      <c r="C450" s="27">
        <v>262.85000000000002</v>
      </c>
    </row>
    <row r="451" spans="1:3" x14ac:dyDescent="0.3">
      <c r="B451" s="25" t="s">
        <v>806</v>
      </c>
      <c r="C451" s="27">
        <v>748.5</v>
      </c>
    </row>
    <row r="452" spans="1:3" x14ac:dyDescent="0.3">
      <c r="B452" s="25" t="s">
        <v>111</v>
      </c>
      <c r="C452" s="27">
        <v>419.5</v>
      </c>
    </row>
    <row r="453" spans="1:3" x14ac:dyDescent="0.3">
      <c r="B453" s="25" t="s">
        <v>110</v>
      </c>
      <c r="C453" s="27">
        <v>124.85</v>
      </c>
    </row>
    <row r="454" spans="1:3" x14ac:dyDescent="0.3">
      <c r="B454" s="25" t="s">
        <v>615</v>
      </c>
      <c r="C454" s="27">
        <v>37.5</v>
      </c>
    </row>
    <row r="455" spans="1:3" x14ac:dyDescent="0.3">
      <c r="B455" s="25" t="s">
        <v>852</v>
      </c>
      <c r="C455" s="27">
        <v>514.5</v>
      </c>
    </row>
    <row r="456" spans="1:3" x14ac:dyDescent="0.3">
      <c r="B456" s="25" t="s">
        <v>856</v>
      </c>
      <c r="C456" s="27">
        <v>600.45000000000005</v>
      </c>
    </row>
    <row r="457" spans="1:3" x14ac:dyDescent="0.3">
      <c r="B457" s="25" t="s">
        <v>106</v>
      </c>
      <c r="C457" s="27">
        <v>590</v>
      </c>
    </row>
    <row r="458" spans="1:3" x14ac:dyDescent="0.3">
      <c r="B458" s="25" t="s">
        <v>611</v>
      </c>
      <c r="C458" s="27">
        <v>432.4</v>
      </c>
    </row>
    <row r="459" spans="1:3" x14ac:dyDescent="0.3">
      <c r="B459" s="25" t="s">
        <v>338</v>
      </c>
      <c r="C459" s="27">
        <v>662.26</v>
      </c>
    </row>
    <row r="460" spans="1:3" x14ac:dyDescent="0.3">
      <c r="B460" s="25" t="s">
        <v>96</v>
      </c>
      <c r="C460" s="27">
        <v>240.99</v>
      </c>
    </row>
    <row r="461" spans="1:3" x14ac:dyDescent="0.3">
      <c r="B461" s="25" t="s">
        <v>607</v>
      </c>
      <c r="C461" s="27">
        <v>466.35</v>
      </c>
    </row>
    <row r="462" spans="1:3" x14ac:dyDescent="0.3">
      <c r="A462" s="39">
        <v>42856</v>
      </c>
      <c r="B462" s="25" t="s">
        <v>692</v>
      </c>
      <c r="C462" s="27">
        <v>634.41</v>
      </c>
    </row>
    <row r="463" spans="1:3" x14ac:dyDescent="0.3">
      <c r="B463" s="25" t="s">
        <v>853</v>
      </c>
      <c r="C463" s="27">
        <v>523.35</v>
      </c>
    </row>
    <row r="464" spans="1:3" x14ac:dyDescent="0.3">
      <c r="B464" s="25" t="s">
        <v>336</v>
      </c>
      <c r="C464" s="27">
        <v>235.5</v>
      </c>
    </row>
    <row r="465" spans="1:3" x14ac:dyDescent="0.3">
      <c r="B465" s="25" t="s">
        <v>433</v>
      </c>
      <c r="C465" s="27">
        <v>732</v>
      </c>
    </row>
    <row r="466" spans="1:3" x14ac:dyDescent="0.3">
      <c r="B466" s="25" t="s">
        <v>812</v>
      </c>
      <c r="C466" s="27">
        <v>316.5</v>
      </c>
    </row>
    <row r="467" spans="1:3" x14ac:dyDescent="0.3">
      <c r="B467" s="25" t="s">
        <v>784</v>
      </c>
      <c r="C467" s="27">
        <v>983.7</v>
      </c>
    </row>
    <row r="468" spans="1:3" x14ac:dyDescent="0.3">
      <c r="B468" s="25" t="s">
        <v>682</v>
      </c>
      <c r="C468" s="27">
        <v>514.43000000000006</v>
      </c>
    </row>
    <row r="469" spans="1:3" x14ac:dyDescent="0.3">
      <c r="B469" s="25" t="s">
        <v>687</v>
      </c>
      <c r="C469" s="27">
        <v>114</v>
      </c>
    </row>
    <row r="470" spans="1:3" x14ac:dyDescent="0.3">
      <c r="B470" s="25" t="s">
        <v>428</v>
      </c>
      <c r="C470" s="27">
        <v>592.45000000000005</v>
      </c>
    </row>
    <row r="471" spans="1:3" x14ac:dyDescent="0.3">
      <c r="B471" s="25" t="s">
        <v>113</v>
      </c>
      <c r="C471" s="27">
        <v>558.85</v>
      </c>
    </row>
    <row r="472" spans="1:3" x14ac:dyDescent="0.3">
      <c r="B472" s="25" t="s">
        <v>855</v>
      </c>
      <c r="C472" s="27">
        <v>563.95000000000005</v>
      </c>
    </row>
    <row r="473" spans="1:3" x14ac:dyDescent="0.3">
      <c r="A473" s="39">
        <v>42860</v>
      </c>
      <c r="B473" s="25" t="s">
        <v>862</v>
      </c>
      <c r="C473" s="27">
        <v>50</v>
      </c>
    </row>
    <row r="474" spans="1:3" x14ac:dyDescent="0.3">
      <c r="B474" s="25" t="s">
        <v>336</v>
      </c>
      <c r="C474" s="27">
        <v>158</v>
      </c>
    </row>
    <row r="475" spans="1:3" x14ac:dyDescent="0.3">
      <c r="B475" s="25" t="s">
        <v>474</v>
      </c>
      <c r="C475" s="27">
        <v>100</v>
      </c>
    </row>
    <row r="476" spans="1:3" x14ac:dyDescent="0.3">
      <c r="A476" s="39">
        <v>42861</v>
      </c>
      <c r="B476" s="25" t="s">
        <v>339</v>
      </c>
      <c r="C476" s="27">
        <v>740.8</v>
      </c>
    </row>
    <row r="477" spans="1:3" x14ac:dyDescent="0.3">
      <c r="B477" s="25" t="s">
        <v>506</v>
      </c>
      <c r="C477" s="27">
        <v>337.5</v>
      </c>
    </row>
    <row r="478" spans="1:3" x14ac:dyDescent="0.3">
      <c r="B478" s="25" t="s">
        <v>326</v>
      </c>
      <c r="C478" s="27">
        <v>100</v>
      </c>
    </row>
    <row r="479" spans="1:3" x14ac:dyDescent="0.3">
      <c r="B479" s="25" t="s">
        <v>622</v>
      </c>
      <c r="C479" s="27">
        <v>150</v>
      </c>
    </row>
    <row r="480" spans="1:3" x14ac:dyDescent="0.3">
      <c r="B480" s="25" t="s">
        <v>330</v>
      </c>
      <c r="C480" s="27">
        <v>477</v>
      </c>
    </row>
    <row r="481" spans="1:3" x14ac:dyDescent="0.3">
      <c r="B481" s="25" t="s">
        <v>336</v>
      </c>
      <c r="C481" s="27">
        <v>638.85</v>
      </c>
    </row>
    <row r="482" spans="1:3" x14ac:dyDescent="0.3">
      <c r="B482" s="25" t="s">
        <v>565</v>
      </c>
      <c r="C482" s="27">
        <v>411.15</v>
      </c>
    </row>
    <row r="483" spans="1:3" x14ac:dyDescent="0.3">
      <c r="B483" s="25" t="s">
        <v>819</v>
      </c>
      <c r="C483" s="27">
        <v>354.35</v>
      </c>
    </row>
    <row r="484" spans="1:3" x14ac:dyDescent="0.3">
      <c r="B484" s="25" t="s">
        <v>76</v>
      </c>
      <c r="C484" s="27">
        <v>280.5</v>
      </c>
    </row>
    <row r="485" spans="1:3" x14ac:dyDescent="0.3">
      <c r="B485" s="25" t="s">
        <v>615</v>
      </c>
      <c r="C485" s="27">
        <v>373.5</v>
      </c>
    </row>
    <row r="486" spans="1:3" x14ac:dyDescent="0.3">
      <c r="B486" s="25" t="s">
        <v>733</v>
      </c>
      <c r="C486" s="27">
        <v>356.5</v>
      </c>
    </row>
    <row r="487" spans="1:3" x14ac:dyDescent="0.3">
      <c r="B487" s="25" t="s">
        <v>508</v>
      </c>
      <c r="C487" s="27">
        <v>785.2</v>
      </c>
    </row>
    <row r="488" spans="1:3" x14ac:dyDescent="0.3">
      <c r="B488" s="25" t="s">
        <v>507</v>
      </c>
      <c r="C488" s="27">
        <v>446.35</v>
      </c>
    </row>
    <row r="489" spans="1:3" x14ac:dyDescent="0.3">
      <c r="A489" s="39">
        <v>42862</v>
      </c>
      <c r="B489" s="25" t="s">
        <v>860</v>
      </c>
      <c r="C489" s="27">
        <v>330</v>
      </c>
    </row>
    <row r="490" spans="1:3" x14ac:dyDescent="0.3">
      <c r="B490" s="25" t="s">
        <v>621</v>
      </c>
      <c r="C490" s="27">
        <v>0</v>
      </c>
    </row>
    <row r="491" spans="1:3" x14ac:dyDescent="0.3">
      <c r="B491" s="25" t="s">
        <v>77</v>
      </c>
      <c r="C491" s="27">
        <v>375</v>
      </c>
    </row>
    <row r="492" spans="1:3" x14ac:dyDescent="0.3">
      <c r="B492" s="25" t="s">
        <v>641</v>
      </c>
      <c r="C492" s="27">
        <v>473.65</v>
      </c>
    </row>
    <row r="493" spans="1:3" x14ac:dyDescent="0.3">
      <c r="B493" s="25" t="s">
        <v>335</v>
      </c>
      <c r="C493" s="27">
        <v>187.5</v>
      </c>
    </row>
    <row r="494" spans="1:3" x14ac:dyDescent="0.3">
      <c r="B494" s="25" t="s">
        <v>856</v>
      </c>
      <c r="C494" s="27">
        <v>411</v>
      </c>
    </row>
    <row r="495" spans="1:3" x14ac:dyDescent="0.3">
      <c r="B495" s="25" t="s">
        <v>509</v>
      </c>
      <c r="C495" s="27">
        <v>203.56</v>
      </c>
    </row>
    <row r="496" spans="1:3" x14ac:dyDescent="0.3">
      <c r="B496" s="25" t="s">
        <v>789</v>
      </c>
      <c r="C496" s="27">
        <v>318</v>
      </c>
    </row>
    <row r="497" spans="1:3" x14ac:dyDescent="0.3">
      <c r="B497" s="25" t="s">
        <v>394</v>
      </c>
      <c r="C497" s="27">
        <v>370.65</v>
      </c>
    </row>
    <row r="498" spans="1:3" x14ac:dyDescent="0.3">
      <c r="B498" s="25" t="s">
        <v>341</v>
      </c>
      <c r="C498" s="27">
        <v>480.35</v>
      </c>
    </row>
    <row r="499" spans="1:3" x14ac:dyDescent="0.3">
      <c r="B499" s="25" t="s">
        <v>559</v>
      </c>
      <c r="C499" s="27">
        <v>401.28999999999996</v>
      </c>
    </row>
    <row r="500" spans="1:3" x14ac:dyDescent="0.3">
      <c r="B500" s="25" t="s">
        <v>872</v>
      </c>
      <c r="C500" s="27">
        <v>693</v>
      </c>
    </row>
    <row r="501" spans="1:3" x14ac:dyDescent="0.3">
      <c r="A501" s="39">
        <v>42867</v>
      </c>
      <c r="B501" s="25" t="s">
        <v>634</v>
      </c>
      <c r="C501" s="27">
        <v>0</v>
      </c>
    </row>
    <row r="502" spans="1:3" x14ac:dyDescent="0.3">
      <c r="B502" s="25" t="s">
        <v>817</v>
      </c>
      <c r="C502" s="27">
        <v>214.81</v>
      </c>
    </row>
    <row r="503" spans="1:3" x14ac:dyDescent="0.3">
      <c r="B503" s="25" t="s">
        <v>318</v>
      </c>
      <c r="C503" s="27">
        <v>137</v>
      </c>
    </row>
    <row r="504" spans="1:3" x14ac:dyDescent="0.3">
      <c r="A504" s="39">
        <v>42869</v>
      </c>
      <c r="B504" s="25" t="s">
        <v>609</v>
      </c>
      <c r="C504" s="27">
        <v>55</v>
      </c>
    </row>
    <row r="505" spans="1:3" x14ac:dyDescent="0.3">
      <c r="B505" s="25" t="s">
        <v>683</v>
      </c>
      <c r="C505" s="27">
        <v>262.5</v>
      </c>
    </row>
    <row r="506" spans="1:3" x14ac:dyDescent="0.3">
      <c r="B506" s="25" t="s">
        <v>811</v>
      </c>
      <c r="C506" s="27">
        <v>662.98</v>
      </c>
    </row>
    <row r="507" spans="1:3" x14ac:dyDescent="0.3">
      <c r="B507" s="25" t="s">
        <v>723</v>
      </c>
      <c r="C507" s="27">
        <v>278.8</v>
      </c>
    </row>
    <row r="508" spans="1:3" x14ac:dyDescent="0.3">
      <c r="B508" s="25" t="s">
        <v>815</v>
      </c>
      <c r="C508" s="27">
        <v>297.89</v>
      </c>
    </row>
    <row r="509" spans="1:3" x14ac:dyDescent="0.3">
      <c r="B509" s="25" t="s">
        <v>778</v>
      </c>
      <c r="C509" s="27">
        <v>243</v>
      </c>
    </row>
    <row r="510" spans="1:3" x14ac:dyDescent="0.3">
      <c r="B510" s="25" t="s">
        <v>431</v>
      </c>
      <c r="C510" s="27">
        <v>425</v>
      </c>
    </row>
    <row r="511" spans="1:3" x14ac:dyDescent="0.3">
      <c r="B511" s="25" t="s">
        <v>792</v>
      </c>
      <c r="C511" s="27">
        <v>447.7</v>
      </c>
    </row>
    <row r="512" spans="1:3" x14ac:dyDescent="0.3">
      <c r="B512" s="25" t="s">
        <v>642</v>
      </c>
      <c r="C512" s="27">
        <v>187.5</v>
      </c>
    </row>
    <row r="513" spans="1:3" x14ac:dyDescent="0.3">
      <c r="B513" s="25" t="s">
        <v>102</v>
      </c>
      <c r="C513" s="27">
        <v>298.53999999999996</v>
      </c>
    </row>
    <row r="514" spans="1:3" x14ac:dyDescent="0.3">
      <c r="B514" s="25" t="s">
        <v>351</v>
      </c>
      <c r="C514" s="27">
        <v>523.5</v>
      </c>
    </row>
    <row r="515" spans="1:3" x14ac:dyDescent="0.3">
      <c r="A515" s="39">
        <v>42868</v>
      </c>
      <c r="B515" s="25" t="s">
        <v>643</v>
      </c>
      <c r="C515" s="27">
        <v>884.44</v>
      </c>
    </row>
    <row r="516" spans="1:3" x14ac:dyDescent="0.3">
      <c r="B516" s="25" t="s">
        <v>336</v>
      </c>
      <c r="C516" s="27">
        <v>489.7</v>
      </c>
    </row>
    <row r="517" spans="1:3" x14ac:dyDescent="0.3">
      <c r="B517" s="25" t="s">
        <v>94</v>
      </c>
      <c r="C517" s="27">
        <v>338.35</v>
      </c>
    </row>
    <row r="518" spans="1:3" x14ac:dyDescent="0.3">
      <c r="B518" s="25" t="s">
        <v>105</v>
      </c>
      <c r="C518" s="27">
        <v>85</v>
      </c>
    </row>
    <row r="519" spans="1:3" x14ac:dyDescent="0.3">
      <c r="B519" s="25" t="s">
        <v>322</v>
      </c>
      <c r="C519" s="27">
        <v>354.85</v>
      </c>
    </row>
    <row r="520" spans="1:3" x14ac:dyDescent="0.3">
      <c r="B520" s="25" t="s">
        <v>180</v>
      </c>
      <c r="C520" s="27">
        <v>149.69</v>
      </c>
    </row>
    <row r="521" spans="1:3" x14ac:dyDescent="0.3">
      <c r="B521" s="25" t="s">
        <v>610</v>
      </c>
      <c r="C521" s="27">
        <v>547.94000000000005</v>
      </c>
    </row>
    <row r="522" spans="1:3" x14ac:dyDescent="0.3">
      <c r="B522" s="25" t="s">
        <v>728</v>
      </c>
      <c r="C522" s="27">
        <v>150</v>
      </c>
    </row>
    <row r="523" spans="1:3" x14ac:dyDescent="0.3">
      <c r="B523" s="25" t="s">
        <v>684</v>
      </c>
      <c r="C523" s="27">
        <v>399.38</v>
      </c>
    </row>
    <row r="524" spans="1:3" x14ac:dyDescent="0.3">
      <c r="B524" s="25" t="s">
        <v>642</v>
      </c>
      <c r="C524" s="27">
        <v>416.5</v>
      </c>
    </row>
    <row r="525" spans="1:3" x14ac:dyDescent="0.3">
      <c r="B525" s="25" t="s">
        <v>397</v>
      </c>
      <c r="C525" s="27">
        <v>740.19999999999993</v>
      </c>
    </row>
    <row r="526" spans="1:3" x14ac:dyDescent="0.3">
      <c r="B526" s="25" t="s">
        <v>109</v>
      </c>
      <c r="C526" s="27">
        <v>543.85</v>
      </c>
    </row>
    <row r="527" spans="1:3" x14ac:dyDescent="0.3">
      <c r="A527" s="39">
        <v>42874</v>
      </c>
      <c r="B527" s="25" t="s">
        <v>111</v>
      </c>
      <c r="C527" s="27">
        <v>99.5</v>
      </c>
    </row>
    <row r="528" spans="1:3" x14ac:dyDescent="0.3">
      <c r="B528" s="25" t="s">
        <v>97</v>
      </c>
      <c r="C528" s="27">
        <v>29</v>
      </c>
    </row>
    <row r="529" spans="1:3" x14ac:dyDescent="0.3">
      <c r="B529" s="25" t="s">
        <v>818</v>
      </c>
      <c r="C529" s="27">
        <v>192.5</v>
      </c>
    </row>
    <row r="530" spans="1:3" x14ac:dyDescent="0.3">
      <c r="A530" s="39">
        <v>42876</v>
      </c>
      <c r="B530" s="25" t="s">
        <v>689</v>
      </c>
      <c r="C530" s="27">
        <v>423.90999999999997</v>
      </c>
    </row>
    <row r="531" spans="1:3" x14ac:dyDescent="0.3">
      <c r="B531" s="25" t="s">
        <v>115</v>
      </c>
      <c r="C531" s="27">
        <v>86</v>
      </c>
    </row>
    <row r="532" spans="1:3" x14ac:dyDescent="0.3">
      <c r="B532" s="25" t="s">
        <v>97</v>
      </c>
      <c r="C532" s="27">
        <v>187</v>
      </c>
    </row>
    <row r="533" spans="1:3" x14ac:dyDescent="0.3">
      <c r="B533" s="25" t="s">
        <v>502</v>
      </c>
      <c r="C533" s="27">
        <v>37.5</v>
      </c>
    </row>
    <row r="534" spans="1:3" x14ac:dyDescent="0.3">
      <c r="B534" s="25" t="s">
        <v>641</v>
      </c>
      <c r="C534" s="27">
        <v>262.35000000000002</v>
      </c>
    </row>
    <row r="535" spans="1:3" x14ac:dyDescent="0.3">
      <c r="B535" s="25" t="s">
        <v>473</v>
      </c>
      <c r="C535" s="27">
        <v>471.90000000000003</v>
      </c>
    </row>
    <row r="536" spans="1:3" x14ac:dyDescent="0.3">
      <c r="B536" s="25" t="s">
        <v>633</v>
      </c>
      <c r="C536" s="27">
        <v>393</v>
      </c>
    </row>
    <row r="537" spans="1:3" x14ac:dyDescent="0.3">
      <c r="B537" s="25" t="s">
        <v>682</v>
      </c>
      <c r="C537" s="27">
        <v>112.5</v>
      </c>
    </row>
    <row r="538" spans="1:3" x14ac:dyDescent="0.3">
      <c r="B538" s="25" t="s">
        <v>817</v>
      </c>
      <c r="C538" s="27">
        <v>494.2</v>
      </c>
    </row>
    <row r="539" spans="1:3" x14ac:dyDescent="0.3">
      <c r="B539" s="25" t="s">
        <v>187</v>
      </c>
      <c r="C539" s="27">
        <v>503.7</v>
      </c>
    </row>
    <row r="540" spans="1:3" x14ac:dyDescent="0.3">
      <c r="B540" s="25" t="s">
        <v>181</v>
      </c>
      <c r="C540" s="27">
        <v>298.75</v>
      </c>
    </row>
    <row r="541" spans="1:3" x14ac:dyDescent="0.3">
      <c r="B541" s="25" t="s">
        <v>807</v>
      </c>
      <c r="C541" s="27">
        <v>556.25</v>
      </c>
    </row>
    <row r="542" spans="1:3" x14ac:dyDescent="0.3">
      <c r="A542" s="39">
        <v>42875</v>
      </c>
      <c r="B542" s="25" t="s">
        <v>504</v>
      </c>
      <c r="C542" s="27">
        <v>618.15</v>
      </c>
    </row>
    <row r="543" spans="1:3" x14ac:dyDescent="0.3">
      <c r="B543" s="25" t="s">
        <v>336</v>
      </c>
      <c r="C543" s="27">
        <v>145.14999999999998</v>
      </c>
    </row>
    <row r="544" spans="1:3" x14ac:dyDescent="0.3">
      <c r="B544" s="25" t="s">
        <v>632</v>
      </c>
      <c r="C544" s="27">
        <v>261.10000000000002</v>
      </c>
    </row>
    <row r="545" spans="1:3" x14ac:dyDescent="0.3">
      <c r="B545" s="25" t="s">
        <v>317</v>
      </c>
      <c r="C545" s="27">
        <v>392.85</v>
      </c>
    </row>
    <row r="546" spans="1:3" x14ac:dyDescent="0.3">
      <c r="B546" s="25" t="s">
        <v>564</v>
      </c>
      <c r="C546" s="27">
        <v>354.4</v>
      </c>
    </row>
    <row r="547" spans="1:3" x14ac:dyDescent="0.3">
      <c r="B547" s="25" t="s">
        <v>184</v>
      </c>
      <c r="C547" s="27">
        <v>50</v>
      </c>
    </row>
    <row r="548" spans="1:3" x14ac:dyDescent="0.3">
      <c r="B548" s="25" t="s">
        <v>98</v>
      </c>
      <c r="C548" s="27">
        <v>359.15</v>
      </c>
    </row>
    <row r="549" spans="1:3" x14ac:dyDescent="0.3">
      <c r="B549" s="25" t="s">
        <v>186</v>
      </c>
      <c r="C549" s="27">
        <v>583.35</v>
      </c>
    </row>
    <row r="550" spans="1:3" x14ac:dyDescent="0.3">
      <c r="B550" s="25" t="s">
        <v>432</v>
      </c>
      <c r="C550" s="27">
        <v>468</v>
      </c>
    </row>
    <row r="551" spans="1:3" x14ac:dyDescent="0.3">
      <c r="B551" s="25" t="s">
        <v>96</v>
      </c>
      <c r="C551" s="27">
        <v>223.8</v>
      </c>
    </row>
    <row r="552" spans="1:3" x14ac:dyDescent="0.3">
      <c r="B552" s="25" t="s">
        <v>873</v>
      </c>
      <c r="C552" s="27">
        <v>274.38</v>
      </c>
    </row>
    <row r="553" spans="1:3" x14ac:dyDescent="0.3">
      <c r="B553" s="25" t="s">
        <v>620</v>
      </c>
      <c r="C553" s="27">
        <v>647.25</v>
      </c>
    </row>
    <row r="554" spans="1:3" x14ac:dyDescent="0.3">
      <c r="B554" s="25" t="s">
        <v>554</v>
      </c>
      <c r="C554" s="27">
        <v>695.85</v>
      </c>
    </row>
    <row r="555" spans="1:3" x14ac:dyDescent="0.3">
      <c r="A555" s="39">
        <v>42879</v>
      </c>
      <c r="B555" s="25" t="s">
        <v>784</v>
      </c>
      <c r="C555" s="27">
        <v>0</v>
      </c>
    </row>
    <row r="556" spans="1:3" x14ac:dyDescent="0.3">
      <c r="B556" s="25" t="s">
        <v>849</v>
      </c>
      <c r="C556" s="27">
        <v>85</v>
      </c>
    </row>
    <row r="557" spans="1:3" x14ac:dyDescent="0.3">
      <c r="B557" s="25" t="s">
        <v>508</v>
      </c>
      <c r="C557" s="27">
        <v>220</v>
      </c>
    </row>
    <row r="558" spans="1:3" x14ac:dyDescent="0.3">
      <c r="A558" s="39">
        <v>42882</v>
      </c>
      <c r="B558" s="25" t="s">
        <v>74</v>
      </c>
      <c r="C558" s="27">
        <v>587.95000000000005</v>
      </c>
    </row>
    <row r="559" spans="1:3" x14ac:dyDescent="0.3">
      <c r="B559" s="25" t="s">
        <v>404</v>
      </c>
      <c r="C559" s="27">
        <v>240.07</v>
      </c>
    </row>
    <row r="560" spans="1:3" x14ac:dyDescent="0.3">
      <c r="B560" s="25" t="s">
        <v>336</v>
      </c>
      <c r="C560" s="27">
        <v>265</v>
      </c>
    </row>
    <row r="561" spans="1:3" x14ac:dyDescent="0.3">
      <c r="B561" s="25" t="s">
        <v>851</v>
      </c>
      <c r="C561" s="27">
        <v>710.85</v>
      </c>
    </row>
    <row r="562" spans="1:3" x14ac:dyDescent="0.3">
      <c r="B562" s="25" t="s">
        <v>112</v>
      </c>
      <c r="C562" s="27">
        <v>187.5</v>
      </c>
    </row>
    <row r="563" spans="1:3" x14ac:dyDescent="0.3">
      <c r="B563" s="25" t="s">
        <v>852</v>
      </c>
      <c r="C563" s="27">
        <v>523.85</v>
      </c>
    </row>
    <row r="564" spans="1:3" x14ac:dyDescent="0.3">
      <c r="B564" s="25" t="s">
        <v>99</v>
      </c>
      <c r="C564" s="27">
        <v>168.01</v>
      </c>
    </row>
    <row r="565" spans="1:3" x14ac:dyDescent="0.3">
      <c r="B565" s="25" t="s">
        <v>813</v>
      </c>
      <c r="C565" s="27">
        <v>499.6</v>
      </c>
    </row>
    <row r="566" spans="1:3" x14ac:dyDescent="0.3">
      <c r="B566" s="25" t="s">
        <v>558</v>
      </c>
      <c r="C566" s="27">
        <v>646.51</v>
      </c>
    </row>
    <row r="567" spans="1:3" x14ac:dyDescent="0.3">
      <c r="B567" s="25" t="s">
        <v>429</v>
      </c>
      <c r="C567" s="27">
        <v>599.25</v>
      </c>
    </row>
    <row r="568" spans="1:3" x14ac:dyDescent="0.3">
      <c r="B568" s="25" t="s">
        <v>191</v>
      </c>
      <c r="C568" s="27">
        <v>668.7</v>
      </c>
    </row>
    <row r="569" spans="1:3" x14ac:dyDescent="0.3">
      <c r="B569" s="25" t="s">
        <v>469</v>
      </c>
      <c r="C569" s="27">
        <v>100</v>
      </c>
    </row>
    <row r="570" spans="1:3" x14ac:dyDescent="0.3">
      <c r="A570" s="39">
        <v>42880</v>
      </c>
      <c r="B570" s="25" t="s">
        <v>330</v>
      </c>
      <c r="C570" s="27">
        <v>450</v>
      </c>
    </row>
    <row r="571" spans="1:3" x14ac:dyDescent="0.3">
      <c r="B571" s="25" t="s">
        <v>505</v>
      </c>
      <c r="C571" s="27">
        <v>355.76</v>
      </c>
    </row>
    <row r="572" spans="1:3" x14ac:dyDescent="0.3">
      <c r="B572" s="25" t="s">
        <v>634</v>
      </c>
      <c r="C572" s="27">
        <v>392.85</v>
      </c>
    </row>
    <row r="573" spans="1:3" x14ac:dyDescent="0.3">
      <c r="B573" s="25" t="s">
        <v>623</v>
      </c>
      <c r="C573" s="27">
        <v>316.5</v>
      </c>
    </row>
    <row r="574" spans="1:3" x14ac:dyDescent="0.3">
      <c r="B574" s="25" t="s">
        <v>555</v>
      </c>
      <c r="C574" s="27">
        <v>235</v>
      </c>
    </row>
    <row r="575" spans="1:3" x14ac:dyDescent="0.3">
      <c r="B575" s="25" t="s">
        <v>850</v>
      </c>
      <c r="C575" s="27">
        <v>160</v>
      </c>
    </row>
    <row r="576" spans="1:3" x14ac:dyDescent="0.3">
      <c r="B576" s="25" t="s">
        <v>560</v>
      </c>
      <c r="C576" s="27">
        <v>409.3</v>
      </c>
    </row>
    <row r="577" spans="1:3" x14ac:dyDescent="0.3">
      <c r="B577" s="25" t="s">
        <v>317</v>
      </c>
      <c r="C577" s="27">
        <v>205.35</v>
      </c>
    </row>
    <row r="578" spans="1:3" x14ac:dyDescent="0.3">
      <c r="B578" s="25" t="s">
        <v>100</v>
      </c>
      <c r="C578" s="27">
        <v>441.65</v>
      </c>
    </row>
    <row r="579" spans="1:3" x14ac:dyDescent="0.3">
      <c r="B579" s="25" t="s">
        <v>188</v>
      </c>
      <c r="C579" s="27">
        <v>317.5</v>
      </c>
    </row>
    <row r="580" spans="1:3" x14ac:dyDescent="0.3">
      <c r="B580" s="25" t="s">
        <v>561</v>
      </c>
      <c r="C580" s="27">
        <v>385.15</v>
      </c>
    </row>
    <row r="581" spans="1:3" x14ac:dyDescent="0.3">
      <c r="A581" s="39">
        <v>42883</v>
      </c>
      <c r="B581" s="25" t="s">
        <v>506</v>
      </c>
      <c r="C581" s="27">
        <v>503.35</v>
      </c>
    </row>
    <row r="582" spans="1:3" x14ac:dyDescent="0.3">
      <c r="B582" s="25" t="s">
        <v>552</v>
      </c>
      <c r="C582" s="27">
        <v>50</v>
      </c>
    </row>
    <row r="583" spans="1:3" x14ac:dyDescent="0.3">
      <c r="B583" s="25" t="s">
        <v>622</v>
      </c>
      <c r="C583" s="27">
        <v>673.5</v>
      </c>
    </row>
    <row r="584" spans="1:3" x14ac:dyDescent="0.3">
      <c r="B584" s="25" t="s">
        <v>427</v>
      </c>
      <c r="C584" s="27">
        <v>338.7</v>
      </c>
    </row>
    <row r="585" spans="1:3" x14ac:dyDescent="0.3">
      <c r="B585" s="25" t="s">
        <v>76</v>
      </c>
      <c r="C585" s="27">
        <v>261.3</v>
      </c>
    </row>
    <row r="586" spans="1:3" x14ac:dyDescent="0.3">
      <c r="B586" s="25" t="s">
        <v>441</v>
      </c>
      <c r="C586" s="27">
        <v>219.85</v>
      </c>
    </row>
    <row r="587" spans="1:3" x14ac:dyDescent="0.3">
      <c r="B587" s="25" t="s">
        <v>431</v>
      </c>
      <c r="C587" s="27">
        <v>37.5</v>
      </c>
    </row>
    <row r="588" spans="1:3" x14ac:dyDescent="0.3">
      <c r="B588" s="25" t="s">
        <v>101</v>
      </c>
      <c r="C588" s="27">
        <v>411</v>
      </c>
    </row>
    <row r="589" spans="1:3" x14ac:dyDescent="0.3">
      <c r="B589" s="25" t="s">
        <v>686</v>
      </c>
      <c r="C589" s="27">
        <v>430.5</v>
      </c>
    </row>
    <row r="590" spans="1:3" x14ac:dyDescent="0.3">
      <c r="B590" s="25" t="s">
        <v>787</v>
      </c>
      <c r="C590" s="27">
        <v>74.849999999999994</v>
      </c>
    </row>
    <row r="591" spans="1:3" x14ac:dyDescent="0.3">
      <c r="B591" s="25" t="s">
        <v>550</v>
      </c>
      <c r="C591" s="27">
        <v>468</v>
      </c>
    </row>
    <row r="592" spans="1:3" x14ac:dyDescent="0.3">
      <c r="B592" s="25" t="s">
        <v>351</v>
      </c>
      <c r="C592" s="27">
        <v>429</v>
      </c>
    </row>
    <row r="593" spans="1:3" x14ac:dyDescent="0.3">
      <c r="A593" s="39">
        <v>42881</v>
      </c>
      <c r="B593" s="25" t="s">
        <v>368</v>
      </c>
      <c r="C593" s="27">
        <v>50</v>
      </c>
    </row>
    <row r="594" spans="1:3" x14ac:dyDescent="0.3">
      <c r="B594" s="25" t="s">
        <v>811</v>
      </c>
      <c r="C594" s="27">
        <v>50</v>
      </c>
    </row>
    <row r="595" spans="1:3" x14ac:dyDescent="0.3">
      <c r="B595" s="25" t="s">
        <v>872</v>
      </c>
      <c r="C595" s="27">
        <v>258.5</v>
      </c>
    </row>
    <row r="596" spans="1:3" x14ac:dyDescent="0.3">
      <c r="A596" s="39">
        <v>42888</v>
      </c>
      <c r="B596" s="25" t="s">
        <v>551</v>
      </c>
      <c r="C596" s="27">
        <v>50</v>
      </c>
    </row>
    <row r="597" spans="1:3" x14ac:dyDescent="0.3">
      <c r="B597" s="25" t="s">
        <v>817</v>
      </c>
      <c r="C597" s="27">
        <v>50</v>
      </c>
    </row>
    <row r="598" spans="1:3" x14ac:dyDescent="0.3">
      <c r="B598" s="25" t="s">
        <v>873</v>
      </c>
      <c r="C598" s="27">
        <v>128.69</v>
      </c>
    </row>
    <row r="599" spans="1:3" x14ac:dyDescent="0.3">
      <c r="A599" s="39">
        <v>42890</v>
      </c>
      <c r="B599" s="25" t="s">
        <v>325</v>
      </c>
      <c r="C599" s="27">
        <v>711.8</v>
      </c>
    </row>
    <row r="600" spans="1:3" x14ac:dyDescent="0.3">
      <c r="B600" s="25" t="s">
        <v>504</v>
      </c>
      <c r="C600" s="27">
        <v>649.85</v>
      </c>
    </row>
    <row r="601" spans="1:3" x14ac:dyDescent="0.3">
      <c r="B601" s="25" t="s">
        <v>336</v>
      </c>
      <c r="C601" s="27">
        <v>675</v>
      </c>
    </row>
    <row r="602" spans="1:3" x14ac:dyDescent="0.3">
      <c r="B602" s="25" t="s">
        <v>565</v>
      </c>
      <c r="C602" s="27">
        <v>673.5</v>
      </c>
    </row>
    <row r="603" spans="1:3" x14ac:dyDescent="0.3">
      <c r="B603" s="25" t="s">
        <v>94</v>
      </c>
      <c r="C603" s="27">
        <v>602.16</v>
      </c>
    </row>
    <row r="604" spans="1:3" x14ac:dyDescent="0.3">
      <c r="B604" s="25" t="s">
        <v>335</v>
      </c>
      <c r="C604" s="27">
        <v>99.69</v>
      </c>
    </row>
    <row r="605" spans="1:3" x14ac:dyDescent="0.3">
      <c r="B605" s="25" t="s">
        <v>856</v>
      </c>
      <c r="C605" s="27">
        <v>800.34999999999991</v>
      </c>
    </row>
    <row r="606" spans="1:3" x14ac:dyDescent="0.3">
      <c r="B606" s="25" t="s">
        <v>816</v>
      </c>
      <c r="C606" s="27">
        <v>297.29000000000002</v>
      </c>
    </row>
    <row r="607" spans="1:3" x14ac:dyDescent="0.3">
      <c r="B607" s="25" t="s">
        <v>726</v>
      </c>
      <c r="C607" s="27">
        <v>557.85</v>
      </c>
    </row>
    <row r="608" spans="1:3" x14ac:dyDescent="0.3">
      <c r="B608" s="25" t="s">
        <v>808</v>
      </c>
      <c r="C608" s="27">
        <v>249.55</v>
      </c>
    </row>
    <row r="609" spans="1:3" x14ac:dyDescent="0.3">
      <c r="B609" s="25" t="s">
        <v>182</v>
      </c>
      <c r="C609" s="27">
        <v>553.5</v>
      </c>
    </row>
    <row r="610" spans="1:3" x14ac:dyDescent="0.3">
      <c r="A610" s="39">
        <v>42889</v>
      </c>
      <c r="B610" s="25" t="s">
        <v>326</v>
      </c>
      <c r="C610" s="27">
        <v>416</v>
      </c>
    </row>
    <row r="611" spans="1:3" x14ac:dyDescent="0.3">
      <c r="B611" s="25" t="s">
        <v>110</v>
      </c>
      <c r="C611" s="27">
        <v>429.85</v>
      </c>
    </row>
    <row r="612" spans="1:3" x14ac:dyDescent="0.3">
      <c r="B612" s="25" t="s">
        <v>321</v>
      </c>
      <c r="C612" s="27">
        <v>689.5</v>
      </c>
    </row>
    <row r="613" spans="1:3" x14ac:dyDescent="0.3">
      <c r="B613" s="25" t="s">
        <v>614</v>
      </c>
      <c r="C613" s="27">
        <v>798.4</v>
      </c>
    </row>
    <row r="614" spans="1:3" x14ac:dyDescent="0.3">
      <c r="B614" s="25" t="s">
        <v>815</v>
      </c>
      <c r="C614" s="27">
        <v>560.71</v>
      </c>
    </row>
    <row r="615" spans="1:3" x14ac:dyDescent="0.3">
      <c r="B615" s="25" t="s">
        <v>428</v>
      </c>
      <c r="C615" s="27">
        <v>504</v>
      </c>
    </row>
    <row r="616" spans="1:3" x14ac:dyDescent="0.3">
      <c r="B616" s="25" t="s">
        <v>192</v>
      </c>
      <c r="C616" s="27">
        <v>649.4</v>
      </c>
    </row>
    <row r="617" spans="1:3" x14ac:dyDescent="0.3">
      <c r="B617" s="25" t="s">
        <v>323</v>
      </c>
      <c r="C617" s="27">
        <v>911.7</v>
      </c>
    </row>
    <row r="618" spans="1:3" x14ac:dyDescent="0.3">
      <c r="B618" s="25" t="s">
        <v>432</v>
      </c>
      <c r="C618" s="27">
        <v>257.5</v>
      </c>
    </row>
    <row r="619" spans="1:3" x14ac:dyDescent="0.3">
      <c r="B619" s="25" t="s">
        <v>874</v>
      </c>
      <c r="C619" s="27">
        <v>340.38</v>
      </c>
    </row>
    <row r="620" spans="1:3" x14ac:dyDescent="0.3">
      <c r="B620" s="25" t="s">
        <v>102</v>
      </c>
      <c r="C620" s="27">
        <v>450</v>
      </c>
    </row>
    <row r="621" spans="1:3" x14ac:dyDescent="0.3">
      <c r="A621" s="39">
        <v>42891</v>
      </c>
      <c r="B621" s="25" t="s">
        <v>336</v>
      </c>
      <c r="C621" s="27">
        <v>150</v>
      </c>
    </row>
    <row r="622" spans="1:3" x14ac:dyDescent="0.3">
      <c r="B622" s="25" t="s">
        <v>867</v>
      </c>
      <c r="C622" s="27">
        <v>579</v>
      </c>
    </row>
    <row r="623" spans="1:3" x14ac:dyDescent="0.3">
      <c r="B623" s="25" t="s">
        <v>97</v>
      </c>
      <c r="C623" s="27">
        <v>205.8</v>
      </c>
    </row>
    <row r="624" spans="1:3" x14ac:dyDescent="0.3">
      <c r="B624" s="25" t="s">
        <v>440</v>
      </c>
      <c r="C624" s="27">
        <v>135</v>
      </c>
    </row>
    <row r="625" spans="1:3" x14ac:dyDescent="0.3">
      <c r="B625" s="25" t="s">
        <v>104</v>
      </c>
      <c r="C625" s="27">
        <v>112</v>
      </c>
    </row>
    <row r="626" spans="1:3" x14ac:dyDescent="0.3">
      <c r="B626" s="25" t="s">
        <v>77</v>
      </c>
      <c r="C626" s="27">
        <v>337.5</v>
      </c>
    </row>
    <row r="627" spans="1:3" x14ac:dyDescent="0.3">
      <c r="B627" s="25" t="s">
        <v>610</v>
      </c>
      <c r="C627" s="27">
        <v>632.48</v>
      </c>
    </row>
    <row r="628" spans="1:3" x14ac:dyDescent="0.3">
      <c r="B628" s="25" t="s">
        <v>814</v>
      </c>
      <c r="C628" s="27">
        <v>598.5</v>
      </c>
    </row>
    <row r="629" spans="1:3" x14ac:dyDescent="0.3">
      <c r="B629" s="25" t="s">
        <v>187</v>
      </c>
      <c r="C629" s="27">
        <v>542.85</v>
      </c>
    </row>
    <row r="630" spans="1:3" x14ac:dyDescent="0.3">
      <c r="B630" s="25" t="s">
        <v>807</v>
      </c>
      <c r="C630" s="27">
        <v>225</v>
      </c>
    </row>
    <row r="631" spans="1:3" x14ac:dyDescent="0.3">
      <c r="B631" s="25" t="s">
        <v>855</v>
      </c>
      <c r="C631" s="27">
        <v>430</v>
      </c>
    </row>
    <row r="632" spans="1:3" x14ac:dyDescent="0.3">
      <c r="B632" s="25" t="s">
        <v>193</v>
      </c>
      <c r="C632" s="27">
        <v>635.70000000000005</v>
      </c>
    </row>
    <row r="633" spans="1:3" x14ac:dyDescent="0.3">
      <c r="A633" s="39">
        <v>42895</v>
      </c>
      <c r="B633" s="25" t="s">
        <v>819</v>
      </c>
      <c r="C633" s="27">
        <v>50</v>
      </c>
    </row>
    <row r="634" spans="1:3" x14ac:dyDescent="0.3">
      <c r="B634" s="25" t="s">
        <v>818</v>
      </c>
      <c r="C634" s="27">
        <v>135</v>
      </c>
    </row>
    <row r="635" spans="1:3" x14ac:dyDescent="0.3">
      <c r="B635" s="25" t="s">
        <v>785</v>
      </c>
      <c r="C635" s="27">
        <v>235.4</v>
      </c>
    </row>
    <row r="636" spans="1:3" x14ac:dyDescent="0.3">
      <c r="A636" s="39">
        <v>42897</v>
      </c>
      <c r="B636" s="25" t="s">
        <v>367</v>
      </c>
      <c r="C636" s="27">
        <v>412.5</v>
      </c>
    </row>
    <row r="637" spans="1:3" x14ac:dyDescent="0.3">
      <c r="B637" s="25" t="s">
        <v>862</v>
      </c>
      <c r="C637" s="27">
        <v>355.5</v>
      </c>
    </row>
    <row r="638" spans="1:3" x14ac:dyDescent="0.3">
      <c r="B638" s="25" t="s">
        <v>819</v>
      </c>
      <c r="C638" s="27">
        <v>449.85</v>
      </c>
    </row>
    <row r="639" spans="1:3" x14ac:dyDescent="0.3">
      <c r="B639" s="25" t="s">
        <v>99</v>
      </c>
      <c r="C639" s="27">
        <v>92.5</v>
      </c>
    </row>
    <row r="640" spans="1:3" x14ac:dyDescent="0.3">
      <c r="B640" s="25" t="s">
        <v>441</v>
      </c>
      <c r="C640" s="27">
        <v>319.5</v>
      </c>
    </row>
    <row r="641" spans="1:3" x14ac:dyDescent="0.3">
      <c r="B641" s="25" t="s">
        <v>682</v>
      </c>
      <c r="C641" s="27">
        <v>250</v>
      </c>
    </row>
    <row r="642" spans="1:3" x14ac:dyDescent="0.3">
      <c r="B642" s="25" t="s">
        <v>471</v>
      </c>
      <c r="C642" s="27">
        <v>205.85</v>
      </c>
    </row>
    <row r="643" spans="1:3" x14ac:dyDescent="0.3">
      <c r="B643" s="25" t="s">
        <v>474</v>
      </c>
      <c r="C643" s="27">
        <v>521.35</v>
      </c>
    </row>
    <row r="644" spans="1:3" x14ac:dyDescent="0.3">
      <c r="B644" s="25" t="s">
        <v>778</v>
      </c>
      <c r="C644" s="27">
        <v>262.5</v>
      </c>
    </row>
    <row r="645" spans="1:3" x14ac:dyDescent="0.3">
      <c r="B645" s="25" t="s">
        <v>431</v>
      </c>
      <c r="C645" s="27">
        <v>0</v>
      </c>
    </row>
    <row r="646" spans="1:3" x14ac:dyDescent="0.3">
      <c r="B646" s="25" t="s">
        <v>775</v>
      </c>
      <c r="C646" s="27">
        <v>160.88999999999999</v>
      </c>
    </row>
    <row r="647" spans="1:3" x14ac:dyDescent="0.3">
      <c r="B647" s="25" t="s">
        <v>859</v>
      </c>
      <c r="C647" s="27">
        <v>323.79999999999995</v>
      </c>
    </row>
    <row r="648" spans="1:3" x14ac:dyDescent="0.3">
      <c r="A648" s="39">
        <v>42896</v>
      </c>
      <c r="B648" s="25" t="s">
        <v>609</v>
      </c>
      <c r="C648" s="27">
        <v>430.35</v>
      </c>
    </row>
    <row r="649" spans="1:3" x14ac:dyDescent="0.3">
      <c r="B649" s="25" t="s">
        <v>622</v>
      </c>
      <c r="C649" s="27">
        <v>747.15</v>
      </c>
    </row>
    <row r="650" spans="1:3" x14ac:dyDescent="0.3">
      <c r="B650" s="25" t="s">
        <v>336</v>
      </c>
      <c r="C650" s="27">
        <v>87.5</v>
      </c>
    </row>
    <row r="651" spans="1:3" x14ac:dyDescent="0.3">
      <c r="B651" s="25" t="s">
        <v>97</v>
      </c>
      <c r="C651" s="27">
        <v>312.5</v>
      </c>
    </row>
    <row r="652" spans="1:3" x14ac:dyDescent="0.3">
      <c r="B652" s="25" t="s">
        <v>681</v>
      </c>
      <c r="C652" s="27">
        <v>523.54999999999995</v>
      </c>
    </row>
    <row r="653" spans="1:3" x14ac:dyDescent="0.3">
      <c r="B653" s="25" t="s">
        <v>723</v>
      </c>
      <c r="C653" s="27">
        <v>235</v>
      </c>
    </row>
    <row r="654" spans="1:3" x14ac:dyDescent="0.3">
      <c r="B654" s="25" t="s">
        <v>315</v>
      </c>
      <c r="C654" s="27">
        <v>636.85</v>
      </c>
    </row>
    <row r="655" spans="1:3" x14ac:dyDescent="0.3">
      <c r="B655" s="25" t="s">
        <v>403</v>
      </c>
      <c r="C655" s="27">
        <v>449.85</v>
      </c>
    </row>
    <row r="656" spans="1:3" x14ac:dyDescent="0.3">
      <c r="B656" s="25" t="s">
        <v>188</v>
      </c>
      <c r="C656" s="27">
        <v>314.60000000000002</v>
      </c>
    </row>
    <row r="657" spans="1:3" x14ac:dyDescent="0.3">
      <c r="B657" s="25" t="s">
        <v>370</v>
      </c>
      <c r="C657" s="27">
        <v>205.5</v>
      </c>
    </row>
    <row r="658" spans="1:3" x14ac:dyDescent="0.3">
      <c r="B658" s="25" t="s">
        <v>725</v>
      </c>
      <c r="C658" s="27">
        <v>375</v>
      </c>
    </row>
    <row r="659" spans="1:3" x14ac:dyDescent="0.3">
      <c r="B659" s="25" t="s">
        <v>338</v>
      </c>
      <c r="C659" s="27">
        <v>600</v>
      </c>
    </row>
    <row r="660" spans="1:3" x14ac:dyDescent="0.3">
      <c r="A660" s="39">
        <v>42902</v>
      </c>
      <c r="B660" s="25" t="s">
        <v>729</v>
      </c>
      <c r="C660" s="27">
        <v>108</v>
      </c>
    </row>
    <row r="661" spans="1:3" x14ac:dyDescent="0.3">
      <c r="B661" s="25" t="s">
        <v>502</v>
      </c>
      <c r="C661" s="27">
        <v>29</v>
      </c>
    </row>
    <row r="662" spans="1:3" x14ac:dyDescent="0.3">
      <c r="B662" s="25" t="s">
        <v>315</v>
      </c>
      <c r="C662" s="27">
        <v>122.5</v>
      </c>
    </row>
    <row r="663" spans="1:3" x14ac:dyDescent="0.3">
      <c r="A663" s="39">
        <v>42903</v>
      </c>
      <c r="B663" s="25" t="s">
        <v>551</v>
      </c>
      <c r="C663" s="27">
        <v>487.35</v>
      </c>
    </row>
    <row r="664" spans="1:3" x14ac:dyDescent="0.3">
      <c r="B664" s="25" t="s">
        <v>339</v>
      </c>
      <c r="C664" s="27">
        <v>499.05</v>
      </c>
    </row>
    <row r="665" spans="1:3" x14ac:dyDescent="0.3">
      <c r="B665" s="25" t="s">
        <v>427</v>
      </c>
      <c r="C665" s="27">
        <v>227</v>
      </c>
    </row>
    <row r="666" spans="1:3" x14ac:dyDescent="0.3">
      <c r="B666" s="25" t="s">
        <v>565</v>
      </c>
      <c r="C666" s="27">
        <v>261.72000000000003</v>
      </c>
    </row>
    <row r="667" spans="1:3" x14ac:dyDescent="0.3">
      <c r="B667" s="25" t="s">
        <v>780</v>
      </c>
      <c r="C667" s="27">
        <v>654</v>
      </c>
    </row>
    <row r="668" spans="1:3" x14ac:dyDescent="0.3">
      <c r="B668" s="25" t="s">
        <v>111</v>
      </c>
      <c r="C668" s="27">
        <v>637.35</v>
      </c>
    </row>
    <row r="669" spans="1:3" x14ac:dyDescent="0.3">
      <c r="B669" s="25" t="s">
        <v>852</v>
      </c>
      <c r="C669" s="27">
        <v>85</v>
      </c>
    </row>
    <row r="670" spans="1:3" x14ac:dyDescent="0.3">
      <c r="B670" s="25" t="s">
        <v>105</v>
      </c>
      <c r="C670" s="27">
        <v>862.15000000000009</v>
      </c>
    </row>
    <row r="671" spans="1:3" x14ac:dyDescent="0.3">
      <c r="B671" s="25" t="s">
        <v>619</v>
      </c>
      <c r="C671" s="27">
        <v>111</v>
      </c>
    </row>
    <row r="672" spans="1:3" x14ac:dyDescent="0.3">
      <c r="B672" s="25" t="s">
        <v>324</v>
      </c>
      <c r="C672" s="27">
        <v>559.35</v>
      </c>
    </row>
    <row r="673" spans="1:3" x14ac:dyDescent="0.3">
      <c r="B673" s="25" t="s">
        <v>341</v>
      </c>
      <c r="C673" s="27">
        <v>542.54999999999995</v>
      </c>
    </row>
    <row r="674" spans="1:3" x14ac:dyDescent="0.3">
      <c r="B674" s="25" t="s">
        <v>855</v>
      </c>
      <c r="C674" s="27">
        <v>611.70000000000005</v>
      </c>
    </row>
    <row r="675" spans="1:3" x14ac:dyDescent="0.3">
      <c r="B675" s="25" t="s">
        <v>872</v>
      </c>
      <c r="C675" s="27">
        <v>87.5</v>
      </c>
    </row>
    <row r="676" spans="1:3" x14ac:dyDescent="0.3">
      <c r="A676" s="39">
        <v>42904</v>
      </c>
      <c r="B676" s="25" t="s">
        <v>505</v>
      </c>
      <c r="C676" s="27">
        <v>45.78</v>
      </c>
    </row>
    <row r="677" spans="1:3" x14ac:dyDescent="0.3">
      <c r="B677" s="25" t="s">
        <v>851</v>
      </c>
      <c r="C677" s="27">
        <v>466.5</v>
      </c>
    </row>
    <row r="678" spans="1:3" x14ac:dyDescent="0.3">
      <c r="B678" s="25" t="s">
        <v>723</v>
      </c>
      <c r="C678" s="27">
        <v>487.35</v>
      </c>
    </row>
    <row r="679" spans="1:3" x14ac:dyDescent="0.3">
      <c r="B679" s="25" t="s">
        <v>180</v>
      </c>
      <c r="C679" s="27">
        <v>498.1</v>
      </c>
    </row>
    <row r="680" spans="1:3" x14ac:dyDescent="0.3">
      <c r="B680" s="25" t="s">
        <v>781</v>
      </c>
      <c r="C680" s="27">
        <v>347</v>
      </c>
    </row>
    <row r="681" spans="1:3" x14ac:dyDescent="0.3">
      <c r="B681" s="25" t="s">
        <v>614</v>
      </c>
      <c r="C681" s="27">
        <v>411.3</v>
      </c>
    </row>
    <row r="682" spans="1:3" x14ac:dyDescent="0.3">
      <c r="B682" s="25" t="s">
        <v>509</v>
      </c>
      <c r="C682" s="27">
        <v>385.5</v>
      </c>
    </row>
    <row r="683" spans="1:3" x14ac:dyDescent="0.3">
      <c r="B683" s="25" t="s">
        <v>778</v>
      </c>
      <c r="C683" s="27">
        <v>658.13</v>
      </c>
    </row>
    <row r="684" spans="1:3" x14ac:dyDescent="0.3">
      <c r="B684" s="25" t="s">
        <v>848</v>
      </c>
      <c r="C684" s="27">
        <v>187.2</v>
      </c>
    </row>
    <row r="685" spans="1:3" x14ac:dyDescent="0.3">
      <c r="B685" s="25" t="s">
        <v>327</v>
      </c>
      <c r="C685" s="27">
        <v>505.5</v>
      </c>
    </row>
    <row r="686" spans="1:3" x14ac:dyDescent="0.3">
      <c r="B686" s="25" t="s">
        <v>182</v>
      </c>
      <c r="C686" s="27">
        <v>170</v>
      </c>
    </row>
    <row r="687" spans="1:3" x14ac:dyDescent="0.3">
      <c r="A687" s="39">
        <v>42909</v>
      </c>
      <c r="B687" s="25" t="s">
        <v>336</v>
      </c>
      <c r="C687" s="27">
        <v>175</v>
      </c>
    </row>
    <row r="688" spans="1:3" x14ac:dyDescent="0.3">
      <c r="B688" s="25" t="s">
        <v>615</v>
      </c>
      <c r="C688" s="27">
        <v>299</v>
      </c>
    </row>
    <row r="689" spans="1:3" x14ac:dyDescent="0.3">
      <c r="B689" s="25" t="s">
        <v>727</v>
      </c>
      <c r="C689" s="27">
        <v>29</v>
      </c>
    </row>
    <row r="690" spans="1:3" x14ac:dyDescent="0.3">
      <c r="A690" s="39">
        <v>42911</v>
      </c>
      <c r="B690" s="25" t="s">
        <v>369</v>
      </c>
      <c r="C690" s="27">
        <v>111</v>
      </c>
    </row>
    <row r="691" spans="1:3" x14ac:dyDescent="0.3">
      <c r="B691" s="25" t="s">
        <v>115</v>
      </c>
      <c r="C691" s="27">
        <v>243.07</v>
      </c>
    </row>
    <row r="692" spans="1:3" x14ac:dyDescent="0.3">
      <c r="B692" s="25" t="s">
        <v>427</v>
      </c>
      <c r="C692" s="27">
        <v>375.03</v>
      </c>
    </row>
    <row r="693" spans="1:3" x14ac:dyDescent="0.3">
      <c r="B693" s="25" t="s">
        <v>853</v>
      </c>
      <c r="C693" s="27">
        <v>712.05</v>
      </c>
    </row>
    <row r="694" spans="1:3" x14ac:dyDescent="0.3">
      <c r="B694" s="25" t="s">
        <v>502</v>
      </c>
      <c r="C694" s="27">
        <v>0</v>
      </c>
    </row>
    <row r="695" spans="1:3" x14ac:dyDescent="0.3">
      <c r="B695" s="25" t="s">
        <v>811</v>
      </c>
      <c r="C695" s="27">
        <v>641</v>
      </c>
    </row>
    <row r="696" spans="1:3" x14ac:dyDescent="0.3">
      <c r="B696" s="25" t="s">
        <v>189</v>
      </c>
      <c r="C696" s="27">
        <v>672.95</v>
      </c>
    </row>
    <row r="697" spans="1:3" x14ac:dyDescent="0.3">
      <c r="B697" s="25" t="s">
        <v>335</v>
      </c>
      <c r="C697" s="27">
        <v>387.29999999999995</v>
      </c>
    </row>
    <row r="698" spans="1:3" x14ac:dyDescent="0.3">
      <c r="B698" s="25" t="s">
        <v>317</v>
      </c>
      <c r="C698" s="27">
        <v>277.7</v>
      </c>
    </row>
    <row r="699" spans="1:3" x14ac:dyDescent="0.3">
      <c r="B699" s="25" t="s">
        <v>100</v>
      </c>
      <c r="C699" s="27">
        <v>617.85</v>
      </c>
    </row>
    <row r="700" spans="1:3" x14ac:dyDescent="0.3">
      <c r="B700" s="25" t="s">
        <v>432</v>
      </c>
      <c r="C700" s="27">
        <v>237.65</v>
      </c>
    </row>
    <row r="701" spans="1:3" x14ac:dyDescent="0.3">
      <c r="B701" s="25" t="s">
        <v>559</v>
      </c>
      <c r="C701" s="27">
        <v>255.5</v>
      </c>
    </row>
    <row r="702" spans="1:3" x14ac:dyDescent="0.3">
      <c r="A702" s="39">
        <v>42910</v>
      </c>
      <c r="B702" s="25" t="s">
        <v>552</v>
      </c>
      <c r="C702" s="27">
        <v>135</v>
      </c>
    </row>
    <row r="703" spans="1:3" x14ac:dyDescent="0.3">
      <c r="B703" s="25" t="s">
        <v>565</v>
      </c>
      <c r="C703" s="27">
        <v>224.7</v>
      </c>
    </row>
    <row r="704" spans="1:3" x14ac:dyDescent="0.3">
      <c r="B704" s="25" t="s">
        <v>819</v>
      </c>
      <c r="C704" s="27">
        <v>716.25</v>
      </c>
    </row>
    <row r="705" spans="1:3" x14ac:dyDescent="0.3">
      <c r="B705" s="25" t="s">
        <v>395</v>
      </c>
      <c r="C705" s="27">
        <v>212.5</v>
      </c>
    </row>
    <row r="706" spans="1:3" x14ac:dyDescent="0.3">
      <c r="B706" s="25" t="s">
        <v>619</v>
      </c>
      <c r="C706" s="27">
        <v>204.28</v>
      </c>
    </row>
    <row r="707" spans="1:3" x14ac:dyDescent="0.3">
      <c r="B707" s="25" t="s">
        <v>685</v>
      </c>
      <c r="C707" s="27">
        <v>467</v>
      </c>
    </row>
    <row r="708" spans="1:3" x14ac:dyDescent="0.3">
      <c r="B708" s="25" t="s">
        <v>868</v>
      </c>
      <c r="C708" s="27">
        <v>241</v>
      </c>
    </row>
    <row r="709" spans="1:3" x14ac:dyDescent="0.3">
      <c r="B709" s="25" t="s">
        <v>856</v>
      </c>
      <c r="C709" s="27">
        <v>487.2</v>
      </c>
    </row>
    <row r="710" spans="1:3" x14ac:dyDescent="0.3">
      <c r="B710" s="25" t="s">
        <v>786</v>
      </c>
      <c r="C710" s="27">
        <v>405</v>
      </c>
    </row>
    <row r="711" spans="1:3" x14ac:dyDescent="0.3">
      <c r="B711" s="25" t="s">
        <v>403</v>
      </c>
      <c r="C711" s="27">
        <v>560.54999999999995</v>
      </c>
    </row>
    <row r="712" spans="1:3" x14ac:dyDescent="0.3">
      <c r="B712" s="25" t="s">
        <v>101</v>
      </c>
      <c r="C712" s="27">
        <v>394.04999999999995</v>
      </c>
    </row>
    <row r="713" spans="1:3" x14ac:dyDescent="0.3">
      <c r="B713" s="25" t="s">
        <v>394</v>
      </c>
      <c r="C713" s="27">
        <v>714.23</v>
      </c>
    </row>
    <row r="714" spans="1:3" x14ac:dyDescent="0.3">
      <c r="B714" s="25" t="s">
        <v>809</v>
      </c>
      <c r="C714" s="27">
        <v>537.5</v>
      </c>
    </row>
    <row r="715" spans="1:3" x14ac:dyDescent="0.3">
      <c r="A715" s="39">
        <v>42916</v>
      </c>
      <c r="B715" s="25" t="s">
        <v>111</v>
      </c>
      <c r="C715" s="27">
        <v>79</v>
      </c>
    </row>
    <row r="716" spans="1:3" x14ac:dyDescent="0.3">
      <c r="B716" s="25" t="s">
        <v>441</v>
      </c>
      <c r="C716" s="27">
        <v>85</v>
      </c>
    </row>
    <row r="717" spans="1:3" x14ac:dyDescent="0.3">
      <c r="B717" s="25" t="s">
        <v>869</v>
      </c>
      <c r="C717" s="27">
        <v>0</v>
      </c>
    </row>
    <row r="718" spans="1:3" x14ac:dyDescent="0.3">
      <c r="A718" s="39">
        <v>42917</v>
      </c>
      <c r="B718" s="25" t="s">
        <v>806</v>
      </c>
      <c r="C718" s="27">
        <v>336</v>
      </c>
    </row>
    <row r="719" spans="1:3" x14ac:dyDescent="0.3">
      <c r="B719" s="25" t="s">
        <v>94</v>
      </c>
      <c r="C719" s="27">
        <v>340</v>
      </c>
    </row>
    <row r="720" spans="1:3" x14ac:dyDescent="0.3">
      <c r="B720" s="25" t="s">
        <v>97</v>
      </c>
      <c r="C720" s="27">
        <v>257</v>
      </c>
    </row>
    <row r="721" spans="1:3" x14ac:dyDescent="0.3">
      <c r="B721" s="25" t="s">
        <v>110</v>
      </c>
      <c r="C721" s="27">
        <v>424.5</v>
      </c>
    </row>
    <row r="722" spans="1:3" x14ac:dyDescent="0.3">
      <c r="B722" s="25" t="s">
        <v>619</v>
      </c>
      <c r="C722" s="27">
        <v>466.5</v>
      </c>
    </row>
    <row r="723" spans="1:3" x14ac:dyDescent="0.3">
      <c r="B723" s="25" t="s">
        <v>856</v>
      </c>
      <c r="C723" s="27">
        <v>100</v>
      </c>
    </row>
    <row r="724" spans="1:3" x14ac:dyDescent="0.3">
      <c r="B724" s="25" t="s">
        <v>813</v>
      </c>
      <c r="C724" s="27">
        <v>680.35</v>
      </c>
    </row>
    <row r="725" spans="1:3" x14ac:dyDescent="0.3">
      <c r="B725" s="25" t="s">
        <v>728</v>
      </c>
      <c r="C725" s="27">
        <v>225</v>
      </c>
    </row>
    <row r="726" spans="1:3" x14ac:dyDescent="0.3">
      <c r="B726" s="25" t="s">
        <v>782</v>
      </c>
      <c r="C726" s="27">
        <v>502.8</v>
      </c>
    </row>
    <row r="727" spans="1:3" x14ac:dyDescent="0.3">
      <c r="B727" s="25" t="s">
        <v>810</v>
      </c>
      <c r="C727" s="27">
        <v>708.5</v>
      </c>
    </row>
    <row r="728" spans="1:3" x14ac:dyDescent="0.3">
      <c r="B728" s="25" t="s">
        <v>193</v>
      </c>
      <c r="C728" s="27">
        <v>676.2</v>
      </c>
    </row>
    <row r="729" spans="1:3" x14ac:dyDescent="0.3">
      <c r="A729" s="39">
        <v>42918</v>
      </c>
      <c r="B729" s="25" t="s">
        <v>115</v>
      </c>
      <c r="C729" s="27">
        <v>261.85000000000002</v>
      </c>
    </row>
    <row r="730" spans="1:3" x14ac:dyDescent="0.3">
      <c r="B730" s="25" t="s">
        <v>784</v>
      </c>
      <c r="C730" s="27">
        <v>78.5</v>
      </c>
    </row>
    <row r="731" spans="1:3" x14ac:dyDescent="0.3">
      <c r="B731" s="25" t="s">
        <v>555</v>
      </c>
      <c r="C731" s="27">
        <v>346.94</v>
      </c>
    </row>
    <row r="732" spans="1:3" x14ac:dyDescent="0.3">
      <c r="B732" s="25" t="s">
        <v>322</v>
      </c>
      <c r="C732" s="27">
        <v>255.35</v>
      </c>
    </row>
    <row r="733" spans="1:3" x14ac:dyDescent="0.3">
      <c r="B733" s="25" t="s">
        <v>477</v>
      </c>
      <c r="C733" s="27">
        <v>168</v>
      </c>
    </row>
    <row r="734" spans="1:3" x14ac:dyDescent="0.3">
      <c r="B734" s="25" t="s">
        <v>610</v>
      </c>
      <c r="C734" s="27">
        <v>388.09000000000003</v>
      </c>
    </row>
    <row r="735" spans="1:3" x14ac:dyDescent="0.3">
      <c r="B735" s="25" t="s">
        <v>323</v>
      </c>
      <c r="C735" s="27">
        <v>198</v>
      </c>
    </row>
    <row r="736" spans="1:3" x14ac:dyDescent="0.3">
      <c r="B736" s="25" t="s">
        <v>611</v>
      </c>
      <c r="C736" s="27">
        <v>212.9</v>
      </c>
    </row>
    <row r="737" spans="1:3" x14ac:dyDescent="0.3">
      <c r="B737" s="25" t="s">
        <v>187</v>
      </c>
      <c r="C737" s="27">
        <v>205.5</v>
      </c>
    </row>
    <row r="738" spans="1:3" x14ac:dyDescent="0.3">
      <c r="B738" s="25" t="s">
        <v>397</v>
      </c>
      <c r="C738" s="27">
        <v>350.4</v>
      </c>
    </row>
    <row r="739" spans="1:3" x14ac:dyDescent="0.3">
      <c r="B739" s="25" t="s">
        <v>620</v>
      </c>
      <c r="C739" s="27">
        <v>140</v>
      </c>
    </row>
    <row r="740" spans="1:3" x14ac:dyDescent="0.3">
      <c r="B740" s="25" t="s">
        <v>342</v>
      </c>
      <c r="C740" s="27">
        <v>112.5</v>
      </c>
    </row>
    <row r="741" spans="1:3" x14ac:dyDescent="0.3">
      <c r="A741" s="39">
        <v>42923</v>
      </c>
      <c r="B741" s="25" t="s">
        <v>622</v>
      </c>
      <c r="C741" s="27">
        <v>184.5</v>
      </c>
    </row>
    <row r="742" spans="1:3" x14ac:dyDescent="0.3">
      <c r="B742" s="25" t="s">
        <v>873</v>
      </c>
      <c r="C742" s="27">
        <v>409.6</v>
      </c>
    </row>
    <row r="743" spans="1:3" x14ac:dyDescent="0.3">
      <c r="B743" s="25" t="s">
        <v>854</v>
      </c>
      <c r="C743" s="27">
        <v>172.5</v>
      </c>
    </row>
    <row r="744" spans="1:3" x14ac:dyDescent="0.3">
      <c r="A744" s="39">
        <v>42924</v>
      </c>
      <c r="B744" s="25" t="s">
        <v>860</v>
      </c>
      <c r="C744" s="27">
        <v>654.49</v>
      </c>
    </row>
    <row r="745" spans="1:3" x14ac:dyDescent="0.3">
      <c r="B745" s="25" t="s">
        <v>367</v>
      </c>
      <c r="C745" s="27">
        <v>479.33</v>
      </c>
    </row>
    <row r="746" spans="1:3" x14ac:dyDescent="0.3">
      <c r="B746" s="25" t="s">
        <v>94</v>
      </c>
      <c r="C746" s="27">
        <v>176.6</v>
      </c>
    </row>
    <row r="747" spans="1:3" x14ac:dyDescent="0.3">
      <c r="B747" s="25" t="s">
        <v>112</v>
      </c>
      <c r="C747" s="27">
        <v>770.4</v>
      </c>
    </row>
    <row r="748" spans="1:3" x14ac:dyDescent="0.3">
      <c r="B748" s="25" t="s">
        <v>733</v>
      </c>
      <c r="C748" s="27">
        <v>373.5</v>
      </c>
    </row>
    <row r="749" spans="1:3" x14ac:dyDescent="0.3">
      <c r="B749" s="25" t="s">
        <v>868</v>
      </c>
      <c r="C749" s="27">
        <v>618</v>
      </c>
    </row>
    <row r="750" spans="1:3" x14ac:dyDescent="0.3">
      <c r="B750" s="25" t="s">
        <v>850</v>
      </c>
      <c r="C750" s="27">
        <v>408.35</v>
      </c>
    </row>
    <row r="751" spans="1:3" x14ac:dyDescent="0.3">
      <c r="B751" s="25" t="s">
        <v>553</v>
      </c>
      <c r="C751" s="27">
        <v>317.5</v>
      </c>
    </row>
    <row r="752" spans="1:3" x14ac:dyDescent="0.3">
      <c r="B752" s="25" t="s">
        <v>184</v>
      </c>
      <c r="C752" s="27">
        <v>697.31</v>
      </c>
    </row>
    <row r="753" spans="1:3" x14ac:dyDescent="0.3">
      <c r="B753" s="25" t="s">
        <v>318</v>
      </c>
      <c r="C753" s="27">
        <v>505.48</v>
      </c>
    </row>
    <row r="754" spans="1:3" x14ac:dyDescent="0.3">
      <c r="A754" s="39">
        <v>42937</v>
      </c>
      <c r="B754" s="25" t="s">
        <v>332</v>
      </c>
      <c r="C754" s="27">
        <v>187.5</v>
      </c>
    </row>
    <row r="755" spans="1:3" x14ac:dyDescent="0.3">
      <c r="B755" s="25" t="s">
        <v>622</v>
      </c>
      <c r="C755" s="27">
        <v>449.85</v>
      </c>
    </row>
    <row r="756" spans="1:3" x14ac:dyDescent="0.3">
      <c r="B756" s="25" t="s">
        <v>634</v>
      </c>
      <c r="C756" s="27">
        <v>373</v>
      </c>
    </row>
    <row r="757" spans="1:3" x14ac:dyDescent="0.3">
      <c r="B757" s="25" t="s">
        <v>861</v>
      </c>
      <c r="C757" s="27">
        <v>542.70000000000005</v>
      </c>
    </row>
    <row r="758" spans="1:3" x14ac:dyDescent="0.3">
      <c r="B758" s="25" t="s">
        <v>850</v>
      </c>
      <c r="C758" s="27">
        <v>248.8</v>
      </c>
    </row>
    <row r="759" spans="1:3" x14ac:dyDescent="0.3">
      <c r="B759" s="25" t="s">
        <v>393</v>
      </c>
      <c r="C759" s="27">
        <v>578.6</v>
      </c>
    </row>
    <row r="760" spans="1:3" x14ac:dyDescent="0.3">
      <c r="B760" s="25" t="s">
        <v>560</v>
      </c>
      <c r="C760" s="27">
        <v>353.85</v>
      </c>
    </row>
    <row r="761" spans="1:3" x14ac:dyDescent="0.3">
      <c r="B761" s="25" t="s">
        <v>328</v>
      </c>
      <c r="C761" s="27">
        <v>353.85</v>
      </c>
    </row>
    <row r="762" spans="1:3" x14ac:dyDescent="0.3">
      <c r="B762" s="25" t="s">
        <v>725</v>
      </c>
      <c r="C762" s="27">
        <v>262.26</v>
      </c>
    </row>
    <row r="763" spans="1:3" x14ac:dyDescent="0.3">
      <c r="B763" s="25" t="s">
        <v>432</v>
      </c>
      <c r="C763" s="27">
        <v>566.85</v>
      </c>
    </row>
    <row r="764" spans="1:3" x14ac:dyDescent="0.3">
      <c r="B764" s="25" t="s">
        <v>686</v>
      </c>
      <c r="C764" s="27">
        <v>394</v>
      </c>
    </row>
    <row r="765" spans="1:3" x14ac:dyDescent="0.3">
      <c r="A765" s="39">
        <v>42925</v>
      </c>
      <c r="B765" s="25" t="s">
        <v>326</v>
      </c>
      <c r="C765" s="27">
        <v>358.35</v>
      </c>
    </row>
    <row r="766" spans="1:3" x14ac:dyDescent="0.3">
      <c r="B766" s="25" t="s">
        <v>819</v>
      </c>
      <c r="C766" s="27">
        <v>432.5</v>
      </c>
    </row>
    <row r="767" spans="1:3" x14ac:dyDescent="0.3">
      <c r="B767" s="25" t="s">
        <v>851</v>
      </c>
      <c r="C767" s="27">
        <v>37.5</v>
      </c>
    </row>
    <row r="768" spans="1:3" x14ac:dyDescent="0.3">
      <c r="B768" s="25" t="s">
        <v>97</v>
      </c>
      <c r="C768" s="27">
        <v>237.5</v>
      </c>
    </row>
    <row r="769" spans="1:3" x14ac:dyDescent="0.3">
      <c r="B769" s="25" t="s">
        <v>812</v>
      </c>
      <c r="C769" s="27">
        <v>681.15</v>
      </c>
    </row>
    <row r="770" spans="1:3" x14ac:dyDescent="0.3">
      <c r="B770" s="25" t="s">
        <v>176</v>
      </c>
      <c r="C770" s="27">
        <v>222.5</v>
      </c>
    </row>
    <row r="771" spans="1:3" x14ac:dyDescent="0.3">
      <c r="B771" s="25" t="s">
        <v>177</v>
      </c>
      <c r="C771" s="27">
        <v>392.95</v>
      </c>
    </row>
    <row r="772" spans="1:3" x14ac:dyDescent="0.3">
      <c r="B772" s="25" t="s">
        <v>815</v>
      </c>
      <c r="C772" s="27">
        <v>388.7</v>
      </c>
    </row>
    <row r="773" spans="1:3" x14ac:dyDescent="0.3">
      <c r="B773" s="25" t="s">
        <v>684</v>
      </c>
      <c r="C773" s="27">
        <v>336.72</v>
      </c>
    </row>
    <row r="774" spans="1:3" x14ac:dyDescent="0.3">
      <c r="B774" s="25" t="s">
        <v>550</v>
      </c>
      <c r="C774" s="27">
        <v>580.26</v>
      </c>
    </row>
    <row r="775" spans="1:3" x14ac:dyDescent="0.3">
      <c r="B775" s="25" t="s">
        <v>788</v>
      </c>
      <c r="C775" s="27">
        <v>391.55</v>
      </c>
    </row>
    <row r="776" spans="1:3" x14ac:dyDescent="0.3">
      <c r="A776" s="39">
        <v>42930</v>
      </c>
      <c r="B776" s="25" t="s">
        <v>75</v>
      </c>
      <c r="C776" s="27">
        <v>50</v>
      </c>
    </row>
    <row r="777" spans="1:3" x14ac:dyDescent="0.3">
      <c r="B777" s="25" t="s">
        <v>608</v>
      </c>
      <c r="C777" s="27">
        <v>166.59</v>
      </c>
    </row>
    <row r="778" spans="1:3" x14ac:dyDescent="0.3">
      <c r="B778" s="25" t="s">
        <v>818</v>
      </c>
      <c r="C778" s="27">
        <v>193</v>
      </c>
    </row>
    <row r="779" spans="1:3" x14ac:dyDescent="0.3">
      <c r="A779" s="39">
        <v>42931</v>
      </c>
      <c r="B779" s="25" t="s">
        <v>400</v>
      </c>
      <c r="C779" s="27">
        <v>261.85000000000002</v>
      </c>
    </row>
    <row r="780" spans="1:3" x14ac:dyDescent="0.3">
      <c r="B780" s="25" t="s">
        <v>427</v>
      </c>
      <c r="C780" s="27">
        <v>409.9</v>
      </c>
    </row>
    <row r="781" spans="1:3" x14ac:dyDescent="0.3">
      <c r="B781" s="25" t="s">
        <v>616</v>
      </c>
      <c r="C781" s="27">
        <v>197.7</v>
      </c>
    </row>
    <row r="782" spans="1:3" x14ac:dyDescent="0.3">
      <c r="B782" s="25" t="s">
        <v>178</v>
      </c>
      <c r="C782" s="27">
        <v>433.75</v>
      </c>
    </row>
    <row r="783" spans="1:3" x14ac:dyDescent="0.3">
      <c r="B783" s="25" t="s">
        <v>641</v>
      </c>
      <c r="C783" s="27">
        <v>317.5</v>
      </c>
    </row>
    <row r="784" spans="1:3" x14ac:dyDescent="0.3">
      <c r="B784" s="25" t="s">
        <v>612</v>
      </c>
      <c r="C784" s="27">
        <v>953.85</v>
      </c>
    </row>
    <row r="785" spans="1:3" x14ac:dyDescent="0.3">
      <c r="B785" s="25" t="s">
        <v>723</v>
      </c>
      <c r="C785" s="27">
        <v>474.5</v>
      </c>
    </row>
    <row r="786" spans="1:3" x14ac:dyDescent="0.3">
      <c r="B786" s="25" t="s">
        <v>508</v>
      </c>
      <c r="C786" s="27">
        <v>973.85</v>
      </c>
    </row>
    <row r="787" spans="1:3" x14ac:dyDescent="0.3">
      <c r="B787" s="25" t="s">
        <v>560</v>
      </c>
      <c r="C787" s="27">
        <v>450.48</v>
      </c>
    </row>
    <row r="788" spans="1:3" x14ac:dyDescent="0.3">
      <c r="B788" s="25" t="s">
        <v>856</v>
      </c>
      <c r="C788" s="27">
        <v>550</v>
      </c>
    </row>
    <row r="789" spans="1:3" x14ac:dyDescent="0.3">
      <c r="B789" s="25" t="s">
        <v>353</v>
      </c>
      <c r="C789" s="27">
        <v>590.66</v>
      </c>
    </row>
    <row r="790" spans="1:3" x14ac:dyDescent="0.3">
      <c r="A790" s="39">
        <v>42932</v>
      </c>
      <c r="B790" s="25" t="s">
        <v>506</v>
      </c>
      <c r="C790" s="27">
        <v>356.35</v>
      </c>
    </row>
    <row r="791" spans="1:3" x14ac:dyDescent="0.3">
      <c r="B791" s="25" t="s">
        <v>502</v>
      </c>
      <c r="C791" s="27">
        <v>87.5</v>
      </c>
    </row>
    <row r="792" spans="1:3" x14ac:dyDescent="0.3">
      <c r="B792" s="25" t="s">
        <v>784</v>
      </c>
      <c r="C792" s="27">
        <v>390.15</v>
      </c>
    </row>
    <row r="793" spans="1:3" x14ac:dyDescent="0.3">
      <c r="B793" s="25" t="s">
        <v>791</v>
      </c>
      <c r="C793" s="27">
        <v>467.85</v>
      </c>
    </row>
    <row r="794" spans="1:3" x14ac:dyDescent="0.3">
      <c r="B794" s="25" t="s">
        <v>335</v>
      </c>
      <c r="C794" s="27">
        <v>200</v>
      </c>
    </row>
    <row r="795" spans="1:3" x14ac:dyDescent="0.3">
      <c r="B795" s="25" t="s">
        <v>95</v>
      </c>
      <c r="C795" s="27">
        <v>323.32</v>
      </c>
    </row>
    <row r="796" spans="1:3" x14ac:dyDescent="0.3">
      <c r="B796" s="25" t="s">
        <v>848</v>
      </c>
      <c r="C796" s="27">
        <v>355.35</v>
      </c>
    </row>
    <row r="797" spans="1:3" x14ac:dyDescent="0.3">
      <c r="B797" s="25" t="s">
        <v>611</v>
      </c>
      <c r="C797" s="27">
        <v>634.5</v>
      </c>
    </row>
    <row r="798" spans="1:3" x14ac:dyDescent="0.3">
      <c r="B798" s="25" t="s">
        <v>429</v>
      </c>
      <c r="C798" s="27">
        <v>74.849999999999994</v>
      </c>
    </row>
    <row r="799" spans="1:3" x14ac:dyDescent="0.3">
      <c r="B799" s="25" t="s">
        <v>432</v>
      </c>
      <c r="C799" s="27">
        <v>278.35000000000002</v>
      </c>
    </row>
    <row r="800" spans="1:3" x14ac:dyDescent="0.3">
      <c r="B800" s="25" t="s">
        <v>879</v>
      </c>
      <c r="C800" s="27">
        <v>262.5</v>
      </c>
    </row>
    <row r="801" spans="1:3" x14ac:dyDescent="0.3">
      <c r="B801" s="25" t="s">
        <v>732</v>
      </c>
      <c r="C801" s="27">
        <v>462.78000000000003</v>
      </c>
    </row>
    <row r="802" spans="1:3" x14ac:dyDescent="0.3">
      <c r="A802" s="39">
        <v>42936</v>
      </c>
      <c r="B802" s="25" t="s">
        <v>336</v>
      </c>
      <c r="C802" s="27">
        <v>117</v>
      </c>
    </row>
    <row r="803" spans="1:3" x14ac:dyDescent="0.3">
      <c r="B803" s="25" t="s">
        <v>615</v>
      </c>
      <c r="C803" s="27">
        <v>229</v>
      </c>
    </row>
    <row r="804" spans="1:3" x14ac:dyDescent="0.3">
      <c r="B804" s="25" t="s">
        <v>787</v>
      </c>
      <c r="C804" s="27">
        <v>149.5</v>
      </c>
    </row>
    <row r="805" spans="1:3" x14ac:dyDescent="0.3">
      <c r="A805" s="39">
        <v>42938</v>
      </c>
      <c r="B805" s="25" t="s">
        <v>552</v>
      </c>
      <c r="C805" s="27">
        <v>185</v>
      </c>
    </row>
    <row r="806" spans="1:3" x14ac:dyDescent="0.3">
      <c r="B806" s="25" t="s">
        <v>75</v>
      </c>
      <c r="C806" s="27">
        <v>50.19</v>
      </c>
    </row>
    <row r="807" spans="1:3" x14ac:dyDescent="0.3">
      <c r="B807" s="25" t="s">
        <v>99</v>
      </c>
      <c r="C807" s="27">
        <v>671</v>
      </c>
    </row>
    <row r="808" spans="1:3" x14ac:dyDescent="0.3">
      <c r="B808" s="25" t="s">
        <v>396</v>
      </c>
      <c r="C808" s="27">
        <v>823.5</v>
      </c>
    </row>
    <row r="809" spans="1:3" x14ac:dyDescent="0.3">
      <c r="B809" s="25" t="s">
        <v>441</v>
      </c>
      <c r="C809" s="27">
        <v>765.85</v>
      </c>
    </row>
    <row r="810" spans="1:3" x14ac:dyDescent="0.3">
      <c r="B810" s="25" t="s">
        <v>477</v>
      </c>
      <c r="C810" s="27">
        <v>490</v>
      </c>
    </row>
    <row r="811" spans="1:3" x14ac:dyDescent="0.3">
      <c r="B811" s="25" t="s">
        <v>805</v>
      </c>
      <c r="C811" s="27">
        <v>535.85</v>
      </c>
    </row>
    <row r="812" spans="1:3" x14ac:dyDescent="0.3">
      <c r="B812" s="25" t="s">
        <v>558</v>
      </c>
      <c r="C812" s="27">
        <v>355.2</v>
      </c>
    </row>
    <row r="813" spans="1:3" x14ac:dyDescent="0.3">
      <c r="B813" s="25" t="s">
        <v>186</v>
      </c>
      <c r="C813" s="27">
        <v>970.62</v>
      </c>
    </row>
    <row r="814" spans="1:3" x14ac:dyDescent="0.3">
      <c r="B814" s="25" t="s">
        <v>107</v>
      </c>
      <c r="C814" s="27">
        <v>712.5</v>
      </c>
    </row>
    <row r="815" spans="1:3" x14ac:dyDescent="0.3">
      <c r="B815" s="25" t="s">
        <v>394</v>
      </c>
      <c r="C815" s="27">
        <v>595</v>
      </c>
    </row>
    <row r="816" spans="1:3" x14ac:dyDescent="0.3">
      <c r="B816" s="25" t="s">
        <v>102</v>
      </c>
      <c r="C816" s="27">
        <v>355.35</v>
      </c>
    </row>
    <row r="817" spans="1:3" x14ac:dyDescent="0.3">
      <c r="A817" s="39">
        <v>42939</v>
      </c>
      <c r="B817" s="25" t="s">
        <v>851</v>
      </c>
      <c r="C817" s="27">
        <v>431.95</v>
      </c>
    </row>
    <row r="818" spans="1:3" x14ac:dyDescent="0.3">
      <c r="B818" s="25" t="s">
        <v>329</v>
      </c>
      <c r="C818" s="27">
        <v>258.35000000000002</v>
      </c>
    </row>
    <row r="819" spans="1:3" x14ac:dyDescent="0.3">
      <c r="B819" s="25" t="s">
        <v>440</v>
      </c>
      <c r="C819" s="27">
        <v>235</v>
      </c>
    </row>
    <row r="820" spans="1:3" x14ac:dyDescent="0.3">
      <c r="B820" s="25" t="s">
        <v>395</v>
      </c>
      <c r="C820" s="27">
        <v>445.35</v>
      </c>
    </row>
    <row r="821" spans="1:3" x14ac:dyDescent="0.3">
      <c r="B821" s="25" t="s">
        <v>683</v>
      </c>
      <c r="C821" s="27">
        <v>520.6</v>
      </c>
    </row>
    <row r="822" spans="1:3" x14ac:dyDescent="0.3">
      <c r="B822" s="25" t="s">
        <v>727</v>
      </c>
      <c r="C822" s="27">
        <v>372.3</v>
      </c>
    </row>
    <row r="823" spans="1:3" x14ac:dyDescent="0.3">
      <c r="B823" s="25" t="s">
        <v>682</v>
      </c>
      <c r="C823" s="27">
        <v>727.6</v>
      </c>
    </row>
    <row r="824" spans="1:3" x14ac:dyDescent="0.3">
      <c r="B824" s="25" t="s">
        <v>324</v>
      </c>
      <c r="C824" s="27">
        <v>497.7</v>
      </c>
    </row>
    <row r="825" spans="1:3" x14ac:dyDescent="0.3">
      <c r="B825" s="25" t="s">
        <v>817</v>
      </c>
      <c r="C825" s="27">
        <v>528.20000000000005</v>
      </c>
    </row>
    <row r="826" spans="1:3" x14ac:dyDescent="0.3">
      <c r="B826" s="25" t="s">
        <v>183</v>
      </c>
      <c r="C826" s="27">
        <v>360.78</v>
      </c>
    </row>
    <row r="827" spans="1:3" x14ac:dyDescent="0.3">
      <c r="B827" s="25" t="s">
        <v>816</v>
      </c>
      <c r="C827" s="27">
        <v>1048.5</v>
      </c>
    </row>
    <row r="828" spans="1:3" x14ac:dyDescent="0.3">
      <c r="A828" s="39">
        <v>42944</v>
      </c>
      <c r="B828" s="25" t="s">
        <v>110</v>
      </c>
      <c r="C828" s="27">
        <v>50</v>
      </c>
    </row>
    <row r="829" spans="1:3" x14ac:dyDescent="0.3">
      <c r="B829" s="25" t="s">
        <v>338</v>
      </c>
      <c r="C829" s="27">
        <v>309.44</v>
      </c>
    </row>
    <row r="830" spans="1:3" x14ac:dyDescent="0.3">
      <c r="B830" s="25" t="s">
        <v>873</v>
      </c>
      <c r="C830" s="27">
        <v>226.89</v>
      </c>
    </row>
    <row r="831" spans="1:3" x14ac:dyDescent="0.3">
      <c r="A831" s="39">
        <v>42945</v>
      </c>
      <c r="B831" s="25" t="s">
        <v>504</v>
      </c>
      <c r="C831" s="27">
        <v>655.5</v>
      </c>
    </row>
    <row r="832" spans="1:3" x14ac:dyDescent="0.3">
      <c r="B832" s="25" t="s">
        <v>632</v>
      </c>
      <c r="C832" s="27">
        <v>448.5</v>
      </c>
    </row>
    <row r="833" spans="1:3" x14ac:dyDescent="0.3">
      <c r="B833" s="25" t="s">
        <v>440</v>
      </c>
      <c r="C833" s="27">
        <v>652.70000000000005</v>
      </c>
    </row>
    <row r="834" spans="1:3" x14ac:dyDescent="0.3">
      <c r="B834" s="25" t="s">
        <v>623</v>
      </c>
      <c r="C834" s="27">
        <v>403</v>
      </c>
    </row>
    <row r="835" spans="1:3" x14ac:dyDescent="0.3">
      <c r="B835" s="25" t="s">
        <v>77</v>
      </c>
      <c r="C835" s="27">
        <v>483.14</v>
      </c>
    </row>
    <row r="836" spans="1:3" x14ac:dyDescent="0.3">
      <c r="B836" s="25" t="s">
        <v>811</v>
      </c>
      <c r="C836" s="27">
        <v>750.35</v>
      </c>
    </row>
    <row r="837" spans="1:3" x14ac:dyDescent="0.3">
      <c r="B837" s="25" t="s">
        <v>105</v>
      </c>
      <c r="C837" s="27">
        <v>100</v>
      </c>
    </row>
    <row r="838" spans="1:3" x14ac:dyDescent="0.3">
      <c r="B838" s="25" t="s">
        <v>322</v>
      </c>
      <c r="C838" s="27">
        <v>676.6</v>
      </c>
    </row>
    <row r="839" spans="1:3" x14ac:dyDescent="0.3">
      <c r="B839" s="25" t="s">
        <v>180</v>
      </c>
      <c r="C839" s="27">
        <v>100</v>
      </c>
    </row>
    <row r="840" spans="1:3" x14ac:dyDescent="0.3">
      <c r="B840" s="25" t="s">
        <v>687</v>
      </c>
      <c r="C840" s="27">
        <v>369.96999999999997</v>
      </c>
    </row>
    <row r="841" spans="1:3" x14ac:dyDescent="0.3">
      <c r="B841" s="25" t="s">
        <v>561</v>
      </c>
      <c r="C841" s="27">
        <v>462.5</v>
      </c>
    </row>
    <row r="842" spans="1:3" x14ac:dyDescent="0.3">
      <c r="B842" s="25" t="s">
        <v>191</v>
      </c>
      <c r="C842" s="27">
        <v>664.47</v>
      </c>
    </row>
    <row r="843" spans="1:3" x14ac:dyDescent="0.3">
      <c r="A843" s="39">
        <v>42946</v>
      </c>
      <c r="B843" s="25" t="s">
        <v>729</v>
      </c>
      <c r="C843" s="27">
        <v>112.5</v>
      </c>
    </row>
    <row r="844" spans="1:3" x14ac:dyDescent="0.3">
      <c r="B844" s="25" t="s">
        <v>399</v>
      </c>
      <c r="C844" s="27">
        <v>122.5</v>
      </c>
    </row>
    <row r="845" spans="1:3" x14ac:dyDescent="0.3">
      <c r="B845" s="25" t="s">
        <v>621</v>
      </c>
      <c r="C845" s="27">
        <v>227.5</v>
      </c>
    </row>
    <row r="846" spans="1:3" x14ac:dyDescent="0.3">
      <c r="B846" s="25" t="s">
        <v>76</v>
      </c>
      <c r="C846" s="27">
        <v>416.19</v>
      </c>
    </row>
    <row r="847" spans="1:3" x14ac:dyDescent="0.3">
      <c r="B847" s="25" t="s">
        <v>395</v>
      </c>
      <c r="C847" s="27">
        <v>418.99</v>
      </c>
    </row>
    <row r="848" spans="1:3" x14ac:dyDescent="0.3">
      <c r="B848" s="25" t="s">
        <v>555</v>
      </c>
      <c r="C848" s="27">
        <v>339.44</v>
      </c>
    </row>
    <row r="849" spans="1:3" x14ac:dyDescent="0.3">
      <c r="B849" s="25" t="s">
        <v>315</v>
      </c>
      <c r="C849" s="27">
        <v>614.85</v>
      </c>
    </row>
    <row r="850" spans="1:3" x14ac:dyDescent="0.3">
      <c r="B850" s="25" t="s">
        <v>95</v>
      </c>
      <c r="C850" s="27">
        <v>343.03999999999996</v>
      </c>
    </row>
    <row r="851" spans="1:3" x14ac:dyDescent="0.3">
      <c r="B851" s="25" t="s">
        <v>778</v>
      </c>
      <c r="C851" s="27">
        <v>375</v>
      </c>
    </row>
    <row r="852" spans="1:3" x14ac:dyDescent="0.3">
      <c r="B852" s="25" t="s">
        <v>783</v>
      </c>
      <c r="C852" s="27">
        <v>262.5</v>
      </c>
    </row>
    <row r="853" spans="1:3" x14ac:dyDescent="0.3">
      <c r="B853" s="25" t="s">
        <v>872</v>
      </c>
      <c r="C853" s="27">
        <v>221</v>
      </c>
    </row>
    <row r="854" spans="1:3" x14ac:dyDescent="0.3">
      <c r="B854" s="25" t="s">
        <v>397</v>
      </c>
      <c r="C854" s="27">
        <v>235.22</v>
      </c>
    </row>
    <row r="855" spans="1:3" x14ac:dyDescent="0.3">
      <c r="A855" s="39">
        <v>42951</v>
      </c>
      <c r="B855" s="25" t="s">
        <v>111</v>
      </c>
      <c r="C855" s="27">
        <v>59</v>
      </c>
    </row>
    <row r="856" spans="1:3" x14ac:dyDescent="0.3">
      <c r="B856" s="25" t="s">
        <v>682</v>
      </c>
      <c r="C856" s="27">
        <v>0</v>
      </c>
    </row>
    <row r="857" spans="1:3" x14ac:dyDescent="0.3">
      <c r="B857" s="25" t="s">
        <v>106</v>
      </c>
      <c r="C857" s="27">
        <v>115.78</v>
      </c>
    </row>
    <row r="858" spans="1:3" x14ac:dyDescent="0.3">
      <c r="A858" s="39">
        <v>42952</v>
      </c>
      <c r="B858" s="25" t="s">
        <v>326</v>
      </c>
      <c r="C858" s="27">
        <v>185</v>
      </c>
    </row>
    <row r="859" spans="1:3" x14ac:dyDescent="0.3">
      <c r="B859" s="25" t="s">
        <v>115</v>
      </c>
      <c r="C859" s="27">
        <v>598.79999999999995</v>
      </c>
    </row>
    <row r="860" spans="1:3" x14ac:dyDescent="0.3">
      <c r="B860" s="25" t="s">
        <v>634</v>
      </c>
      <c r="C860" s="27">
        <v>37.5</v>
      </c>
    </row>
    <row r="861" spans="1:3" x14ac:dyDescent="0.3">
      <c r="B861" s="25" t="s">
        <v>623</v>
      </c>
      <c r="C861" s="27">
        <v>399.78</v>
      </c>
    </row>
    <row r="862" spans="1:3" x14ac:dyDescent="0.3">
      <c r="B862" s="25" t="s">
        <v>733</v>
      </c>
      <c r="C862" s="27">
        <v>298.5</v>
      </c>
    </row>
    <row r="863" spans="1:3" x14ac:dyDescent="0.3">
      <c r="B863" s="25" t="s">
        <v>99</v>
      </c>
      <c r="C863" s="27">
        <v>448</v>
      </c>
    </row>
    <row r="864" spans="1:3" x14ac:dyDescent="0.3">
      <c r="B864" s="25" t="s">
        <v>817</v>
      </c>
      <c r="C864" s="27">
        <v>712.5</v>
      </c>
    </row>
    <row r="865" spans="1:3" x14ac:dyDescent="0.3">
      <c r="B865" s="25" t="s">
        <v>782</v>
      </c>
      <c r="C865" s="27">
        <v>409.05</v>
      </c>
    </row>
    <row r="866" spans="1:3" x14ac:dyDescent="0.3">
      <c r="B866" s="25" t="s">
        <v>725</v>
      </c>
      <c r="C866" s="27">
        <v>298.5</v>
      </c>
    </row>
    <row r="867" spans="1:3" x14ac:dyDescent="0.3">
      <c r="B867" s="25" t="s">
        <v>874</v>
      </c>
      <c r="C867" s="27">
        <v>387</v>
      </c>
    </row>
    <row r="868" spans="1:3" x14ac:dyDescent="0.3">
      <c r="B868" s="25" t="s">
        <v>475</v>
      </c>
      <c r="C868" s="27">
        <v>317.5</v>
      </c>
    </row>
    <row r="869" spans="1:3" x14ac:dyDescent="0.3">
      <c r="A869" s="39">
        <v>42953</v>
      </c>
      <c r="B869" s="25" t="s">
        <v>501</v>
      </c>
      <c r="C869" s="27">
        <v>284</v>
      </c>
    </row>
    <row r="870" spans="1:3" x14ac:dyDescent="0.3">
      <c r="B870" s="25" t="s">
        <v>75</v>
      </c>
      <c r="C870" s="27">
        <v>728.7</v>
      </c>
    </row>
    <row r="871" spans="1:3" x14ac:dyDescent="0.3">
      <c r="B871" s="25" t="s">
        <v>111</v>
      </c>
      <c r="C871" s="27">
        <v>0</v>
      </c>
    </row>
    <row r="872" spans="1:3" x14ac:dyDescent="0.3">
      <c r="B872" s="25" t="s">
        <v>818</v>
      </c>
      <c r="C872" s="27">
        <v>105.5</v>
      </c>
    </row>
    <row r="873" spans="1:3" x14ac:dyDescent="0.3">
      <c r="B873" s="25" t="s">
        <v>615</v>
      </c>
      <c r="C873" s="27">
        <v>446.35</v>
      </c>
    </row>
    <row r="874" spans="1:3" x14ac:dyDescent="0.3">
      <c r="B874" s="25" t="s">
        <v>633</v>
      </c>
      <c r="C874" s="27">
        <v>152.5</v>
      </c>
    </row>
    <row r="875" spans="1:3" x14ac:dyDescent="0.3">
      <c r="B875" s="25" t="s">
        <v>619</v>
      </c>
      <c r="C875" s="27">
        <v>429.06</v>
      </c>
    </row>
    <row r="876" spans="1:3" x14ac:dyDescent="0.3">
      <c r="B876" s="25" t="s">
        <v>685</v>
      </c>
      <c r="C876" s="27">
        <v>130.5</v>
      </c>
    </row>
    <row r="877" spans="1:3" x14ac:dyDescent="0.3">
      <c r="B877" s="25" t="s">
        <v>190</v>
      </c>
      <c r="C877" s="27">
        <v>260</v>
      </c>
    </row>
    <row r="878" spans="1:3" x14ac:dyDescent="0.3">
      <c r="B878" s="25" t="s">
        <v>113</v>
      </c>
      <c r="C878" s="27">
        <v>166.45</v>
      </c>
    </row>
    <row r="879" spans="1:3" x14ac:dyDescent="0.3">
      <c r="B879" s="25" t="s">
        <v>476</v>
      </c>
      <c r="C879" s="27">
        <v>205.5</v>
      </c>
    </row>
    <row r="880" spans="1:3" x14ac:dyDescent="0.3">
      <c r="B880" s="25" t="s">
        <v>881</v>
      </c>
      <c r="C880" s="27">
        <v>280.5</v>
      </c>
    </row>
    <row r="881" spans="1:3" x14ac:dyDescent="0.3">
      <c r="A881" s="39">
        <v>42958</v>
      </c>
      <c r="B881" s="25" t="s">
        <v>505</v>
      </c>
      <c r="C881" s="27">
        <v>346.94</v>
      </c>
    </row>
    <row r="882" spans="1:3" x14ac:dyDescent="0.3">
      <c r="B882" s="25" t="s">
        <v>336</v>
      </c>
      <c r="C882" s="27">
        <v>50</v>
      </c>
    </row>
    <row r="883" spans="1:3" x14ac:dyDescent="0.3">
      <c r="B883" s="25" t="s">
        <v>641</v>
      </c>
      <c r="C883" s="27">
        <v>198.69</v>
      </c>
    </row>
    <row r="884" spans="1:3" x14ac:dyDescent="0.3">
      <c r="A884" s="39">
        <v>42959</v>
      </c>
      <c r="B884" s="25" t="s">
        <v>551</v>
      </c>
      <c r="C884" s="27">
        <v>225</v>
      </c>
    </row>
    <row r="885" spans="1:3" x14ac:dyDescent="0.3">
      <c r="B885" s="25" t="s">
        <v>819</v>
      </c>
      <c r="C885" s="27">
        <v>802.49</v>
      </c>
    </row>
    <row r="886" spans="1:3" x14ac:dyDescent="0.3">
      <c r="B886" s="25" t="s">
        <v>780</v>
      </c>
      <c r="C886" s="27">
        <v>300</v>
      </c>
    </row>
    <row r="887" spans="1:3" x14ac:dyDescent="0.3">
      <c r="B887" s="25" t="s">
        <v>433</v>
      </c>
      <c r="C887" s="27">
        <v>525.79999999999995</v>
      </c>
    </row>
    <row r="888" spans="1:3" x14ac:dyDescent="0.3">
      <c r="B888" s="25" t="s">
        <v>368</v>
      </c>
      <c r="C888" s="27">
        <v>299.64999999999998</v>
      </c>
    </row>
    <row r="889" spans="1:3" x14ac:dyDescent="0.3">
      <c r="B889" s="25" t="s">
        <v>104</v>
      </c>
      <c r="C889" s="27">
        <v>222.5</v>
      </c>
    </row>
    <row r="890" spans="1:3" x14ac:dyDescent="0.3">
      <c r="B890" s="25" t="s">
        <v>508</v>
      </c>
      <c r="C890" s="27">
        <v>50</v>
      </c>
    </row>
    <row r="891" spans="1:3" x14ac:dyDescent="0.3">
      <c r="B891" s="25" t="s">
        <v>187</v>
      </c>
      <c r="C891" s="27">
        <v>430.5</v>
      </c>
    </row>
    <row r="892" spans="1:3" x14ac:dyDescent="0.3">
      <c r="B892" s="25" t="s">
        <v>620</v>
      </c>
      <c r="C892" s="27">
        <v>607.52</v>
      </c>
    </row>
    <row r="893" spans="1:3" x14ac:dyDescent="0.3">
      <c r="B893" s="25" t="s">
        <v>193</v>
      </c>
      <c r="C893" s="27">
        <v>482.54999999999995</v>
      </c>
    </row>
    <row r="894" spans="1:3" x14ac:dyDescent="0.3">
      <c r="B894" s="25" t="s">
        <v>776</v>
      </c>
      <c r="C894" s="27">
        <v>100</v>
      </c>
    </row>
    <row r="895" spans="1:3" x14ac:dyDescent="0.3">
      <c r="A895" s="39">
        <v>42960</v>
      </c>
      <c r="B895" s="25" t="s">
        <v>336</v>
      </c>
      <c r="C895" s="27">
        <v>50</v>
      </c>
    </row>
    <row r="896" spans="1:3" x14ac:dyDescent="0.3">
      <c r="B896" s="25" t="s">
        <v>851</v>
      </c>
      <c r="C896" s="27">
        <v>260.85000000000002</v>
      </c>
    </row>
    <row r="897" spans="1:3" x14ac:dyDescent="0.3">
      <c r="B897" s="25" t="s">
        <v>77</v>
      </c>
      <c r="C897" s="27">
        <v>205.35</v>
      </c>
    </row>
    <row r="898" spans="1:3" x14ac:dyDescent="0.3">
      <c r="B898" s="25" t="s">
        <v>610</v>
      </c>
      <c r="C898" s="27">
        <v>144.5</v>
      </c>
    </row>
    <row r="899" spans="1:3" x14ac:dyDescent="0.3">
      <c r="B899" s="25" t="s">
        <v>317</v>
      </c>
      <c r="C899" s="27">
        <v>243</v>
      </c>
    </row>
    <row r="900" spans="1:3" x14ac:dyDescent="0.3">
      <c r="B900" s="25" t="s">
        <v>184</v>
      </c>
      <c r="C900" s="27">
        <v>486.1</v>
      </c>
    </row>
    <row r="901" spans="1:3" x14ac:dyDescent="0.3">
      <c r="B901" s="25" t="s">
        <v>785</v>
      </c>
      <c r="C901" s="27">
        <v>455.6</v>
      </c>
    </row>
    <row r="902" spans="1:3" x14ac:dyDescent="0.3">
      <c r="B902" s="25" t="s">
        <v>370</v>
      </c>
      <c r="C902" s="27">
        <v>130.65</v>
      </c>
    </row>
    <row r="903" spans="1:3" x14ac:dyDescent="0.3">
      <c r="B903" s="25" t="s">
        <v>816</v>
      </c>
      <c r="C903" s="27">
        <v>560.5</v>
      </c>
    </row>
    <row r="904" spans="1:3" x14ac:dyDescent="0.3">
      <c r="B904" s="25" t="s">
        <v>789</v>
      </c>
      <c r="C904" s="27">
        <v>522</v>
      </c>
    </row>
    <row r="905" spans="1:3" x14ac:dyDescent="0.3">
      <c r="B905" s="25" t="s">
        <v>881</v>
      </c>
      <c r="C905" s="27">
        <v>193.48</v>
      </c>
    </row>
    <row r="906" spans="1:3" x14ac:dyDescent="0.3">
      <c r="B906" s="25" t="s">
        <v>929</v>
      </c>
      <c r="C906" s="27">
        <v>150</v>
      </c>
    </row>
    <row r="907" spans="1:3" x14ac:dyDescent="0.3">
      <c r="A907" s="39">
        <v>42961</v>
      </c>
      <c r="B907" s="25" t="s">
        <v>339</v>
      </c>
      <c r="C907" s="27">
        <v>304.48</v>
      </c>
    </row>
    <row r="908" spans="1:3" x14ac:dyDescent="0.3">
      <c r="B908" s="25" t="s">
        <v>812</v>
      </c>
      <c r="C908" s="27">
        <v>50</v>
      </c>
    </row>
    <row r="909" spans="1:3" x14ac:dyDescent="0.3">
      <c r="B909" s="25" t="s">
        <v>784</v>
      </c>
      <c r="C909" s="27">
        <v>0</v>
      </c>
    </row>
    <row r="910" spans="1:3" x14ac:dyDescent="0.3">
      <c r="A910" s="39">
        <v>42962</v>
      </c>
      <c r="B910" s="25" t="s">
        <v>506</v>
      </c>
      <c r="C910" s="27">
        <v>98.19</v>
      </c>
    </row>
    <row r="911" spans="1:3" x14ac:dyDescent="0.3">
      <c r="B911" s="25" t="s">
        <v>806</v>
      </c>
      <c r="C911" s="27">
        <v>187.5</v>
      </c>
    </row>
    <row r="912" spans="1:3" x14ac:dyDescent="0.3">
      <c r="B912" s="25" t="s">
        <v>336</v>
      </c>
      <c r="C912" s="27">
        <v>386</v>
      </c>
    </row>
    <row r="913" spans="1:3" x14ac:dyDescent="0.3">
      <c r="B913" s="25" t="s">
        <v>399</v>
      </c>
      <c r="C913" s="27">
        <v>130.5</v>
      </c>
    </row>
    <row r="914" spans="1:3" x14ac:dyDescent="0.3">
      <c r="B914" s="25" t="s">
        <v>723</v>
      </c>
      <c r="C914" s="27">
        <v>306.5</v>
      </c>
    </row>
    <row r="915" spans="1:3" x14ac:dyDescent="0.3">
      <c r="B915" s="25" t="s">
        <v>613</v>
      </c>
      <c r="C915" s="27">
        <v>411</v>
      </c>
    </row>
    <row r="916" spans="1:3" x14ac:dyDescent="0.3">
      <c r="B916" s="25" t="s">
        <v>614</v>
      </c>
      <c r="C916" s="27">
        <v>408</v>
      </c>
    </row>
    <row r="917" spans="1:3" x14ac:dyDescent="0.3">
      <c r="B917" s="25" t="s">
        <v>726</v>
      </c>
      <c r="C917" s="27">
        <v>244</v>
      </c>
    </row>
    <row r="918" spans="1:3" x14ac:dyDescent="0.3">
      <c r="B918" s="25" t="s">
        <v>775</v>
      </c>
      <c r="C918" s="27">
        <v>301.86</v>
      </c>
    </row>
    <row r="919" spans="1:3" x14ac:dyDescent="0.3">
      <c r="B919" s="25" t="s">
        <v>342</v>
      </c>
      <c r="C919" s="27">
        <v>317.85000000000002</v>
      </c>
    </row>
    <row r="920" spans="1:3" x14ac:dyDescent="0.3">
      <c r="A920" s="39">
        <v>42965</v>
      </c>
      <c r="B920" s="25" t="s">
        <v>551</v>
      </c>
      <c r="C920" s="27">
        <v>0</v>
      </c>
    </row>
    <row r="921" spans="1:3" x14ac:dyDescent="0.3">
      <c r="B921" s="25" t="s">
        <v>180</v>
      </c>
      <c r="C921" s="27">
        <v>85</v>
      </c>
    </row>
    <row r="922" spans="1:3" x14ac:dyDescent="0.3">
      <c r="B922" s="25" t="s">
        <v>471</v>
      </c>
      <c r="C922" s="27">
        <v>29</v>
      </c>
    </row>
    <row r="923" spans="1:3" x14ac:dyDescent="0.3">
      <c r="A923" s="39">
        <v>42966</v>
      </c>
      <c r="B923" s="25" t="s">
        <v>853</v>
      </c>
      <c r="C923" s="27">
        <v>447.15</v>
      </c>
    </row>
    <row r="924" spans="1:3" x14ac:dyDescent="0.3">
      <c r="B924" s="25" t="s">
        <v>336</v>
      </c>
      <c r="C924" s="27">
        <v>1014.28</v>
      </c>
    </row>
    <row r="925" spans="1:3" x14ac:dyDescent="0.3">
      <c r="B925" s="25" t="s">
        <v>851</v>
      </c>
      <c r="C925" s="27">
        <v>468</v>
      </c>
    </row>
    <row r="926" spans="1:3" x14ac:dyDescent="0.3">
      <c r="B926" s="25" t="s">
        <v>329</v>
      </c>
      <c r="C926" s="27">
        <v>540.9</v>
      </c>
    </row>
    <row r="927" spans="1:3" x14ac:dyDescent="0.3">
      <c r="B927" s="25" t="s">
        <v>112</v>
      </c>
      <c r="C927" s="27">
        <v>542.85</v>
      </c>
    </row>
    <row r="928" spans="1:3" x14ac:dyDescent="0.3">
      <c r="B928" s="25" t="s">
        <v>852</v>
      </c>
      <c r="C928" s="27">
        <v>486.05</v>
      </c>
    </row>
    <row r="929" spans="1:3" x14ac:dyDescent="0.3">
      <c r="B929" s="25" t="s">
        <v>681</v>
      </c>
      <c r="C929" s="27">
        <v>392.95000000000005</v>
      </c>
    </row>
    <row r="930" spans="1:3" x14ac:dyDescent="0.3">
      <c r="B930" s="25" t="s">
        <v>861</v>
      </c>
      <c r="C930" s="27">
        <v>50</v>
      </c>
    </row>
    <row r="931" spans="1:3" x14ac:dyDescent="0.3">
      <c r="B931" s="25" t="s">
        <v>635</v>
      </c>
      <c r="C931" s="27">
        <v>391.5</v>
      </c>
    </row>
    <row r="932" spans="1:3" x14ac:dyDescent="0.3">
      <c r="B932" s="25" t="s">
        <v>614</v>
      </c>
      <c r="C932" s="27">
        <v>168</v>
      </c>
    </row>
    <row r="933" spans="1:3" x14ac:dyDescent="0.3">
      <c r="B933" s="25" t="s">
        <v>881</v>
      </c>
      <c r="C933" s="27">
        <v>260.12</v>
      </c>
    </row>
    <row r="934" spans="1:3" x14ac:dyDescent="0.3">
      <c r="A934" s="39">
        <v>42967</v>
      </c>
      <c r="B934" s="25" t="s">
        <v>332</v>
      </c>
      <c r="C934" s="27">
        <v>135</v>
      </c>
    </row>
    <row r="935" spans="1:3" x14ac:dyDescent="0.3">
      <c r="B935" s="25" t="s">
        <v>75</v>
      </c>
      <c r="C935" s="27">
        <v>448.35</v>
      </c>
    </row>
    <row r="936" spans="1:3" x14ac:dyDescent="0.3">
      <c r="B936" s="25" t="s">
        <v>427</v>
      </c>
      <c r="C936" s="27">
        <v>541.20000000000005</v>
      </c>
    </row>
    <row r="937" spans="1:3" x14ac:dyDescent="0.3">
      <c r="B937" s="25" t="s">
        <v>336</v>
      </c>
      <c r="C937" s="27">
        <v>112.5</v>
      </c>
    </row>
    <row r="938" spans="1:3" x14ac:dyDescent="0.3">
      <c r="B938" s="25" t="s">
        <v>110</v>
      </c>
      <c r="C938" s="27">
        <v>122.5</v>
      </c>
    </row>
    <row r="939" spans="1:3" x14ac:dyDescent="0.3">
      <c r="B939" s="25" t="s">
        <v>474</v>
      </c>
      <c r="C939" s="27">
        <v>577</v>
      </c>
    </row>
    <row r="940" spans="1:3" x14ac:dyDescent="0.3">
      <c r="B940" s="25" t="s">
        <v>813</v>
      </c>
      <c r="C940" s="27">
        <v>279.25</v>
      </c>
    </row>
    <row r="941" spans="1:3" x14ac:dyDescent="0.3">
      <c r="B941" s="25" t="s">
        <v>814</v>
      </c>
      <c r="C941" s="27">
        <v>526.01</v>
      </c>
    </row>
    <row r="942" spans="1:3" x14ac:dyDescent="0.3">
      <c r="B942" s="25" t="s">
        <v>101</v>
      </c>
      <c r="C942" s="27">
        <v>298.54999999999995</v>
      </c>
    </row>
    <row r="943" spans="1:3" x14ac:dyDescent="0.3">
      <c r="B943" s="25" t="s">
        <v>432</v>
      </c>
      <c r="C943" s="27">
        <v>260.55</v>
      </c>
    </row>
    <row r="944" spans="1:3" x14ac:dyDescent="0.3">
      <c r="B944" s="25" t="s">
        <v>881</v>
      </c>
      <c r="C944" s="27">
        <v>85.5</v>
      </c>
    </row>
    <row r="945" spans="1:3" x14ac:dyDescent="0.3">
      <c r="B945" s="25" t="s">
        <v>929</v>
      </c>
      <c r="C945" s="27">
        <v>373.35</v>
      </c>
    </row>
    <row r="946" spans="1:3" x14ac:dyDescent="0.3">
      <c r="A946" s="39">
        <v>42972</v>
      </c>
      <c r="B946" s="25" t="s">
        <v>110</v>
      </c>
      <c r="C946" s="27">
        <v>108</v>
      </c>
    </row>
    <row r="947" spans="1:3" x14ac:dyDescent="0.3">
      <c r="B947" s="25" t="s">
        <v>474</v>
      </c>
      <c r="C947" s="27">
        <v>175</v>
      </c>
    </row>
    <row r="948" spans="1:3" x14ac:dyDescent="0.3">
      <c r="B948" s="25" t="s">
        <v>319</v>
      </c>
      <c r="C948" s="27">
        <v>278</v>
      </c>
    </row>
    <row r="949" spans="1:3" x14ac:dyDescent="0.3">
      <c r="A949" s="39">
        <v>42973</v>
      </c>
      <c r="B949" s="25" t="s">
        <v>330</v>
      </c>
      <c r="C949" s="27">
        <v>152</v>
      </c>
    </row>
    <row r="950" spans="1:3" x14ac:dyDescent="0.3">
      <c r="B950" s="25" t="s">
        <v>692</v>
      </c>
      <c r="C950" s="27">
        <v>600</v>
      </c>
    </row>
    <row r="951" spans="1:3" x14ac:dyDescent="0.3">
      <c r="B951" s="25" t="s">
        <v>336</v>
      </c>
      <c r="C951" s="27">
        <v>580.5</v>
      </c>
    </row>
    <row r="952" spans="1:3" x14ac:dyDescent="0.3">
      <c r="B952" s="25" t="s">
        <v>616</v>
      </c>
      <c r="C952" s="27">
        <v>785.26</v>
      </c>
    </row>
    <row r="953" spans="1:3" x14ac:dyDescent="0.3">
      <c r="B953" s="25" t="s">
        <v>111</v>
      </c>
      <c r="C953" s="27">
        <v>37.5</v>
      </c>
    </row>
    <row r="954" spans="1:3" x14ac:dyDescent="0.3">
      <c r="B954" s="25" t="s">
        <v>812</v>
      </c>
      <c r="C954" s="27">
        <v>345.5</v>
      </c>
    </row>
    <row r="955" spans="1:3" x14ac:dyDescent="0.3">
      <c r="B955" s="25" t="s">
        <v>555</v>
      </c>
      <c r="C955" s="27">
        <v>164.53</v>
      </c>
    </row>
    <row r="956" spans="1:3" x14ac:dyDescent="0.3">
      <c r="B956" s="25" t="s">
        <v>781</v>
      </c>
      <c r="C956" s="27">
        <v>438.85</v>
      </c>
    </row>
    <row r="957" spans="1:3" x14ac:dyDescent="0.3">
      <c r="B957" s="25" t="s">
        <v>472</v>
      </c>
      <c r="C957" s="27">
        <v>674.05</v>
      </c>
    </row>
    <row r="958" spans="1:3" x14ac:dyDescent="0.3">
      <c r="B958" s="25" t="s">
        <v>855</v>
      </c>
      <c r="C958" s="27">
        <v>212.5</v>
      </c>
    </row>
    <row r="959" spans="1:3" x14ac:dyDescent="0.3">
      <c r="B959" s="25" t="s">
        <v>873</v>
      </c>
      <c r="C959" s="27">
        <v>369.26</v>
      </c>
    </row>
    <row r="960" spans="1:3" x14ac:dyDescent="0.3">
      <c r="B960" s="25" t="s">
        <v>886</v>
      </c>
      <c r="C960" s="27">
        <v>55.5</v>
      </c>
    </row>
    <row r="961" spans="1:3" x14ac:dyDescent="0.3">
      <c r="A961" s="39">
        <v>42974</v>
      </c>
      <c r="B961" s="25" t="s">
        <v>730</v>
      </c>
      <c r="C961" s="27">
        <v>224.85</v>
      </c>
    </row>
    <row r="962" spans="1:3" x14ac:dyDescent="0.3">
      <c r="B962" s="25" t="s">
        <v>552</v>
      </c>
      <c r="C962" s="27">
        <v>74.849999999999994</v>
      </c>
    </row>
    <row r="963" spans="1:3" x14ac:dyDescent="0.3">
      <c r="B963" s="25" t="s">
        <v>609</v>
      </c>
      <c r="C963" s="27">
        <v>75</v>
      </c>
    </row>
    <row r="964" spans="1:3" x14ac:dyDescent="0.3">
      <c r="B964" s="25" t="s">
        <v>75</v>
      </c>
      <c r="C964" s="27">
        <v>37.5</v>
      </c>
    </row>
    <row r="965" spans="1:3" x14ac:dyDescent="0.3">
      <c r="B965" s="25" t="s">
        <v>504</v>
      </c>
      <c r="C965" s="27">
        <v>299.85000000000002</v>
      </c>
    </row>
    <row r="966" spans="1:3" x14ac:dyDescent="0.3">
      <c r="B966" s="25" t="s">
        <v>178</v>
      </c>
      <c r="C966" s="27">
        <v>167.85</v>
      </c>
    </row>
    <row r="967" spans="1:3" x14ac:dyDescent="0.3">
      <c r="B967" s="25" t="s">
        <v>192</v>
      </c>
      <c r="C967" s="27">
        <v>316.35000000000002</v>
      </c>
    </row>
    <row r="968" spans="1:3" x14ac:dyDescent="0.3">
      <c r="B968" s="25" t="s">
        <v>783</v>
      </c>
      <c r="C968" s="27">
        <v>483.55</v>
      </c>
    </row>
    <row r="969" spans="1:3" x14ac:dyDescent="0.3">
      <c r="B969" s="25" t="s">
        <v>810</v>
      </c>
      <c r="C969" s="27">
        <v>187.5</v>
      </c>
    </row>
    <row r="970" spans="1:3" x14ac:dyDescent="0.3">
      <c r="B970" s="25" t="s">
        <v>620</v>
      </c>
      <c r="C970" s="27">
        <v>286</v>
      </c>
    </row>
    <row r="971" spans="1:3" x14ac:dyDescent="0.3">
      <c r="B971" s="25" t="s">
        <v>182</v>
      </c>
      <c r="C971" s="27">
        <v>327.5</v>
      </c>
    </row>
    <row r="972" spans="1:3" x14ac:dyDescent="0.3">
      <c r="B972" s="25" t="s">
        <v>929</v>
      </c>
      <c r="C972" s="27">
        <v>150</v>
      </c>
    </row>
    <row r="973" spans="1:3" x14ac:dyDescent="0.3">
      <c r="A973" s="39">
        <v>42979</v>
      </c>
      <c r="B973" s="25" t="s">
        <v>621</v>
      </c>
      <c r="C973" s="27">
        <v>193</v>
      </c>
    </row>
    <row r="974" spans="1:3" x14ac:dyDescent="0.3">
      <c r="B974" s="25" t="s">
        <v>315</v>
      </c>
      <c r="C974" s="27">
        <v>29</v>
      </c>
    </row>
    <row r="975" spans="1:3" x14ac:dyDescent="0.3">
      <c r="B975" s="25" t="s">
        <v>688</v>
      </c>
      <c r="C975" s="27">
        <v>201</v>
      </c>
    </row>
    <row r="976" spans="1:3" x14ac:dyDescent="0.3">
      <c r="A976" s="39">
        <v>42980</v>
      </c>
      <c r="B976" s="25" t="s">
        <v>643</v>
      </c>
      <c r="C976" s="27">
        <v>591.88</v>
      </c>
    </row>
    <row r="977" spans="1:3" x14ac:dyDescent="0.3">
      <c r="B977" s="25" t="s">
        <v>622</v>
      </c>
      <c r="C977" s="27">
        <v>561</v>
      </c>
    </row>
    <row r="978" spans="1:3" x14ac:dyDescent="0.3">
      <c r="B978" s="25" t="s">
        <v>608</v>
      </c>
      <c r="C978" s="27">
        <v>448.55</v>
      </c>
    </row>
    <row r="979" spans="1:3" x14ac:dyDescent="0.3">
      <c r="B979" s="25" t="s">
        <v>94</v>
      </c>
      <c r="C979" s="27">
        <v>399</v>
      </c>
    </row>
    <row r="980" spans="1:3" x14ac:dyDescent="0.3">
      <c r="B980" s="25" t="s">
        <v>104</v>
      </c>
      <c r="C980" s="27">
        <v>247.5</v>
      </c>
    </row>
    <row r="981" spans="1:3" x14ac:dyDescent="0.3">
      <c r="B981" s="25" t="s">
        <v>322</v>
      </c>
      <c r="C981" s="27">
        <v>522.85</v>
      </c>
    </row>
    <row r="982" spans="1:3" x14ac:dyDescent="0.3">
      <c r="B982" s="25" t="s">
        <v>619</v>
      </c>
      <c r="C982" s="27">
        <v>467.85</v>
      </c>
    </row>
    <row r="983" spans="1:3" x14ac:dyDescent="0.3">
      <c r="B983" s="25" t="s">
        <v>856</v>
      </c>
      <c r="C983" s="27">
        <v>159.85</v>
      </c>
    </row>
    <row r="984" spans="1:3" x14ac:dyDescent="0.3">
      <c r="B984" s="25" t="s">
        <v>338</v>
      </c>
      <c r="C984" s="27">
        <v>682.5</v>
      </c>
    </row>
    <row r="985" spans="1:3" x14ac:dyDescent="0.3">
      <c r="B985" s="25" t="s">
        <v>469</v>
      </c>
      <c r="C985" s="27">
        <v>248.19</v>
      </c>
    </row>
    <row r="986" spans="1:3" x14ac:dyDescent="0.3">
      <c r="B986" s="25" t="s">
        <v>887</v>
      </c>
      <c r="C986" s="27">
        <v>443.7</v>
      </c>
    </row>
    <row r="987" spans="1:3" x14ac:dyDescent="0.3">
      <c r="B987" s="25" t="s">
        <v>114</v>
      </c>
      <c r="C987" s="27">
        <v>394.85</v>
      </c>
    </row>
    <row r="988" spans="1:3" x14ac:dyDescent="0.3">
      <c r="A988" s="39">
        <v>42981</v>
      </c>
      <c r="B988" s="25" t="s">
        <v>97</v>
      </c>
      <c r="C988" s="27">
        <v>153.35</v>
      </c>
    </row>
    <row r="989" spans="1:3" x14ac:dyDescent="0.3">
      <c r="B989" s="25" t="s">
        <v>77</v>
      </c>
      <c r="C989" s="27">
        <v>222.11</v>
      </c>
    </row>
    <row r="990" spans="1:3" x14ac:dyDescent="0.3">
      <c r="B990" s="25" t="s">
        <v>633</v>
      </c>
      <c r="C990" s="27">
        <v>355</v>
      </c>
    </row>
    <row r="991" spans="1:3" x14ac:dyDescent="0.3">
      <c r="B991" s="25" t="s">
        <v>613</v>
      </c>
      <c r="C991" s="27">
        <v>205.35</v>
      </c>
    </row>
    <row r="992" spans="1:3" x14ac:dyDescent="0.3">
      <c r="B992" s="25" t="s">
        <v>778</v>
      </c>
      <c r="C992" s="27">
        <v>37.5</v>
      </c>
    </row>
    <row r="993" spans="1:3" x14ac:dyDescent="0.3">
      <c r="B993" s="25" t="s">
        <v>188</v>
      </c>
      <c r="C993" s="27">
        <v>242.35</v>
      </c>
    </row>
    <row r="994" spans="1:3" x14ac:dyDescent="0.3">
      <c r="B994" s="25" t="s">
        <v>323</v>
      </c>
      <c r="C994" s="27">
        <v>427.5</v>
      </c>
    </row>
    <row r="995" spans="1:3" x14ac:dyDescent="0.3">
      <c r="B995" s="25" t="s">
        <v>431</v>
      </c>
      <c r="C995" s="27">
        <v>411</v>
      </c>
    </row>
    <row r="996" spans="1:3" x14ac:dyDescent="0.3">
      <c r="B996" s="25" t="s">
        <v>394</v>
      </c>
      <c r="C996" s="27">
        <v>374.85</v>
      </c>
    </row>
    <row r="997" spans="1:3" x14ac:dyDescent="0.3">
      <c r="B997" s="25" t="s">
        <v>353</v>
      </c>
      <c r="C997" s="27">
        <v>262.5</v>
      </c>
    </row>
    <row r="998" spans="1:3" x14ac:dyDescent="0.3">
      <c r="B998" s="25" t="s">
        <v>351</v>
      </c>
      <c r="C998" s="27">
        <v>428.3</v>
      </c>
    </row>
    <row r="999" spans="1:3" x14ac:dyDescent="0.3">
      <c r="A999" s="39">
        <v>42986</v>
      </c>
      <c r="B999" s="25" t="s">
        <v>565</v>
      </c>
      <c r="C999" s="27">
        <v>157.4</v>
      </c>
    </row>
    <row r="1000" spans="1:3" x14ac:dyDescent="0.3">
      <c r="B1000" s="25" t="s">
        <v>502</v>
      </c>
      <c r="C1000" s="27">
        <v>29</v>
      </c>
    </row>
    <row r="1001" spans="1:3" x14ac:dyDescent="0.3">
      <c r="B1001" s="25" t="s">
        <v>429</v>
      </c>
      <c r="C1001" s="27">
        <v>85</v>
      </c>
    </row>
    <row r="1002" spans="1:3" x14ac:dyDescent="0.3">
      <c r="A1002" s="39">
        <v>42987</v>
      </c>
      <c r="B1002" s="25" t="s">
        <v>819</v>
      </c>
      <c r="C1002" s="27">
        <v>636.29999999999995</v>
      </c>
    </row>
    <row r="1003" spans="1:3" x14ac:dyDescent="0.3">
      <c r="B1003" s="25" t="s">
        <v>818</v>
      </c>
      <c r="C1003" s="27">
        <v>391.5</v>
      </c>
    </row>
    <row r="1004" spans="1:3" x14ac:dyDescent="0.3">
      <c r="B1004" s="25" t="s">
        <v>433</v>
      </c>
      <c r="C1004" s="27">
        <v>490.5</v>
      </c>
    </row>
    <row r="1005" spans="1:3" x14ac:dyDescent="0.3">
      <c r="B1005" s="25" t="s">
        <v>641</v>
      </c>
      <c r="C1005" s="27">
        <v>335.5</v>
      </c>
    </row>
    <row r="1006" spans="1:3" x14ac:dyDescent="0.3">
      <c r="B1006" s="25" t="s">
        <v>861</v>
      </c>
      <c r="C1006" s="27">
        <v>610.84999999999991</v>
      </c>
    </row>
    <row r="1007" spans="1:3" x14ac:dyDescent="0.3">
      <c r="B1007" s="25" t="s">
        <v>786</v>
      </c>
      <c r="C1007" s="27">
        <v>450</v>
      </c>
    </row>
    <row r="1008" spans="1:3" x14ac:dyDescent="0.3">
      <c r="B1008" s="25" t="s">
        <v>855</v>
      </c>
      <c r="C1008" s="27">
        <v>580.35</v>
      </c>
    </row>
    <row r="1009" spans="1:3" x14ac:dyDescent="0.3">
      <c r="B1009" s="25" t="s">
        <v>397</v>
      </c>
      <c r="C1009" s="27">
        <v>411.1</v>
      </c>
    </row>
    <row r="1010" spans="1:3" x14ac:dyDescent="0.3">
      <c r="B1010" s="25" t="s">
        <v>475</v>
      </c>
      <c r="C1010" s="27">
        <v>85</v>
      </c>
    </row>
    <row r="1011" spans="1:3" x14ac:dyDescent="0.3">
      <c r="B1011" s="25" t="s">
        <v>881</v>
      </c>
      <c r="C1011" s="27">
        <v>221.85</v>
      </c>
    </row>
    <row r="1012" spans="1:3" x14ac:dyDescent="0.3">
      <c r="B1012" s="25" t="s">
        <v>929</v>
      </c>
      <c r="C1012" s="27">
        <v>556.65</v>
      </c>
    </row>
    <row r="1013" spans="1:3" x14ac:dyDescent="0.3">
      <c r="A1013" s="39">
        <v>42988</v>
      </c>
      <c r="B1013" s="25" t="s">
        <v>74</v>
      </c>
      <c r="C1013" s="27">
        <v>412.5</v>
      </c>
    </row>
    <row r="1014" spans="1:3" x14ac:dyDescent="0.3">
      <c r="B1014" s="25" t="s">
        <v>622</v>
      </c>
      <c r="C1014" s="27">
        <v>316.5</v>
      </c>
    </row>
    <row r="1015" spans="1:3" x14ac:dyDescent="0.3">
      <c r="B1015" s="25" t="s">
        <v>860</v>
      </c>
      <c r="C1015" s="27">
        <v>0</v>
      </c>
    </row>
    <row r="1016" spans="1:3" x14ac:dyDescent="0.3">
      <c r="B1016" s="25" t="s">
        <v>565</v>
      </c>
      <c r="C1016" s="27">
        <v>355.68</v>
      </c>
    </row>
    <row r="1017" spans="1:3" x14ac:dyDescent="0.3">
      <c r="B1017" s="25" t="s">
        <v>110</v>
      </c>
      <c r="C1017" s="27">
        <v>37.5</v>
      </c>
    </row>
    <row r="1018" spans="1:3" x14ac:dyDescent="0.3">
      <c r="B1018" s="25" t="s">
        <v>396</v>
      </c>
      <c r="C1018" s="27">
        <v>297</v>
      </c>
    </row>
    <row r="1019" spans="1:3" x14ac:dyDescent="0.3">
      <c r="B1019" s="25" t="s">
        <v>723</v>
      </c>
      <c r="C1019" s="27">
        <v>131.80000000000001</v>
      </c>
    </row>
    <row r="1020" spans="1:3" x14ac:dyDescent="0.3">
      <c r="B1020" s="25" t="s">
        <v>850</v>
      </c>
      <c r="C1020" s="27">
        <v>336.09000000000003</v>
      </c>
    </row>
    <row r="1021" spans="1:3" x14ac:dyDescent="0.3">
      <c r="B1021" s="25" t="s">
        <v>561</v>
      </c>
      <c r="C1021" s="27">
        <v>185</v>
      </c>
    </row>
    <row r="1022" spans="1:3" x14ac:dyDescent="0.3">
      <c r="B1022" s="25" t="s">
        <v>874</v>
      </c>
      <c r="C1022" s="27">
        <v>331.28</v>
      </c>
    </row>
    <row r="1023" spans="1:3" x14ac:dyDescent="0.3">
      <c r="B1023" s="25" t="s">
        <v>193</v>
      </c>
      <c r="C1023" s="27">
        <v>344</v>
      </c>
    </row>
    <row r="1024" spans="1:3" x14ac:dyDescent="0.3">
      <c r="B1024" s="25" t="s">
        <v>366</v>
      </c>
      <c r="C1024" s="27">
        <v>242.5</v>
      </c>
    </row>
    <row r="1025" spans="1:3" x14ac:dyDescent="0.3">
      <c r="A1025" s="39">
        <v>42993</v>
      </c>
      <c r="B1025" s="25" t="s">
        <v>441</v>
      </c>
      <c r="C1025" s="27">
        <v>135</v>
      </c>
    </row>
    <row r="1026" spans="1:3" x14ac:dyDescent="0.3">
      <c r="B1026" s="25" t="s">
        <v>817</v>
      </c>
      <c r="C1026" s="27">
        <v>90.7</v>
      </c>
    </row>
    <row r="1027" spans="1:3" x14ac:dyDescent="0.3">
      <c r="B1027" s="25" t="s">
        <v>728</v>
      </c>
      <c r="C1027" s="27">
        <v>137</v>
      </c>
    </row>
    <row r="1028" spans="1:3" x14ac:dyDescent="0.3">
      <c r="A1028" s="39">
        <v>42994</v>
      </c>
      <c r="B1028" s="25" t="s">
        <v>506</v>
      </c>
      <c r="C1028" s="27">
        <v>710.5</v>
      </c>
    </row>
    <row r="1029" spans="1:3" x14ac:dyDescent="0.3">
      <c r="B1029" s="25" t="s">
        <v>427</v>
      </c>
      <c r="C1029" s="27">
        <v>450</v>
      </c>
    </row>
    <row r="1030" spans="1:3" x14ac:dyDescent="0.3">
      <c r="B1030" s="25" t="s">
        <v>860</v>
      </c>
      <c r="C1030" s="27">
        <v>125</v>
      </c>
    </row>
    <row r="1031" spans="1:3" x14ac:dyDescent="0.3">
      <c r="B1031" s="25" t="s">
        <v>504</v>
      </c>
      <c r="C1031" s="27">
        <v>0</v>
      </c>
    </row>
    <row r="1032" spans="1:3" x14ac:dyDescent="0.3">
      <c r="B1032" s="25" t="s">
        <v>97</v>
      </c>
      <c r="C1032" s="27">
        <v>187.5</v>
      </c>
    </row>
    <row r="1033" spans="1:3" x14ac:dyDescent="0.3">
      <c r="B1033" s="25" t="s">
        <v>555</v>
      </c>
      <c r="C1033" s="27">
        <v>297</v>
      </c>
    </row>
    <row r="1034" spans="1:3" x14ac:dyDescent="0.3">
      <c r="B1034" s="25" t="s">
        <v>335</v>
      </c>
      <c r="C1034" s="27">
        <v>453.4</v>
      </c>
    </row>
    <row r="1035" spans="1:3" x14ac:dyDescent="0.3">
      <c r="B1035" s="25" t="s">
        <v>471</v>
      </c>
      <c r="C1035" s="27">
        <v>466.8</v>
      </c>
    </row>
    <row r="1036" spans="1:3" x14ac:dyDescent="0.3">
      <c r="B1036" s="25" t="s">
        <v>563</v>
      </c>
      <c r="C1036" s="27">
        <v>409.65</v>
      </c>
    </row>
    <row r="1037" spans="1:3" x14ac:dyDescent="0.3">
      <c r="B1037" s="25" t="s">
        <v>184</v>
      </c>
      <c r="C1037" s="27">
        <v>693</v>
      </c>
    </row>
    <row r="1038" spans="1:3" x14ac:dyDescent="0.3">
      <c r="B1038" s="25" t="s">
        <v>725</v>
      </c>
      <c r="C1038" s="27">
        <v>484.8</v>
      </c>
    </row>
    <row r="1039" spans="1:3" x14ac:dyDescent="0.3">
      <c r="B1039" s="25" t="s">
        <v>469</v>
      </c>
      <c r="C1039" s="27">
        <v>592.94000000000005</v>
      </c>
    </row>
    <row r="1040" spans="1:3" x14ac:dyDescent="0.3">
      <c r="A1040" s="39">
        <v>42995</v>
      </c>
      <c r="B1040" s="25" t="s">
        <v>115</v>
      </c>
      <c r="C1040" s="27">
        <v>50</v>
      </c>
    </row>
    <row r="1041" spans="1:3" x14ac:dyDescent="0.3">
      <c r="B1041" s="25" t="s">
        <v>505</v>
      </c>
      <c r="C1041" s="27">
        <v>323.12</v>
      </c>
    </row>
    <row r="1042" spans="1:3" x14ac:dyDescent="0.3">
      <c r="B1042" s="25" t="s">
        <v>853</v>
      </c>
      <c r="C1042" s="27">
        <v>508.5</v>
      </c>
    </row>
    <row r="1043" spans="1:3" x14ac:dyDescent="0.3">
      <c r="B1043" s="25" t="s">
        <v>433</v>
      </c>
      <c r="C1043" s="27">
        <v>615</v>
      </c>
    </row>
    <row r="1044" spans="1:3" x14ac:dyDescent="0.3">
      <c r="B1044" s="25" t="s">
        <v>852</v>
      </c>
      <c r="C1044" s="27">
        <v>262.5</v>
      </c>
    </row>
    <row r="1045" spans="1:3" x14ac:dyDescent="0.3">
      <c r="B1045" s="25" t="s">
        <v>180</v>
      </c>
      <c r="C1045" s="27">
        <v>684.2</v>
      </c>
    </row>
    <row r="1046" spans="1:3" x14ac:dyDescent="0.3">
      <c r="B1046" s="25" t="s">
        <v>95</v>
      </c>
      <c r="C1046" s="27">
        <v>224</v>
      </c>
    </row>
    <row r="1047" spans="1:3" x14ac:dyDescent="0.3">
      <c r="B1047" s="25" t="s">
        <v>805</v>
      </c>
      <c r="C1047" s="27">
        <v>0</v>
      </c>
    </row>
    <row r="1048" spans="1:3" x14ac:dyDescent="0.3">
      <c r="B1048" s="25" t="s">
        <v>558</v>
      </c>
      <c r="C1048" s="27">
        <v>264.64999999999998</v>
      </c>
    </row>
    <row r="1049" spans="1:3" x14ac:dyDescent="0.3">
      <c r="B1049" s="25" t="s">
        <v>792</v>
      </c>
      <c r="C1049" s="27">
        <v>225</v>
      </c>
    </row>
    <row r="1050" spans="1:3" x14ac:dyDescent="0.3">
      <c r="B1050" s="25" t="s">
        <v>929</v>
      </c>
      <c r="C1050" s="27">
        <v>655.5</v>
      </c>
    </row>
    <row r="1051" spans="1:3" x14ac:dyDescent="0.3">
      <c r="A1051" s="39">
        <v>43000</v>
      </c>
      <c r="B1051" s="25" t="s">
        <v>565</v>
      </c>
      <c r="C1051" s="27">
        <v>79</v>
      </c>
    </row>
    <row r="1052" spans="1:3" x14ac:dyDescent="0.3">
      <c r="B1052" s="25" t="s">
        <v>784</v>
      </c>
      <c r="C1052" s="27">
        <v>0</v>
      </c>
    </row>
    <row r="1053" spans="1:3" x14ac:dyDescent="0.3">
      <c r="B1053" s="25" t="s">
        <v>189</v>
      </c>
      <c r="C1053" s="27">
        <v>85</v>
      </c>
    </row>
    <row r="1054" spans="1:3" x14ac:dyDescent="0.3">
      <c r="A1054" s="39">
        <v>43001</v>
      </c>
      <c r="B1054" s="25" t="s">
        <v>78</v>
      </c>
      <c r="C1054" s="27">
        <v>393</v>
      </c>
    </row>
    <row r="1055" spans="1:3" x14ac:dyDescent="0.3">
      <c r="B1055" s="25" t="s">
        <v>332</v>
      </c>
      <c r="C1055" s="27">
        <v>675</v>
      </c>
    </row>
    <row r="1056" spans="1:3" x14ac:dyDescent="0.3">
      <c r="B1056" s="25" t="s">
        <v>609</v>
      </c>
      <c r="C1056" s="27">
        <v>175</v>
      </c>
    </row>
    <row r="1057" spans="1:3" x14ac:dyDescent="0.3">
      <c r="B1057" s="25" t="s">
        <v>395</v>
      </c>
      <c r="C1057" s="27">
        <v>373.5</v>
      </c>
    </row>
    <row r="1058" spans="1:3" x14ac:dyDescent="0.3">
      <c r="B1058" s="25" t="s">
        <v>502</v>
      </c>
      <c r="C1058" s="27">
        <v>375</v>
      </c>
    </row>
    <row r="1059" spans="1:3" x14ac:dyDescent="0.3">
      <c r="B1059" s="25" t="s">
        <v>784</v>
      </c>
      <c r="C1059" s="27">
        <v>0</v>
      </c>
    </row>
    <row r="1060" spans="1:3" x14ac:dyDescent="0.3">
      <c r="B1060" s="25" t="s">
        <v>335</v>
      </c>
      <c r="C1060" s="27">
        <v>353.5</v>
      </c>
    </row>
    <row r="1061" spans="1:3" x14ac:dyDescent="0.3">
      <c r="B1061" s="25" t="s">
        <v>315</v>
      </c>
      <c r="C1061" s="27">
        <v>654</v>
      </c>
    </row>
    <row r="1062" spans="1:3" x14ac:dyDescent="0.3">
      <c r="B1062" s="25" t="s">
        <v>682</v>
      </c>
      <c r="C1062" s="27">
        <v>334.5</v>
      </c>
    </row>
    <row r="1063" spans="1:3" x14ac:dyDescent="0.3">
      <c r="B1063" s="25" t="s">
        <v>183</v>
      </c>
      <c r="C1063" s="27">
        <v>262.5</v>
      </c>
    </row>
    <row r="1064" spans="1:3" x14ac:dyDescent="0.3">
      <c r="B1064" s="25" t="s">
        <v>879</v>
      </c>
      <c r="C1064" s="27">
        <v>225</v>
      </c>
    </row>
    <row r="1065" spans="1:3" x14ac:dyDescent="0.3">
      <c r="B1065" s="25" t="s">
        <v>929</v>
      </c>
      <c r="C1065" s="27">
        <v>272.5</v>
      </c>
    </row>
    <row r="1066" spans="1:3" x14ac:dyDescent="0.3">
      <c r="A1066" s="39">
        <v>43002</v>
      </c>
      <c r="B1066" s="25" t="s">
        <v>551</v>
      </c>
      <c r="C1066" s="27">
        <v>205.5</v>
      </c>
    </row>
    <row r="1067" spans="1:3" x14ac:dyDescent="0.3">
      <c r="B1067" s="25" t="s">
        <v>404</v>
      </c>
      <c r="C1067" s="27">
        <v>185</v>
      </c>
    </row>
    <row r="1068" spans="1:3" x14ac:dyDescent="0.3">
      <c r="B1068" s="25" t="s">
        <v>634</v>
      </c>
      <c r="C1068" s="27">
        <v>354</v>
      </c>
    </row>
    <row r="1069" spans="1:3" x14ac:dyDescent="0.3">
      <c r="B1069" s="25" t="s">
        <v>111</v>
      </c>
      <c r="C1069" s="27">
        <v>468</v>
      </c>
    </row>
    <row r="1070" spans="1:3" x14ac:dyDescent="0.3">
      <c r="B1070" s="25" t="s">
        <v>97</v>
      </c>
      <c r="C1070" s="27">
        <v>375</v>
      </c>
    </row>
    <row r="1071" spans="1:3" x14ac:dyDescent="0.3">
      <c r="B1071" s="25" t="s">
        <v>368</v>
      </c>
      <c r="C1071" s="27">
        <v>598.5</v>
      </c>
    </row>
    <row r="1072" spans="1:3" x14ac:dyDescent="0.3">
      <c r="B1072" s="25" t="s">
        <v>508</v>
      </c>
      <c r="C1072" s="27">
        <v>729</v>
      </c>
    </row>
    <row r="1073" spans="1:3" x14ac:dyDescent="0.3">
      <c r="B1073" s="25" t="s">
        <v>370</v>
      </c>
      <c r="C1073" s="27">
        <v>280.5</v>
      </c>
    </row>
    <row r="1074" spans="1:3" x14ac:dyDescent="0.3">
      <c r="B1074" s="25" t="s">
        <v>783</v>
      </c>
      <c r="C1074" s="27">
        <v>355.5</v>
      </c>
    </row>
    <row r="1075" spans="1:3" x14ac:dyDescent="0.3">
      <c r="B1075" s="25" t="s">
        <v>929</v>
      </c>
      <c r="C1075" s="27">
        <v>318</v>
      </c>
    </row>
    <row r="1076" spans="1:3" x14ac:dyDescent="0.3">
      <c r="A1076" s="39">
        <v>43007</v>
      </c>
      <c r="B1076" s="25" t="s">
        <v>622</v>
      </c>
      <c r="C1076" s="27">
        <v>29</v>
      </c>
    </row>
    <row r="1077" spans="1:3" x14ac:dyDescent="0.3">
      <c r="B1077" s="25" t="s">
        <v>187</v>
      </c>
      <c r="C1077" s="27">
        <v>215</v>
      </c>
    </row>
    <row r="1078" spans="1:3" x14ac:dyDescent="0.3">
      <c r="B1078" s="25" t="s">
        <v>855</v>
      </c>
      <c r="C1078" s="27">
        <v>81</v>
      </c>
    </row>
    <row r="1079" spans="1:3" x14ac:dyDescent="0.3">
      <c r="A1079" s="39">
        <v>43008</v>
      </c>
      <c r="B1079" s="25" t="s">
        <v>400</v>
      </c>
      <c r="C1079" s="27">
        <v>337.5</v>
      </c>
    </row>
    <row r="1080" spans="1:3" x14ac:dyDescent="0.3">
      <c r="B1080" s="25" t="s">
        <v>336</v>
      </c>
      <c r="C1080" s="27">
        <v>393</v>
      </c>
    </row>
    <row r="1081" spans="1:3" x14ac:dyDescent="0.3">
      <c r="B1081" s="25" t="s">
        <v>178</v>
      </c>
      <c r="C1081" s="27">
        <v>301</v>
      </c>
    </row>
    <row r="1082" spans="1:3" x14ac:dyDescent="0.3">
      <c r="B1082" s="25" t="s">
        <v>103</v>
      </c>
      <c r="C1082" s="27">
        <v>467.5</v>
      </c>
    </row>
    <row r="1083" spans="1:3" x14ac:dyDescent="0.3">
      <c r="B1083" s="25" t="s">
        <v>110</v>
      </c>
      <c r="C1083" s="27">
        <v>0</v>
      </c>
    </row>
    <row r="1084" spans="1:3" x14ac:dyDescent="0.3">
      <c r="B1084" s="25" t="s">
        <v>77</v>
      </c>
      <c r="C1084" s="27">
        <v>50</v>
      </c>
    </row>
    <row r="1085" spans="1:3" x14ac:dyDescent="0.3">
      <c r="B1085" s="25" t="s">
        <v>317</v>
      </c>
      <c r="C1085" s="27">
        <v>225</v>
      </c>
    </row>
    <row r="1086" spans="1:3" x14ac:dyDescent="0.3">
      <c r="B1086" s="25" t="s">
        <v>190</v>
      </c>
      <c r="C1086" s="27">
        <v>430</v>
      </c>
    </row>
    <row r="1087" spans="1:3" x14ac:dyDescent="0.3">
      <c r="B1087" s="25" t="s">
        <v>816</v>
      </c>
      <c r="C1087" s="27">
        <v>487.5</v>
      </c>
    </row>
    <row r="1088" spans="1:3" x14ac:dyDescent="0.3">
      <c r="B1088" s="25" t="s">
        <v>559</v>
      </c>
      <c r="C1088" s="27">
        <v>448.5</v>
      </c>
    </row>
    <row r="1089" spans="1:3" x14ac:dyDescent="0.3">
      <c r="B1089" s="25" t="s">
        <v>808</v>
      </c>
      <c r="C1089" s="27">
        <v>337.5</v>
      </c>
    </row>
    <row r="1090" spans="1:3" x14ac:dyDescent="0.3">
      <c r="B1090" s="25" t="s">
        <v>929</v>
      </c>
      <c r="C1090" s="27">
        <v>375.5</v>
      </c>
    </row>
    <row r="1091" spans="1:3" x14ac:dyDescent="0.3">
      <c r="A1091" s="39">
        <v>43009</v>
      </c>
      <c r="B1091" s="25" t="s">
        <v>643</v>
      </c>
      <c r="C1091" s="27">
        <v>156</v>
      </c>
    </row>
    <row r="1092" spans="1:3" x14ac:dyDescent="0.3">
      <c r="B1092" s="25" t="s">
        <v>552</v>
      </c>
      <c r="C1092" s="27">
        <v>430</v>
      </c>
    </row>
    <row r="1093" spans="1:3" x14ac:dyDescent="0.3">
      <c r="B1093" s="25" t="s">
        <v>330</v>
      </c>
      <c r="C1093" s="27">
        <v>200</v>
      </c>
    </row>
    <row r="1094" spans="1:3" x14ac:dyDescent="0.3">
      <c r="B1094" s="25" t="s">
        <v>641</v>
      </c>
      <c r="C1094" s="27">
        <v>318</v>
      </c>
    </row>
    <row r="1095" spans="1:3" x14ac:dyDescent="0.3">
      <c r="B1095" s="25" t="s">
        <v>610</v>
      </c>
      <c r="C1095" s="27">
        <v>550.5</v>
      </c>
    </row>
    <row r="1096" spans="1:3" x14ac:dyDescent="0.3">
      <c r="B1096" s="25" t="s">
        <v>431</v>
      </c>
      <c r="C1096" s="27">
        <v>0</v>
      </c>
    </row>
    <row r="1097" spans="1:3" x14ac:dyDescent="0.3">
      <c r="B1097" s="25" t="s">
        <v>789</v>
      </c>
      <c r="C1097" s="27">
        <v>542.5</v>
      </c>
    </row>
    <row r="1098" spans="1:3" x14ac:dyDescent="0.3">
      <c r="B1098" s="25" t="s">
        <v>620</v>
      </c>
      <c r="C1098" s="27">
        <v>205.5</v>
      </c>
    </row>
    <row r="1099" spans="1:3" x14ac:dyDescent="0.3">
      <c r="B1099" s="25" t="s">
        <v>776</v>
      </c>
      <c r="C1099" s="27">
        <v>112.5</v>
      </c>
    </row>
    <row r="1100" spans="1:3" x14ac:dyDescent="0.3">
      <c r="B1100" s="25" t="s">
        <v>900</v>
      </c>
      <c r="C1100" s="27">
        <v>460.5</v>
      </c>
    </row>
    <row r="1101" spans="1:3" x14ac:dyDescent="0.3">
      <c r="B1101" s="25" t="s">
        <v>562</v>
      </c>
      <c r="C1101" s="27">
        <v>430</v>
      </c>
    </row>
    <row r="1102" spans="1:3" x14ac:dyDescent="0.3">
      <c r="A1102" s="39">
        <v>43014</v>
      </c>
      <c r="B1102" s="25" t="s">
        <v>563</v>
      </c>
      <c r="C1102" s="27">
        <v>29</v>
      </c>
    </row>
    <row r="1103" spans="1:3" x14ac:dyDescent="0.3">
      <c r="B1103" s="25" t="s">
        <v>469</v>
      </c>
      <c r="C1103" s="27">
        <v>48.26</v>
      </c>
    </row>
    <row r="1104" spans="1:3" x14ac:dyDescent="0.3">
      <c r="B1104" s="25" t="s">
        <v>914</v>
      </c>
      <c r="C1104" s="27">
        <v>85</v>
      </c>
    </row>
    <row r="1105" spans="1:3" x14ac:dyDescent="0.3">
      <c r="A1105" s="39">
        <v>43015</v>
      </c>
      <c r="B1105" s="25" t="s">
        <v>336</v>
      </c>
      <c r="C1105" s="27">
        <v>417.75</v>
      </c>
    </row>
    <row r="1106" spans="1:3" x14ac:dyDescent="0.3">
      <c r="B1106" s="25" t="s">
        <v>76</v>
      </c>
      <c r="C1106" s="27">
        <v>316.5</v>
      </c>
    </row>
    <row r="1107" spans="1:3" x14ac:dyDescent="0.3">
      <c r="B1107" s="25" t="s">
        <v>97</v>
      </c>
      <c r="C1107" s="27">
        <v>747.5</v>
      </c>
    </row>
    <row r="1108" spans="1:3" x14ac:dyDescent="0.3">
      <c r="B1108" s="25" t="s">
        <v>818</v>
      </c>
      <c r="C1108" s="27">
        <v>586</v>
      </c>
    </row>
    <row r="1109" spans="1:3" x14ac:dyDescent="0.3">
      <c r="B1109" s="25" t="s">
        <v>395</v>
      </c>
      <c r="C1109" s="27">
        <v>466.5</v>
      </c>
    </row>
    <row r="1110" spans="1:3" x14ac:dyDescent="0.3">
      <c r="B1110" s="25" t="s">
        <v>612</v>
      </c>
      <c r="C1110" s="27">
        <v>487.5</v>
      </c>
    </row>
    <row r="1111" spans="1:3" x14ac:dyDescent="0.3">
      <c r="B1111" s="25" t="s">
        <v>723</v>
      </c>
      <c r="C1111" s="27">
        <v>375</v>
      </c>
    </row>
    <row r="1112" spans="1:3" x14ac:dyDescent="0.3">
      <c r="B1112" s="25" t="s">
        <v>778</v>
      </c>
      <c r="C1112" s="27">
        <v>449.5</v>
      </c>
    </row>
    <row r="1113" spans="1:3" x14ac:dyDescent="0.3">
      <c r="B1113" s="25" t="s">
        <v>550</v>
      </c>
      <c r="C1113" s="27">
        <v>50</v>
      </c>
    </row>
    <row r="1114" spans="1:3" x14ac:dyDescent="0.3">
      <c r="B1114" s="25" t="s">
        <v>918</v>
      </c>
      <c r="C1114" s="27">
        <v>187.5</v>
      </c>
    </row>
    <row r="1115" spans="1:3" x14ac:dyDescent="0.3">
      <c r="A1115" s="39">
        <v>43016</v>
      </c>
      <c r="B1115" s="25" t="s">
        <v>336</v>
      </c>
      <c r="C1115" s="27">
        <v>335</v>
      </c>
    </row>
    <row r="1116" spans="1:3" x14ac:dyDescent="0.3">
      <c r="B1116" s="25" t="s">
        <v>632</v>
      </c>
      <c r="C1116" s="27">
        <v>37.5</v>
      </c>
    </row>
    <row r="1117" spans="1:3" x14ac:dyDescent="0.3">
      <c r="B1117" s="25" t="s">
        <v>623</v>
      </c>
      <c r="C1117" s="27">
        <v>543</v>
      </c>
    </row>
    <row r="1118" spans="1:3" x14ac:dyDescent="0.3">
      <c r="B1118" s="25" t="s">
        <v>502</v>
      </c>
      <c r="C1118" s="27">
        <v>375</v>
      </c>
    </row>
    <row r="1119" spans="1:3" x14ac:dyDescent="0.3">
      <c r="B1119" s="25" t="s">
        <v>811</v>
      </c>
      <c r="C1119" s="27">
        <v>296.5</v>
      </c>
    </row>
    <row r="1120" spans="1:3" x14ac:dyDescent="0.3">
      <c r="B1120" s="25" t="s">
        <v>555</v>
      </c>
      <c r="C1120" s="27">
        <v>0</v>
      </c>
    </row>
    <row r="1121" spans="1:3" x14ac:dyDescent="0.3">
      <c r="B1121" s="25" t="s">
        <v>322</v>
      </c>
      <c r="C1121" s="27">
        <v>355.5</v>
      </c>
    </row>
    <row r="1122" spans="1:3" x14ac:dyDescent="0.3">
      <c r="B1122" s="25" t="s">
        <v>441</v>
      </c>
      <c r="C1122" s="27">
        <v>112.5</v>
      </c>
    </row>
    <row r="1123" spans="1:3" x14ac:dyDescent="0.3">
      <c r="B1123" s="25" t="s">
        <v>781</v>
      </c>
      <c r="C1123" s="27">
        <v>412.5</v>
      </c>
    </row>
    <row r="1124" spans="1:3" x14ac:dyDescent="0.3">
      <c r="B1124" s="25" t="s">
        <v>393</v>
      </c>
      <c r="C1124" s="27">
        <v>336</v>
      </c>
    </row>
    <row r="1125" spans="1:3" x14ac:dyDescent="0.3">
      <c r="B1125" s="25" t="s">
        <v>855</v>
      </c>
      <c r="C1125" s="27">
        <v>93</v>
      </c>
    </row>
    <row r="1126" spans="1:3" x14ac:dyDescent="0.3">
      <c r="B1126" s="25" t="s">
        <v>911</v>
      </c>
      <c r="C1126" s="27">
        <v>430.5</v>
      </c>
    </row>
    <row r="1127" spans="1:3" x14ac:dyDescent="0.3">
      <c r="A1127" s="39">
        <v>43021</v>
      </c>
      <c r="B1127" s="25" t="s">
        <v>819</v>
      </c>
      <c r="C1127" s="27">
        <v>50</v>
      </c>
    </row>
    <row r="1128" spans="1:3" x14ac:dyDescent="0.3">
      <c r="B1128" s="25" t="s">
        <v>432</v>
      </c>
      <c r="C1128" s="27">
        <v>50</v>
      </c>
    </row>
    <row r="1129" spans="1:3" x14ac:dyDescent="0.3">
      <c r="B1129" s="25" t="s">
        <v>889</v>
      </c>
      <c r="C1129" s="27">
        <v>117</v>
      </c>
    </row>
    <row r="1130" spans="1:3" x14ac:dyDescent="0.3">
      <c r="A1130" s="39">
        <v>43022</v>
      </c>
      <c r="B1130" s="25" t="s">
        <v>893</v>
      </c>
      <c r="C1130" s="27">
        <v>234.5</v>
      </c>
    </row>
    <row r="1131" spans="1:3" x14ac:dyDescent="0.3">
      <c r="B1131" s="25" t="s">
        <v>609</v>
      </c>
      <c r="C1131" s="27">
        <v>412.5</v>
      </c>
    </row>
    <row r="1132" spans="1:3" x14ac:dyDescent="0.3">
      <c r="B1132" s="25" t="s">
        <v>729</v>
      </c>
      <c r="C1132" s="27">
        <v>243</v>
      </c>
    </row>
    <row r="1133" spans="1:3" x14ac:dyDescent="0.3">
      <c r="B1133" s="25" t="s">
        <v>621</v>
      </c>
      <c r="C1133" s="27">
        <v>655.5</v>
      </c>
    </row>
    <row r="1134" spans="1:3" x14ac:dyDescent="0.3">
      <c r="B1134" s="25" t="s">
        <v>780</v>
      </c>
      <c r="C1134" s="27">
        <v>450</v>
      </c>
    </row>
    <row r="1135" spans="1:3" x14ac:dyDescent="0.3">
      <c r="B1135" s="25" t="s">
        <v>97</v>
      </c>
      <c r="C1135" s="27">
        <v>262.5</v>
      </c>
    </row>
    <row r="1136" spans="1:3" x14ac:dyDescent="0.3">
      <c r="B1136" s="25" t="s">
        <v>615</v>
      </c>
      <c r="C1136" s="27">
        <v>178</v>
      </c>
    </row>
    <row r="1137" spans="1:3" x14ac:dyDescent="0.3">
      <c r="B1137" s="25" t="s">
        <v>733</v>
      </c>
      <c r="C1137" s="27">
        <v>350</v>
      </c>
    </row>
    <row r="1138" spans="1:3" x14ac:dyDescent="0.3">
      <c r="B1138" s="25" t="s">
        <v>509</v>
      </c>
      <c r="C1138" s="27">
        <v>350</v>
      </c>
    </row>
    <row r="1139" spans="1:3" x14ac:dyDescent="0.3">
      <c r="B1139" s="25" t="s">
        <v>429</v>
      </c>
      <c r="C1139" s="27">
        <v>562.5</v>
      </c>
    </row>
    <row r="1140" spans="1:3" x14ac:dyDescent="0.3">
      <c r="B1140" s="25" t="s">
        <v>810</v>
      </c>
      <c r="C1140" s="27">
        <v>560</v>
      </c>
    </row>
    <row r="1141" spans="1:3" x14ac:dyDescent="0.3">
      <c r="A1141" s="39">
        <v>43023</v>
      </c>
      <c r="B1141" s="25" t="s">
        <v>893</v>
      </c>
      <c r="C1141" s="27">
        <v>156</v>
      </c>
    </row>
    <row r="1142" spans="1:3" x14ac:dyDescent="0.3">
      <c r="B1142" s="25" t="s">
        <v>427</v>
      </c>
      <c r="C1142" s="27">
        <v>280.5</v>
      </c>
    </row>
    <row r="1143" spans="1:3" x14ac:dyDescent="0.3">
      <c r="B1143" s="25" t="s">
        <v>94</v>
      </c>
      <c r="C1143" s="27">
        <v>393.1</v>
      </c>
    </row>
    <row r="1144" spans="1:3" x14ac:dyDescent="0.3">
      <c r="B1144" s="25" t="s">
        <v>727</v>
      </c>
      <c r="C1144" s="27">
        <v>430</v>
      </c>
    </row>
    <row r="1145" spans="1:3" x14ac:dyDescent="0.3">
      <c r="B1145" s="25" t="s">
        <v>180</v>
      </c>
      <c r="C1145" s="27">
        <v>285</v>
      </c>
    </row>
    <row r="1146" spans="1:3" x14ac:dyDescent="0.3">
      <c r="B1146" s="25" t="s">
        <v>617</v>
      </c>
      <c r="C1146" s="27">
        <v>168</v>
      </c>
    </row>
    <row r="1147" spans="1:3" x14ac:dyDescent="0.3">
      <c r="B1147" s="25" t="s">
        <v>848</v>
      </c>
      <c r="C1147" s="27">
        <v>185</v>
      </c>
    </row>
    <row r="1148" spans="1:3" x14ac:dyDescent="0.3">
      <c r="B1148" s="25" t="s">
        <v>187</v>
      </c>
      <c r="C1148" s="27">
        <v>450</v>
      </c>
    </row>
    <row r="1149" spans="1:3" x14ac:dyDescent="0.3">
      <c r="B1149" s="25" t="s">
        <v>726</v>
      </c>
      <c r="C1149" s="27">
        <v>449.5</v>
      </c>
    </row>
    <row r="1150" spans="1:3" x14ac:dyDescent="0.3">
      <c r="B1150" s="25" t="s">
        <v>327</v>
      </c>
      <c r="C1150" s="27">
        <v>425</v>
      </c>
    </row>
    <row r="1151" spans="1:3" x14ac:dyDescent="0.3">
      <c r="A1151" s="39">
        <v>43029</v>
      </c>
      <c r="B1151" s="25" t="s">
        <v>78</v>
      </c>
      <c r="C1151" s="27">
        <v>486</v>
      </c>
    </row>
    <row r="1152" spans="1:3" x14ac:dyDescent="0.3">
      <c r="B1152" s="25" t="s">
        <v>505</v>
      </c>
      <c r="C1152" s="27">
        <v>589.70000000000005</v>
      </c>
    </row>
    <row r="1153" spans="1:3" x14ac:dyDescent="0.3">
      <c r="B1153" s="25" t="s">
        <v>806</v>
      </c>
      <c r="C1153" s="27">
        <v>486</v>
      </c>
    </row>
    <row r="1154" spans="1:3" x14ac:dyDescent="0.3">
      <c r="B1154" s="25" t="s">
        <v>77</v>
      </c>
      <c r="C1154" s="27">
        <v>187.5</v>
      </c>
    </row>
    <row r="1155" spans="1:3" x14ac:dyDescent="0.3">
      <c r="B1155" s="25" t="s">
        <v>188</v>
      </c>
      <c r="C1155" s="27">
        <v>187.5</v>
      </c>
    </row>
    <row r="1156" spans="1:3" x14ac:dyDescent="0.3">
      <c r="B1156" s="25" t="s">
        <v>370</v>
      </c>
      <c r="C1156" s="27">
        <v>262.5</v>
      </c>
    </row>
    <row r="1157" spans="1:3" x14ac:dyDescent="0.3">
      <c r="B1157" s="25" t="s">
        <v>98</v>
      </c>
      <c r="C1157" s="27">
        <v>412.5</v>
      </c>
    </row>
    <row r="1158" spans="1:3" x14ac:dyDescent="0.3">
      <c r="B1158" s="25" t="s">
        <v>107</v>
      </c>
      <c r="C1158" s="27">
        <v>262.5</v>
      </c>
    </row>
    <row r="1159" spans="1:3" x14ac:dyDescent="0.3">
      <c r="B1159" s="25" t="s">
        <v>469</v>
      </c>
      <c r="C1159" s="27">
        <v>0</v>
      </c>
    </row>
    <row r="1160" spans="1:3" x14ac:dyDescent="0.3">
      <c r="B1160" s="25" t="s">
        <v>114</v>
      </c>
      <c r="C1160" s="27">
        <v>353.5</v>
      </c>
    </row>
    <row r="1161" spans="1:3" x14ac:dyDescent="0.3">
      <c r="B1161" s="25" t="s">
        <v>930</v>
      </c>
      <c r="C1161" s="27">
        <v>393</v>
      </c>
    </row>
    <row r="1162" spans="1:3" x14ac:dyDescent="0.3">
      <c r="B1162" s="25" t="s">
        <v>925</v>
      </c>
      <c r="C1162" s="27">
        <v>0</v>
      </c>
    </row>
    <row r="1163" spans="1:3" x14ac:dyDescent="0.3">
      <c r="A1163" s="39">
        <v>43028</v>
      </c>
      <c r="B1163" s="25" t="s">
        <v>504</v>
      </c>
      <c r="C1163" s="27">
        <v>51</v>
      </c>
    </row>
    <row r="1164" spans="1:3" x14ac:dyDescent="0.3">
      <c r="A1164" s="39">
        <v>43030</v>
      </c>
      <c r="B1164" s="25" t="s">
        <v>893</v>
      </c>
      <c r="C1164" s="27">
        <v>357</v>
      </c>
    </row>
    <row r="1165" spans="1:3" x14ac:dyDescent="0.3">
      <c r="B1165" s="25" t="s">
        <v>326</v>
      </c>
      <c r="C1165" s="27">
        <v>397.5</v>
      </c>
    </row>
    <row r="1166" spans="1:3" x14ac:dyDescent="0.3">
      <c r="B1166" s="25" t="s">
        <v>504</v>
      </c>
      <c r="C1166" s="27">
        <v>150</v>
      </c>
    </row>
    <row r="1167" spans="1:3" x14ac:dyDescent="0.3">
      <c r="B1167" s="25" t="s">
        <v>565</v>
      </c>
      <c r="C1167" s="27">
        <v>261</v>
      </c>
    </row>
    <row r="1168" spans="1:3" x14ac:dyDescent="0.3">
      <c r="B1168" s="25" t="s">
        <v>616</v>
      </c>
      <c r="C1168" s="27">
        <v>187.5</v>
      </c>
    </row>
    <row r="1169" spans="1:3" x14ac:dyDescent="0.3">
      <c r="B1169" s="25" t="s">
        <v>440</v>
      </c>
      <c r="C1169" s="27">
        <v>87.5</v>
      </c>
    </row>
    <row r="1170" spans="1:3" x14ac:dyDescent="0.3">
      <c r="B1170" s="25" t="s">
        <v>110</v>
      </c>
      <c r="C1170" s="27">
        <v>122.5</v>
      </c>
    </row>
    <row r="1171" spans="1:3" x14ac:dyDescent="0.3">
      <c r="B1171" s="25" t="s">
        <v>792</v>
      </c>
      <c r="C1171" s="27">
        <v>336</v>
      </c>
    </row>
    <row r="1172" spans="1:3" x14ac:dyDescent="0.3">
      <c r="B1172" s="25" t="s">
        <v>855</v>
      </c>
      <c r="C1172" s="27">
        <v>241.5</v>
      </c>
    </row>
    <row r="1173" spans="1:3" x14ac:dyDescent="0.3">
      <c r="B1173" s="25" t="s">
        <v>554</v>
      </c>
      <c r="C1173" s="27">
        <v>458</v>
      </c>
    </row>
    <row r="1174" spans="1:3" x14ac:dyDescent="0.3">
      <c r="B1174" s="25" t="s">
        <v>366</v>
      </c>
      <c r="C1174" s="27">
        <v>580</v>
      </c>
    </row>
    <row r="1175" spans="1:3" x14ac:dyDescent="0.3">
      <c r="B1175" s="25" t="s">
        <v>928</v>
      </c>
      <c r="C1175" s="27">
        <v>0</v>
      </c>
    </row>
    <row r="1176" spans="1:3" x14ac:dyDescent="0.3">
      <c r="A1176" s="39">
        <v>43035</v>
      </c>
      <c r="B1176" s="25" t="s">
        <v>502</v>
      </c>
      <c r="C1176" s="27">
        <v>0</v>
      </c>
    </row>
    <row r="1177" spans="1:3" x14ac:dyDescent="0.3">
      <c r="A1177" s="39">
        <v>43036</v>
      </c>
      <c r="B1177" s="25" t="s">
        <v>336</v>
      </c>
      <c r="C1177" s="27">
        <v>0</v>
      </c>
    </row>
    <row r="1178" spans="1:3" x14ac:dyDescent="0.3">
      <c r="A1178" s="39">
        <v>43040</v>
      </c>
      <c r="B1178" s="25" t="s">
        <v>115</v>
      </c>
      <c r="C1178" s="27">
        <v>0</v>
      </c>
    </row>
    <row r="1179" spans="1:3" x14ac:dyDescent="0.3">
      <c r="A1179" s="39">
        <v>43043</v>
      </c>
      <c r="B1179" s="25" t="s">
        <v>432</v>
      </c>
      <c r="C1179" s="27">
        <v>0</v>
      </c>
    </row>
    <row r="1180" spans="1:3" x14ac:dyDescent="0.3">
      <c r="A1180" s="25" t="s">
        <v>56</v>
      </c>
      <c r="C1180" s="27">
        <v>440648.2799999995</v>
      </c>
    </row>
  </sheetData>
  <mergeCells count="1">
    <mergeCell ref="A1:C3"/>
  </mergeCells>
  <pageMargins left="0.7" right="0.7" top="0.75" bottom="0.75" header="0.3" footer="0.3"/>
  <pageSetup paperSize="9" orientation="portrait" horizontalDpi="4294967295" verticalDpi="4294967295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6097E3-5D05-40C9-BE1E-81B4D0AE2F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Liste des médecins</vt:lpstr>
      <vt:lpstr>Encodage des gardes</vt:lpstr>
      <vt:lpstr>Historique des gardes</vt:lpstr>
      <vt:lpstr>Montants à verser aux médecins</vt:lpstr>
      <vt:lpstr>Paiments cloturés</vt:lpstr>
      <vt:lpstr>'Historique des gardes'!Criteria</vt:lpstr>
      <vt:lpstr>'Historique des gardes'!Impression_des_titres</vt:lpstr>
      <vt:lpstr>'Historique des gardes'!Print_Area</vt:lpstr>
      <vt:lpstr>'Historique des gardes'!Print_Titles</vt:lpstr>
      <vt:lpstr>'Liste des médecins'!Print_Titles</vt:lpstr>
      <vt:lpstr>typesactes</vt:lpstr>
      <vt:lpstr>'Historique des gardes'!Zone_d_impression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utilisateur</cp:lastModifiedBy>
  <cp:lastPrinted>2019-06-27T10:10:20Z</cp:lastPrinted>
  <dcterms:created xsi:type="dcterms:W3CDTF">2006-09-16T00:00:00Z</dcterms:created>
  <dcterms:modified xsi:type="dcterms:W3CDTF">2019-08-01T12:21:09Z</dcterms:modified>
</cp:coreProperties>
</file>