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omments1.xml" ContentType="application/vnd.openxmlformats-officedocument.spreadsheetml.comments+xml"/>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51196F13-6AD0-C1B8-E2B4-A1F9AE17003E}"/>
  <workbookPr codeName="ThisWorkbook" defaultThemeVersion="164011"/>
  <mc:AlternateContent xmlns:mc="http://schemas.openxmlformats.org/markup-compatibility/2006">
    <mc:Choice Requires="x15">
      <x15ac:absPath xmlns:x15ac="http://schemas.microsoft.com/office/spreadsheetml/2010/11/ac" url="C:\Users\Famille\Downloads\"/>
    </mc:Choice>
  </mc:AlternateContent>
  <bookViews>
    <workbookView xWindow="0" yWindow="0" windowWidth="28800" windowHeight="12435"/>
  </bookViews>
  <sheets>
    <sheet name="Référentiel de naissance" sheetId="1" r:id="rId1"/>
    <sheet name="Arcanes" sheetId="2" r:id="rId2"/>
    <sheet name="Informations sur la méthode de " sheetId="3" r:id="rId3"/>
  </sheets>
  <functionGroups builtInGroupCount="18"/>
  <definedNames>
    <definedName name="copy">'Référentiel de naissance'!$G$9</definedName>
  </definedNames>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C21" i="1" l="1"/>
  <c r="C22" i="1" s="1"/>
  <c r="C23" i="1" s="1"/>
  <c r="C24" i="1" s="1"/>
  <c r="C25" i="1" s="1"/>
  <c r="C26" i="1" s="1"/>
  <c r="C27" i="1" s="1"/>
  <c r="C28" i="1" s="1"/>
  <c r="C29" i="1" s="1"/>
  <c r="C30" i="1" s="1"/>
  <c r="C31" i="1" s="1"/>
  <c r="C32" i="1" s="1"/>
  <c r="C33" i="1" s="1"/>
  <c r="C34" i="1" s="1"/>
  <c r="C35" i="1" s="1"/>
  <c r="C36" i="1" s="1"/>
  <c r="C37" i="1" s="1"/>
  <c r="C38" i="1" s="1"/>
  <c r="C39" i="1" s="1"/>
  <c r="C40" i="1" s="1"/>
  <c r="C41" i="1" s="1"/>
  <c r="C42" i="1" s="1"/>
  <c r="C43" i="1" s="1"/>
  <c r="C44" i="1" s="1"/>
  <c r="C45" i="1" s="1"/>
  <c r="C46" i="1" s="1"/>
  <c r="C47" i="1" s="1"/>
  <c r="C48" i="1" s="1"/>
  <c r="C49" i="1" s="1"/>
  <c r="C50" i="1" s="1"/>
  <c r="C51" i="1" s="1"/>
  <c r="C52" i="1" s="1"/>
  <c r="C53" i="1" s="1"/>
  <c r="C54" i="1" s="1"/>
  <c r="C55" i="1" s="1"/>
  <c r="C56" i="1" s="1"/>
  <c r="C57" i="1" s="1"/>
  <c r="C58" i="1" s="1"/>
  <c r="C59" i="1" s="1"/>
  <c r="C60" i="1" s="1"/>
  <c r="C61" i="1" s="1"/>
  <c r="C62" i="1" s="1"/>
  <c r="C63" i="1" s="1"/>
  <c r="C64" i="1" s="1"/>
  <c r="C65" i="1" s="1"/>
  <c r="C66" i="1" s="1"/>
  <c r="C67" i="1" s="1"/>
  <c r="C68" i="1" s="1"/>
  <c r="C69" i="1" s="1"/>
  <c r="C70" i="1" s="1"/>
  <c r="C71" i="1" s="1"/>
  <c r="C72" i="1" s="1"/>
  <c r="C73" i="1" s="1"/>
  <c r="C74" i="1" s="1"/>
  <c r="C75" i="1" s="1"/>
  <c r="C76" i="1" s="1"/>
  <c r="C77" i="1" s="1"/>
  <c r="C78" i="1" s="1"/>
  <c r="C79" i="1" s="1"/>
  <c r="C80" i="1" s="1"/>
  <c r="C81" i="1" s="1"/>
  <c r="C82" i="1" s="1"/>
  <c r="C83" i="1" s="1"/>
  <c r="C84" i="1" s="1"/>
  <c r="C85" i="1" s="1"/>
  <c r="C86" i="1" s="1"/>
  <c r="C87" i="1" s="1"/>
  <c r="C88" i="1" s="1"/>
  <c r="C89" i="1" s="1"/>
  <c r="C90" i="1" s="1"/>
  <c r="C91" i="1" s="1"/>
  <c r="C92" i="1" s="1"/>
  <c r="C93" i="1" s="1"/>
  <c r="C94" i="1" s="1"/>
  <c r="C95" i="1" s="1"/>
  <c r="C96" i="1" s="1"/>
  <c r="C97" i="1" s="1"/>
  <c r="C98" i="1" s="1"/>
  <c r="C9" i="1"/>
  <c r="C8" i="1"/>
  <c r="C10" i="1"/>
  <c r="C7" i="1"/>
  <c r="G12" i="1" l="1"/>
  <c r="I15" i="1"/>
  <c r="I9" i="1"/>
  <c r="C13" i="1"/>
  <c r="C12" i="1"/>
  <c r="E82" i="1"/>
  <c r="E40" i="1"/>
  <c r="E62" i="1"/>
  <c r="E81" i="1"/>
  <c r="E39" i="1"/>
  <c r="E98" i="1"/>
  <c r="E47" i="1"/>
  <c r="E73" i="1"/>
  <c r="E85" i="1"/>
  <c r="E37" i="1"/>
  <c r="E30" i="1"/>
  <c r="E88" i="1"/>
  <c r="E89" i="1"/>
  <c r="E59" i="1"/>
  <c r="E96" i="1"/>
  <c r="E52" i="1"/>
  <c r="E71" i="1"/>
  <c r="E65" i="1"/>
  <c r="E54" i="1"/>
  <c r="E67" i="1"/>
  <c r="E57" i="1"/>
  <c r="E46" i="1"/>
  <c r="E34" i="1"/>
  <c r="E74" i="1"/>
  <c r="E28" i="1"/>
  <c r="E97" i="1"/>
  <c r="E68" i="1"/>
  <c r="E41" i="1"/>
  <c r="E94" i="1"/>
  <c r="E53" i="1"/>
  <c r="E48" i="1"/>
  <c r="E33" i="1"/>
  <c r="E91" i="1"/>
  <c r="E76" i="1"/>
  <c r="E87" i="1"/>
  <c r="E29" i="1"/>
  <c r="E79" i="1"/>
  <c r="E56" i="1"/>
  <c r="E43" i="1"/>
  <c r="E93" i="1"/>
  <c r="E77" i="1"/>
  <c r="E49" i="1"/>
  <c r="E42" i="1"/>
  <c r="E66" i="1"/>
  <c r="E21" i="1"/>
  <c r="E86" i="1"/>
  <c r="E92" i="1"/>
  <c r="E64" i="1"/>
  <c r="E95" i="1"/>
  <c r="E84" i="1"/>
  <c r="E55" i="1"/>
  <c r="E63" i="1"/>
  <c r="E44" i="1"/>
  <c r="E31" i="1"/>
  <c r="E69" i="1"/>
  <c r="E25" i="1"/>
  <c r="E26" i="1"/>
  <c r="E45" i="1"/>
  <c r="E72" i="1"/>
  <c r="E23" i="1"/>
  <c r="E60" i="1"/>
  <c r="E35" i="1"/>
  <c r="E24" i="1"/>
  <c r="E27" i="1"/>
  <c r="E58" i="1"/>
  <c r="E50" i="1"/>
  <c r="E36" i="1"/>
  <c r="E51" i="1"/>
  <c r="E70" i="1"/>
  <c r="E78" i="1"/>
  <c r="E61" i="1"/>
  <c r="E80" i="1"/>
  <c r="E75" i="1"/>
  <c r="E32" i="1"/>
  <c r="E22" i="1"/>
  <c r="E38" i="1"/>
  <c r="E83" i="1"/>
  <c r="E90" i="1"/>
  <c r="K21" i="1" l="1"/>
  <c r="G64" i="1"/>
  <c r="G94" i="1"/>
  <c r="G15" i="1"/>
  <c r="G9" i="1"/>
  <c r="K12" i="1"/>
  <c r="C14" i="1"/>
  <c r="C11" i="1"/>
  <c r="C15" i="1"/>
  <c r="C18" i="1"/>
  <c r="E12" i="1" l="1"/>
  <c r="G86" i="1"/>
  <c r="G85" i="1"/>
  <c r="G67" i="1"/>
  <c r="G97" i="1"/>
  <c r="G42" i="1"/>
  <c r="G58" i="1"/>
  <c r="G75" i="1"/>
  <c r="G53" i="1"/>
  <c r="G49" i="1"/>
  <c r="G40" i="1"/>
  <c r="G76" i="1"/>
  <c r="G31" i="1"/>
  <c r="G22" i="1"/>
  <c r="G41" i="1"/>
  <c r="G30" i="1"/>
  <c r="G77" i="1"/>
  <c r="G60" i="1"/>
  <c r="G54" i="1"/>
  <c r="G84" i="1"/>
  <c r="G33" i="1"/>
  <c r="G92" i="1"/>
  <c r="G47" i="1"/>
  <c r="G51" i="1"/>
  <c r="G72" i="1"/>
  <c r="G55" i="1"/>
  <c r="G82" i="1"/>
  <c r="G80" i="1"/>
  <c r="G56" i="1"/>
  <c r="G69" i="1"/>
  <c r="G44" i="1"/>
  <c r="G98" i="1"/>
  <c r="G78" i="1"/>
  <c r="G48" i="1"/>
  <c r="G29" i="1"/>
  <c r="G87" i="1"/>
  <c r="G62" i="1"/>
  <c r="G36" i="1"/>
  <c r="G83" i="1"/>
  <c r="G91" i="1"/>
  <c r="G73" i="1"/>
  <c r="G59" i="1"/>
  <c r="G38" i="1"/>
  <c r="G52" i="1"/>
  <c r="G90" i="1"/>
  <c r="G35" i="1"/>
  <c r="G25" i="1"/>
  <c r="G63" i="1"/>
  <c r="G71" i="1"/>
  <c r="G70" i="1"/>
  <c r="G45" i="1"/>
  <c r="G95" i="1"/>
  <c r="G65" i="1"/>
  <c r="G34" i="1"/>
  <c r="G93" i="1"/>
  <c r="G74" i="1"/>
  <c r="G43" i="1"/>
  <c r="G81" i="1"/>
  <c r="G57" i="1"/>
  <c r="G32" i="1"/>
  <c r="G46" i="1"/>
  <c r="G39" i="1"/>
  <c r="G89" i="1"/>
  <c r="G88" i="1"/>
  <c r="G96" i="1"/>
  <c r="G50" i="1"/>
  <c r="G37" i="1"/>
  <c r="G61" i="1"/>
  <c r="G66" i="1"/>
  <c r="G68" i="1"/>
  <c r="G79" i="1"/>
  <c r="G28" i="1"/>
  <c r="K9" i="1"/>
  <c r="I12" i="1"/>
  <c r="I6" i="1"/>
  <c r="G24" i="1"/>
  <c r="G21" i="1"/>
  <c r="C16" i="1"/>
  <c r="K15" i="1" l="1"/>
  <c r="G27" i="1"/>
  <c r="G23" i="1"/>
  <c r="C17" i="1"/>
  <c r="I18" i="1" l="1"/>
  <c r="G26" i="1"/>
  <c r="C19" i="1"/>
  <c r="M7" i="1" l="1"/>
</calcChain>
</file>

<file path=xl/comments1.xml><?xml version="1.0" encoding="utf-8"?>
<comments xmlns="http://schemas.openxmlformats.org/spreadsheetml/2006/main">
  <authors>
    <author>Microsoft</author>
  </authors>
  <commentList>
    <comment ref="I5" authorId="0" shapeId="0">
      <text>
        <r>
          <rPr>
            <sz val="14"/>
            <color indexed="81"/>
            <rFont val="Tahoma"/>
            <family val="2"/>
          </rPr>
          <t>La destination vers laquelle on tend, ou si vous préférez, de quelle façon je me projette dans le futur ? Qu'est-ce que je transmettrai à mes descendants ? Cette lame vous indique vers quelles valeurs de guérison vous vous tournez pour trouver la paix intérieure et les transmettre.</t>
        </r>
      </text>
    </comment>
    <comment ref="M6" authorId="0" shapeId="0">
      <text>
        <r>
          <rPr>
            <sz val="14"/>
            <color indexed="81"/>
            <rFont val="Tahoma"/>
            <family val="2"/>
          </rPr>
          <t xml:space="preserve">Ma problématique fondamentale, qui est au coeur de mon être et les ressources pour les dépasser. La synthèse de mon référentiel. Cette lames est la source de vos difficultés et la façon de les résoudre. </t>
        </r>
        <r>
          <rPr>
            <sz val="9"/>
            <color indexed="81"/>
            <rFont val="Tahoma"/>
            <family val="2"/>
          </rPr>
          <t xml:space="preserve">
</t>
        </r>
      </text>
    </comment>
    <comment ref="G8" authorId="0" shapeId="0">
      <text>
        <r>
          <rPr>
            <sz val="14"/>
            <color indexed="81"/>
            <rFont val="Tahoma"/>
            <family val="2"/>
          </rPr>
          <t>Quel est ma ressource principale ? Quels sont mes qualités, mes dons. Cette lame vous permet de prendre conscience de votre potentiel et de la développer.</t>
        </r>
      </text>
    </comment>
    <comment ref="I8" authorId="0" shapeId="0">
      <text>
        <r>
          <rPr>
            <sz val="14"/>
            <color indexed="81"/>
            <rFont val="Tahoma"/>
            <family val="2"/>
          </rPr>
          <t>L'image que je donne, ma carte de visite, comment les autres me perçoivent ? Cette lame représente l'interaction que vous avez avec les autres.</t>
        </r>
      </text>
    </comment>
    <comment ref="K8" authorId="0" shapeId="0">
      <text>
        <r>
          <rPr>
            <sz val="14"/>
            <color indexed="81"/>
            <rFont val="Tahoma"/>
            <family val="2"/>
          </rPr>
          <t>Quels sont les énergies de mon année en cours (du 1er janvier au 31 décembre) ?  </t>
        </r>
      </text>
    </comment>
    <comment ref="E11" authorId="0" shapeId="0">
      <text>
        <r>
          <rPr>
            <sz val="14"/>
            <color indexed="81"/>
            <rFont val="Tahoma"/>
            <family val="2"/>
          </rPr>
          <t xml:space="preserve">Mon être, mon identité profonde. Comment je réussis ? La réalisation de votre être.  Celui qui est dans la connaissance, qui se trouve dans le monde métaphysique.
</t>
        </r>
        <r>
          <rPr>
            <sz val="9"/>
            <color indexed="81"/>
            <rFont val="Tahoma"/>
            <family val="2"/>
          </rPr>
          <t xml:space="preserve">
</t>
        </r>
      </text>
    </comment>
    <comment ref="G11" authorId="0" shapeId="0">
      <text>
        <r>
          <rPr>
            <sz val="14"/>
            <color indexed="81"/>
            <rFont val="Tahoma"/>
            <family val="2"/>
          </rPr>
          <t>Quelle est ma quête d'absolu ? Quels sont mes motivations. Cette lame est votre trésor intérieur.</t>
        </r>
      </text>
    </comment>
    <comment ref="I11" authorId="0" shapeId="0">
      <text>
        <r>
          <rPr>
            <sz val="14"/>
            <color indexed="81"/>
            <rFont val="Tahoma"/>
            <family val="2"/>
          </rPr>
          <t>Ce à quoi je suis toujours confronté pour avancer.  Quels sont les événements récurrents dans ma vie ? Ce que vous devez résoudre malgré vous. Cette lame met en conscience le caractère négatif de scénarios répétitifs. Comment puis-je transformer les aspects négatifs en positifs.</t>
        </r>
        <r>
          <rPr>
            <sz val="9"/>
            <color indexed="81"/>
            <rFont val="Tahoma"/>
            <family val="2"/>
          </rPr>
          <t xml:space="preserve">
</t>
        </r>
      </text>
    </comment>
    <comment ref="K11" authorId="0" shapeId="0">
      <text>
        <r>
          <rPr>
            <sz val="14"/>
            <color indexed="81"/>
            <rFont val="Tahoma"/>
            <family val="2"/>
          </rPr>
          <t>C'est l'orientation concrète de l'existence, ma mission de vie, mes pensées, mes actions et aussi nos attitudes et notre manière d'agir. Cette lame est un guide dans une période de chômage ou de dépression. Elle vous donne les clés pour se ré-orienter.</t>
        </r>
      </text>
    </comment>
    <comment ref="G14" authorId="0" shapeId="0">
      <text>
        <r>
          <rPr>
            <sz val="14"/>
            <color indexed="81"/>
            <rFont val="Tahoma"/>
            <family val="2"/>
          </rPr>
          <t>Le défi principal, le combat à mener.  Qu'est-ce que j'ai à travailler. Cette lame est une invitation à transformer, à relever le défi et à développer les qualités symbolisées par la carte pour avancer ou évoluer.</t>
        </r>
        <r>
          <rPr>
            <sz val="9"/>
            <color indexed="81"/>
            <rFont val="Tahoma"/>
            <family val="2"/>
          </rPr>
          <t xml:space="preserve">
</t>
        </r>
      </text>
    </comment>
    <comment ref="I14" authorId="0" shapeId="0">
      <text>
        <r>
          <rPr>
            <sz val="14"/>
            <color indexed="81"/>
            <rFont val="Tahoma"/>
            <family val="2"/>
          </rPr>
          <t>Comment je pense. Ma façon de voir le monde. Cette lame est le filtre de vos perceptions.  </t>
        </r>
        <r>
          <rPr>
            <sz val="9"/>
            <color indexed="81"/>
            <rFont val="Tahoma"/>
            <family val="2"/>
          </rPr>
          <t xml:space="preserve">
</t>
        </r>
      </text>
    </comment>
    <comment ref="K14" authorId="0" shapeId="0">
      <text>
        <r>
          <rPr>
            <sz val="14"/>
            <color indexed="81"/>
            <rFont val="Tahoma"/>
            <family val="2"/>
          </rPr>
          <t>De quelle façon je vis mes échecs ? Quels sont mes programmes inconscients ? Cette lame est un réel point d'appui, celui de transformer les échecs en expérience positive.</t>
        </r>
      </text>
    </comment>
    <comment ref="I17" authorId="0" shapeId="0">
      <text>
        <r>
          <rPr>
            <sz val="14"/>
            <color indexed="81"/>
            <rFont val="Tahoma"/>
            <family val="2"/>
          </rPr>
          <t>Ce avec quoi on est arrivé dans cette réincarnation. Quels sont mes héritages karmiques, génétiques et généalogiques ? Cette lame est votre bagage.</t>
        </r>
      </text>
    </comment>
  </commentList>
</comments>
</file>

<file path=xl/sharedStrings.xml><?xml version="1.0" encoding="utf-8"?>
<sst xmlns="http://schemas.openxmlformats.org/spreadsheetml/2006/main" count="92" uniqueCount="92">
  <si>
    <t>Jour de naissance</t>
  </si>
  <si>
    <t>Année de naissance</t>
  </si>
  <si>
    <t>Maison1  = jour de naissance</t>
  </si>
  <si>
    <t>Maison2 = mois de naissance</t>
  </si>
  <si>
    <t>Maison3 = année de naissance</t>
  </si>
  <si>
    <t>Maison4 = M1+M2+M3</t>
  </si>
  <si>
    <t>Maison5 = M1+M2+M3+M4</t>
  </si>
  <si>
    <t>Maison6 = M1+M2</t>
  </si>
  <si>
    <t>Maison7 = M2-M3</t>
  </si>
  <si>
    <t>Maison11 = M7+M3+M10</t>
  </si>
  <si>
    <t>Maison12 = M6+M2+M4</t>
  </si>
  <si>
    <t>Maison13 = addition de l'axe horizontal et vertical de Maison9 à Maison4 et de Maison12 à Maison11 ( la Maison5 est comptée deux fois)</t>
  </si>
  <si>
    <t>A la place des Maison en rouge on doit retrouver le nom des arcanes (cartes)</t>
  </si>
  <si>
    <t>Arcanes 1 =</t>
  </si>
  <si>
    <t>Arcanes 3 =</t>
  </si>
  <si>
    <t>Arcanes 2 =</t>
  </si>
  <si>
    <t>Arcanes 4 =</t>
  </si>
  <si>
    <t>Arcanes 5 =</t>
  </si>
  <si>
    <t>Arcanes 6 =</t>
  </si>
  <si>
    <t>Arcanes 7 =</t>
  </si>
  <si>
    <t>Arcanes 8 =</t>
  </si>
  <si>
    <t>Arcanes 9 =</t>
  </si>
  <si>
    <t>Arcanes 10 =</t>
  </si>
  <si>
    <t>Arcanes 11 =</t>
  </si>
  <si>
    <t>Arcanes 12 =</t>
  </si>
  <si>
    <t>Arcanes 13 =</t>
  </si>
  <si>
    <t>Arcanes 14 =</t>
  </si>
  <si>
    <t>Arcanes 15 =</t>
  </si>
  <si>
    <t>Arcanes 16 =</t>
  </si>
  <si>
    <t>Arcanes 17 =</t>
  </si>
  <si>
    <t>Arcanes 18 =</t>
  </si>
  <si>
    <t>Arcanes 19 =</t>
  </si>
  <si>
    <t>Arcanes 20 =</t>
  </si>
  <si>
    <t>Arcanes 21 =</t>
  </si>
  <si>
    <t>Arcanes 22 =</t>
  </si>
  <si>
    <t>Maison10 = 22-M9</t>
  </si>
  <si>
    <t>Maison9 = M6+M7</t>
  </si>
  <si>
    <t>Mois de naissance</t>
  </si>
  <si>
    <t>Maison8 = M6 +année de naissance sur la base de 9 exemple 10 devient 1 attention 11 et 22 ne change pas</t>
  </si>
  <si>
    <r>
      <rPr>
        <sz val="16"/>
        <color theme="9" tint="-0.499984740745262"/>
        <rFont val="Calibri"/>
        <family val="2"/>
        <scheme val="minor"/>
      </rPr>
      <t xml:space="preserve">1  </t>
    </r>
    <r>
      <rPr>
        <sz val="11"/>
        <color theme="1"/>
        <rFont val="Calibri"/>
        <family val="2"/>
        <scheme val="minor"/>
      </rPr>
      <t xml:space="preserve"> Le bateleur</t>
    </r>
  </si>
  <si>
    <r>
      <rPr>
        <sz val="16"/>
        <color theme="1"/>
        <rFont val="Calibri"/>
        <family val="2"/>
        <scheme val="minor"/>
      </rPr>
      <t xml:space="preserve">2  </t>
    </r>
    <r>
      <rPr>
        <sz val="11"/>
        <color theme="1"/>
        <rFont val="Calibri"/>
        <family val="2"/>
        <scheme val="minor"/>
      </rPr>
      <t>La papesse</t>
    </r>
  </si>
  <si>
    <r>
      <rPr>
        <sz val="16"/>
        <color theme="1"/>
        <rFont val="Calibri"/>
        <family val="2"/>
        <scheme val="minor"/>
      </rPr>
      <t xml:space="preserve">3  </t>
    </r>
    <r>
      <rPr>
        <sz val="11"/>
        <color theme="1"/>
        <rFont val="Calibri"/>
        <family val="2"/>
        <scheme val="minor"/>
      </rPr>
      <t xml:space="preserve"> L'impératrice</t>
    </r>
  </si>
  <si>
    <r>
      <rPr>
        <sz val="16"/>
        <color theme="1"/>
        <rFont val="Calibri"/>
        <family val="2"/>
        <scheme val="minor"/>
      </rPr>
      <t>4</t>
    </r>
    <r>
      <rPr>
        <sz val="11"/>
        <color theme="1"/>
        <rFont val="Calibri"/>
        <family val="2"/>
        <scheme val="minor"/>
      </rPr>
      <t xml:space="preserve">   L'empereur</t>
    </r>
  </si>
  <si>
    <r>
      <rPr>
        <sz val="16"/>
        <color theme="1"/>
        <rFont val="Calibri"/>
        <family val="2"/>
        <scheme val="minor"/>
      </rPr>
      <t>5</t>
    </r>
    <r>
      <rPr>
        <sz val="11"/>
        <color theme="1"/>
        <rFont val="Calibri"/>
        <family val="2"/>
        <scheme val="minor"/>
      </rPr>
      <t xml:space="preserve">   Le pape</t>
    </r>
  </si>
  <si>
    <r>
      <rPr>
        <sz val="16"/>
        <color theme="1"/>
        <rFont val="Calibri"/>
        <family val="2"/>
        <scheme val="minor"/>
      </rPr>
      <t>6</t>
    </r>
    <r>
      <rPr>
        <sz val="11"/>
        <color theme="1"/>
        <rFont val="Calibri"/>
        <family val="2"/>
        <scheme val="minor"/>
      </rPr>
      <t xml:space="preserve">   L'amoureux</t>
    </r>
  </si>
  <si>
    <r>
      <rPr>
        <sz val="16"/>
        <color theme="1"/>
        <rFont val="Calibri"/>
        <family val="2"/>
        <scheme val="minor"/>
      </rPr>
      <t>7</t>
    </r>
    <r>
      <rPr>
        <sz val="11"/>
        <color theme="1"/>
        <rFont val="Calibri"/>
        <family val="2"/>
        <scheme val="minor"/>
      </rPr>
      <t xml:space="preserve">   Le chariot</t>
    </r>
  </si>
  <si>
    <r>
      <rPr>
        <sz val="16"/>
        <color theme="1"/>
        <rFont val="Calibri"/>
        <family val="2"/>
        <scheme val="minor"/>
      </rPr>
      <t>8</t>
    </r>
    <r>
      <rPr>
        <sz val="11"/>
        <color theme="1"/>
        <rFont val="Calibri"/>
        <family val="2"/>
        <scheme val="minor"/>
      </rPr>
      <t xml:space="preserve">   La justice</t>
    </r>
  </si>
  <si>
    <r>
      <rPr>
        <sz val="16"/>
        <color theme="1"/>
        <rFont val="Calibri"/>
        <family val="2"/>
        <scheme val="minor"/>
      </rPr>
      <t>11</t>
    </r>
    <r>
      <rPr>
        <sz val="11"/>
        <color theme="1"/>
        <rFont val="Calibri"/>
        <family val="2"/>
        <scheme val="minor"/>
      </rPr>
      <t xml:space="preserve">   La force</t>
    </r>
  </si>
  <si>
    <r>
      <rPr>
        <sz val="16"/>
        <color theme="1"/>
        <rFont val="Calibri"/>
        <family val="2"/>
        <scheme val="minor"/>
      </rPr>
      <t>12</t>
    </r>
    <r>
      <rPr>
        <sz val="11"/>
        <color theme="1"/>
        <rFont val="Calibri"/>
        <family val="2"/>
        <scheme val="minor"/>
      </rPr>
      <t xml:space="preserve">   Le pendu</t>
    </r>
  </si>
  <si>
    <r>
      <rPr>
        <sz val="16"/>
        <color theme="1"/>
        <rFont val="Calibri"/>
        <family val="2"/>
        <scheme val="minor"/>
      </rPr>
      <t xml:space="preserve">13  </t>
    </r>
    <r>
      <rPr>
        <sz val="11"/>
        <color theme="1"/>
        <rFont val="Calibri"/>
        <family val="2"/>
        <scheme val="minor"/>
      </rPr>
      <t xml:space="preserve"> La mort</t>
    </r>
  </si>
  <si>
    <r>
      <rPr>
        <sz val="16"/>
        <color theme="1"/>
        <rFont val="Calibri"/>
        <family val="2"/>
        <scheme val="minor"/>
      </rPr>
      <t>14</t>
    </r>
    <r>
      <rPr>
        <sz val="11"/>
        <color theme="1"/>
        <rFont val="Calibri"/>
        <family val="2"/>
        <scheme val="minor"/>
      </rPr>
      <t xml:space="preserve">   La tempérance</t>
    </r>
  </si>
  <si>
    <r>
      <rPr>
        <sz val="16"/>
        <color theme="1"/>
        <rFont val="Calibri"/>
        <family val="2"/>
        <scheme val="minor"/>
      </rPr>
      <t>15</t>
    </r>
    <r>
      <rPr>
        <sz val="11"/>
        <color theme="1"/>
        <rFont val="Calibri"/>
        <family val="2"/>
        <scheme val="minor"/>
      </rPr>
      <t xml:space="preserve">   Le diable</t>
    </r>
  </si>
  <si>
    <r>
      <rPr>
        <sz val="16"/>
        <color theme="1"/>
        <rFont val="Calibri"/>
        <family val="2"/>
        <scheme val="minor"/>
      </rPr>
      <t>16</t>
    </r>
    <r>
      <rPr>
        <sz val="11"/>
        <color theme="1"/>
        <rFont val="Calibri"/>
        <family val="2"/>
        <scheme val="minor"/>
      </rPr>
      <t xml:space="preserve">   La maison dieu</t>
    </r>
  </si>
  <si>
    <r>
      <rPr>
        <sz val="16"/>
        <color theme="1"/>
        <rFont val="Calibri"/>
        <family val="2"/>
        <scheme val="minor"/>
      </rPr>
      <t>18</t>
    </r>
    <r>
      <rPr>
        <sz val="11"/>
        <color theme="1"/>
        <rFont val="Calibri"/>
        <family val="2"/>
        <scheme val="minor"/>
      </rPr>
      <t xml:space="preserve">   La lune</t>
    </r>
  </si>
  <si>
    <r>
      <rPr>
        <sz val="16"/>
        <color theme="1"/>
        <rFont val="Calibri"/>
        <family val="2"/>
        <scheme val="minor"/>
      </rPr>
      <t>19</t>
    </r>
    <r>
      <rPr>
        <sz val="11"/>
        <color theme="1"/>
        <rFont val="Calibri"/>
        <family val="2"/>
        <scheme val="minor"/>
      </rPr>
      <t xml:space="preserve">   Le soleil</t>
    </r>
  </si>
  <si>
    <r>
      <rPr>
        <sz val="16"/>
        <color theme="1"/>
        <rFont val="Calibri"/>
        <family val="2"/>
        <scheme val="minor"/>
      </rPr>
      <t>20</t>
    </r>
    <r>
      <rPr>
        <sz val="11"/>
        <color theme="1"/>
        <rFont val="Calibri"/>
        <family val="2"/>
        <scheme val="minor"/>
      </rPr>
      <t xml:space="preserve">   Le jugement</t>
    </r>
  </si>
  <si>
    <r>
      <rPr>
        <sz val="16"/>
        <color theme="1"/>
        <rFont val="Calibri"/>
        <family val="2"/>
        <scheme val="minor"/>
      </rPr>
      <t>21</t>
    </r>
    <r>
      <rPr>
        <sz val="11"/>
        <color theme="1"/>
        <rFont val="Calibri"/>
        <family val="2"/>
        <scheme val="minor"/>
      </rPr>
      <t xml:space="preserve">   Le monde </t>
    </r>
  </si>
  <si>
    <r>
      <rPr>
        <sz val="16"/>
        <color theme="1"/>
        <rFont val="Calibri"/>
        <family val="2"/>
        <scheme val="minor"/>
      </rPr>
      <t>22</t>
    </r>
    <r>
      <rPr>
        <sz val="11"/>
        <color theme="1"/>
        <rFont val="Calibri"/>
        <family val="2"/>
        <scheme val="minor"/>
      </rPr>
      <t xml:space="preserve">   Le fou/ le mat</t>
    </r>
  </si>
  <si>
    <r>
      <t xml:space="preserve">Maison </t>
    </r>
    <r>
      <rPr>
        <sz val="18"/>
        <color rgb="FFFF0000"/>
        <rFont val="Calibri"/>
        <family val="2"/>
        <scheme val="minor"/>
      </rPr>
      <t xml:space="preserve">12 </t>
    </r>
    <r>
      <rPr>
        <sz val="18"/>
        <color rgb="FF0070C0"/>
        <rFont val="Calibri"/>
        <family val="2"/>
        <scheme val="minor"/>
      </rPr>
      <t>guérison</t>
    </r>
  </si>
  <si>
    <r>
      <t xml:space="preserve">Maison </t>
    </r>
    <r>
      <rPr>
        <sz val="18"/>
        <color rgb="FFFF0000"/>
        <rFont val="Calibri"/>
        <family val="2"/>
        <scheme val="minor"/>
      </rPr>
      <t>13</t>
    </r>
    <r>
      <rPr>
        <sz val="18"/>
        <color rgb="FF0070C0"/>
        <rFont val="Calibri"/>
        <family val="2"/>
        <scheme val="minor"/>
      </rPr>
      <t xml:space="preserve"> ma problématique</t>
    </r>
  </si>
  <si>
    <r>
      <t xml:space="preserve">Maison </t>
    </r>
    <r>
      <rPr>
        <sz val="18"/>
        <color rgb="FFFF0000"/>
        <rFont val="Calibri"/>
        <family val="2"/>
        <scheme val="minor"/>
      </rPr>
      <t>8</t>
    </r>
    <r>
      <rPr>
        <sz val="18"/>
        <color rgb="FF0070C0"/>
        <rFont val="Calibri"/>
        <family val="2"/>
        <scheme val="minor"/>
      </rPr>
      <t xml:space="preserve"> ma carte annuelle</t>
    </r>
  </si>
  <si>
    <r>
      <t xml:space="preserve">Maison </t>
    </r>
    <r>
      <rPr>
        <sz val="18"/>
        <color rgb="FFFF0000"/>
        <rFont val="Calibri"/>
        <family val="2"/>
        <scheme val="minor"/>
      </rPr>
      <t>1</t>
    </r>
    <r>
      <rPr>
        <sz val="18"/>
        <color rgb="FF0070C0"/>
        <rFont val="Calibri"/>
        <family val="2"/>
        <scheme val="minor"/>
      </rPr>
      <t xml:space="preserve"> ma personnalité</t>
    </r>
  </si>
  <si>
    <r>
      <t xml:space="preserve">Maison </t>
    </r>
    <r>
      <rPr>
        <sz val="18"/>
        <color rgb="FFFF0000"/>
        <rFont val="Calibri"/>
        <family val="2"/>
        <scheme val="minor"/>
      </rPr>
      <t>6</t>
    </r>
    <r>
      <rPr>
        <sz val="18"/>
        <color rgb="FF0070C0"/>
        <rFont val="Calibri"/>
        <family val="2"/>
        <scheme val="minor"/>
      </rPr>
      <t xml:space="preserve"> mes ressources</t>
    </r>
  </si>
  <si>
    <r>
      <t xml:space="preserve">Maison </t>
    </r>
    <r>
      <rPr>
        <sz val="18"/>
        <color rgb="FFFF0000"/>
        <rFont val="Calibri"/>
        <family val="2"/>
        <scheme val="minor"/>
      </rPr>
      <t>9</t>
    </r>
    <r>
      <rPr>
        <sz val="18"/>
        <color rgb="FF0070C0"/>
        <rFont val="Calibri"/>
        <family val="2"/>
        <scheme val="minor"/>
      </rPr>
      <t xml:space="preserve"> le soi</t>
    </r>
  </si>
  <si>
    <r>
      <t xml:space="preserve">Maison </t>
    </r>
    <r>
      <rPr>
        <sz val="18"/>
        <color rgb="FFFF0000"/>
        <rFont val="Calibri"/>
        <family val="2"/>
        <scheme val="minor"/>
      </rPr>
      <t>2</t>
    </r>
    <r>
      <rPr>
        <sz val="18"/>
        <color rgb="FF0070C0"/>
        <rFont val="Calibri"/>
        <family val="2"/>
        <scheme val="minor"/>
      </rPr>
      <t xml:space="preserve"> ma quête</t>
    </r>
  </si>
  <si>
    <r>
      <t xml:space="preserve">Maison </t>
    </r>
    <r>
      <rPr>
        <sz val="18"/>
        <color rgb="FFFF0000"/>
        <rFont val="Calibri"/>
        <family val="2"/>
        <scheme val="minor"/>
      </rPr>
      <t>5</t>
    </r>
    <r>
      <rPr>
        <sz val="18"/>
        <color rgb="FF0070C0"/>
        <rFont val="Calibri"/>
        <family val="2"/>
        <scheme val="minor"/>
      </rPr>
      <t xml:space="preserve"> le passage obligé</t>
    </r>
  </si>
  <si>
    <r>
      <t>Maison</t>
    </r>
    <r>
      <rPr>
        <sz val="18"/>
        <color rgb="FFFF0000"/>
        <rFont val="Calibri"/>
        <family val="2"/>
        <scheme val="minor"/>
      </rPr>
      <t xml:space="preserve"> 4</t>
    </r>
    <r>
      <rPr>
        <sz val="18"/>
        <color rgb="FF0070C0"/>
        <rFont val="Calibri"/>
        <family val="2"/>
        <scheme val="minor"/>
      </rPr>
      <t xml:space="preserve"> mon parcours de vie</t>
    </r>
  </si>
  <si>
    <r>
      <t>Maison</t>
    </r>
    <r>
      <rPr>
        <sz val="18"/>
        <color rgb="FFFF0000"/>
        <rFont val="Calibri"/>
        <family val="2"/>
        <scheme val="minor"/>
      </rPr>
      <t xml:space="preserve"> 7</t>
    </r>
    <r>
      <rPr>
        <sz val="18"/>
        <color rgb="FF0070C0"/>
        <rFont val="Calibri"/>
        <family val="2"/>
        <scheme val="minor"/>
      </rPr>
      <t xml:space="preserve"> mon défi</t>
    </r>
  </si>
  <si>
    <r>
      <t xml:space="preserve">Maison </t>
    </r>
    <r>
      <rPr>
        <sz val="18"/>
        <color rgb="FFFF0000"/>
        <rFont val="Calibri"/>
        <family val="2"/>
        <scheme val="minor"/>
      </rPr>
      <t>3</t>
    </r>
    <r>
      <rPr>
        <sz val="18"/>
        <color rgb="FF0070C0"/>
        <rFont val="Calibri"/>
        <family val="2"/>
        <scheme val="minor"/>
      </rPr>
      <t xml:space="preserve"> ma pensée</t>
    </r>
  </si>
  <si>
    <r>
      <t xml:space="preserve">Maison </t>
    </r>
    <r>
      <rPr>
        <sz val="18"/>
        <color rgb="FFFF0000"/>
        <rFont val="Calibri"/>
        <family val="2"/>
        <scheme val="minor"/>
      </rPr>
      <t>11</t>
    </r>
    <r>
      <rPr>
        <sz val="18"/>
        <color rgb="FF0070C0"/>
        <rFont val="Calibri"/>
        <family val="2"/>
        <scheme val="minor"/>
      </rPr>
      <t xml:space="preserve"> mes mémoires</t>
    </r>
  </si>
  <si>
    <t>Année en cours</t>
  </si>
  <si>
    <r>
      <rPr>
        <sz val="16"/>
        <color theme="1"/>
        <rFont val="Calibri"/>
        <family val="2"/>
        <scheme val="minor"/>
      </rPr>
      <t xml:space="preserve">17  </t>
    </r>
    <r>
      <rPr>
        <sz val="11"/>
        <color theme="1"/>
        <rFont val="Calibri"/>
        <family val="2"/>
        <scheme val="minor"/>
      </rPr>
      <t xml:space="preserve"> L'étoile</t>
    </r>
  </si>
  <si>
    <r>
      <t xml:space="preserve">Maison </t>
    </r>
    <r>
      <rPr>
        <sz val="22"/>
        <color rgb="FFFF0000"/>
        <rFont val="Calibri"/>
        <family val="2"/>
        <scheme val="minor"/>
      </rPr>
      <t>1</t>
    </r>
    <r>
      <rPr>
        <sz val="22"/>
        <color theme="1"/>
        <rFont val="Calibri"/>
        <family val="2"/>
        <scheme val="minor"/>
      </rPr>
      <t xml:space="preserve"> </t>
    </r>
  </si>
  <si>
    <r>
      <t xml:space="preserve">Maison </t>
    </r>
    <r>
      <rPr>
        <sz val="22"/>
        <color rgb="FFFF0000"/>
        <rFont val="Calibri"/>
        <family val="2"/>
        <scheme val="minor"/>
      </rPr>
      <t>2</t>
    </r>
    <r>
      <rPr>
        <sz val="24"/>
        <color theme="1"/>
        <rFont val="Calibri"/>
        <family val="2"/>
        <scheme val="minor"/>
      </rPr>
      <t/>
    </r>
  </si>
  <si>
    <r>
      <t xml:space="preserve">Maison </t>
    </r>
    <r>
      <rPr>
        <sz val="22"/>
        <color rgb="FFFF0000"/>
        <rFont val="Calibri"/>
        <family val="2"/>
        <scheme val="minor"/>
      </rPr>
      <t>3</t>
    </r>
    <r>
      <rPr>
        <sz val="24"/>
        <color theme="1"/>
        <rFont val="Calibri"/>
        <family val="2"/>
        <scheme val="minor"/>
      </rPr>
      <t/>
    </r>
  </si>
  <si>
    <r>
      <t xml:space="preserve">Maison </t>
    </r>
    <r>
      <rPr>
        <sz val="22"/>
        <color rgb="FFFF0000"/>
        <rFont val="Calibri"/>
        <family val="2"/>
        <scheme val="minor"/>
      </rPr>
      <t>4</t>
    </r>
    <r>
      <rPr>
        <sz val="24"/>
        <color theme="1"/>
        <rFont val="Calibri"/>
        <family val="2"/>
        <scheme val="minor"/>
      </rPr>
      <t/>
    </r>
  </si>
  <si>
    <r>
      <t xml:space="preserve">Maison </t>
    </r>
    <r>
      <rPr>
        <sz val="22"/>
        <color rgb="FFFF0000"/>
        <rFont val="Calibri"/>
        <family val="2"/>
        <scheme val="minor"/>
      </rPr>
      <t>5</t>
    </r>
    <r>
      <rPr>
        <sz val="24"/>
        <color theme="1"/>
        <rFont val="Calibri"/>
        <family val="2"/>
        <scheme val="minor"/>
      </rPr>
      <t/>
    </r>
  </si>
  <si>
    <r>
      <t xml:space="preserve">Maison </t>
    </r>
    <r>
      <rPr>
        <sz val="22"/>
        <color rgb="FFFF0000"/>
        <rFont val="Calibri"/>
        <family val="2"/>
        <scheme val="minor"/>
      </rPr>
      <t>6</t>
    </r>
    <r>
      <rPr>
        <sz val="24"/>
        <color theme="1"/>
        <rFont val="Calibri"/>
        <family val="2"/>
        <scheme val="minor"/>
      </rPr>
      <t/>
    </r>
  </si>
  <si>
    <r>
      <t xml:space="preserve">Maison </t>
    </r>
    <r>
      <rPr>
        <sz val="22"/>
        <color rgb="FFFF0000"/>
        <rFont val="Calibri"/>
        <family val="2"/>
        <scheme val="minor"/>
      </rPr>
      <t>7</t>
    </r>
    <r>
      <rPr>
        <sz val="24"/>
        <color theme="1"/>
        <rFont val="Calibri"/>
        <family val="2"/>
        <scheme val="minor"/>
      </rPr>
      <t/>
    </r>
  </si>
  <si>
    <r>
      <t xml:space="preserve">Maison </t>
    </r>
    <r>
      <rPr>
        <sz val="22"/>
        <color rgb="FFFF0000"/>
        <rFont val="Calibri"/>
        <family val="2"/>
        <scheme val="minor"/>
      </rPr>
      <t>8</t>
    </r>
    <r>
      <rPr>
        <sz val="24"/>
        <color theme="1"/>
        <rFont val="Calibri"/>
        <family val="2"/>
        <scheme val="minor"/>
      </rPr>
      <t/>
    </r>
  </si>
  <si>
    <r>
      <t xml:space="preserve">Maison </t>
    </r>
    <r>
      <rPr>
        <sz val="22"/>
        <color rgb="FFFF0000"/>
        <rFont val="Calibri"/>
        <family val="2"/>
        <scheme val="minor"/>
      </rPr>
      <t>9</t>
    </r>
    <r>
      <rPr>
        <sz val="24"/>
        <color theme="1"/>
        <rFont val="Calibri"/>
        <family val="2"/>
        <scheme val="minor"/>
      </rPr>
      <t/>
    </r>
  </si>
  <si>
    <r>
      <t xml:space="preserve">Maison </t>
    </r>
    <r>
      <rPr>
        <sz val="22"/>
        <color rgb="FFFF0000"/>
        <rFont val="Calibri"/>
        <family val="2"/>
        <scheme val="minor"/>
      </rPr>
      <t>10</t>
    </r>
    <r>
      <rPr>
        <sz val="24"/>
        <color theme="1"/>
        <rFont val="Calibri"/>
        <family val="2"/>
        <scheme val="minor"/>
      </rPr>
      <t/>
    </r>
  </si>
  <si>
    <r>
      <t xml:space="preserve">Maison </t>
    </r>
    <r>
      <rPr>
        <sz val="22"/>
        <color rgb="FFFF0000"/>
        <rFont val="Calibri"/>
        <family val="2"/>
        <scheme val="minor"/>
      </rPr>
      <t>11</t>
    </r>
    <r>
      <rPr>
        <sz val="24"/>
        <color theme="1"/>
        <rFont val="Calibri"/>
        <family val="2"/>
        <scheme val="minor"/>
      </rPr>
      <t/>
    </r>
  </si>
  <si>
    <r>
      <t xml:space="preserve">Maison </t>
    </r>
    <r>
      <rPr>
        <sz val="22"/>
        <color rgb="FFFF0000"/>
        <rFont val="Calibri"/>
        <family val="2"/>
        <scheme val="minor"/>
      </rPr>
      <t>12</t>
    </r>
    <r>
      <rPr>
        <sz val="24"/>
        <color theme="1"/>
        <rFont val="Calibri"/>
        <family val="2"/>
        <scheme val="minor"/>
      </rPr>
      <t/>
    </r>
  </si>
  <si>
    <r>
      <t xml:space="preserve">Maison </t>
    </r>
    <r>
      <rPr>
        <sz val="22"/>
        <color rgb="FFFF0000"/>
        <rFont val="Calibri"/>
        <family val="2"/>
        <scheme val="minor"/>
      </rPr>
      <t>13</t>
    </r>
    <r>
      <rPr>
        <sz val="24"/>
        <color theme="1"/>
        <rFont val="Calibri"/>
        <family val="2"/>
        <scheme val="minor"/>
      </rPr>
      <t/>
    </r>
  </si>
  <si>
    <r>
      <t xml:space="preserve">Maison </t>
    </r>
    <r>
      <rPr>
        <sz val="18"/>
        <color rgb="FFFF0000"/>
        <rFont val="Calibri"/>
        <family val="2"/>
        <scheme val="minor"/>
      </rPr>
      <t>10</t>
    </r>
    <r>
      <rPr>
        <sz val="18"/>
        <color rgb="FF0070C0"/>
        <rFont val="Calibri"/>
        <family val="2"/>
        <scheme val="minor"/>
      </rPr>
      <t xml:space="preserve"> mes expériences/échecs</t>
    </r>
  </si>
  <si>
    <t xml:space="preserve">Référentiel de naissance de : </t>
  </si>
  <si>
    <r>
      <rPr>
        <sz val="16"/>
        <color theme="1"/>
        <rFont val="Calibri"/>
        <family val="2"/>
        <scheme val="minor"/>
      </rPr>
      <t>10</t>
    </r>
    <r>
      <rPr>
        <sz val="11"/>
        <color theme="1"/>
        <rFont val="Calibri"/>
        <family val="2"/>
        <scheme val="minor"/>
      </rPr>
      <t xml:space="preserve">   La roue de fortune</t>
    </r>
  </si>
  <si>
    <r>
      <rPr>
        <sz val="16"/>
        <color theme="1"/>
        <rFont val="Calibri"/>
        <family val="2"/>
        <scheme val="minor"/>
      </rPr>
      <t>9</t>
    </r>
    <r>
      <rPr>
        <sz val="11"/>
        <color theme="1"/>
        <rFont val="Calibri"/>
        <family val="2"/>
        <scheme val="minor"/>
      </rPr>
      <t xml:space="preserve">  L'</t>
    </r>
    <r>
      <rPr>
        <sz val="11"/>
        <color rgb="FFFF0000"/>
        <rFont val="Calibri"/>
        <family val="2"/>
        <scheme val="minor"/>
      </rPr>
      <t>H</t>
    </r>
    <r>
      <rPr>
        <sz val="11"/>
        <color theme="1"/>
        <rFont val="Calibri"/>
        <family val="2"/>
        <scheme val="minor"/>
      </rPr>
      <t>ermite</t>
    </r>
  </si>
  <si>
    <r>
      <t xml:space="preserve">1     LE BATELEUR                                                                                          </t>
    </r>
    <r>
      <rPr>
        <sz val="9"/>
        <color theme="1"/>
        <rFont val="Calibri"/>
        <family val="2"/>
        <scheme val="minor"/>
      </rPr>
      <t>l'enfant intérieur est toujours en demande, dépendant ; il ne sait que faire de ces potentiels. Il représente, certes la partie de nous non aboutie qui vit dans l'insécurité mais aussi notre innocence, notre énergie de vie, joyeuse et douée. Cet enfant intérieur, il faut à la fois «le tuer », c'est-à-dire se débarrasser de son manque d'autonomie, et l'accueillir afin de profiter de tout ses potentiels créatifs. Les paradoxes sont résolus si je parviens me libérer de mes attentes d'enfants non autonomes tout en faisant vivre en moi l'enfant joyeux qui sommeille</t>
    </r>
  </si>
  <si>
    <r>
      <t xml:space="preserve">2    LA PAPESSE                                                                                          </t>
    </r>
    <r>
      <rPr>
        <sz val="10"/>
        <color theme="1"/>
        <rFont val="Calibri"/>
        <family val="2"/>
        <scheme val="minor"/>
      </rPr>
      <t>Devenir une mère, c'est à la fois devenir sa propre mère, à savoir se donner le droit de se mettre au monde, mais aussi révélé, enseigner, transmettre la connaissance et ainsi, guider les autres. Il existe un tiraillement entre une maternité assumée dans la famille et son expression symbolique dans une vie au service des enfants de la terre. Il peut y avoir une stérilité, souvent une difficulté à se livrer et à révéler la réalité créatrice que l'on porte en soi. Une problématique de la mère mal vécue sera ressentie comme un interdit à devenir mère, voir une impossibilité à échapper au conflit avec la mère.</t>
    </r>
  </si>
  <si>
    <t>PROBLEMATIQUES DU CŒUR DE BLASON (Maison 13)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</si>
</sst>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General;General"/>
  </numFmts>
  <fonts count="22" x14ac:knownFonts="1">
    <font>
      <sz val="11"/>
      <color theme="1"/>
      <name val="Calibri"/>
      <family val="2"/>
      <scheme val="minor"/>
    </font>
    <font>
      <sz val="11"/>
      <color rgb="FF006100"/>
      <name val="Calibri"/>
      <family val="2"/>
      <scheme val="minor"/>
    </font>
    <font>
      <sz val="11"/>
      <color theme="0"/>
      <name val="Calibri"/>
      <family val="2"/>
      <scheme val="minor"/>
    </font>
    <font>
      <sz val="22"/>
      <color rgb="FF006100"/>
      <name val="Calibri"/>
      <family val="2"/>
      <scheme val="minor"/>
    </font>
    <font>
      <sz val="22"/>
      <color theme="9" tint="-0.24994659260841701"/>
      <name val="Calibri"/>
      <family val="2"/>
      <scheme val="minor"/>
    </font>
    <font>
      <sz val="11"/>
      <color rgb="FF00B050"/>
      <name val="Calibri"/>
      <family val="2"/>
      <scheme val="minor"/>
    </font>
    <font>
      <sz val="14"/>
      <color theme="0"/>
      <name val="Calibri"/>
      <family val="2"/>
      <scheme val="minor"/>
    </font>
    <font>
      <sz val="16"/>
      <color theme="1"/>
      <name val="Calibri"/>
      <family val="2"/>
      <scheme val="minor"/>
    </font>
    <font>
      <sz val="16"/>
      <color theme="9" tint="-0.499984740745262"/>
      <name val="Calibri"/>
      <family val="2"/>
      <scheme val="minor"/>
    </font>
    <font>
      <sz val="18"/>
      <color rgb="FF0070C0"/>
      <name val="Calibri"/>
      <family val="2"/>
      <scheme val="minor"/>
    </font>
    <font>
      <sz val="18"/>
      <color rgb="FFFF0000"/>
      <name val="Calibri"/>
      <family val="2"/>
      <scheme val="minor"/>
    </font>
    <font>
      <sz val="14"/>
      <color indexed="81"/>
      <name val="Tahoma"/>
      <family val="2"/>
    </font>
    <font>
      <sz val="9"/>
      <color indexed="81"/>
      <name val="Tahoma"/>
      <family val="2"/>
    </font>
    <font>
      <sz val="24"/>
      <color theme="1"/>
      <name val="Calibri"/>
      <family val="2"/>
      <scheme val="minor"/>
    </font>
    <font>
      <sz val="24"/>
      <color theme="5" tint="-0.249977111117893"/>
      <name val="Calibri"/>
      <family val="2"/>
      <scheme val="minor"/>
    </font>
    <font>
      <sz val="22"/>
      <color theme="1"/>
      <name val="Calibri"/>
      <family val="2"/>
      <scheme val="minor"/>
    </font>
    <font>
      <sz val="22"/>
      <color rgb="FFFF0000"/>
      <name val="Calibri"/>
      <family val="2"/>
      <scheme val="minor"/>
    </font>
    <font>
      <sz val="16"/>
      <color theme="0"/>
      <name val="Calibri"/>
      <family val="2"/>
      <scheme val="minor"/>
    </font>
    <font>
      <sz val="11"/>
      <color rgb="FFFF0000"/>
      <name val="Calibri"/>
      <family val="2"/>
      <scheme val="minor"/>
    </font>
    <font>
      <sz val="9"/>
      <color theme="1"/>
      <name val="Calibri"/>
      <family val="2"/>
      <scheme val="minor"/>
    </font>
    <font>
      <sz val="10"/>
      <color theme="1"/>
      <name val="Calibri"/>
      <family val="2"/>
      <scheme val="minor"/>
    </font>
    <font>
      <b/>
      <sz val="11"/>
      <color theme="1"/>
      <name val="Calibri"/>
      <family val="2"/>
      <scheme val="minor"/>
    </font>
  </fonts>
  <fills count="6">
    <fill>
      <patternFill patternType="none"/>
    </fill>
    <fill>
      <patternFill patternType="gray125"/>
    </fill>
    <fill>
      <patternFill patternType="solid">
        <fgColor rgb="FFC6EFCE"/>
      </patternFill>
    </fill>
    <fill>
      <patternFill patternType="solid">
        <fgColor theme="9"/>
      </patternFill>
    </fill>
    <fill>
      <patternFill patternType="solid">
        <fgColor theme="9" tint="0.79998168889431442"/>
        <bgColor indexed="64"/>
      </patternFill>
    </fill>
    <fill>
      <patternFill patternType="solid">
        <fgColor theme="3" tint="0.59999389629810485"/>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3">
    <xf numFmtId="0" fontId="0" fillId="0" borderId="0"/>
    <xf numFmtId="0" fontId="1" fillId="2" borderId="0" applyNumberFormat="0" applyBorder="0" applyAlignment="0" applyProtection="0"/>
    <xf numFmtId="0" fontId="2" fillId="3" borderId="0" applyNumberFormat="0" applyBorder="0" applyAlignment="0" applyProtection="0"/>
  </cellStyleXfs>
  <cellXfs count="25">
    <xf numFmtId="0" fontId="0" fillId="0" borderId="0" xfId="0"/>
    <xf numFmtId="164" fontId="0" fillId="0" borderId="0" xfId="0" applyNumberFormat="1"/>
    <xf numFmtId="0" fontId="0" fillId="0" borderId="0" xfId="0" applyAlignment="1">
      <alignment horizontal="center" vertical="justify"/>
    </xf>
    <xf numFmtId="164" fontId="3" fillId="2" borderId="1" xfId="1" applyNumberFormat="1" applyFont="1" applyBorder="1"/>
    <xf numFmtId="0" fontId="5" fillId="0" borderId="0" xfId="0" applyFont="1" applyAlignment="1">
      <alignment horizontal="center" vertical="center"/>
    </xf>
    <xf numFmtId="164" fontId="0" fillId="0" borderId="0" xfId="0" applyNumberFormat="1" applyAlignment="1">
      <alignment horizontal="center" vertical="center"/>
    </xf>
    <xf numFmtId="0" fontId="5" fillId="0" borderId="0" xfId="0" applyFont="1" applyFill="1" applyAlignment="1">
      <alignment horizontal="center" vertical="center"/>
    </xf>
    <xf numFmtId="0" fontId="2" fillId="0" borderId="0" xfId="2" applyFill="1" applyBorder="1" applyAlignment="1">
      <alignment horizontal="center" vertical="center"/>
    </xf>
    <xf numFmtId="0" fontId="0" fillId="0" borderId="0" xfId="0" applyFill="1" applyAlignment="1">
      <alignment horizontal="center" vertical="justify"/>
    </xf>
    <xf numFmtId="0" fontId="6" fillId="3" borderId="1" xfId="2" applyFont="1" applyBorder="1"/>
    <xf numFmtId="0" fontId="9" fillId="0" borderId="0" xfId="0" applyFont="1" applyAlignment="1">
      <alignment horizontal="center" vertical="center"/>
    </xf>
    <xf numFmtId="164" fontId="14" fillId="4" borderId="1" xfId="0" applyNumberFormat="1" applyFont="1" applyFill="1" applyBorder="1" applyAlignment="1">
      <alignment horizontal="center" vertical="center"/>
    </xf>
    <xf numFmtId="0" fontId="13" fillId="0" borderId="0" xfId="0" applyFont="1" applyAlignment="1">
      <alignment horizontal="center" vertical="center" wrapText="1" shrinkToFit="1"/>
    </xf>
    <xf numFmtId="164" fontId="13" fillId="0" borderId="1" xfId="0" applyNumberFormat="1" applyFont="1" applyBorder="1" applyAlignment="1">
      <alignment horizontal="center" vertical="center"/>
    </xf>
    <xf numFmtId="0" fontId="13" fillId="0" borderId="0" xfId="0" applyFont="1" applyAlignment="1">
      <alignment horizontal="center" vertical="center"/>
    </xf>
    <xf numFmtId="0" fontId="15" fillId="0" borderId="0" xfId="0" applyFont="1" applyAlignment="1">
      <alignment wrapText="1"/>
    </xf>
    <xf numFmtId="0" fontId="17" fillId="3" borderId="0" xfId="2" applyFont="1" applyBorder="1" applyAlignment="1">
      <alignment horizontal="center" vertical="center"/>
    </xf>
    <xf numFmtId="164" fontId="13" fillId="5" borderId="1" xfId="0" applyNumberFormat="1" applyFont="1" applyFill="1" applyBorder="1" applyAlignment="1">
      <alignment horizontal="center" vertical="center"/>
    </xf>
    <xf numFmtId="0" fontId="0" fillId="0" borderId="1" xfId="0" applyBorder="1"/>
    <xf numFmtId="0" fontId="0" fillId="0" borderId="0" xfId="0" applyAlignment="1">
      <alignment horizontal="center" vertical="center"/>
    </xf>
    <xf numFmtId="164" fontId="0" fillId="0" borderId="0" xfId="0" applyNumberFormat="1" applyAlignment="1">
      <alignment horizontal="center"/>
    </xf>
    <xf numFmtId="0" fontId="0" fillId="0" borderId="0" xfId="0" applyAlignment="1">
      <alignment horizontal="left" vertical="justify" wrapText="1"/>
    </xf>
    <xf numFmtId="0" fontId="4" fillId="0" borderId="0" xfId="0" applyFont="1" applyAlignment="1">
      <alignment horizontal="center"/>
    </xf>
    <xf numFmtId="0" fontId="0" fillId="0" borderId="0" xfId="0" applyAlignment="1">
      <alignment horizontal="center"/>
    </xf>
    <xf numFmtId="0" fontId="21" fillId="0" borderId="0" xfId="0" applyFont="1" applyAlignment="1">
      <alignment horizontal="center" wrapText="1"/>
    </xf>
  </cellXfs>
  <cellStyles count="3">
    <cellStyle name="Accent6" xfId="2" builtinId="49"/>
    <cellStyle name="Normal" xfId="0" builtinId="0"/>
    <cellStyle name="Satisfaisant" xfId="1" builtinId="26"/>
  </cellStyles>
  <dxfs count="0"/>
  <tableStyles count="0" defaultTableStyle="TableStyleMedium2" defaultPivotStyle="PivotStyleLight16"/>
  <colors>
    <mruColors>
      <color rgb="FF00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8" Type="http://schemas.openxmlformats.org/officeDocument/2006/relationships/image" Target="../media/image8.jpeg"/><Relationship Id="rId3" Type="http://schemas.openxmlformats.org/officeDocument/2006/relationships/image" Target="../media/image3.jpeg"/><Relationship Id="rId7" Type="http://schemas.openxmlformats.org/officeDocument/2006/relationships/image" Target="../media/image7.jpeg"/><Relationship Id="rId2" Type="http://schemas.openxmlformats.org/officeDocument/2006/relationships/image" Target="../media/image2.jpeg"/><Relationship Id="rId1" Type="http://schemas.openxmlformats.org/officeDocument/2006/relationships/image" Target="../media/image1.jpeg"/><Relationship Id="rId6" Type="http://schemas.openxmlformats.org/officeDocument/2006/relationships/image" Target="../media/image6.jpeg"/><Relationship Id="rId5" Type="http://schemas.openxmlformats.org/officeDocument/2006/relationships/image" Target="../media/image5.jpeg"/><Relationship Id="rId4" Type="http://schemas.openxmlformats.org/officeDocument/2006/relationships/image" Target="../media/image4.jpeg"/><Relationship Id="rId9" Type="http://schemas.openxmlformats.org/officeDocument/2006/relationships/image" Target="../media/image9.jpeg"/></Relationships>
</file>

<file path=xl/drawings/_rels/drawing2.xml.rels><?xml version="1.0" encoding="UTF-8" standalone="yes"?>
<Relationships xmlns="http://schemas.openxmlformats.org/package/2006/relationships"><Relationship Id="rId8" Type="http://schemas.openxmlformats.org/officeDocument/2006/relationships/image" Target="../media/image7.jpeg"/><Relationship Id="rId13" Type="http://schemas.openxmlformats.org/officeDocument/2006/relationships/image" Target="../media/image16.jpeg"/><Relationship Id="rId18" Type="http://schemas.openxmlformats.org/officeDocument/2006/relationships/image" Target="../media/image18.jpeg"/><Relationship Id="rId3" Type="http://schemas.openxmlformats.org/officeDocument/2006/relationships/image" Target="../media/image11.jpeg"/><Relationship Id="rId21" Type="http://schemas.openxmlformats.org/officeDocument/2006/relationships/image" Target="../media/image21.jpeg"/><Relationship Id="rId7" Type="http://schemas.openxmlformats.org/officeDocument/2006/relationships/image" Target="../media/image6.jpeg"/><Relationship Id="rId12" Type="http://schemas.openxmlformats.org/officeDocument/2006/relationships/image" Target="../media/image3.jpeg"/><Relationship Id="rId17" Type="http://schemas.openxmlformats.org/officeDocument/2006/relationships/image" Target="../media/image5.jpeg"/><Relationship Id="rId2" Type="http://schemas.openxmlformats.org/officeDocument/2006/relationships/image" Target="../media/image8.jpeg"/><Relationship Id="rId16" Type="http://schemas.openxmlformats.org/officeDocument/2006/relationships/image" Target="../media/image17.jpeg"/><Relationship Id="rId20" Type="http://schemas.openxmlformats.org/officeDocument/2006/relationships/image" Target="../media/image20.jpeg"/><Relationship Id="rId1" Type="http://schemas.openxmlformats.org/officeDocument/2006/relationships/image" Target="../media/image10.jpeg"/><Relationship Id="rId6" Type="http://schemas.openxmlformats.org/officeDocument/2006/relationships/image" Target="../media/image13.jpeg"/><Relationship Id="rId11" Type="http://schemas.openxmlformats.org/officeDocument/2006/relationships/image" Target="../media/image15.jpeg"/><Relationship Id="rId5" Type="http://schemas.openxmlformats.org/officeDocument/2006/relationships/image" Target="../media/image4.jpeg"/><Relationship Id="rId15" Type="http://schemas.openxmlformats.org/officeDocument/2006/relationships/image" Target="../media/image9.jpeg"/><Relationship Id="rId10" Type="http://schemas.openxmlformats.org/officeDocument/2006/relationships/image" Target="../media/image14.jpeg"/><Relationship Id="rId19" Type="http://schemas.openxmlformats.org/officeDocument/2006/relationships/image" Target="../media/image19.jpeg"/><Relationship Id="rId4" Type="http://schemas.openxmlformats.org/officeDocument/2006/relationships/image" Target="../media/image12.jpeg"/><Relationship Id="rId9" Type="http://schemas.openxmlformats.org/officeDocument/2006/relationships/image" Target="../media/image1.jpeg"/><Relationship Id="rId14" Type="http://schemas.openxmlformats.org/officeDocument/2006/relationships/image" Target="../media/image2.jpeg"/><Relationship Id="rId22" Type="http://schemas.openxmlformats.org/officeDocument/2006/relationships/image" Target="../media/image22.jpeg"/></Relationships>
</file>

<file path=xl/drawings/drawing1.xml><?xml version="1.0" encoding="utf-8"?>
<xdr:wsDr xmlns:xdr="http://schemas.openxmlformats.org/drawingml/2006/spreadsheetDrawing" xmlns:a="http://schemas.openxmlformats.org/drawingml/2006/main">
  <xdr:oneCellAnchor>
    <xdr:from>
      <xdr:col>8</xdr:col>
      <xdr:colOff>0</xdr:colOff>
      <xdr:row>5</xdr:row>
      <xdr:rowOff>0</xdr:rowOff>
    </xdr:from>
    <xdr:ext cx="355840" cy="696977"/>
    <xdr:pic>
      <xdr:nvPicPr>
        <xdr:cNvPr id="106" name="copy of Picture 105"/>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9663545" y="1853045"/>
          <a:ext cx="355840" cy="696977"/>
        </a:xfrm>
        <a:prstGeom prst="rect">
          <a:avLst/>
        </a:prstGeom>
      </xdr:spPr>
    </xdr:pic>
    <xdr:clientData/>
  </xdr:oneCellAnchor>
  <xdr:oneCellAnchor>
    <xdr:from>
      <xdr:col>12</xdr:col>
      <xdr:colOff>0</xdr:colOff>
      <xdr:row>6</xdr:row>
      <xdr:rowOff>0</xdr:rowOff>
    </xdr:from>
    <xdr:ext cx="360402" cy="696977"/>
    <xdr:pic macro="[0]!Image14_Cliquer">
      <xdr:nvPicPr>
        <xdr:cNvPr id="107" name="copy of Picture 106"/>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17266227" y="2286000"/>
          <a:ext cx="360402" cy="696977"/>
        </a:xfrm>
        <a:prstGeom prst="rect">
          <a:avLst/>
        </a:prstGeom>
      </xdr:spPr>
    </xdr:pic>
    <xdr:clientData/>
  </xdr:oneCellAnchor>
  <xdr:oneCellAnchor>
    <xdr:from>
      <xdr:col>6</xdr:col>
      <xdr:colOff>0</xdr:colOff>
      <xdr:row>8</xdr:row>
      <xdr:rowOff>0</xdr:rowOff>
    </xdr:from>
    <xdr:ext cx="361949" cy="696977"/>
    <xdr:pic>
      <xdr:nvPicPr>
        <xdr:cNvPr id="108" name="copy of Picture 107"/>
        <xdr:cNvPicPr>
          <a:picLocks noChangeAspect="1"/>
        </xdr:cNvPicPr>
      </xdr:nvPicPr>
      <xdr:blipFill>
        <a:blip xmlns:r="http://schemas.openxmlformats.org/officeDocument/2006/relationships" r:embed="rId3" cstate="print">
          <a:extLst>
            <a:ext uri="{28A0092B-C50C-407E-A947-70E740481C1C}">
              <a14:useLocalDpi xmlns:a14="http://schemas.microsoft.com/office/drawing/2010/main" val="0"/>
            </a:ext>
          </a:extLst>
        </a:blip>
        <a:stretch>
          <a:fillRect/>
        </a:stretch>
      </xdr:blipFill>
      <xdr:spPr>
        <a:xfrm>
          <a:off x="6373091" y="3151909"/>
          <a:ext cx="361949" cy="696977"/>
        </a:xfrm>
        <a:prstGeom prst="rect">
          <a:avLst/>
        </a:prstGeom>
      </xdr:spPr>
    </xdr:pic>
    <xdr:clientData/>
  </xdr:oneCellAnchor>
  <xdr:oneCellAnchor>
    <xdr:from>
      <xdr:col>8</xdr:col>
      <xdr:colOff>0</xdr:colOff>
      <xdr:row>8</xdr:row>
      <xdr:rowOff>0</xdr:rowOff>
    </xdr:from>
    <xdr:ext cx="361950" cy="691265"/>
    <xdr:pic>
      <xdr:nvPicPr>
        <xdr:cNvPr id="109" name="copy of Picture 108"/>
        <xdr:cNvPicPr>
          <a:picLocks noChangeAspect="1"/>
        </xdr:cNvPicPr>
      </xdr:nvPicPr>
      <xdr:blipFill>
        <a:blip xmlns:r="http://schemas.openxmlformats.org/officeDocument/2006/relationships" r:embed="rId4" cstate="print">
          <a:extLst>
            <a:ext uri="{28A0092B-C50C-407E-A947-70E740481C1C}">
              <a14:useLocalDpi xmlns:a14="http://schemas.microsoft.com/office/drawing/2010/main" val="0"/>
            </a:ext>
          </a:extLst>
        </a:blip>
        <a:stretch>
          <a:fillRect/>
        </a:stretch>
      </xdr:blipFill>
      <xdr:spPr>
        <a:xfrm>
          <a:off x="9663545" y="3151909"/>
          <a:ext cx="361950" cy="691265"/>
        </a:xfrm>
        <a:prstGeom prst="rect">
          <a:avLst/>
        </a:prstGeom>
      </xdr:spPr>
    </xdr:pic>
    <xdr:clientData/>
  </xdr:oneCellAnchor>
  <xdr:oneCellAnchor>
    <xdr:from>
      <xdr:col>10</xdr:col>
      <xdr:colOff>0</xdr:colOff>
      <xdr:row>8</xdr:row>
      <xdr:rowOff>0</xdr:rowOff>
    </xdr:from>
    <xdr:ext cx="361949" cy="696977"/>
    <xdr:pic>
      <xdr:nvPicPr>
        <xdr:cNvPr id="110" name="copy of Picture 109"/>
        <xdr:cNvPicPr>
          <a:picLocks noChangeAspect="1"/>
        </xdr:cNvPicPr>
      </xdr:nvPicPr>
      <xdr:blipFill>
        <a:blip xmlns:r="http://schemas.openxmlformats.org/officeDocument/2006/relationships" r:embed="rId5" cstate="print">
          <a:extLst>
            <a:ext uri="{28A0092B-C50C-407E-A947-70E740481C1C}">
              <a14:useLocalDpi xmlns:a14="http://schemas.microsoft.com/office/drawing/2010/main" val="0"/>
            </a:ext>
          </a:extLst>
        </a:blip>
        <a:stretch>
          <a:fillRect/>
        </a:stretch>
      </xdr:blipFill>
      <xdr:spPr>
        <a:xfrm>
          <a:off x="13542818" y="3151909"/>
          <a:ext cx="361949" cy="696977"/>
        </a:xfrm>
        <a:prstGeom prst="rect">
          <a:avLst/>
        </a:prstGeom>
      </xdr:spPr>
    </xdr:pic>
    <xdr:clientData/>
  </xdr:oneCellAnchor>
  <xdr:oneCellAnchor>
    <xdr:from>
      <xdr:col>4</xdr:col>
      <xdr:colOff>0</xdr:colOff>
      <xdr:row>11</xdr:row>
      <xdr:rowOff>0</xdr:rowOff>
    </xdr:from>
    <xdr:ext cx="360402" cy="696977"/>
    <xdr:pic macro="[0]!Image14_Cliquer">
      <xdr:nvPicPr>
        <xdr:cNvPr id="111" name="copy of Picture 110"/>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3810000" y="4450773"/>
          <a:ext cx="360402" cy="696977"/>
        </a:xfrm>
        <a:prstGeom prst="rect">
          <a:avLst/>
        </a:prstGeom>
      </xdr:spPr>
    </xdr:pic>
    <xdr:clientData/>
  </xdr:oneCellAnchor>
  <xdr:oneCellAnchor>
    <xdr:from>
      <xdr:col>6</xdr:col>
      <xdr:colOff>0</xdr:colOff>
      <xdr:row>11</xdr:row>
      <xdr:rowOff>0</xdr:rowOff>
    </xdr:from>
    <xdr:ext cx="360402" cy="696977"/>
    <xdr:pic>
      <xdr:nvPicPr>
        <xdr:cNvPr id="112" name="copy of Picture 111"/>
        <xdr:cNvPicPr>
          <a:picLocks noChangeAspect="1"/>
        </xdr:cNvPicPr>
      </xdr:nvPicPr>
      <xdr:blipFill>
        <a:blip xmlns:r="http://schemas.openxmlformats.org/officeDocument/2006/relationships" r:embed="rId6" cstate="print">
          <a:extLst>
            <a:ext uri="{28A0092B-C50C-407E-A947-70E740481C1C}">
              <a14:useLocalDpi xmlns:a14="http://schemas.microsoft.com/office/drawing/2010/main" val="0"/>
            </a:ext>
          </a:extLst>
        </a:blip>
        <a:stretch>
          <a:fillRect/>
        </a:stretch>
      </xdr:blipFill>
      <xdr:spPr>
        <a:xfrm>
          <a:off x="6373091" y="4450773"/>
          <a:ext cx="360402" cy="696977"/>
        </a:xfrm>
        <a:prstGeom prst="rect">
          <a:avLst/>
        </a:prstGeom>
      </xdr:spPr>
    </xdr:pic>
    <xdr:clientData/>
  </xdr:oneCellAnchor>
  <xdr:oneCellAnchor>
    <xdr:from>
      <xdr:col>8</xdr:col>
      <xdr:colOff>0</xdr:colOff>
      <xdr:row>11</xdr:row>
      <xdr:rowOff>0</xdr:rowOff>
    </xdr:from>
    <xdr:ext cx="360402" cy="696977"/>
    <xdr:pic>
      <xdr:nvPicPr>
        <xdr:cNvPr id="113" name="copy of Picture 112"/>
        <xdr:cNvPicPr>
          <a:picLocks noChangeAspect="1"/>
        </xdr:cNvPicPr>
      </xdr:nvPicPr>
      <xdr:blipFill>
        <a:blip xmlns:r="http://schemas.openxmlformats.org/officeDocument/2006/relationships" r:embed="rId6" cstate="print">
          <a:extLst>
            <a:ext uri="{28A0092B-C50C-407E-A947-70E740481C1C}">
              <a14:useLocalDpi xmlns:a14="http://schemas.microsoft.com/office/drawing/2010/main" val="0"/>
            </a:ext>
          </a:extLst>
        </a:blip>
        <a:stretch>
          <a:fillRect/>
        </a:stretch>
      </xdr:blipFill>
      <xdr:spPr>
        <a:xfrm>
          <a:off x="9663545" y="4450773"/>
          <a:ext cx="360402" cy="696977"/>
        </a:xfrm>
        <a:prstGeom prst="rect">
          <a:avLst/>
        </a:prstGeom>
      </xdr:spPr>
    </xdr:pic>
    <xdr:clientData/>
  </xdr:oneCellAnchor>
  <xdr:oneCellAnchor>
    <xdr:from>
      <xdr:col>10</xdr:col>
      <xdr:colOff>0</xdr:colOff>
      <xdr:row>11</xdr:row>
      <xdr:rowOff>0</xdr:rowOff>
    </xdr:from>
    <xdr:ext cx="361949" cy="696977"/>
    <xdr:pic>
      <xdr:nvPicPr>
        <xdr:cNvPr id="114" name="copy of Picture 113"/>
        <xdr:cNvPicPr>
          <a:picLocks noChangeAspect="1"/>
        </xdr:cNvPicPr>
      </xdr:nvPicPr>
      <xdr:blipFill>
        <a:blip xmlns:r="http://schemas.openxmlformats.org/officeDocument/2006/relationships" r:embed="rId7" cstate="print">
          <a:extLst>
            <a:ext uri="{28A0092B-C50C-407E-A947-70E740481C1C}">
              <a14:useLocalDpi xmlns:a14="http://schemas.microsoft.com/office/drawing/2010/main" val="0"/>
            </a:ext>
          </a:extLst>
        </a:blip>
        <a:stretch>
          <a:fillRect/>
        </a:stretch>
      </xdr:blipFill>
      <xdr:spPr>
        <a:xfrm>
          <a:off x="13542818" y="4450773"/>
          <a:ext cx="361949" cy="696977"/>
        </a:xfrm>
        <a:prstGeom prst="rect">
          <a:avLst/>
        </a:prstGeom>
      </xdr:spPr>
    </xdr:pic>
    <xdr:clientData/>
  </xdr:oneCellAnchor>
  <xdr:oneCellAnchor>
    <xdr:from>
      <xdr:col>6</xdr:col>
      <xdr:colOff>0</xdr:colOff>
      <xdr:row>14</xdr:row>
      <xdr:rowOff>0</xdr:rowOff>
    </xdr:from>
    <xdr:ext cx="361950" cy="696977"/>
    <xdr:pic>
      <xdr:nvPicPr>
        <xdr:cNvPr id="115" name="copy of Picture 114"/>
        <xdr:cNvPicPr>
          <a:picLocks noChangeAspect="1"/>
        </xdr:cNvPicPr>
      </xdr:nvPicPr>
      <xdr:blipFill>
        <a:blip xmlns:r="http://schemas.openxmlformats.org/officeDocument/2006/relationships" r:embed="rId8" cstate="print">
          <a:extLst>
            <a:ext uri="{28A0092B-C50C-407E-A947-70E740481C1C}">
              <a14:useLocalDpi xmlns:a14="http://schemas.microsoft.com/office/drawing/2010/main" val="0"/>
            </a:ext>
          </a:extLst>
        </a:blip>
        <a:stretch>
          <a:fillRect/>
        </a:stretch>
      </xdr:blipFill>
      <xdr:spPr>
        <a:xfrm>
          <a:off x="6373091" y="5749636"/>
          <a:ext cx="361950" cy="696977"/>
        </a:xfrm>
        <a:prstGeom prst="rect">
          <a:avLst/>
        </a:prstGeom>
      </xdr:spPr>
    </xdr:pic>
    <xdr:clientData/>
  </xdr:oneCellAnchor>
  <xdr:oneCellAnchor>
    <xdr:from>
      <xdr:col>8</xdr:col>
      <xdr:colOff>0</xdr:colOff>
      <xdr:row>14</xdr:row>
      <xdr:rowOff>0</xdr:rowOff>
    </xdr:from>
    <xdr:ext cx="361950" cy="691265"/>
    <xdr:pic>
      <xdr:nvPicPr>
        <xdr:cNvPr id="116" name="copy of Picture 115"/>
        <xdr:cNvPicPr>
          <a:picLocks noChangeAspect="1"/>
        </xdr:cNvPicPr>
      </xdr:nvPicPr>
      <xdr:blipFill>
        <a:blip xmlns:r="http://schemas.openxmlformats.org/officeDocument/2006/relationships" r:embed="rId4" cstate="print">
          <a:extLst>
            <a:ext uri="{28A0092B-C50C-407E-A947-70E740481C1C}">
              <a14:useLocalDpi xmlns:a14="http://schemas.microsoft.com/office/drawing/2010/main" val="0"/>
            </a:ext>
          </a:extLst>
        </a:blip>
        <a:stretch>
          <a:fillRect/>
        </a:stretch>
      </xdr:blipFill>
      <xdr:spPr>
        <a:xfrm>
          <a:off x="9663545" y="5749636"/>
          <a:ext cx="361950" cy="691265"/>
        </a:xfrm>
        <a:prstGeom prst="rect">
          <a:avLst/>
        </a:prstGeom>
      </xdr:spPr>
    </xdr:pic>
    <xdr:clientData/>
  </xdr:oneCellAnchor>
  <xdr:oneCellAnchor>
    <xdr:from>
      <xdr:col>10</xdr:col>
      <xdr:colOff>0</xdr:colOff>
      <xdr:row>14</xdr:row>
      <xdr:rowOff>0</xdr:rowOff>
    </xdr:from>
    <xdr:ext cx="361949" cy="696977"/>
    <xdr:pic>
      <xdr:nvPicPr>
        <xdr:cNvPr id="117" name="copy of Picture 116"/>
        <xdr:cNvPicPr>
          <a:picLocks noChangeAspect="1"/>
        </xdr:cNvPicPr>
      </xdr:nvPicPr>
      <xdr:blipFill>
        <a:blip xmlns:r="http://schemas.openxmlformats.org/officeDocument/2006/relationships" r:embed="rId7" cstate="print">
          <a:extLst>
            <a:ext uri="{28A0092B-C50C-407E-A947-70E740481C1C}">
              <a14:useLocalDpi xmlns:a14="http://schemas.microsoft.com/office/drawing/2010/main" val="0"/>
            </a:ext>
          </a:extLst>
        </a:blip>
        <a:stretch>
          <a:fillRect/>
        </a:stretch>
      </xdr:blipFill>
      <xdr:spPr>
        <a:xfrm>
          <a:off x="13542818" y="5749636"/>
          <a:ext cx="361949" cy="696977"/>
        </a:xfrm>
        <a:prstGeom prst="rect">
          <a:avLst/>
        </a:prstGeom>
      </xdr:spPr>
    </xdr:pic>
    <xdr:clientData/>
  </xdr:oneCellAnchor>
  <xdr:oneCellAnchor>
    <xdr:from>
      <xdr:col>8</xdr:col>
      <xdr:colOff>0</xdr:colOff>
      <xdr:row>17</xdr:row>
      <xdr:rowOff>0</xdr:rowOff>
    </xdr:from>
    <xdr:ext cx="361950" cy="694473"/>
    <xdr:pic>
      <xdr:nvPicPr>
        <xdr:cNvPr id="118" name="copy of Picture 117"/>
        <xdr:cNvPicPr>
          <a:picLocks noChangeAspect="1"/>
        </xdr:cNvPicPr>
      </xdr:nvPicPr>
      <xdr:blipFill>
        <a:blip xmlns:r="http://schemas.openxmlformats.org/officeDocument/2006/relationships" r:embed="rId9" cstate="print">
          <a:extLst>
            <a:ext uri="{28A0092B-C50C-407E-A947-70E740481C1C}">
              <a14:useLocalDpi xmlns:a14="http://schemas.microsoft.com/office/drawing/2010/main" val="0"/>
            </a:ext>
          </a:extLst>
        </a:blip>
        <a:stretch>
          <a:fillRect/>
        </a:stretch>
      </xdr:blipFill>
      <xdr:spPr>
        <a:xfrm>
          <a:off x="9663545" y="7048500"/>
          <a:ext cx="361950" cy="694473"/>
        </a:xfrm>
        <a:prstGeom prst="rect">
          <a:avLst/>
        </a:prstGeom>
      </xdr:spPr>
    </xdr:pic>
    <xdr:clientData/>
  </xdr:oneCellAnchor>
</xdr:wsDr>
</file>

<file path=xl/drawings/drawing2.xml><?xml version="1.0" encoding="utf-8"?>
<xdr:wsDr xmlns:xdr="http://schemas.openxmlformats.org/drawingml/2006/spreadsheetDrawing" xmlns:a="http://schemas.openxmlformats.org/drawingml/2006/main">
  <xdr:oneCellAnchor>
    <xdr:from>
      <xdr:col>2</xdr:col>
      <xdr:colOff>19051</xdr:colOff>
      <xdr:row>1</xdr:row>
      <xdr:rowOff>9526</xdr:rowOff>
    </xdr:from>
    <xdr:ext cx="371474" cy="715318"/>
    <xdr:pic>
      <xdr:nvPicPr>
        <xdr:cNvPr id="2" name="Image 1"/>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2114551" y="8315326"/>
          <a:ext cx="371474" cy="715318"/>
        </a:xfrm>
        <a:prstGeom prst="rect">
          <a:avLst/>
        </a:prstGeom>
      </xdr:spPr>
    </xdr:pic>
    <xdr:clientData/>
  </xdr:oneCellAnchor>
  <xdr:oneCellAnchor>
    <xdr:from>
      <xdr:col>2</xdr:col>
      <xdr:colOff>1</xdr:colOff>
      <xdr:row>2</xdr:row>
      <xdr:rowOff>1</xdr:rowOff>
    </xdr:from>
    <xdr:ext cx="361950" cy="696977"/>
    <xdr:pic>
      <xdr:nvPicPr>
        <xdr:cNvPr id="3" name="Image 2"/>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2095501" y="9029701"/>
          <a:ext cx="361950" cy="696977"/>
        </a:xfrm>
        <a:prstGeom prst="rect">
          <a:avLst/>
        </a:prstGeom>
      </xdr:spPr>
    </xdr:pic>
    <xdr:clientData/>
  </xdr:oneCellAnchor>
  <xdr:oneCellAnchor>
    <xdr:from>
      <xdr:col>2</xdr:col>
      <xdr:colOff>1540</xdr:colOff>
      <xdr:row>3</xdr:row>
      <xdr:rowOff>0</xdr:rowOff>
    </xdr:from>
    <xdr:ext cx="358869" cy="696977"/>
    <xdr:pic>
      <xdr:nvPicPr>
        <xdr:cNvPr id="4" name="Image 3"/>
        <xdr:cNvPicPr>
          <a:picLocks noChangeAspect="1"/>
        </xdr:cNvPicPr>
      </xdr:nvPicPr>
      <xdr:blipFill>
        <a:blip xmlns:r="http://schemas.openxmlformats.org/officeDocument/2006/relationships" r:embed="rId3" cstate="print">
          <a:extLst>
            <a:ext uri="{28A0092B-C50C-407E-A947-70E740481C1C}">
              <a14:useLocalDpi xmlns:a14="http://schemas.microsoft.com/office/drawing/2010/main" val="0"/>
            </a:ext>
          </a:extLst>
        </a:blip>
        <a:stretch>
          <a:fillRect/>
        </a:stretch>
      </xdr:blipFill>
      <xdr:spPr>
        <a:xfrm>
          <a:off x="2097040" y="9744075"/>
          <a:ext cx="358869" cy="696977"/>
        </a:xfrm>
        <a:prstGeom prst="rect">
          <a:avLst/>
        </a:prstGeom>
      </xdr:spPr>
    </xdr:pic>
    <xdr:clientData/>
  </xdr:oneCellAnchor>
  <xdr:oneCellAnchor>
    <xdr:from>
      <xdr:col>2</xdr:col>
      <xdr:colOff>0</xdr:colOff>
      <xdr:row>4</xdr:row>
      <xdr:rowOff>0</xdr:rowOff>
    </xdr:from>
    <xdr:ext cx="361949" cy="696977"/>
    <xdr:pic>
      <xdr:nvPicPr>
        <xdr:cNvPr id="5" name="Image 4"/>
        <xdr:cNvPicPr>
          <a:picLocks noChangeAspect="1"/>
        </xdr:cNvPicPr>
      </xdr:nvPicPr>
      <xdr:blipFill>
        <a:blip xmlns:r="http://schemas.openxmlformats.org/officeDocument/2006/relationships" r:embed="rId4" cstate="print">
          <a:extLst>
            <a:ext uri="{28A0092B-C50C-407E-A947-70E740481C1C}">
              <a14:useLocalDpi xmlns:a14="http://schemas.microsoft.com/office/drawing/2010/main" val="0"/>
            </a:ext>
          </a:extLst>
        </a:blip>
        <a:stretch>
          <a:fillRect/>
        </a:stretch>
      </xdr:blipFill>
      <xdr:spPr>
        <a:xfrm>
          <a:off x="2095500" y="10439400"/>
          <a:ext cx="361949" cy="696977"/>
        </a:xfrm>
        <a:prstGeom prst="rect">
          <a:avLst/>
        </a:prstGeom>
      </xdr:spPr>
    </xdr:pic>
    <xdr:clientData/>
  </xdr:oneCellAnchor>
  <xdr:oneCellAnchor>
    <xdr:from>
      <xdr:col>2</xdr:col>
      <xdr:colOff>0</xdr:colOff>
      <xdr:row>5</xdr:row>
      <xdr:rowOff>2856</xdr:rowOff>
    </xdr:from>
    <xdr:ext cx="361950" cy="691265"/>
    <xdr:pic>
      <xdr:nvPicPr>
        <xdr:cNvPr id="6" name="Image 5"/>
        <xdr:cNvPicPr>
          <a:picLocks noChangeAspect="1"/>
        </xdr:cNvPicPr>
      </xdr:nvPicPr>
      <xdr:blipFill>
        <a:blip xmlns:r="http://schemas.openxmlformats.org/officeDocument/2006/relationships" r:embed="rId5" cstate="print">
          <a:extLst>
            <a:ext uri="{28A0092B-C50C-407E-A947-70E740481C1C}">
              <a14:useLocalDpi xmlns:a14="http://schemas.microsoft.com/office/drawing/2010/main" val="0"/>
            </a:ext>
          </a:extLst>
        </a:blip>
        <a:stretch>
          <a:fillRect/>
        </a:stretch>
      </xdr:blipFill>
      <xdr:spPr>
        <a:xfrm>
          <a:off x="2095500" y="11137581"/>
          <a:ext cx="361950" cy="691265"/>
        </a:xfrm>
        <a:prstGeom prst="rect">
          <a:avLst/>
        </a:prstGeom>
      </xdr:spPr>
    </xdr:pic>
    <xdr:clientData/>
  </xdr:oneCellAnchor>
  <xdr:oneCellAnchor>
    <xdr:from>
      <xdr:col>2</xdr:col>
      <xdr:colOff>0</xdr:colOff>
      <xdr:row>6</xdr:row>
      <xdr:rowOff>14816</xdr:rowOff>
    </xdr:from>
    <xdr:ext cx="361950" cy="667345"/>
    <xdr:pic>
      <xdr:nvPicPr>
        <xdr:cNvPr id="7" name="Image 6"/>
        <xdr:cNvPicPr>
          <a:picLocks noChangeAspect="1"/>
        </xdr:cNvPicPr>
      </xdr:nvPicPr>
      <xdr:blipFill>
        <a:blip xmlns:r="http://schemas.openxmlformats.org/officeDocument/2006/relationships" r:embed="rId6" cstate="print">
          <a:extLst>
            <a:ext uri="{28A0092B-C50C-407E-A947-70E740481C1C}">
              <a14:useLocalDpi xmlns:a14="http://schemas.microsoft.com/office/drawing/2010/main" val="0"/>
            </a:ext>
          </a:extLst>
        </a:blip>
        <a:stretch>
          <a:fillRect/>
        </a:stretch>
      </xdr:blipFill>
      <xdr:spPr>
        <a:xfrm>
          <a:off x="2095500" y="11854391"/>
          <a:ext cx="361950" cy="667345"/>
        </a:xfrm>
        <a:prstGeom prst="rect">
          <a:avLst/>
        </a:prstGeom>
      </xdr:spPr>
    </xdr:pic>
    <xdr:clientData/>
  </xdr:oneCellAnchor>
  <xdr:oneCellAnchor>
    <xdr:from>
      <xdr:col>2</xdr:col>
      <xdr:colOff>774</xdr:colOff>
      <xdr:row>7</xdr:row>
      <xdr:rowOff>0</xdr:rowOff>
    </xdr:from>
    <xdr:ext cx="360402" cy="696977"/>
    <xdr:pic>
      <xdr:nvPicPr>
        <xdr:cNvPr id="8" name="Image 7"/>
        <xdr:cNvPicPr>
          <a:picLocks noChangeAspect="1"/>
        </xdr:cNvPicPr>
      </xdr:nvPicPr>
      <xdr:blipFill>
        <a:blip xmlns:r="http://schemas.openxmlformats.org/officeDocument/2006/relationships" r:embed="rId7" cstate="print">
          <a:extLst>
            <a:ext uri="{28A0092B-C50C-407E-A947-70E740481C1C}">
              <a14:useLocalDpi xmlns:a14="http://schemas.microsoft.com/office/drawing/2010/main" val="0"/>
            </a:ext>
          </a:extLst>
        </a:blip>
        <a:stretch>
          <a:fillRect/>
        </a:stretch>
      </xdr:blipFill>
      <xdr:spPr>
        <a:xfrm>
          <a:off x="2096274" y="12515850"/>
          <a:ext cx="360402" cy="696977"/>
        </a:xfrm>
        <a:prstGeom prst="rect">
          <a:avLst/>
        </a:prstGeom>
      </xdr:spPr>
    </xdr:pic>
    <xdr:clientData/>
  </xdr:oneCellAnchor>
  <xdr:oneCellAnchor>
    <xdr:from>
      <xdr:col>2</xdr:col>
      <xdr:colOff>0</xdr:colOff>
      <xdr:row>8</xdr:row>
      <xdr:rowOff>0</xdr:rowOff>
    </xdr:from>
    <xdr:ext cx="361949" cy="696977"/>
    <xdr:pic>
      <xdr:nvPicPr>
        <xdr:cNvPr id="9" name="Image 8"/>
        <xdr:cNvPicPr>
          <a:picLocks noChangeAspect="1"/>
        </xdr:cNvPicPr>
      </xdr:nvPicPr>
      <xdr:blipFill>
        <a:blip xmlns:r="http://schemas.openxmlformats.org/officeDocument/2006/relationships" r:embed="rId8" cstate="print">
          <a:extLst>
            <a:ext uri="{28A0092B-C50C-407E-A947-70E740481C1C}">
              <a14:useLocalDpi xmlns:a14="http://schemas.microsoft.com/office/drawing/2010/main" val="0"/>
            </a:ext>
          </a:extLst>
        </a:blip>
        <a:stretch>
          <a:fillRect/>
        </a:stretch>
      </xdr:blipFill>
      <xdr:spPr>
        <a:xfrm>
          <a:off x="2095500" y="13220700"/>
          <a:ext cx="361949" cy="696977"/>
        </a:xfrm>
        <a:prstGeom prst="rect">
          <a:avLst/>
        </a:prstGeom>
      </xdr:spPr>
    </xdr:pic>
    <xdr:clientData/>
  </xdr:oneCellAnchor>
  <xdr:oneCellAnchor>
    <xdr:from>
      <xdr:col>2</xdr:col>
      <xdr:colOff>3055</xdr:colOff>
      <xdr:row>9</xdr:row>
      <xdr:rowOff>0</xdr:rowOff>
    </xdr:from>
    <xdr:ext cx="355840" cy="696977"/>
    <xdr:pic>
      <xdr:nvPicPr>
        <xdr:cNvPr id="10" name="Image 9"/>
        <xdr:cNvPicPr>
          <a:picLocks noChangeAspect="1"/>
        </xdr:cNvPicPr>
      </xdr:nvPicPr>
      <xdr:blipFill>
        <a:blip xmlns:r="http://schemas.openxmlformats.org/officeDocument/2006/relationships" r:embed="rId9" cstate="print">
          <a:extLst>
            <a:ext uri="{28A0092B-C50C-407E-A947-70E740481C1C}">
              <a14:useLocalDpi xmlns:a14="http://schemas.microsoft.com/office/drawing/2010/main" val="0"/>
            </a:ext>
          </a:extLst>
        </a:blip>
        <a:stretch>
          <a:fillRect/>
        </a:stretch>
      </xdr:blipFill>
      <xdr:spPr>
        <a:xfrm>
          <a:off x="2098555" y="13925550"/>
          <a:ext cx="355840" cy="696977"/>
        </a:xfrm>
        <a:prstGeom prst="rect">
          <a:avLst/>
        </a:prstGeom>
      </xdr:spPr>
    </xdr:pic>
    <xdr:clientData/>
  </xdr:oneCellAnchor>
  <xdr:oneCellAnchor>
    <xdr:from>
      <xdr:col>2</xdr:col>
      <xdr:colOff>0</xdr:colOff>
      <xdr:row>10</xdr:row>
      <xdr:rowOff>5666</xdr:rowOff>
    </xdr:from>
    <xdr:ext cx="361950" cy="685645"/>
    <xdr:pic>
      <xdr:nvPicPr>
        <xdr:cNvPr id="11" name="Image 10"/>
        <xdr:cNvPicPr>
          <a:picLocks noChangeAspect="1"/>
        </xdr:cNvPicPr>
      </xdr:nvPicPr>
      <xdr:blipFill>
        <a:blip xmlns:r="http://schemas.openxmlformats.org/officeDocument/2006/relationships" r:embed="rId10" cstate="print">
          <a:extLst>
            <a:ext uri="{28A0092B-C50C-407E-A947-70E740481C1C}">
              <a14:useLocalDpi xmlns:a14="http://schemas.microsoft.com/office/drawing/2010/main" val="0"/>
            </a:ext>
          </a:extLst>
        </a:blip>
        <a:stretch>
          <a:fillRect/>
        </a:stretch>
      </xdr:blipFill>
      <xdr:spPr>
        <a:xfrm>
          <a:off x="2095500" y="14645591"/>
          <a:ext cx="361950" cy="685645"/>
        </a:xfrm>
        <a:prstGeom prst="rect">
          <a:avLst/>
        </a:prstGeom>
      </xdr:spPr>
    </xdr:pic>
    <xdr:clientData/>
  </xdr:oneCellAnchor>
  <xdr:oneCellAnchor>
    <xdr:from>
      <xdr:col>2</xdr:col>
      <xdr:colOff>0</xdr:colOff>
      <xdr:row>11</xdr:row>
      <xdr:rowOff>0</xdr:rowOff>
    </xdr:from>
    <xdr:ext cx="361949" cy="696977"/>
    <xdr:pic>
      <xdr:nvPicPr>
        <xdr:cNvPr id="12" name="Image 11"/>
        <xdr:cNvPicPr>
          <a:picLocks noChangeAspect="1"/>
        </xdr:cNvPicPr>
      </xdr:nvPicPr>
      <xdr:blipFill>
        <a:blip xmlns:r="http://schemas.openxmlformats.org/officeDocument/2006/relationships" r:embed="rId11" cstate="print">
          <a:extLst>
            <a:ext uri="{28A0092B-C50C-407E-A947-70E740481C1C}">
              <a14:useLocalDpi xmlns:a14="http://schemas.microsoft.com/office/drawing/2010/main" val="0"/>
            </a:ext>
          </a:extLst>
        </a:blip>
        <a:stretch>
          <a:fillRect/>
        </a:stretch>
      </xdr:blipFill>
      <xdr:spPr>
        <a:xfrm>
          <a:off x="1524000" y="6286500"/>
          <a:ext cx="361949" cy="696977"/>
        </a:xfrm>
        <a:prstGeom prst="rect">
          <a:avLst/>
        </a:prstGeom>
      </xdr:spPr>
    </xdr:pic>
    <xdr:clientData/>
  </xdr:oneCellAnchor>
  <xdr:oneCellAnchor>
    <xdr:from>
      <xdr:col>2</xdr:col>
      <xdr:colOff>0</xdr:colOff>
      <xdr:row>12</xdr:row>
      <xdr:rowOff>0</xdr:rowOff>
    </xdr:from>
    <xdr:ext cx="361949" cy="696977"/>
    <xdr:pic>
      <xdr:nvPicPr>
        <xdr:cNvPr id="13" name="Image 12"/>
        <xdr:cNvPicPr>
          <a:picLocks noChangeAspect="1"/>
        </xdr:cNvPicPr>
      </xdr:nvPicPr>
      <xdr:blipFill>
        <a:blip xmlns:r="http://schemas.openxmlformats.org/officeDocument/2006/relationships" r:embed="rId12" cstate="print">
          <a:extLst>
            <a:ext uri="{28A0092B-C50C-407E-A947-70E740481C1C}">
              <a14:useLocalDpi xmlns:a14="http://schemas.microsoft.com/office/drawing/2010/main" val="0"/>
            </a:ext>
          </a:extLst>
        </a:blip>
        <a:stretch>
          <a:fillRect/>
        </a:stretch>
      </xdr:blipFill>
      <xdr:spPr>
        <a:xfrm>
          <a:off x="1524000" y="6915150"/>
          <a:ext cx="361949" cy="696977"/>
        </a:xfrm>
        <a:prstGeom prst="rect">
          <a:avLst/>
        </a:prstGeom>
      </xdr:spPr>
    </xdr:pic>
    <xdr:clientData/>
  </xdr:oneCellAnchor>
  <xdr:oneCellAnchor>
    <xdr:from>
      <xdr:col>2</xdr:col>
      <xdr:colOff>2301</xdr:colOff>
      <xdr:row>13</xdr:row>
      <xdr:rowOff>0</xdr:rowOff>
    </xdr:from>
    <xdr:ext cx="357348" cy="696977"/>
    <xdr:pic>
      <xdr:nvPicPr>
        <xdr:cNvPr id="14" name="Image 13"/>
        <xdr:cNvPicPr>
          <a:picLocks noChangeAspect="1"/>
        </xdr:cNvPicPr>
      </xdr:nvPicPr>
      <xdr:blipFill>
        <a:blip xmlns:r="http://schemas.openxmlformats.org/officeDocument/2006/relationships" r:embed="rId13" cstate="print">
          <a:extLst>
            <a:ext uri="{28A0092B-C50C-407E-A947-70E740481C1C}">
              <a14:useLocalDpi xmlns:a14="http://schemas.microsoft.com/office/drawing/2010/main" val="0"/>
            </a:ext>
          </a:extLst>
        </a:blip>
        <a:stretch>
          <a:fillRect/>
        </a:stretch>
      </xdr:blipFill>
      <xdr:spPr>
        <a:xfrm>
          <a:off x="1526301" y="7543800"/>
          <a:ext cx="357348" cy="696977"/>
        </a:xfrm>
        <a:prstGeom prst="rect">
          <a:avLst/>
        </a:prstGeom>
      </xdr:spPr>
    </xdr:pic>
    <xdr:clientData/>
  </xdr:oneCellAnchor>
  <xdr:oneCellAnchor>
    <xdr:from>
      <xdr:col>2</xdr:col>
      <xdr:colOff>774</xdr:colOff>
      <xdr:row>14</xdr:row>
      <xdr:rowOff>0</xdr:rowOff>
    </xdr:from>
    <xdr:ext cx="360402" cy="696977"/>
    <xdr:pic macro="[0]!Image14_Cliquer">
      <xdr:nvPicPr>
        <xdr:cNvPr id="15" name="Image 14"/>
        <xdr:cNvPicPr>
          <a:picLocks noChangeAspect="1"/>
        </xdr:cNvPicPr>
      </xdr:nvPicPr>
      <xdr:blipFill>
        <a:blip xmlns:r="http://schemas.openxmlformats.org/officeDocument/2006/relationships" r:embed="rId14" cstate="print">
          <a:extLst>
            <a:ext uri="{28A0092B-C50C-407E-A947-70E740481C1C}">
              <a14:useLocalDpi xmlns:a14="http://schemas.microsoft.com/office/drawing/2010/main" val="0"/>
            </a:ext>
          </a:extLst>
        </a:blip>
        <a:stretch>
          <a:fillRect/>
        </a:stretch>
      </xdr:blipFill>
      <xdr:spPr>
        <a:xfrm>
          <a:off x="1524774" y="8172450"/>
          <a:ext cx="360402" cy="696977"/>
        </a:xfrm>
        <a:prstGeom prst="rect">
          <a:avLst/>
        </a:prstGeom>
      </xdr:spPr>
    </xdr:pic>
    <xdr:clientData/>
  </xdr:oneCellAnchor>
  <xdr:oneCellAnchor>
    <xdr:from>
      <xdr:col>2</xdr:col>
      <xdr:colOff>0</xdr:colOff>
      <xdr:row>15</xdr:row>
      <xdr:rowOff>1252</xdr:rowOff>
    </xdr:from>
    <xdr:ext cx="361950" cy="694473"/>
    <xdr:pic>
      <xdr:nvPicPr>
        <xdr:cNvPr id="16" name="Image 15"/>
        <xdr:cNvPicPr>
          <a:picLocks noChangeAspect="1"/>
        </xdr:cNvPicPr>
      </xdr:nvPicPr>
      <xdr:blipFill>
        <a:blip xmlns:r="http://schemas.openxmlformats.org/officeDocument/2006/relationships" r:embed="rId15" cstate="print">
          <a:extLst>
            <a:ext uri="{28A0092B-C50C-407E-A947-70E740481C1C}">
              <a14:useLocalDpi xmlns:a14="http://schemas.microsoft.com/office/drawing/2010/main" val="0"/>
            </a:ext>
          </a:extLst>
        </a:blip>
        <a:stretch>
          <a:fillRect/>
        </a:stretch>
      </xdr:blipFill>
      <xdr:spPr>
        <a:xfrm>
          <a:off x="2095500" y="18070177"/>
          <a:ext cx="361950" cy="694473"/>
        </a:xfrm>
        <a:prstGeom prst="rect">
          <a:avLst/>
        </a:prstGeom>
      </xdr:spPr>
    </xdr:pic>
    <xdr:clientData/>
  </xdr:oneCellAnchor>
  <xdr:oneCellAnchor>
    <xdr:from>
      <xdr:col>2</xdr:col>
      <xdr:colOff>0</xdr:colOff>
      <xdr:row>16</xdr:row>
      <xdr:rowOff>0</xdr:rowOff>
    </xdr:from>
    <xdr:ext cx="361949" cy="696977"/>
    <xdr:pic>
      <xdr:nvPicPr>
        <xdr:cNvPr id="17" name="Image 16"/>
        <xdr:cNvPicPr>
          <a:picLocks noChangeAspect="1"/>
        </xdr:cNvPicPr>
      </xdr:nvPicPr>
      <xdr:blipFill>
        <a:blip xmlns:r="http://schemas.openxmlformats.org/officeDocument/2006/relationships" r:embed="rId16" cstate="print">
          <a:extLst>
            <a:ext uri="{28A0092B-C50C-407E-A947-70E740481C1C}">
              <a14:useLocalDpi xmlns:a14="http://schemas.microsoft.com/office/drawing/2010/main" val="0"/>
            </a:ext>
          </a:extLst>
        </a:blip>
        <a:stretch>
          <a:fillRect/>
        </a:stretch>
      </xdr:blipFill>
      <xdr:spPr>
        <a:xfrm>
          <a:off x="2095500" y="18764250"/>
          <a:ext cx="361949" cy="696977"/>
        </a:xfrm>
        <a:prstGeom prst="rect">
          <a:avLst/>
        </a:prstGeom>
      </xdr:spPr>
    </xdr:pic>
    <xdr:clientData/>
  </xdr:oneCellAnchor>
  <xdr:oneCellAnchor>
    <xdr:from>
      <xdr:col>2</xdr:col>
      <xdr:colOff>0</xdr:colOff>
      <xdr:row>17</xdr:row>
      <xdr:rowOff>0</xdr:rowOff>
    </xdr:from>
    <xdr:ext cx="361949" cy="696977"/>
    <xdr:pic>
      <xdr:nvPicPr>
        <xdr:cNvPr id="18" name="Image 17"/>
        <xdr:cNvPicPr>
          <a:picLocks noChangeAspect="1"/>
        </xdr:cNvPicPr>
      </xdr:nvPicPr>
      <xdr:blipFill>
        <a:blip xmlns:r="http://schemas.openxmlformats.org/officeDocument/2006/relationships" r:embed="rId17" cstate="print">
          <a:extLst>
            <a:ext uri="{28A0092B-C50C-407E-A947-70E740481C1C}">
              <a14:useLocalDpi xmlns:a14="http://schemas.microsoft.com/office/drawing/2010/main" val="0"/>
            </a:ext>
          </a:extLst>
        </a:blip>
        <a:stretch>
          <a:fillRect/>
        </a:stretch>
      </xdr:blipFill>
      <xdr:spPr>
        <a:xfrm>
          <a:off x="2095500" y="19459575"/>
          <a:ext cx="361949" cy="696977"/>
        </a:xfrm>
        <a:prstGeom prst="rect">
          <a:avLst/>
        </a:prstGeom>
      </xdr:spPr>
    </xdr:pic>
    <xdr:clientData/>
  </xdr:oneCellAnchor>
  <xdr:oneCellAnchor>
    <xdr:from>
      <xdr:col>2</xdr:col>
      <xdr:colOff>0</xdr:colOff>
      <xdr:row>18</xdr:row>
      <xdr:rowOff>0</xdr:rowOff>
    </xdr:from>
    <xdr:ext cx="361949" cy="696976"/>
    <xdr:pic>
      <xdr:nvPicPr>
        <xdr:cNvPr id="19" name="Image 18"/>
        <xdr:cNvPicPr>
          <a:picLocks noChangeAspect="1"/>
        </xdr:cNvPicPr>
      </xdr:nvPicPr>
      <xdr:blipFill>
        <a:blip xmlns:r="http://schemas.openxmlformats.org/officeDocument/2006/relationships" r:embed="rId18" cstate="print">
          <a:extLst>
            <a:ext uri="{28A0092B-C50C-407E-A947-70E740481C1C}">
              <a14:useLocalDpi xmlns:a14="http://schemas.microsoft.com/office/drawing/2010/main" val="0"/>
            </a:ext>
          </a:extLst>
        </a:blip>
        <a:stretch>
          <a:fillRect/>
        </a:stretch>
      </xdr:blipFill>
      <xdr:spPr>
        <a:xfrm>
          <a:off x="1524000" y="10687050"/>
          <a:ext cx="361949" cy="696976"/>
        </a:xfrm>
        <a:prstGeom prst="rect">
          <a:avLst/>
        </a:prstGeom>
      </xdr:spPr>
    </xdr:pic>
    <xdr:clientData/>
  </xdr:oneCellAnchor>
  <xdr:oneCellAnchor>
    <xdr:from>
      <xdr:col>2</xdr:col>
      <xdr:colOff>0</xdr:colOff>
      <xdr:row>19</xdr:row>
      <xdr:rowOff>0</xdr:rowOff>
    </xdr:from>
    <xdr:ext cx="361949" cy="696977"/>
    <xdr:pic>
      <xdr:nvPicPr>
        <xdr:cNvPr id="20" name="Image 19"/>
        <xdr:cNvPicPr>
          <a:picLocks noChangeAspect="1"/>
        </xdr:cNvPicPr>
      </xdr:nvPicPr>
      <xdr:blipFill>
        <a:blip xmlns:r="http://schemas.openxmlformats.org/officeDocument/2006/relationships" r:embed="rId19" cstate="print">
          <a:extLst>
            <a:ext uri="{28A0092B-C50C-407E-A947-70E740481C1C}">
              <a14:useLocalDpi xmlns:a14="http://schemas.microsoft.com/office/drawing/2010/main" val="0"/>
            </a:ext>
          </a:extLst>
        </a:blip>
        <a:stretch>
          <a:fillRect/>
        </a:stretch>
      </xdr:blipFill>
      <xdr:spPr>
        <a:xfrm>
          <a:off x="1524000" y="11315700"/>
          <a:ext cx="361949" cy="696977"/>
        </a:xfrm>
        <a:prstGeom prst="rect">
          <a:avLst/>
        </a:prstGeom>
      </xdr:spPr>
    </xdr:pic>
    <xdr:clientData/>
  </xdr:oneCellAnchor>
  <xdr:oneCellAnchor>
    <xdr:from>
      <xdr:col>2</xdr:col>
      <xdr:colOff>0</xdr:colOff>
      <xdr:row>20</xdr:row>
      <xdr:rowOff>0</xdr:rowOff>
    </xdr:from>
    <xdr:ext cx="361949" cy="696977"/>
    <xdr:pic>
      <xdr:nvPicPr>
        <xdr:cNvPr id="21" name="Image 20"/>
        <xdr:cNvPicPr>
          <a:picLocks noChangeAspect="1"/>
        </xdr:cNvPicPr>
      </xdr:nvPicPr>
      <xdr:blipFill>
        <a:blip xmlns:r="http://schemas.openxmlformats.org/officeDocument/2006/relationships" r:embed="rId20" cstate="print">
          <a:extLst>
            <a:ext uri="{28A0092B-C50C-407E-A947-70E740481C1C}">
              <a14:useLocalDpi xmlns:a14="http://schemas.microsoft.com/office/drawing/2010/main" val="0"/>
            </a:ext>
          </a:extLst>
        </a:blip>
        <a:stretch>
          <a:fillRect/>
        </a:stretch>
      </xdr:blipFill>
      <xdr:spPr>
        <a:xfrm>
          <a:off x="2095500" y="21545550"/>
          <a:ext cx="361949" cy="696977"/>
        </a:xfrm>
        <a:prstGeom prst="rect">
          <a:avLst/>
        </a:prstGeom>
      </xdr:spPr>
    </xdr:pic>
    <xdr:clientData/>
  </xdr:oneCellAnchor>
  <xdr:oneCellAnchor>
    <xdr:from>
      <xdr:col>2</xdr:col>
      <xdr:colOff>0</xdr:colOff>
      <xdr:row>20</xdr:row>
      <xdr:rowOff>628650</xdr:rowOff>
    </xdr:from>
    <xdr:ext cx="361949" cy="696977"/>
    <xdr:pic>
      <xdr:nvPicPr>
        <xdr:cNvPr id="22" name="Image 21"/>
        <xdr:cNvPicPr>
          <a:picLocks noChangeAspect="1"/>
        </xdr:cNvPicPr>
      </xdr:nvPicPr>
      <xdr:blipFill>
        <a:blip xmlns:r="http://schemas.openxmlformats.org/officeDocument/2006/relationships" r:embed="rId21" cstate="print">
          <a:extLst>
            <a:ext uri="{28A0092B-C50C-407E-A947-70E740481C1C}">
              <a14:useLocalDpi xmlns:a14="http://schemas.microsoft.com/office/drawing/2010/main" val="0"/>
            </a:ext>
          </a:extLst>
        </a:blip>
        <a:stretch>
          <a:fillRect/>
        </a:stretch>
      </xdr:blipFill>
      <xdr:spPr>
        <a:xfrm>
          <a:off x="2095500" y="22174200"/>
          <a:ext cx="361949" cy="696977"/>
        </a:xfrm>
        <a:prstGeom prst="rect">
          <a:avLst/>
        </a:prstGeom>
      </xdr:spPr>
    </xdr:pic>
    <xdr:clientData/>
  </xdr:oneCellAnchor>
  <xdr:oneCellAnchor>
    <xdr:from>
      <xdr:col>2</xdr:col>
      <xdr:colOff>0</xdr:colOff>
      <xdr:row>22</xdr:row>
      <xdr:rowOff>2856</xdr:rowOff>
    </xdr:from>
    <xdr:ext cx="361950" cy="691265"/>
    <xdr:pic>
      <xdr:nvPicPr>
        <xdr:cNvPr id="23" name="Image 22"/>
        <xdr:cNvPicPr>
          <a:picLocks noChangeAspect="1"/>
        </xdr:cNvPicPr>
      </xdr:nvPicPr>
      <xdr:blipFill>
        <a:blip xmlns:r="http://schemas.openxmlformats.org/officeDocument/2006/relationships" r:embed="rId22" cstate="print">
          <a:extLst>
            <a:ext uri="{28A0092B-C50C-407E-A947-70E740481C1C}">
              <a14:useLocalDpi xmlns:a14="http://schemas.microsoft.com/office/drawing/2010/main" val="0"/>
            </a:ext>
          </a:extLst>
        </a:blip>
        <a:stretch>
          <a:fillRect/>
        </a:stretch>
      </xdr:blipFill>
      <xdr:spPr>
        <a:xfrm>
          <a:off x="2095500" y="22939056"/>
          <a:ext cx="361950" cy="691265"/>
        </a:xfrm>
        <a:prstGeom prst="rect">
          <a:avLst/>
        </a:prstGeom>
      </xdr:spPr>
    </xdr:pic>
    <xdr:clientData/>
  </xdr:one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omments" Target="../comments1.xml"/></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pageSetUpPr fitToPage="1"/>
  </sheetPr>
  <dimension ref="A1:M98"/>
  <sheetViews>
    <sheetView tabSelected="1" zoomScale="55" zoomScaleNormal="55" workbookViewId="0">
      <selection activeCell="K21" sqref="K21"/>
    </sheetView>
  </sheetViews>
  <sheetFormatPr baseColWidth="10" defaultColWidth="11.42578125" defaultRowHeight="15" x14ac:dyDescent="0.25"/>
  <cols>
    <col min="1" max="1" width="33.5703125" customWidth="1"/>
    <col min="2" max="2" width="3.5703125" customWidth="1"/>
    <col min="3" max="3" width="16.5703125" style="1" customWidth="1"/>
    <col min="4" max="4" width="3.28515625" customWidth="1"/>
    <col min="5" max="5" width="36.5703125" style="2" customWidth="1"/>
    <col min="6" max="6" width="1.7109375" style="2" customWidth="1"/>
    <col min="7" max="7" width="47.7109375" style="2" customWidth="1"/>
    <col min="8" max="8" width="1.5703125" style="2" customWidth="1"/>
    <col min="9" max="9" width="56.42578125" style="2" customWidth="1"/>
    <col min="10" max="10" width="1.85546875" style="2" customWidth="1"/>
    <col min="11" max="11" width="53.7109375" style="2" customWidth="1"/>
    <col min="12" max="12" width="2.140625" style="8" customWidth="1"/>
    <col min="13" max="13" width="44.85546875" style="2" customWidth="1"/>
  </cols>
  <sheetData>
    <row r="1" spans="1:13" ht="39.950000000000003" customHeight="1" x14ac:dyDescent="0.45">
      <c r="A1" s="22" t="s">
        <v>86</v>
      </c>
      <c r="B1" s="23"/>
      <c r="C1" s="23"/>
      <c r="D1" s="23"/>
      <c r="E1" s="23"/>
      <c r="F1" s="23"/>
      <c r="G1" s="23"/>
      <c r="H1" s="23"/>
      <c r="I1" s="23"/>
      <c r="J1" s="23"/>
      <c r="K1" s="23"/>
      <c r="L1" s="23"/>
      <c r="M1" s="23"/>
    </row>
    <row r="3" spans="1:13" ht="28.5" x14ac:dyDescent="0.45">
      <c r="A3" s="9" t="s">
        <v>0</v>
      </c>
      <c r="C3" s="3">
        <v>5</v>
      </c>
      <c r="E3" s="4"/>
      <c r="F3" s="4"/>
      <c r="G3" s="4"/>
      <c r="H3" s="4"/>
      <c r="I3" s="4"/>
      <c r="J3" s="4"/>
      <c r="K3" s="4"/>
      <c r="L3" s="6"/>
      <c r="M3" s="4"/>
    </row>
    <row r="4" spans="1:13" ht="28.5" x14ac:dyDescent="0.45">
      <c r="A4" s="9" t="s">
        <v>37</v>
      </c>
      <c r="C4" s="3">
        <v>7</v>
      </c>
      <c r="E4" s="4"/>
      <c r="F4" s="4"/>
      <c r="G4" s="4"/>
      <c r="H4" s="4"/>
      <c r="I4" s="4"/>
      <c r="J4" s="4"/>
      <c r="K4" s="4"/>
      <c r="L4" s="6"/>
      <c r="M4" s="4"/>
    </row>
    <row r="5" spans="1:13" ht="35.1" customHeight="1" x14ac:dyDescent="0.45">
      <c r="A5" s="9" t="s">
        <v>1</v>
      </c>
      <c r="C5" s="3">
        <v>1967</v>
      </c>
      <c r="E5" s="4"/>
      <c r="F5" s="4"/>
      <c r="G5" s="4"/>
      <c r="H5" s="4"/>
      <c r="I5" s="10" t="s">
        <v>58</v>
      </c>
      <c r="J5" s="4"/>
      <c r="K5" s="4"/>
      <c r="L5" s="6"/>
      <c r="M5" s="4"/>
    </row>
    <row r="6" spans="1:13" ht="35.1" customHeight="1" x14ac:dyDescent="0.25">
      <c r="E6" s="4"/>
      <c r="F6" s="4"/>
      <c r="G6" s="4"/>
      <c r="H6" s="4"/>
      <c r="I6" s="16" t="str">
        <f>INDEX(Arcanes!$D$2:$D$23,C18)</f>
        <v>9  L'Hermite</v>
      </c>
      <c r="J6" s="4"/>
      <c r="K6" s="4"/>
      <c r="L6" s="6"/>
      <c r="M6" s="10" t="s">
        <v>59</v>
      </c>
    </row>
    <row r="7" spans="1:13" ht="35.1" customHeight="1" x14ac:dyDescent="0.45">
      <c r="A7" s="15" t="s">
        <v>72</v>
      </c>
      <c r="C7" s="11">
        <f>tarot22(C3)</f>
        <v>5</v>
      </c>
      <c r="E7" s="4"/>
      <c r="F7" s="4"/>
      <c r="G7" s="4"/>
      <c r="H7" s="4"/>
      <c r="I7" s="4"/>
      <c r="J7" s="4"/>
      <c r="K7" s="4"/>
      <c r="L7" s="6"/>
      <c r="M7" s="16" t="str">
        <f>INDEX(Arcanes!$D$2:$D$23,C19)</f>
        <v>14   La tempérance</v>
      </c>
    </row>
    <row r="8" spans="1:13" ht="35.1" customHeight="1" x14ac:dyDescent="0.45">
      <c r="A8" s="15" t="s">
        <v>73</v>
      </c>
      <c r="C8" s="11">
        <f>tarot22(C4)</f>
        <v>7</v>
      </c>
      <c r="E8" s="4"/>
      <c r="F8" s="4"/>
      <c r="G8" s="10" t="s">
        <v>62</v>
      </c>
      <c r="H8" s="4"/>
      <c r="I8" s="10" t="s">
        <v>61</v>
      </c>
      <c r="J8" s="4"/>
      <c r="K8" s="10" t="s">
        <v>60</v>
      </c>
      <c r="L8" s="6"/>
      <c r="M8" s="4"/>
    </row>
    <row r="9" spans="1:13" ht="35.1" customHeight="1" x14ac:dyDescent="0.45">
      <c r="A9" s="15" t="s">
        <v>74</v>
      </c>
      <c r="C9" s="11">
        <f>tarot22(C5)</f>
        <v>5</v>
      </c>
      <c r="E9" s="4"/>
      <c r="F9" s="4"/>
      <c r="G9" s="16" t="str">
        <f>INDEX(Arcanes!$D$2:$D$23,C12)</f>
        <v>12   Le pendu</v>
      </c>
      <c r="H9" s="4"/>
      <c r="I9" s="16" t="str">
        <f>INDEX(Arcanes!$D$2:$D$23,C7)</f>
        <v>5   Le pape</v>
      </c>
      <c r="J9" s="4"/>
      <c r="K9" s="16" t="str">
        <f>INDEX(Arcanes!$D$2:$D$23,C14)</f>
        <v>17   L'étoile</v>
      </c>
      <c r="L9" s="7"/>
      <c r="M9" s="4"/>
    </row>
    <row r="10" spans="1:13" ht="35.1" customHeight="1" x14ac:dyDescent="0.45">
      <c r="A10" s="15" t="s">
        <v>75</v>
      </c>
      <c r="C10" s="11">
        <f>tarot22(C3+C4+C5)</f>
        <v>8</v>
      </c>
      <c r="E10" s="4"/>
      <c r="F10" s="4"/>
      <c r="G10" s="4"/>
      <c r="H10" s="4"/>
      <c r="I10" s="4"/>
      <c r="J10" s="4"/>
      <c r="K10" s="4"/>
      <c r="L10" s="6"/>
      <c r="M10" s="4"/>
    </row>
    <row r="11" spans="1:13" ht="35.1" customHeight="1" x14ac:dyDescent="0.45">
      <c r="A11" s="15" t="s">
        <v>76</v>
      </c>
      <c r="C11" s="11">
        <f>tarot22(C7+C8+C9+C10)</f>
        <v>7</v>
      </c>
      <c r="E11" s="10" t="s">
        <v>63</v>
      </c>
      <c r="F11" s="4"/>
      <c r="G11" s="10" t="s">
        <v>64</v>
      </c>
      <c r="H11" s="4"/>
      <c r="I11" s="10" t="s">
        <v>65</v>
      </c>
      <c r="J11" s="4"/>
      <c r="K11" s="10" t="s">
        <v>66</v>
      </c>
      <c r="L11" s="6"/>
      <c r="M11" s="4"/>
    </row>
    <row r="12" spans="1:13" ht="35.1" customHeight="1" x14ac:dyDescent="0.45">
      <c r="A12" s="15" t="s">
        <v>77</v>
      </c>
      <c r="C12" s="11">
        <f>tarot22(C7+C8)</f>
        <v>12</v>
      </c>
      <c r="E12" s="16" t="str">
        <f>INDEX(Arcanes!$D$2:$D$23,C15)</f>
        <v>14   La tempérance</v>
      </c>
      <c r="F12" s="4"/>
      <c r="G12" s="16" t="str">
        <f>INDEX(Arcanes!$D$2:$D$23,C8)</f>
        <v>7   Le chariot</v>
      </c>
      <c r="H12" s="4"/>
      <c r="I12" s="16" t="str">
        <f>INDEX(Arcanes!$D$2:$D$23,C11)</f>
        <v>7   Le chariot</v>
      </c>
      <c r="J12" s="4"/>
      <c r="K12" s="16" t="str">
        <f>INDEX(Arcanes!$D$2:$D$23,C10)</f>
        <v>8   La justice</v>
      </c>
      <c r="L12" s="7"/>
      <c r="M12" s="4"/>
    </row>
    <row r="13" spans="1:13" ht="35.1" customHeight="1" x14ac:dyDescent="0.45">
      <c r="A13" s="15" t="s">
        <v>78</v>
      </c>
      <c r="C13" s="11">
        <f>tarot22(ABS(C8-C9))</f>
        <v>2</v>
      </c>
      <c r="E13" s="4"/>
      <c r="F13" s="4"/>
      <c r="G13" s="4"/>
      <c r="H13" s="4"/>
      <c r="I13" s="4"/>
      <c r="J13" s="4"/>
      <c r="K13" s="4"/>
      <c r="L13" s="6"/>
      <c r="M13" s="4"/>
    </row>
    <row r="14" spans="1:13" ht="35.1" customHeight="1" x14ac:dyDescent="0.45">
      <c r="A14" s="15" t="s">
        <v>79</v>
      </c>
      <c r="C14" s="11">
        <f>tarot22(tarot9(C5)+C12)</f>
        <v>17</v>
      </c>
      <c r="F14" s="4"/>
      <c r="G14" s="10" t="s">
        <v>67</v>
      </c>
      <c r="H14" s="4"/>
      <c r="I14" s="10" t="s">
        <v>68</v>
      </c>
      <c r="J14" s="4"/>
      <c r="K14" s="10" t="s">
        <v>85</v>
      </c>
      <c r="L14" s="6"/>
      <c r="M14" s="4"/>
    </row>
    <row r="15" spans="1:13" ht="35.1" customHeight="1" x14ac:dyDescent="0.45">
      <c r="A15" s="15" t="s">
        <v>80</v>
      </c>
      <c r="C15" s="11">
        <f>tarot22(C12+C13)</f>
        <v>14</v>
      </c>
      <c r="E15" s="4"/>
      <c r="F15" s="4"/>
      <c r="G15" s="16" t="str">
        <f>INDEX(Arcanes!$D$2:$D$23,C13)</f>
        <v>2  La papesse</v>
      </c>
      <c r="H15" s="4"/>
      <c r="I15" s="16" t="str">
        <f>INDEX(Arcanes!$D$2:$D$23,C9)</f>
        <v>5   Le pape</v>
      </c>
      <c r="J15" s="4"/>
      <c r="K15" s="16" t="str">
        <f>INDEX(Arcanes!$D$2:$D$23,C16)</f>
        <v>8   La justice</v>
      </c>
      <c r="L15" s="7"/>
      <c r="M15" s="4"/>
    </row>
    <row r="16" spans="1:13" ht="35.1" customHeight="1" x14ac:dyDescent="0.45">
      <c r="A16" s="15" t="s">
        <v>81</v>
      </c>
      <c r="C16" s="11">
        <f>tarot22(ABS(C15-22))</f>
        <v>8</v>
      </c>
      <c r="E16" s="4"/>
      <c r="F16" s="4"/>
      <c r="G16" s="4"/>
      <c r="H16" s="4"/>
      <c r="I16" s="4"/>
      <c r="J16" s="4"/>
      <c r="K16" s="4"/>
      <c r="L16" s="6"/>
      <c r="M16" s="4"/>
    </row>
    <row r="17" spans="1:13" ht="35.1" customHeight="1" x14ac:dyDescent="0.45">
      <c r="A17" s="15" t="s">
        <v>82</v>
      </c>
      <c r="C17" s="11">
        <f>tarot22(C13+C9+C16)</f>
        <v>15</v>
      </c>
      <c r="E17" s="4"/>
      <c r="F17" s="4"/>
      <c r="G17" s="4"/>
      <c r="H17" s="4"/>
      <c r="I17" s="10" t="s">
        <v>69</v>
      </c>
      <c r="J17" s="4"/>
      <c r="K17" s="4"/>
      <c r="L17" s="6"/>
      <c r="M17" s="4"/>
    </row>
    <row r="18" spans="1:13" ht="35.1" customHeight="1" x14ac:dyDescent="0.45">
      <c r="A18" s="15" t="s">
        <v>83</v>
      </c>
      <c r="C18" s="11">
        <f>tarot22(C12+C8+C10)</f>
        <v>9</v>
      </c>
      <c r="E18" s="4"/>
      <c r="F18" s="4"/>
      <c r="G18" s="4"/>
      <c r="H18" s="4"/>
      <c r="I18" s="16" t="str">
        <f>INDEX(Arcanes!$D$2:$D$23,C17)</f>
        <v>15   Le diable</v>
      </c>
      <c r="J18" s="4"/>
      <c r="K18" s="4"/>
      <c r="L18" s="6"/>
      <c r="M18" s="4"/>
    </row>
    <row r="19" spans="1:13" ht="35.1" customHeight="1" x14ac:dyDescent="0.45">
      <c r="A19" s="15" t="s">
        <v>84</v>
      </c>
      <c r="C19" s="11">
        <f>tarot22(C15+C8+C11+C10+C17+C9+C11+C7+C18)</f>
        <v>14</v>
      </c>
      <c r="E19" s="4"/>
      <c r="F19" s="4"/>
      <c r="G19" s="4"/>
      <c r="H19" s="4"/>
      <c r="I19"/>
      <c r="J19" s="4"/>
      <c r="K19" s="4"/>
      <c r="L19" s="6"/>
      <c r="M19" s="4"/>
    </row>
    <row r="20" spans="1:13" x14ac:dyDescent="0.25">
      <c r="E20" s="4"/>
      <c r="F20" s="4"/>
      <c r="G20" s="4"/>
      <c r="H20" s="4"/>
      <c r="I20" s="4"/>
      <c r="J20" s="4"/>
      <c r="K20" s="4"/>
      <c r="L20" s="6"/>
      <c r="M20" s="4"/>
    </row>
    <row r="21" spans="1:13" ht="35.1" customHeight="1" x14ac:dyDescent="0.25">
      <c r="A21" s="12" t="s">
        <v>70</v>
      </c>
      <c r="C21" s="17">
        <f>C5</f>
        <v>1967</v>
      </c>
      <c r="E21" s="11">
        <f t="shared" ref="E21:E52" si="0">tarot22(tarot9(C21)+tarot22($C$12))</f>
        <v>17</v>
      </c>
      <c r="G21" s="14" t="str">
        <f>INDEX(Arcanes!$D$2:$D$23,E21)</f>
        <v>17   L'étoile</v>
      </c>
      <c r="K21" s="18" t="e">
        <f>IF(ROW(F20)&gt;SUMPRODUCT(1/COUNTIF(E$16:E$98,K$16:K$98)),"",INDEX(E$21:E$98,MIN(IF(COUNTIF(K$21:K98,E$21:E$98)=0,ROW(E$21:E$98)-1))))</f>
        <v>#DIV/0!</v>
      </c>
    </row>
    <row r="22" spans="1:13" ht="35.1" customHeight="1" x14ac:dyDescent="0.25">
      <c r="C22" s="13">
        <f>C21+1</f>
        <v>1968</v>
      </c>
      <c r="E22" s="11">
        <f t="shared" si="0"/>
        <v>18</v>
      </c>
      <c r="G22" s="14" t="str">
        <f>INDEX(Arcanes!$D$2:$D$23,ABS(E22))</f>
        <v>18   La lune</v>
      </c>
    </row>
    <row r="23" spans="1:13" ht="35.1" customHeight="1" x14ac:dyDescent="0.25">
      <c r="C23" s="13">
        <f>C22+1</f>
        <v>1969</v>
      </c>
      <c r="E23" s="11">
        <f t="shared" si="0"/>
        <v>19</v>
      </c>
      <c r="G23" s="14" t="str">
        <f>INDEX(Arcanes!$D$2:$D$23,E23)</f>
        <v>19   Le soleil</v>
      </c>
    </row>
    <row r="24" spans="1:13" ht="35.1" customHeight="1" x14ac:dyDescent="0.25">
      <c r="C24" s="13">
        <f>C23+1</f>
        <v>1970</v>
      </c>
      <c r="E24" s="11">
        <f t="shared" si="0"/>
        <v>20</v>
      </c>
      <c r="G24" s="14" t="str">
        <f>INDEX(Arcanes!$D$2:$D$23,E24)</f>
        <v>20   Le jugement</v>
      </c>
    </row>
    <row r="25" spans="1:13" ht="35.1" customHeight="1" x14ac:dyDescent="0.25">
      <c r="C25" s="13">
        <f t="shared" ref="C25:C88" si="1">C24+1</f>
        <v>1971</v>
      </c>
      <c r="E25" s="11">
        <f t="shared" si="0"/>
        <v>21</v>
      </c>
      <c r="G25" s="14" t="str">
        <f>INDEX(Arcanes!$D$2:$D$23,ABS(E25))</f>
        <v xml:space="preserve">21   Le monde </v>
      </c>
    </row>
    <row r="26" spans="1:13" ht="35.1" customHeight="1" x14ac:dyDescent="0.25">
      <c r="C26" s="13">
        <f t="shared" si="1"/>
        <v>1972</v>
      </c>
      <c r="E26" s="11">
        <f t="shared" si="0"/>
        <v>13</v>
      </c>
      <c r="G26" s="14" t="str">
        <f>INDEX(Arcanes!$D$2:$D$23,E26)</f>
        <v>13   La mort</v>
      </c>
    </row>
    <row r="27" spans="1:13" ht="35.1" customHeight="1" x14ac:dyDescent="0.25">
      <c r="C27" s="13">
        <f t="shared" si="1"/>
        <v>1973</v>
      </c>
      <c r="E27" s="11">
        <f t="shared" si="0"/>
        <v>14</v>
      </c>
      <c r="G27" s="14" t="str">
        <f>INDEX(Arcanes!$D$2:$D$23,E27)</f>
        <v>14   La tempérance</v>
      </c>
    </row>
    <row r="28" spans="1:13" ht="35.1" customHeight="1" x14ac:dyDescent="0.25">
      <c r="C28" s="13">
        <f t="shared" si="1"/>
        <v>1974</v>
      </c>
      <c r="E28" s="11">
        <f t="shared" si="0"/>
        <v>15</v>
      </c>
      <c r="G28" s="14" t="str">
        <f>INDEX(Arcanes!$D$2:$D$23,E28)</f>
        <v>15   Le diable</v>
      </c>
    </row>
    <row r="29" spans="1:13" ht="35.1" customHeight="1" x14ac:dyDescent="0.25">
      <c r="C29" s="17">
        <f t="shared" si="1"/>
        <v>1975</v>
      </c>
      <c r="E29" s="11">
        <f t="shared" si="0"/>
        <v>7</v>
      </c>
      <c r="G29" s="14" t="str">
        <f>INDEX(Arcanes!$D$2:$D$23,E29)</f>
        <v>7   Le chariot</v>
      </c>
    </row>
    <row r="30" spans="1:13" ht="35.1" customHeight="1" x14ac:dyDescent="0.25">
      <c r="C30" s="13">
        <f t="shared" si="1"/>
        <v>1976</v>
      </c>
      <c r="E30" s="11">
        <f t="shared" si="0"/>
        <v>17</v>
      </c>
      <c r="G30" s="14" t="str">
        <f>INDEX(Arcanes!$D$2:$D$23,E30)</f>
        <v>17   L'étoile</v>
      </c>
    </row>
    <row r="31" spans="1:13" ht="35.1" customHeight="1" x14ac:dyDescent="0.25">
      <c r="C31" s="13">
        <f t="shared" si="1"/>
        <v>1977</v>
      </c>
      <c r="E31" s="11">
        <f t="shared" si="0"/>
        <v>18</v>
      </c>
      <c r="G31" s="14" t="str">
        <f>INDEX(Arcanes!$D$2:$D$23,E31)</f>
        <v>18   La lune</v>
      </c>
    </row>
    <row r="32" spans="1:13" ht="35.1" customHeight="1" x14ac:dyDescent="0.25">
      <c r="C32" s="13">
        <f t="shared" si="1"/>
        <v>1978</v>
      </c>
      <c r="E32" s="11">
        <f t="shared" si="0"/>
        <v>19</v>
      </c>
      <c r="G32" s="14" t="str">
        <f>INDEX(Arcanes!$D$2:$D$23,E32)</f>
        <v>19   Le soleil</v>
      </c>
    </row>
    <row r="33" spans="3:7" ht="35.1" customHeight="1" x14ac:dyDescent="0.25">
      <c r="C33" s="13">
        <f t="shared" si="1"/>
        <v>1979</v>
      </c>
      <c r="E33" s="11">
        <f t="shared" si="0"/>
        <v>20</v>
      </c>
      <c r="G33" s="14" t="str">
        <f>INDEX(Arcanes!$D$2:$D$23,E33)</f>
        <v>20   Le jugement</v>
      </c>
    </row>
    <row r="34" spans="3:7" ht="35.1" customHeight="1" x14ac:dyDescent="0.25">
      <c r="C34" s="13">
        <f t="shared" si="1"/>
        <v>1980</v>
      </c>
      <c r="E34" s="11">
        <f t="shared" si="0"/>
        <v>21</v>
      </c>
      <c r="G34" s="14" t="str">
        <f>INDEX(Arcanes!$D$2:$D$23,E34)</f>
        <v xml:space="preserve">21   Le monde </v>
      </c>
    </row>
    <row r="35" spans="3:7" ht="35.1" customHeight="1" x14ac:dyDescent="0.25">
      <c r="C35" s="13">
        <f t="shared" si="1"/>
        <v>1981</v>
      </c>
      <c r="E35" s="11">
        <f t="shared" si="0"/>
        <v>13</v>
      </c>
      <c r="G35" s="14" t="str">
        <f>INDEX(Arcanes!$D$2:$D$23,E35)</f>
        <v>13   La mort</v>
      </c>
    </row>
    <row r="36" spans="3:7" ht="35.1" customHeight="1" x14ac:dyDescent="0.25">
      <c r="C36" s="13">
        <f t="shared" si="1"/>
        <v>1982</v>
      </c>
      <c r="E36" s="11">
        <f t="shared" si="0"/>
        <v>14</v>
      </c>
      <c r="G36" s="14" t="str">
        <f>INDEX(Arcanes!$D$2:$D$23,E36)</f>
        <v>14   La tempérance</v>
      </c>
    </row>
    <row r="37" spans="3:7" ht="35.1" customHeight="1" x14ac:dyDescent="0.25">
      <c r="C37" s="13">
        <f t="shared" si="1"/>
        <v>1983</v>
      </c>
      <c r="E37" s="11">
        <f t="shared" si="0"/>
        <v>15</v>
      </c>
      <c r="G37" s="14" t="str">
        <f>INDEX(Arcanes!$D$2:$D$23,E37)</f>
        <v>15   Le diable</v>
      </c>
    </row>
    <row r="38" spans="3:7" ht="35.1" customHeight="1" x14ac:dyDescent="0.25">
      <c r="C38" s="17">
        <f t="shared" si="1"/>
        <v>1984</v>
      </c>
      <c r="E38" s="11">
        <f t="shared" si="0"/>
        <v>7</v>
      </c>
      <c r="G38" s="14" t="str">
        <f>INDEX(Arcanes!$D$2:$D$23,E38)</f>
        <v>7   Le chariot</v>
      </c>
    </row>
    <row r="39" spans="3:7" ht="35.1" customHeight="1" x14ac:dyDescent="0.25">
      <c r="C39" s="13">
        <f t="shared" si="1"/>
        <v>1985</v>
      </c>
      <c r="E39" s="11">
        <f t="shared" si="0"/>
        <v>17</v>
      </c>
      <c r="G39" s="14" t="str">
        <f>INDEX(Arcanes!$D$2:$D$23,E39)</f>
        <v>17   L'étoile</v>
      </c>
    </row>
    <row r="40" spans="3:7" ht="35.1" customHeight="1" x14ac:dyDescent="0.25">
      <c r="C40" s="13">
        <f t="shared" si="1"/>
        <v>1986</v>
      </c>
      <c r="E40" s="11">
        <f t="shared" si="0"/>
        <v>18</v>
      </c>
      <c r="G40" s="14" t="str">
        <f>INDEX(Arcanes!$D$2:$D$23,E40)</f>
        <v>18   La lune</v>
      </c>
    </row>
    <row r="41" spans="3:7" ht="35.1" customHeight="1" x14ac:dyDescent="0.25">
      <c r="C41" s="13">
        <f t="shared" si="1"/>
        <v>1987</v>
      </c>
      <c r="E41" s="11">
        <f t="shared" si="0"/>
        <v>19</v>
      </c>
      <c r="G41" s="14" t="str">
        <f>INDEX(Arcanes!$D$2:$D$23,E41)</f>
        <v>19   Le soleil</v>
      </c>
    </row>
    <row r="42" spans="3:7" ht="35.1" customHeight="1" x14ac:dyDescent="0.25">
      <c r="C42" s="13">
        <f t="shared" si="1"/>
        <v>1988</v>
      </c>
      <c r="E42" s="11">
        <f t="shared" si="0"/>
        <v>20</v>
      </c>
      <c r="G42" s="14" t="str">
        <f>INDEX(Arcanes!$D$2:$D$23,E42)</f>
        <v>20   Le jugement</v>
      </c>
    </row>
    <row r="43" spans="3:7" ht="35.1" customHeight="1" x14ac:dyDescent="0.25">
      <c r="C43" s="13">
        <f t="shared" si="1"/>
        <v>1989</v>
      </c>
      <c r="E43" s="11">
        <f t="shared" si="0"/>
        <v>21</v>
      </c>
      <c r="G43" s="14" t="str">
        <f>INDEX(Arcanes!$D$2:$D$23,E43)</f>
        <v xml:space="preserve">21   Le monde </v>
      </c>
    </row>
    <row r="44" spans="3:7" ht="35.1" customHeight="1" x14ac:dyDescent="0.25">
      <c r="C44" s="13">
        <f t="shared" si="1"/>
        <v>1990</v>
      </c>
      <c r="E44" s="11">
        <f t="shared" si="0"/>
        <v>13</v>
      </c>
      <c r="G44" s="14" t="str">
        <f>INDEX(Arcanes!$D$2:$D$23,E44)</f>
        <v>13   La mort</v>
      </c>
    </row>
    <row r="45" spans="3:7" ht="35.1" customHeight="1" x14ac:dyDescent="0.25">
      <c r="C45" s="13">
        <f t="shared" si="1"/>
        <v>1991</v>
      </c>
      <c r="E45" s="11">
        <f t="shared" si="0"/>
        <v>14</v>
      </c>
      <c r="G45" s="14" t="str">
        <f>INDEX(Arcanes!$D$2:$D$23,E45)</f>
        <v>14   La tempérance</v>
      </c>
    </row>
    <row r="46" spans="3:7" ht="35.1" customHeight="1" x14ac:dyDescent="0.25">
      <c r="C46" s="13">
        <f t="shared" si="1"/>
        <v>1992</v>
      </c>
      <c r="E46" s="11">
        <f t="shared" si="0"/>
        <v>15</v>
      </c>
      <c r="G46" s="14" t="str">
        <f>INDEX(Arcanes!$D$2:$D$23,E46)</f>
        <v>15   Le diable</v>
      </c>
    </row>
    <row r="47" spans="3:7" ht="35.1" customHeight="1" x14ac:dyDescent="0.25">
      <c r="C47" s="17">
        <f t="shared" si="1"/>
        <v>1993</v>
      </c>
      <c r="E47" s="11">
        <f t="shared" si="0"/>
        <v>7</v>
      </c>
      <c r="G47" s="14" t="str">
        <f>INDEX(Arcanes!$D$2:$D$23,E47)</f>
        <v>7   Le chariot</v>
      </c>
    </row>
    <row r="48" spans="3:7" ht="35.1" customHeight="1" x14ac:dyDescent="0.25">
      <c r="C48" s="13">
        <f t="shared" si="1"/>
        <v>1994</v>
      </c>
      <c r="E48" s="11">
        <f t="shared" si="0"/>
        <v>17</v>
      </c>
      <c r="G48" s="14" t="str">
        <f>INDEX(Arcanes!$D$2:$D$23,E48)</f>
        <v>17   L'étoile</v>
      </c>
    </row>
    <row r="49" spans="3:7" ht="35.1" customHeight="1" x14ac:dyDescent="0.25">
      <c r="C49" s="13">
        <f t="shared" si="1"/>
        <v>1995</v>
      </c>
      <c r="E49" s="11">
        <f t="shared" si="0"/>
        <v>18</v>
      </c>
      <c r="G49" s="14" t="str">
        <f>INDEX(Arcanes!$D$2:$D$23,E49)</f>
        <v>18   La lune</v>
      </c>
    </row>
    <row r="50" spans="3:7" ht="35.1" customHeight="1" x14ac:dyDescent="0.25">
      <c r="C50" s="13">
        <f t="shared" si="1"/>
        <v>1996</v>
      </c>
      <c r="E50" s="11">
        <f t="shared" si="0"/>
        <v>19</v>
      </c>
      <c r="G50" s="14" t="str">
        <f>INDEX(Arcanes!$D$2:$D$23,E50)</f>
        <v>19   Le soleil</v>
      </c>
    </row>
    <row r="51" spans="3:7" ht="35.1" customHeight="1" x14ac:dyDescent="0.25">
      <c r="C51" s="13">
        <f t="shared" si="1"/>
        <v>1997</v>
      </c>
      <c r="E51" s="11">
        <f t="shared" si="0"/>
        <v>20</v>
      </c>
      <c r="G51" s="14" t="str">
        <f>INDEX(Arcanes!$D$2:$D$23,E51)</f>
        <v>20   Le jugement</v>
      </c>
    </row>
    <row r="52" spans="3:7" ht="35.1" customHeight="1" x14ac:dyDescent="0.25">
      <c r="C52" s="13">
        <f t="shared" si="1"/>
        <v>1998</v>
      </c>
      <c r="E52" s="11">
        <f t="shared" si="0"/>
        <v>21</v>
      </c>
      <c r="G52" s="14" t="str">
        <f>INDEX(Arcanes!$D$2:$D$23,E52)</f>
        <v xml:space="preserve">21   Le monde </v>
      </c>
    </row>
    <row r="53" spans="3:7" ht="35.1" customHeight="1" x14ac:dyDescent="0.25">
      <c r="C53" s="13">
        <f t="shared" si="1"/>
        <v>1999</v>
      </c>
      <c r="E53" s="11">
        <f t="shared" ref="E53:E84" si="2">tarot22(tarot9(C53)+tarot22($C$12))</f>
        <v>13</v>
      </c>
      <c r="G53" s="14" t="str">
        <f>INDEX(Arcanes!$D$2:$D$23,E53)</f>
        <v>13   La mort</v>
      </c>
    </row>
    <row r="54" spans="3:7" ht="35.1" customHeight="1" x14ac:dyDescent="0.25">
      <c r="C54" s="13">
        <f t="shared" si="1"/>
        <v>2000</v>
      </c>
      <c r="E54" s="11">
        <f t="shared" si="2"/>
        <v>14</v>
      </c>
      <c r="G54" s="14" t="str">
        <f>INDEX(Arcanes!$D$2:$D$23,E54)</f>
        <v>14   La tempérance</v>
      </c>
    </row>
    <row r="55" spans="3:7" ht="35.1" customHeight="1" x14ac:dyDescent="0.25">
      <c r="C55" s="13">
        <f t="shared" si="1"/>
        <v>2001</v>
      </c>
      <c r="E55" s="11">
        <f t="shared" si="2"/>
        <v>15</v>
      </c>
      <c r="G55" s="14" t="str">
        <f>INDEX(Arcanes!$D$2:$D$23,E55)</f>
        <v>15   Le diable</v>
      </c>
    </row>
    <row r="56" spans="3:7" ht="35.1" customHeight="1" x14ac:dyDescent="0.25">
      <c r="C56" s="17">
        <f t="shared" si="1"/>
        <v>2002</v>
      </c>
      <c r="E56" s="11">
        <f t="shared" si="2"/>
        <v>16</v>
      </c>
      <c r="G56" s="14" t="str">
        <f>INDEX(Arcanes!$D$2:$D$23,E56)</f>
        <v>16   La maison dieu</v>
      </c>
    </row>
    <row r="57" spans="3:7" ht="35.1" customHeight="1" x14ac:dyDescent="0.25">
      <c r="C57" s="13">
        <f t="shared" si="1"/>
        <v>2003</v>
      </c>
      <c r="E57" s="11">
        <f t="shared" si="2"/>
        <v>17</v>
      </c>
      <c r="G57" s="14" t="str">
        <f>INDEX(Arcanes!$D$2:$D$23,E57)</f>
        <v>17   L'étoile</v>
      </c>
    </row>
    <row r="58" spans="3:7" ht="35.1" customHeight="1" x14ac:dyDescent="0.25">
      <c r="C58" s="13">
        <f t="shared" si="1"/>
        <v>2004</v>
      </c>
      <c r="E58" s="11">
        <f t="shared" si="2"/>
        <v>18</v>
      </c>
      <c r="G58" s="14" t="str">
        <f>INDEX(Arcanes!$D$2:$D$23,E58)</f>
        <v>18   La lune</v>
      </c>
    </row>
    <row r="59" spans="3:7" ht="35.1" customHeight="1" x14ac:dyDescent="0.25">
      <c r="C59" s="13">
        <f t="shared" si="1"/>
        <v>2005</v>
      </c>
      <c r="E59" s="11">
        <f t="shared" si="2"/>
        <v>19</v>
      </c>
      <c r="G59" s="14" t="str">
        <f>INDEX(Arcanes!$D$2:$D$23,E59)</f>
        <v>19   Le soleil</v>
      </c>
    </row>
    <row r="60" spans="3:7" ht="35.1" customHeight="1" x14ac:dyDescent="0.25">
      <c r="C60" s="13">
        <f t="shared" si="1"/>
        <v>2006</v>
      </c>
      <c r="E60" s="11">
        <f t="shared" si="2"/>
        <v>20</v>
      </c>
      <c r="G60" s="14" t="str">
        <f>INDEX(Arcanes!$D$2:$D$23,E60)</f>
        <v>20   Le jugement</v>
      </c>
    </row>
    <row r="61" spans="3:7" ht="35.1" customHeight="1" x14ac:dyDescent="0.25">
      <c r="C61" s="13">
        <f t="shared" si="1"/>
        <v>2007</v>
      </c>
      <c r="E61" s="11">
        <f t="shared" si="2"/>
        <v>21</v>
      </c>
      <c r="G61" s="14" t="str">
        <f>INDEX(Arcanes!$D$2:$D$23,E61)</f>
        <v xml:space="preserve">21   Le monde </v>
      </c>
    </row>
    <row r="62" spans="3:7" ht="35.1" customHeight="1" x14ac:dyDescent="0.25">
      <c r="C62" s="13">
        <f t="shared" si="1"/>
        <v>2008</v>
      </c>
      <c r="E62" s="11">
        <f t="shared" si="2"/>
        <v>13</v>
      </c>
      <c r="G62" s="14" t="str">
        <f>INDEX(Arcanes!$D$2:$D$23,E62)</f>
        <v>13   La mort</v>
      </c>
    </row>
    <row r="63" spans="3:7" ht="35.1" customHeight="1" x14ac:dyDescent="0.25">
      <c r="C63" s="13">
        <f t="shared" si="1"/>
        <v>2009</v>
      </c>
      <c r="E63" s="11">
        <f t="shared" si="2"/>
        <v>5</v>
      </c>
      <c r="G63" s="14" t="str">
        <f>INDEX(Arcanes!$D$2:$D$23,E63)</f>
        <v>5   Le pape</v>
      </c>
    </row>
    <row r="64" spans="3:7" ht="35.1" customHeight="1" x14ac:dyDescent="0.25">
      <c r="C64" s="13">
        <f t="shared" si="1"/>
        <v>2010</v>
      </c>
      <c r="E64" s="11">
        <f t="shared" si="2"/>
        <v>15</v>
      </c>
      <c r="G64" s="14" t="str">
        <f>INDEX(Arcanes!$D$2:$D$23,E64)</f>
        <v>15   Le diable</v>
      </c>
    </row>
    <row r="65" spans="3:7" ht="35.1" customHeight="1" x14ac:dyDescent="0.25">
      <c r="C65" s="17">
        <f t="shared" si="1"/>
        <v>2011</v>
      </c>
      <c r="E65" s="11">
        <f t="shared" si="2"/>
        <v>16</v>
      </c>
      <c r="G65" s="14" t="str">
        <f>INDEX(Arcanes!$D$2:$D$23,E65)</f>
        <v>16   La maison dieu</v>
      </c>
    </row>
    <row r="66" spans="3:7" ht="35.1" customHeight="1" x14ac:dyDescent="0.25">
      <c r="C66" s="13">
        <f t="shared" si="1"/>
        <v>2012</v>
      </c>
      <c r="E66" s="11">
        <f t="shared" si="2"/>
        <v>17</v>
      </c>
      <c r="G66" s="14" t="str">
        <f>INDEX(Arcanes!$D$2:$D$23,E66)</f>
        <v>17   L'étoile</v>
      </c>
    </row>
    <row r="67" spans="3:7" ht="35.1" customHeight="1" x14ac:dyDescent="0.25">
      <c r="C67" s="13">
        <f t="shared" si="1"/>
        <v>2013</v>
      </c>
      <c r="E67" s="11">
        <f t="shared" si="2"/>
        <v>18</v>
      </c>
      <c r="G67" s="14" t="str">
        <f>INDEX(Arcanes!$D$2:$D$23,E67)</f>
        <v>18   La lune</v>
      </c>
    </row>
    <row r="68" spans="3:7" ht="35.1" customHeight="1" x14ac:dyDescent="0.25">
      <c r="C68" s="13">
        <f t="shared" si="1"/>
        <v>2014</v>
      </c>
      <c r="E68" s="11">
        <f t="shared" si="2"/>
        <v>19</v>
      </c>
      <c r="G68" s="14" t="str">
        <f>INDEX(Arcanes!$D$2:$D$23,E68)</f>
        <v>19   Le soleil</v>
      </c>
    </row>
    <row r="69" spans="3:7" ht="35.1" customHeight="1" x14ac:dyDescent="0.25">
      <c r="C69" s="13">
        <f t="shared" si="1"/>
        <v>2015</v>
      </c>
      <c r="E69" s="11">
        <f t="shared" si="2"/>
        <v>20</v>
      </c>
      <c r="G69" s="14" t="str">
        <f>INDEX(Arcanes!$D$2:$D$23,E69)</f>
        <v>20   Le jugement</v>
      </c>
    </row>
    <row r="70" spans="3:7" ht="35.1" customHeight="1" x14ac:dyDescent="0.25">
      <c r="C70" s="13">
        <f t="shared" si="1"/>
        <v>2016</v>
      </c>
      <c r="E70" s="11">
        <f t="shared" si="2"/>
        <v>21</v>
      </c>
      <c r="G70" s="14" t="str">
        <f>INDEX(Arcanes!$D$2:$D$23,E70)</f>
        <v xml:space="preserve">21   Le monde </v>
      </c>
    </row>
    <row r="71" spans="3:7" ht="35.1" customHeight="1" x14ac:dyDescent="0.25">
      <c r="C71" s="13">
        <f t="shared" si="1"/>
        <v>2017</v>
      </c>
      <c r="E71" s="11">
        <f t="shared" si="2"/>
        <v>13</v>
      </c>
      <c r="G71" s="14" t="str">
        <f>INDEX(Arcanes!$D$2:$D$23,E71)</f>
        <v>13   La mort</v>
      </c>
    </row>
    <row r="72" spans="3:7" ht="35.1" customHeight="1" x14ac:dyDescent="0.25">
      <c r="C72" s="13">
        <f t="shared" si="1"/>
        <v>2018</v>
      </c>
      <c r="E72" s="11">
        <f t="shared" si="2"/>
        <v>5</v>
      </c>
      <c r="G72" s="14" t="str">
        <f>INDEX(Arcanes!$D$2:$D$23,E72)</f>
        <v>5   Le pape</v>
      </c>
    </row>
    <row r="73" spans="3:7" ht="35.1" customHeight="1" x14ac:dyDescent="0.25">
      <c r="C73" s="13">
        <f t="shared" si="1"/>
        <v>2019</v>
      </c>
      <c r="E73" s="11">
        <f t="shared" si="2"/>
        <v>15</v>
      </c>
      <c r="G73" s="14" t="str">
        <f>INDEX(Arcanes!$D$2:$D$23,E73)</f>
        <v>15   Le diable</v>
      </c>
    </row>
    <row r="74" spans="3:7" ht="35.1" customHeight="1" x14ac:dyDescent="0.25">
      <c r="C74" s="17">
        <f t="shared" si="1"/>
        <v>2020</v>
      </c>
      <c r="E74" s="11">
        <f t="shared" si="2"/>
        <v>16</v>
      </c>
      <c r="G74" s="14" t="str">
        <f>INDEX(Arcanes!$D$2:$D$23,E74)</f>
        <v>16   La maison dieu</v>
      </c>
    </row>
    <row r="75" spans="3:7" ht="35.1" customHeight="1" x14ac:dyDescent="0.25">
      <c r="C75" s="13">
        <f t="shared" si="1"/>
        <v>2021</v>
      </c>
      <c r="E75" s="11">
        <f t="shared" si="2"/>
        <v>17</v>
      </c>
      <c r="G75" s="14" t="str">
        <f>INDEX(Arcanes!$D$2:$D$23,E75)</f>
        <v>17   L'étoile</v>
      </c>
    </row>
    <row r="76" spans="3:7" ht="35.1" customHeight="1" x14ac:dyDescent="0.25">
      <c r="C76" s="13">
        <f t="shared" si="1"/>
        <v>2022</v>
      </c>
      <c r="E76" s="11">
        <f t="shared" si="2"/>
        <v>18</v>
      </c>
      <c r="G76" s="14" t="str">
        <f>INDEX(Arcanes!$D$2:$D$23,E76)</f>
        <v>18   La lune</v>
      </c>
    </row>
    <row r="77" spans="3:7" ht="35.1" customHeight="1" x14ac:dyDescent="0.25">
      <c r="C77" s="13">
        <f t="shared" si="1"/>
        <v>2023</v>
      </c>
      <c r="E77" s="11">
        <f t="shared" si="2"/>
        <v>19</v>
      </c>
      <c r="G77" s="14" t="str">
        <f>INDEX(Arcanes!$D$2:$D$23,E77)</f>
        <v>19   Le soleil</v>
      </c>
    </row>
    <row r="78" spans="3:7" ht="35.1" customHeight="1" x14ac:dyDescent="0.25">
      <c r="C78" s="13">
        <f t="shared" si="1"/>
        <v>2024</v>
      </c>
      <c r="E78" s="11">
        <f t="shared" si="2"/>
        <v>20</v>
      </c>
      <c r="G78" s="14" t="str">
        <f>INDEX(Arcanes!$D$2:$D$23,E78)</f>
        <v>20   Le jugement</v>
      </c>
    </row>
    <row r="79" spans="3:7" ht="35.1" customHeight="1" x14ac:dyDescent="0.25">
      <c r="C79" s="13">
        <f t="shared" si="1"/>
        <v>2025</v>
      </c>
      <c r="E79" s="11">
        <f t="shared" si="2"/>
        <v>21</v>
      </c>
      <c r="G79" s="14" t="str">
        <f>INDEX(Arcanes!$D$2:$D$23,E79)</f>
        <v xml:space="preserve">21   Le monde </v>
      </c>
    </row>
    <row r="80" spans="3:7" ht="35.1" customHeight="1" x14ac:dyDescent="0.25">
      <c r="C80" s="13">
        <f t="shared" si="1"/>
        <v>2026</v>
      </c>
      <c r="E80" s="11">
        <f t="shared" si="2"/>
        <v>13</v>
      </c>
      <c r="G80" s="14" t="str">
        <f>INDEX(Arcanes!$D$2:$D$23,E80)</f>
        <v>13   La mort</v>
      </c>
    </row>
    <row r="81" spans="3:7" ht="35.1" customHeight="1" x14ac:dyDescent="0.25">
      <c r="C81" s="13">
        <f t="shared" si="1"/>
        <v>2027</v>
      </c>
      <c r="E81" s="11">
        <f t="shared" si="2"/>
        <v>5</v>
      </c>
      <c r="G81" s="14" t="str">
        <f>INDEX(Arcanes!$D$2:$D$23,E81)</f>
        <v>5   Le pape</v>
      </c>
    </row>
    <row r="82" spans="3:7" ht="35.1" customHeight="1" x14ac:dyDescent="0.25">
      <c r="C82" s="13">
        <f t="shared" si="1"/>
        <v>2028</v>
      </c>
      <c r="E82" s="11">
        <f t="shared" si="2"/>
        <v>15</v>
      </c>
      <c r="G82" s="14" t="str">
        <f>INDEX(Arcanes!$D$2:$D$23,E82)</f>
        <v>15   Le diable</v>
      </c>
    </row>
    <row r="83" spans="3:7" ht="35.1" customHeight="1" x14ac:dyDescent="0.25">
      <c r="C83" s="17">
        <f t="shared" si="1"/>
        <v>2029</v>
      </c>
      <c r="E83" s="11">
        <f t="shared" si="2"/>
        <v>16</v>
      </c>
      <c r="G83" s="14" t="str">
        <f>INDEX(Arcanes!$D$2:$D$23,E83)</f>
        <v>16   La maison dieu</v>
      </c>
    </row>
    <row r="84" spans="3:7" ht="35.1" customHeight="1" x14ac:dyDescent="0.25">
      <c r="C84" s="13">
        <f t="shared" si="1"/>
        <v>2030</v>
      </c>
      <c r="E84" s="11">
        <f t="shared" si="2"/>
        <v>17</v>
      </c>
      <c r="G84" s="14" t="str">
        <f>INDEX(Arcanes!$D$2:$D$23,E84)</f>
        <v>17   L'étoile</v>
      </c>
    </row>
    <row r="85" spans="3:7" ht="35.1" customHeight="1" x14ac:dyDescent="0.25">
      <c r="C85" s="13">
        <f t="shared" si="1"/>
        <v>2031</v>
      </c>
      <c r="E85" s="11">
        <f t="shared" ref="E85:E98" si="3">tarot22(tarot9(C85)+tarot22($C$12))</f>
        <v>18</v>
      </c>
      <c r="G85" s="14" t="str">
        <f>INDEX(Arcanes!$D$2:$D$23,E85)</f>
        <v>18   La lune</v>
      </c>
    </row>
    <row r="86" spans="3:7" ht="35.1" customHeight="1" x14ac:dyDescent="0.25">
      <c r="C86" s="13">
        <f t="shared" si="1"/>
        <v>2032</v>
      </c>
      <c r="E86" s="11">
        <f t="shared" si="3"/>
        <v>19</v>
      </c>
      <c r="G86" s="14" t="str">
        <f>INDEX(Arcanes!$D$2:$D$23,E86)</f>
        <v>19   Le soleil</v>
      </c>
    </row>
    <row r="87" spans="3:7" ht="35.1" customHeight="1" x14ac:dyDescent="0.25">
      <c r="C87" s="13">
        <f t="shared" si="1"/>
        <v>2033</v>
      </c>
      <c r="E87" s="11">
        <f t="shared" si="3"/>
        <v>20</v>
      </c>
      <c r="G87" s="14" t="str">
        <f>INDEX(Arcanes!$D$2:$D$23,E87)</f>
        <v>20   Le jugement</v>
      </c>
    </row>
    <row r="88" spans="3:7" ht="35.1" customHeight="1" x14ac:dyDescent="0.25">
      <c r="C88" s="13">
        <f t="shared" si="1"/>
        <v>2034</v>
      </c>
      <c r="E88" s="11">
        <f t="shared" si="3"/>
        <v>21</v>
      </c>
      <c r="G88" s="14" t="str">
        <f>INDEX(Arcanes!$D$2:$D$23,E88)</f>
        <v xml:space="preserve">21   Le monde </v>
      </c>
    </row>
    <row r="89" spans="3:7" ht="35.1" customHeight="1" x14ac:dyDescent="0.25">
      <c r="C89" s="13">
        <f t="shared" ref="C89:C98" si="4">C88+1</f>
        <v>2035</v>
      </c>
      <c r="E89" s="11">
        <f t="shared" si="3"/>
        <v>13</v>
      </c>
      <c r="G89" s="14" t="str">
        <f>INDEX(Arcanes!$D$2:$D$23,E89)</f>
        <v>13   La mort</v>
      </c>
    </row>
    <row r="90" spans="3:7" ht="35.1" customHeight="1" x14ac:dyDescent="0.25">
      <c r="C90" s="13">
        <f t="shared" si="4"/>
        <v>2036</v>
      </c>
      <c r="E90" s="11">
        <f t="shared" si="3"/>
        <v>5</v>
      </c>
      <c r="G90" s="14" t="str">
        <f>INDEX(Arcanes!$D$2:$D$23,E90)</f>
        <v>5   Le pape</v>
      </c>
    </row>
    <row r="91" spans="3:7" ht="35.1" customHeight="1" x14ac:dyDescent="0.25">
      <c r="C91" s="13">
        <f t="shared" si="4"/>
        <v>2037</v>
      </c>
      <c r="E91" s="11">
        <f t="shared" si="3"/>
        <v>15</v>
      </c>
      <c r="G91" s="14" t="str">
        <f>INDEX(Arcanes!$D$2:$D$23,E91)</f>
        <v>15   Le diable</v>
      </c>
    </row>
    <row r="92" spans="3:7" ht="35.1" customHeight="1" x14ac:dyDescent="0.25">
      <c r="C92" s="17">
        <f t="shared" si="4"/>
        <v>2038</v>
      </c>
      <c r="E92" s="11">
        <f t="shared" si="3"/>
        <v>16</v>
      </c>
      <c r="G92" s="14" t="str">
        <f>INDEX(Arcanes!$D$2:$D$23,E92)</f>
        <v>16   La maison dieu</v>
      </c>
    </row>
    <row r="93" spans="3:7" ht="35.1" customHeight="1" x14ac:dyDescent="0.25">
      <c r="C93" s="13">
        <f t="shared" si="4"/>
        <v>2039</v>
      </c>
      <c r="E93" s="11">
        <f t="shared" si="3"/>
        <v>17</v>
      </c>
      <c r="G93" s="14" t="str">
        <f>INDEX(Arcanes!$D$2:$D$23,E93)</f>
        <v>17   L'étoile</v>
      </c>
    </row>
    <row r="94" spans="3:7" ht="35.1" customHeight="1" x14ac:dyDescent="0.25">
      <c r="C94" s="13">
        <f t="shared" si="4"/>
        <v>2040</v>
      </c>
      <c r="E94" s="11">
        <f t="shared" si="3"/>
        <v>18</v>
      </c>
      <c r="G94" s="14" t="str">
        <f>INDEX(Arcanes!$D$2:$D$23,E94)</f>
        <v>18   La lune</v>
      </c>
    </row>
    <row r="95" spans="3:7" ht="35.1" customHeight="1" x14ac:dyDescent="0.25">
      <c r="C95" s="13">
        <f t="shared" si="4"/>
        <v>2041</v>
      </c>
      <c r="E95" s="11">
        <f t="shared" si="3"/>
        <v>19</v>
      </c>
      <c r="G95" s="14" t="str">
        <f>INDEX(Arcanes!$D$2:$D$23,E95)</f>
        <v>19   Le soleil</v>
      </c>
    </row>
    <row r="96" spans="3:7" ht="35.1" customHeight="1" x14ac:dyDescent="0.25">
      <c r="C96" s="13">
        <f t="shared" si="4"/>
        <v>2042</v>
      </c>
      <c r="E96" s="11">
        <f t="shared" si="3"/>
        <v>20</v>
      </c>
      <c r="G96" s="14" t="str">
        <f>INDEX(Arcanes!$D$2:$D$23,E96)</f>
        <v>20   Le jugement</v>
      </c>
    </row>
    <row r="97" spans="3:7" ht="35.1" customHeight="1" x14ac:dyDescent="0.25">
      <c r="C97" s="13">
        <f t="shared" si="4"/>
        <v>2043</v>
      </c>
      <c r="E97" s="11">
        <f t="shared" si="3"/>
        <v>21</v>
      </c>
      <c r="G97" s="14" t="str">
        <f>INDEX(Arcanes!$D$2:$D$23,E97)</f>
        <v xml:space="preserve">21   Le monde </v>
      </c>
    </row>
    <row r="98" spans="3:7" ht="35.1" customHeight="1" x14ac:dyDescent="0.25">
      <c r="C98" s="13">
        <f t="shared" si="4"/>
        <v>2044</v>
      </c>
      <c r="E98" s="11">
        <f t="shared" si="3"/>
        <v>13</v>
      </c>
      <c r="G98" s="14" t="str">
        <f>INDEX(Arcanes!$D$2:$D$23,E98)</f>
        <v>13   La mort</v>
      </c>
    </row>
  </sheetData>
  <mergeCells count="1">
    <mergeCell ref="A1:M1"/>
  </mergeCells>
  <pageMargins left="0.25" right="0.25" top="0.75" bottom="0.75" header="0.3" footer="0.3"/>
  <pageSetup paperSize="9" scale="14" orientation="landscape" r:id="rId1"/>
  <drawing r:id="rId2"/>
  <legacy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E23"/>
  <sheetViews>
    <sheetView workbookViewId="0">
      <selection activeCell="F1" sqref="F1"/>
    </sheetView>
  </sheetViews>
  <sheetFormatPr baseColWidth="10" defaultColWidth="11.42578125" defaultRowHeight="15" x14ac:dyDescent="0.25"/>
  <cols>
    <col min="4" max="4" width="25" customWidth="1"/>
    <col min="5" max="5" width="57.85546875" customWidth="1"/>
  </cols>
  <sheetData>
    <row r="1" spans="1:5" x14ac:dyDescent="0.25">
      <c r="E1" s="24" t="s">
        <v>91</v>
      </c>
    </row>
    <row r="2" spans="1:5" ht="132.75" customHeight="1" x14ac:dyDescent="0.35">
      <c r="A2" s="19" t="s">
        <v>13</v>
      </c>
      <c r="C2" s="20"/>
      <c r="D2" t="s">
        <v>39</v>
      </c>
      <c r="E2" s="21" t="s">
        <v>89</v>
      </c>
    </row>
    <row r="3" spans="1:5" ht="142.5" customHeight="1" x14ac:dyDescent="0.35">
      <c r="A3" t="s">
        <v>15</v>
      </c>
      <c r="C3" s="5"/>
      <c r="D3" t="s">
        <v>40</v>
      </c>
      <c r="E3" s="21" t="s">
        <v>90</v>
      </c>
    </row>
    <row r="4" spans="1:5" ht="50.1" customHeight="1" x14ac:dyDescent="0.35">
      <c r="A4" t="s">
        <v>14</v>
      </c>
      <c r="C4" s="5"/>
      <c r="D4" t="s">
        <v>41</v>
      </c>
      <c r="E4" s="2"/>
    </row>
    <row r="5" spans="1:5" ht="50.1" customHeight="1" x14ac:dyDescent="0.35">
      <c r="A5" t="s">
        <v>16</v>
      </c>
      <c r="C5" s="5"/>
      <c r="D5" t="s">
        <v>42</v>
      </c>
      <c r="E5" s="2"/>
    </row>
    <row r="6" spans="1:5" ht="50.1" customHeight="1" x14ac:dyDescent="0.35">
      <c r="A6" t="s">
        <v>17</v>
      </c>
      <c r="C6" s="5"/>
      <c r="D6" t="s">
        <v>43</v>
      </c>
      <c r="E6" s="2"/>
    </row>
    <row r="7" spans="1:5" ht="50.1" customHeight="1" x14ac:dyDescent="0.35">
      <c r="A7" t="s">
        <v>18</v>
      </c>
      <c r="C7" s="5"/>
      <c r="D7" t="s">
        <v>44</v>
      </c>
      <c r="E7" s="2"/>
    </row>
    <row r="8" spans="1:5" ht="50.1" customHeight="1" x14ac:dyDescent="0.35">
      <c r="A8" t="s">
        <v>19</v>
      </c>
      <c r="C8" s="5"/>
      <c r="D8" t="s">
        <v>45</v>
      </c>
      <c r="E8" s="2"/>
    </row>
    <row r="9" spans="1:5" ht="50.1" customHeight="1" x14ac:dyDescent="0.35">
      <c r="A9" t="s">
        <v>20</v>
      </c>
      <c r="C9" s="5"/>
      <c r="D9" t="s">
        <v>46</v>
      </c>
      <c r="E9" s="2"/>
    </row>
    <row r="10" spans="1:5" ht="50.1" customHeight="1" x14ac:dyDescent="0.35">
      <c r="A10" t="s">
        <v>21</v>
      </c>
      <c r="C10" s="5"/>
      <c r="D10" t="s">
        <v>88</v>
      </c>
      <c r="E10" s="2"/>
    </row>
    <row r="11" spans="1:5" ht="50.1" customHeight="1" x14ac:dyDescent="0.35">
      <c r="A11" t="s">
        <v>22</v>
      </c>
      <c r="C11" s="5"/>
      <c r="D11" t="s">
        <v>87</v>
      </c>
      <c r="E11" s="2"/>
    </row>
    <row r="12" spans="1:5" ht="50.1" customHeight="1" x14ac:dyDescent="0.35">
      <c r="A12" t="s">
        <v>23</v>
      </c>
      <c r="C12" s="5"/>
      <c r="D12" t="s">
        <v>47</v>
      </c>
      <c r="E12" s="2"/>
    </row>
    <row r="13" spans="1:5" ht="50.1" customHeight="1" x14ac:dyDescent="0.35">
      <c r="A13" t="s">
        <v>24</v>
      </c>
      <c r="C13" s="5"/>
      <c r="D13" t="s">
        <v>48</v>
      </c>
      <c r="E13" s="2"/>
    </row>
    <row r="14" spans="1:5" ht="50.1" customHeight="1" x14ac:dyDescent="0.35">
      <c r="A14" t="s">
        <v>25</v>
      </c>
      <c r="C14" s="5"/>
      <c r="D14" t="s">
        <v>49</v>
      </c>
      <c r="E14" s="2"/>
    </row>
    <row r="15" spans="1:5" ht="50.1" customHeight="1" x14ac:dyDescent="0.35">
      <c r="A15" t="s">
        <v>26</v>
      </c>
      <c r="C15" s="5"/>
      <c r="D15" t="s">
        <v>50</v>
      </c>
      <c r="E15" s="2"/>
    </row>
    <row r="16" spans="1:5" ht="50.1" customHeight="1" x14ac:dyDescent="0.35">
      <c r="A16" t="s">
        <v>27</v>
      </c>
      <c r="C16" s="5"/>
      <c r="D16" t="s">
        <v>51</v>
      </c>
      <c r="E16" s="2"/>
    </row>
    <row r="17" spans="1:5" ht="50.1" customHeight="1" x14ac:dyDescent="0.35">
      <c r="A17" t="s">
        <v>28</v>
      </c>
      <c r="C17" s="5"/>
      <c r="D17" t="s">
        <v>52</v>
      </c>
      <c r="E17" s="2"/>
    </row>
    <row r="18" spans="1:5" ht="50.1" customHeight="1" x14ac:dyDescent="0.35">
      <c r="A18" t="s">
        <v>29</v>
      </c>
      <c r="C18" s="5"/>
      <c r="D18" t="s">
        <v>71</v>
      </c>
      <c r="E18" s="2"/>
    </row>
    <row r="19" spans="1:5" ht="50.1" customHeight="1" x14ac:dyDescent="0.35">
      <c r="A19" t="s">
        <v>30</v>
      </c>
      <c r="C19" s="5"/>
      <c r="D19" t="s">
        <v>53</v>
      </c>
      <c r="E19" s="2"/>
    </row>
    <row r="20" spans="1:5" ht="50.1" customHeight="1" x14ac:dyDescent="0.35">
      <c r="A20" t="s">
        <v>31</v>
      </c>
      <c r="C20" s="5"/>
      <c r="D20" t="s">
        <v>54</v>
      </c>
      <c r="E20" s="2"/>
    </row>
    <row r="21" spans="1:5" ht="50.1" customHeight="1" x14ac:dyDescent="0.35">
      <c r="A21" t="s">
        <v>32</v>
      </c>
      <c r="C21" s="5"/>
      <c r="D21" t="s">
        <v>55</v>
      </c>
      <c r="E21" s="2"/>
    </row>
    <row r="22" spans="1:5" ht="50.1" customHeight="1" x14ac:dyDescent="0.35">
      <c r="A22" t="s">
        <v>33</v>
      </c>
      <c r="C22" s="5"/>
      <c r="D22" t="s">
        <v>56</v>
      </c>
      <c r="E22" s="2"/>
    </row>
    <row r="23" spans="1:5" ht="50.1" customHeight="1" x14ac:dyDescent="0.35">
      <c r="A23" t="s">
        <v>34</v>
      </c>
      <c r="C23" s="5"/>
      <c r="D23" t="s">
        <v>57</v>
      </c>
      <c r="E23" s="2"/>
    </row>
  </sheetData>
  <pageMargins left="0.7" right="0.7" top="0.75" bottom="0.75" header="0.3" footer="0.3"/>
  <pageSetup paperSize="9" orientation="portrait" horizontalDpi="0" verticalDpi="0"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M18"/>
  <sheetViews>
    <sheetView workbookViewId="0">
      <selection activeCell="G25" sqref="G25"/>
    </sheetView>
  </sheetViews>
  <sheetFormatPr baseColWidth="10" defaultColWidth="11.42578125" defaultRowHeight="15" x14ac:dyDescent="0.25"/>
  <sheetData>
    <row r="1" spans="1:13" x14ac:dyDescent="0.25">
      <c r="A1" t="s">
        <v>2</v>
      </c>
      <c r="C1" s="1"/>
      <c r="E1" s="2"/>
      <c r="F1" s="2"/>
      <c r="G1" s="2"/>
      <c r="H1" s="2"/>
      <c r="I1" s="2"/>
      <c r="J1" s="2"/>
      <c r="K1" s="2"/>
      <c r="L1" s="8"/>
      <c r="M1" s="2"/>
    </row>
    <row r="2" spans="1:13" x14ac:dyDescent="0.25">
      <c r="A2" t="s">
        <v>3</v>
      </c>
      <c r="C2" s="1"/>
      <c r="E2" s="2"/>
      <c r="F2" s="2"/>
      <c r="G2" s="2"/>
      <c r="H2" s="2"/>
      <c r="I2" s="2"/>
      <c r="J2" s="2"/>
      <c r="K2" s="2"/>
      <c r="L2" s="8"/>
      <c r="M2" s="2"/>
    </row>
    <row r="3" spans="1:13" x14ac:dyDescent="0.25">
      <c r="A3" t="s">
        <v>4</v>
      </c>
      <c r="C3" s="1"/>
      <c r="E3" s="2"/>
      <c r="F3" s="2"/>
      <c r="G3" s="2"/>
      <c r="H3" s="2"/>
      <c r="I3" s="2"/>
      <c r="J3" s="2"/>
      <c r="K3" s="2"/>
      <c r="L3" s="8"/>
      <c r="M3" s="2"/>
    </row>
    <row r="4" spans="1:13" x14ac:dyDescent="0.25">
      <c r="A4" t="s">
        <v>5</v>
      </c>
      <c r="C4" s="1"/>
      <c r="E4" s="2"/>
      <c r="F4" s="2"/>
      <c r="G4" s="2"/>
      <c r="H4" s="2"/>
      <c r="I4" s="2"/>
      <c r="J4" s="2"/>
      <c r="K4" s="2"/>
      <c r="L4" s="8"/>
      <c r="M4" s="2"/>
    </row>
    <row r="5" spans="1:13" x14ac:dyDescent="0.25">
      <c r="A5" t="s">
        <v>6</v>
      </c>
      <c r="C5" s="1"/>
      <c r="E5" s="2"/>
      <c r="F5" s="2"/>
      <c r="G5" s="2"/>
      <c r="H5" s="2"/>
      <c r="I5" s="2"/>
      <c r="J5" s="2"/>
      <c r="K5" s="2"/>
      <c r="L5" s="8"/>
      <c r="M5" s="2"/>
    </row>
    <row r="6" spans="1:13" x14ac:dyDescent="0.25">
      <c r="A6" t="s">
        <v>7</v>
      </c>
      <c r="C6" s="1"/>
      <c r="E6" s="2"/>
      <c r="F6" s="2"/>
      <c r="G6" s="2"/>
      <c r="H6" s="2"/>
      <c r="I6" s="2"/>
      <c r="J6" s="2"/>
      <c r="K6" s="2"/>
      <c r="L6" s="8"/>
      <c r="M6" s="2"/>
    </row>
    <row r="7" spans="1:13" x14ac:dyDescent="0.25">
      <c r="A7" t="s">
        <v>8</v>
      </c>
      <c r="C7" s="1"/>
      <c r="E7" s="2"/>
      <c r="F7" s="2"/>
      <c r="G7" s="2"/>
      <c r="H7" s="2"/>
      <c r="I7" s="2"/>
      <c r="J7" s="2"/>
      <c r="K7" s="2"/>
      <c r="L7" s="8"/>
      <c r="M7" s="2"/>
    </row>
    <row r="8" spans="1:13" x14ac:dyDescent="0.25">
      <c r="A8" t="s">
        <v>36</v>
      </c>
      <c r="C8" s="1"/>
      <c r="E8" s="2"/>
      <c r="F8" s="2"/>
      <c r="G8" s="2"/>
      <c r="H8" s="2"/>
      <c r="I8" s="2"/>
      <c r="J8" s="2"/>
      <c r="K8" s="2"/>
      <c r="L8" s="8"/>
      <c r="M8" s="2"/>
    </row>
    <row r="9" spans="1:13" x14ac:dyDescent="0.25">
      <c r="A9" t="s">
        <v>35</v>
      </c>
      <c r="C9" s="1"/>
      <c r="E9" s="2"/>
      <c r="F9" s="2"/>
      <c r="G9" s="2"/>
      <c r="H9" s="2"/>
      <c r="I9" s="2"/>
      <c r="J9" s="2"/>
      <c r="K9" s="2"/>
      <c r="L9" s="8"/>
      <c r="M9" s="2"/>
    </row>
    <row r="10" spans="1:13" x14ac:dyDescent="0.25">
      <c r="A10" t="s">
        <v>9</v>
      </c>
      <c r="C10" s="1"/>
      <c r="E10" s="2"/>
      <c r="F10" s="2"/>
      <c r="G10" s="2"/>
      <c r="H10" s="2"/>
      <c r="I10" s="2"/>
      <c r="J10" s="2"/>
      <c r="K10" s="2"/>
      <c r="L10" s="8"/>
      <c r="M10" s="2"/>
    </row>
    <row r="11" spans="1:13" x14ac:dyDescent="0.25">
      <c r="A11" t="s">
        <v>10</v>
      </c>
      <c r="C11" s="1"/>
      <c r="E11" s="2"/>
      <c r="F11" s="2"/>
      <c r="G11" s="2"/>
      <c r="H11" s="2"/>
      <c r="I11" s="2"/>
      <c r="J11" s="2"/>
      <c r="K11" s="2"/>
      <c r="L11" s="8"/>
      <c r="M11" s="2"/>
    </row>
    <row r="12" spans="1:13" x14ac:dyDescent="0.25">
      <c r="C12" s="1"/>
      <c r="E12" s="2"/>
      <c r="F12" s="2"/>
      <c r="G12" s="2"/>
      <c r="H12" s="2"/>
      <c r="I12" s="2"/>
      <c r="J12" s="2"/>
      <c r="K12" s="2"/>
      <c r="L12" s="8"/>
      <c r="M12" s="2"/>
    </row>
    <row r="13" spans="1:13" x14ac:dyDescent="0.25">
      <c r="C13" s="1"/>
      <c r="E13" s="2"/>
      <c r="F13" s="2"/>
      <c r="G13" s="2"/>
      <c r="H13" s="2"/>
      <c r="I13" s="2"/>
      <c r="J13" s="2"/>
      <c r="K13" s="2"/>
      <c r="L13" s="8"/>
      <c r="M13" s="2"/>
    </row>
    <row r="14" spans="1:13" x14ac:dyDescent="0.25">
      <c r="A14" t="s">
        <v>38</v>
      </c>
      <c r="C14" s="1"/>
      <c r="E14" s="2"/>
      <c r="F14" s="2"/>
      <c r="G14" s="2"/>
      <c r="H14" s="2"/>
      <c r="I14" s="2"/>
      <c r="J14" s="2"/>
      <c r="K14" s="2"/>
      <c r="L14" s="8"/>
      <c r="M14" s="2"/>
    </row>
    <row r="15" spans="1:13" x14ac:dyDescent="0.25">
      <c r="C15" s="1"/>
      <c r="E15" s="2"/>
      <c r="F15" s="2"/>
      <c r="G15" s="2"/>
      <c r="H15" s="2"/>
      <c r="I15" s="2"/>
      <c r="J15" s="2"/>
      <c r="K15" s="2"/>
      <c r="L15" s="8"/>
      <c r="M15" s="2"/>
    </row>
    <row r="16" spans="1:13" x14ac:dyDescent="0.25">
      <c r="A16" t="s">
        <v>11</v>
      </c>
      <c r="C16" s="1"/>
      <c r="E16" s="2"/>
      <c r="F16" s="2"/>
      <c r="G16" s="2"/>
      <c r="H16" s="2"/>
      <c r="I16" s="2"/>
      <c r="J16" s="2"/>
      <c r="K16" s="2"/>
      <c r="L16" s="8"/>
      <c r="M16" s="2"/>
    </row>
    <row r="17" spans="1:13" x14ac:dyDescent="0.25">
      <c r="C17" s="1"/>
      <c r="E17" s="2"/>
      <c r="F17" s="2"/>
      <c r="G17" s="2"/>
      <c r="H17" s="2"/>
      <c r="I17" s="2"/>
      <c r="J17" s="2"/>
      <c r="K17" s="2"/>
      <c r="L17" s="8"/>
      <c r="M17" s="2"/>
    </row>
    <row r="18" spans="1:13" x14ac:dyDescent="0.25">
      <c r="A18" t="s">
        <v>12</v>
      </c>
      <c r="C18" s="1"/>
      <c r="E18" s="2"/>
      <c r="F18" s="2"/>
      <c r="G18" s="2"/>
      <c r="H18" s="2"/>
      <c r="I18" s="2"/>
      <c r="J18" s="2"/>
      <c r="K18" s="2"/>
      <c r="L18" s="8"/>
      <c r="M18" s="2"/>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vt:i4>
      </vt:variant>
    </vt:vector>
  </HeadingPairs>
  <TitlesOfParts>
    <vt:vector size="4" baseType="lpstr">
      <vt:lpstr>Référentiel de naissance</vt:lpstr>
      <vt:lpstr>Arcanes</vt:lpstr>
      <vt:lpstr>Informations sur la méthode de </vt:lpstr>
      <vt:lpstr>copy</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Anthony</dc:creator>
  <cp:lastModifiedBy>Microsoft</cp:lastModifiedBy>
  <cp:lastPrinted>2016-12-01T16:32:53Z</cp:lastPrinted>
  <dcterms:created xsi:type="dcterms:W3CDTF">2016-11-11T15:07:58Z</dcterms:created>
  <dcterms:modified xsi:type="dcterms:W3CDTF">2016-12-05T19:18:00Z</dcterms:modified>
</cp:coreProperties>
</file>