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ca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F27" i="1"/>
  <c r="F26" i="1"/>
  <c r="F28" i="1" s="1"/>
  <c r="D26" i="1"/>
  <c r="D5" i="1"/>
  <c r="D17" i="1" l="1"/>
  <c r="D28" i="1" s="1"/>
  <c r="F29" i="1" s="1"/>
</calcChain>
</file>

<file path=xl/sharedStrings.xml><?xml version="1.0" encoding="utf-8"?>
<sst xmlns="http://schemas.openxmlformats.org/spreadsheetml/2006/main" count="30" uniqueCount="27">
  <si>
    <t>Calcul de conversion pour usinage TPC</t>
  </si>
  <si>
    <t>Matière à usiner :</t>
  </si>
  <si>
    <t>Diamètre :</t>
  </si>
  <si>
    <t>Angle d'angagement en ° :</t>
  </si>
  <si>
    <t>Agressivité en % :</t>
  </si>
  <si>
    <r>
      <t>Epaisseur moyenne de copeau h</t>
    </r>
    <r>
      <rPr>
        <vertAlign val="subscript"/>
        <sz val="11"/>
        <color theme="1"/>
        <rFont val="Calibri"/>
        <family val="2"/>
        <scheme val="minor"/>
      </rPr>
      <t xml:space="preserve">m max  </t>
    </r>
    <r>
      <rPr>
        <sz val="11"/>
        <color theme="1"/>
        <rFont val="Calibri"/>
        <family val="2"/>
        <scheme val="minor"/>
      </rPr>
      <t>:</t>
    </r>
  </si>
  <si>
    <t>Résultats :</t>
  </si>
  <si>
    <t>Avance par dent :</t>
  </si>
  <si>
    <t>Conventionnel</t>
  </si>
  <si>
    <t xml:space="preserve">Trochoïdal </t>
  </si>
  <si>
    <t>Volume copeaux :</t>
  </si>
  <si>
    <t>Efficacité :</t>
  </si>
  <si>
    <t>Paramètres de coupe :</t>
  </si>
  <si>
    <t>Superalliages</t>
  </si>
  <si>
    <t>Aciers trempés</t>
  </si>
  <si>
    <t>Aciers</t>
  </si>
  <si>
    <t>Aciers inoxydables</t>
  </si>
  <si>
    <t>Aluminium</t>
  </si>
  <si>
    <r>
      <t>Facteur de correction h</t>
    </r>
    <r>
      <rPr>
        <vertAlign val="subscript"/>
        <sz val="11"/>
        <color theme="1"/>
        <rFont val="Calibri"/>
        <family val="2"/>
        <scheme val="minor"/>
      </rPr>
      <t>m max</t>
    </r>
    <r>
      <rPr>
        <sz val="11"/>
        <color theme="1"/>
        <rFont val="Calibri"/>
        <family val="2"/>
        <scheme val="minor"/>
      </rPr>
      <t xml:space="preserve"> :</t>
    </r>
  </si>
  <si>
    <t>Nombre de dents  :</t>
  </si>
  <si>
    <t>Vitesse de coupe m/min :</t>
  </si>
  <si>
    <t>Avance par dent (catalogue) mm/dent :</t>
  </si>
  <si>
    <t>Largeur de coupe en % :</t>
  </si>
  <si>
    <t>Facteur de correction vitesse de coupe en % :</t>
  </si>
  <si>
    <t>Informations de l'outil :</t>
  </si>
  <si>
    <t>Profondeur de coupe en mm  :</t>
  </si>
  <si>
    <t>Vitesse de rotation en tr/min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</si>
</sst>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0"/>
    <numFmt numFmtId="165" formatCode="0.0"/>
    <numFmt numFmtId="166" formatCode="0.00&quot; mm&quot;"/>
    <numFmt numFmtId="167" formatCode="0.00&quot; %&quot;"/>
    <numFmt numFmtId="168" formatCode="0.0&quot; %&quot;"/>
    <numFmt numFmtId="169" formatCode="0.000&quot; mm/dent&quot;"/>
    <numFmt numFmtId="170" formatCode="0&quot; m/min&quot;"/>
    <numFmt numFmtId="171" formatCode="0&quot; tr/min&quot;"/>
    <numFmt numFmtId="172" formatCode="0.000&quot; mm&quot;"/>
    <numFmt numFmtId="173" formatCode="0.0&quot; cm3/min&quot;"/>
    <numFmt numFmtId="174" formatCode="0&quot; %&quot;"/>
  </numFmts>
  <fonts count="3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165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9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174" fontId="0" fillId="0" borderId="0" xfId="0" applyNumberFormat="1" applyAlignment="1">
      <alignment horizontal="left"/>
    </xf>
    <xf numFmtId="0" fontId="2" fillId="0" borderId="0" xfId="0" applyFont="1" applyAlignment="1">
      <alignment vertical="center"/>
    </xf>
    <xf numFmtId="171" fontId="0" fillId="3" borderId="0" xfId="0" applyNumberFormat="1" applyFill="1" applyAlignment="1">
      <alignment horizontal="left"/>
    </xf>
    <xf numFmtId="0" fontId="0" fillId="3" borderId="0" xfId="0" applyFill="1"/>
    <xf numFmtId="173" fontId="0" fillId="3" borderId="0" xfId="0" applyNumberFormat="1" applyFill="1" applyAlignment="1">
      <alignment horizontal="left"/>
    </xf>
    <xf numFmtId="170" fontId="0" fillId="3" borderId="0" xfId="0" applyNumberFormat="1" applyFill="1" applyAlignment="1">
      <alignment horizontal="left"/>
    </xf>
    <xf numFmtId="0" fontId="0" fillId="3" borderId="0" xfId="0" applyFill="1" applyAlignment="1">
      <alignment horizontal="left"/>
    </xf>
    <xf numFmtId="166" fontId="0" fillId="3" borderId="0" xfId="0" applyNumberFormat="1" applyFill="1" applyAlignment="1">
      <alignment horizontal="left"/>
    </xf>
    <xf numFmtId="168" fontId="0" fillId="3" borderId="0" xfId="0" applyNumberFormat="1" applyFill="1" applyAlignment="1">
      <alignment horizontal="left"/>
    </xf>
    <xf numFmtId="0" fontId="0" fillId="3" borderId="0" xfId="0" applyFill="1" applyAlignment="1"/>
    <xf numFmtId="0" fontId="0" fillId="0" borderId="0" xfId="0" applyAlignment="1"/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zoomScaleNormal="100" workbookViewId="0">
      <selection activeCell="F37" sqref="F37"/>
    </sheetView>
  </sheetViews>
  <sheetFormatPr baseColWidth="10" defaultRowHeight="15" x14ac:dyDescent="0.25"/>
  <cols>
    <col min="3" max="3" width="18.5703125" customWidth="1"/>
    <col min="4" max="4" width="14.5703125" bestFit="1" customWidth="1"/>
    <col min="6" max="6" width="14.5703125" bestFit="1" customWidth="1"/>
  </cols>
  <sheetData>
    <row r="1" spans="1:9" ht="15" customHeight="1" x14ac:dyDescent="0.25">
      <c r="A1" s="24" t="s">
        <v>0</v>
      </c>
      <c r="B1" s="24"/>
      <c r="C1" s="24"/>
      <c r="D1" s="24"/>
      <c r="E1" s="24"/>
      <c r="F1" s="24"/>
      <c r="G1" s="12"/>
    </row>
    <row r="2" spans="1:9" ht="15" customHeight="1" x14ac:dyDescent="0.25">
      <c r="A2" s="24"/>
      <c r="B2" s="24"/>
      <c r="C2" s="24"/>
      <c r="D2" s="24"/>
      <c r="E2" s="24"/>
      <c r="F2" s="24"/>
      <c r="G2" s="12"/>
    </row>
    <row r="4" spans="1:9" x14ac:dyDescent="0.25">
      <c r="A4" s="22" t="s">
        <v>1</v>
      </c>
      <c r="B4" s="22"/>
      <c r="C4" s="22"/>
      <c r="D4" s="22" t="s">
        <v>16</v>
      </c>
      <c r="E4" s="22"/>
      <c r="H4" s="1"/>
    </row>
    <row r="5" spans="1:9" ht="18" x14ac:dyDescent="0.35">
      <c r="A5" s="23" t="s">
        <v>18</v>
      </c>
      <c r="B5" s="23"/>
      <c r="C5" s="23"/>
      <c r="D5" s="17">
        <f>IF(Feuil1!D4="","",VLOOKUP(D4,Feuil2!$A$1:$C$5,3,0))</f>
        <v>1.5</v>
      </c>
      <c r="E5" s="14"/>
      <c r="F5" s="14"/>
      <c r="H5" s="1"/>
      <c r="I5" s="1"/>
    </row>
    <row r="6" spans="1:9" x14ac:dyDescent="0.25">
      <c r="A6" s="22" t="s">
        <v>23</v>
      </c>
      <c r="B6" s="22"/>
      <c r="C6" s="22"/>
      <c r="D6" s="8">
        <v>50</v>
      </c>
      <c r="H6" s="1"/>
      <c r="I6" s="1"/>
    </row>
    <row r="7" spans="1:9" x14ac:dyDescent="0.25">
      <c r="D7" s="1"/>
      <c r="H7" s="1"/>
      <c r="I7" s="1"/>
    </row>
    <row r="8" spans="1:9" x14ac:dyDescent="0.25">
      <c r="A8" s="22" t="s">
        <v>24</v>
      </c>
      <c r="B8" s="22"/>
      <c r="D8" s="1"/>
      <c r="H8" s="1"/>
      <c r="I8" s="1"/>
    </row>
    <row r="9" spans="1:9" x14ac:dyDescent="0.25">
      <c r="A9" s="23" t="s">
        <v>2</v>
      </c>
      <c r="B9" s="23"/>
      <c r="C9" s="14"/>
      <c r="D9" s="18">
        <v>12</v>
      </c>
      <c r="E9" s="14"/>
      <c r="F9" s="14"/>
      <c r="H9" s="1"/>
      <c r="I9" s="1"/>
    </row>
    <row r="10" spans="1:9" x14ac:dyDescent="0.25">
      <c r="A10" s="22" t="s">
        <v>19</v>
      </c>
      <c r="B10" s="22"/>
      <c r="D10" s="6">
        <v>5</v>
      </c>
      <c r="H10" s="1"/>
      <c r="I10" s="1"/>
    </row>
    <row r="11" spans="1:9" x14ac:dyDescent="0.25">
      <c r="A11" s="1"/>
      <c r="B11" s="1"/>
      <c r="D11" s="1"/>
      <c r="H11" s="1"/>
      <c r="I11" s="1"/>
    </row>
    <row r="12" spans="1:9" x14ac:dyDescent="0.25">
      <c r="A12" s="22" t="s">
        <v>12</v>
      </c>
      <c r="B12" s="22"/>
      <c r="D12" s="1"/>
      <c r="I12" s="1"/>
    </row>
    <row r="13" spans="1:9" x14ac:dyDescent="0.25">
      <c r="D13" t="s">
        <v>9</v>
      </c>
      <c r="F13" t="s">
        <v>8</v>
      </c>
    </row>
    <row r="14" spans="1:9" x14ac:dyDescent="0.25">
      <c r="H14" s="1"/>
    </row>
    <row r="15" spans="1:9" x14ac:dyDescent="0.25">
      <c r="A15" s="23" t="s">
        <v>20</v>
      </c>
      <c r="B15" s="23"/>
      <c r="C15" s="23"/>
      <c r="D15" s="16">
        <v>380</v>
      </c>
      <c r="E15" s="14"/>
      <c r="F15" s="16">
        <v>380</v>
      </c>
      <c r="H15" s="1"/>
      <c r="I15" s="1"/>
    </row>
    <row r="16" spans="1:9" x14ac:dyDescent="0.25">
      <c r="A16" s="22" t="s">
        <v>21</v>
      </c>
      <c r="B16" s="22"/>
      <c r="C16" s="22"/>
      <c r="D16" s="9">
        <v>0.03</v>
      </c>
      <c r="F16" s="9">
        <v>7.0000000000000007E-2</v>
      </c>
      <c r="H16" s="1"/>
      <c r="I16" s="1"/>
    </row>
    <row r="17" spans="1:9" ht="18" x14ac:dyDescent="0.35">
      <c r="A17" s="23" t="s">
        <v>5</v>
      </c>
      <c r="B17" s="23"/>
      <c r="C17" s="23"/>
      <c r="D17" s="17">
        <f>D5*D16</f>
        <v>4.4999999999999998E-2</v>
      </c>
      <c r="E17" s="14"/>
      <c r="F17" s="17"/>
      <c r="H17" s="1"/>
      <c r="I17" s="1"/>
    </row>
    <row r="18" spans="1:9" x14ac:dyDescent="0.25">
      <c r="A18" s="22" t="s">
        <v>22</v>
      </c>
      <c r="B18" s="22"/>
      <c r="C18" s="22"/>
      <c r="D18" s="7">
        <v>20</v>
      </c>
      <c r="F18" s="7">
        <v>20</v>
      </c>
      <c r="H18" s="1"/>
      <c r="I18" s="1"/>
    </row>
    <row r="19" spans="1:9" x14ac:dyDescent="0.25">
      <c r="A19" s="23" t="s">
        <v>25</v>
      </c>
      <c r="B19" s="23"/>
      <c r="C19" s="23"/>
      <c r="D19" s="18">
        <v>30</v>
      </c>
      <c r="E19" s="14"/>
      <c r="F19" s="18">
        <v>30</v>
      </c>
      <c r="H19" s="1"/>
      <c r="I19" s="1"/>
    </row>
    <row r="20" spans="1:9" x14ac:dyDescent="0.25">
      <c r="A20" s="22" t="s">
        <v>3</v>
      </c>
      <c r="B20" s="22"/>
      <c r="C20" s="22"/>
      <c r="D20" s="1"/>
      <c r="F20" s="1"/>
      <c r="H20" s="1"/>
      <c r="I20" s="1"/>
    </row>
    <row r="21" spans="1:9" x14ac:dyDescent="0.25">
      <c r="A21" s="23" t="s">
        <v>4</v>
      </c>
      <c r="B21" s="23"/>
      <c r="C21" s="23"/>
      <c r="D21" s="8">
        <v>100</v>
      </c>
      <c r="E21" s="14"/>
      <c r="F21" s="19">
        <v>100</v>
      </c>
      <c r="I21" s="1"/>
    </row>
    <row r="22" spans="1:9" x14ac:dyDescent="0.25">
      <c r="F22" s="1"/>
    </row>
    <row r="23" spans="1:9" x14ac:dyDescent="0.25">
      <c r="A23" t="s">
        <v>6</v>
      </c>
      <c r="F23" s="1"/>
    </row>
    <row r="24" spans="1:9" x14ac:dyDescent="0.25">
      <c r="D24" t="s">
        <v>9</v>
      </c>
      <c r="F24" s="1" t="s">
        <v>8</v>
      </c>
    </row>
    <row r="25" spans="1:9" x14ac:dyDescent="0.25">
      <c r="F25" s="1"/>
      <c r="H25" s="6"/>
    </row>
    <row r="26" spans="1:9" x14ac:dyDescent="0.25">
      <c r="A26" s="23" t="s">
        <v>26</v>
      </c>
      <c r="B26" s="23"/>
      <c r="C26" s="23"/>
      <c r="D26" s="13">
        <f>((D15*(D6/100)*1000))/PI()/D9</f>
        <v>5039.9065312433522</v>
      </c>
      <c r="E26" s="14"/>
      <c r="F26" s="13">
        <f>(D15*1000)/PI()/D9</f>
        <v>10079.813062486704</v>
      </c>
      <c r="H26" s="5"/>
      <c r="I26" s="6"/>
    </row>
    <row r="27" spans="1:9" x14ac:dyDescent="0.25">
      <c r="A27" s="21" t="s">
        <v>7</v>
      </c>
      <c r="B27" s="21"/>
      <c r="D27" s="10">
        <f>((D5*D16)*D21/100)/SQRT((((D18/100)*D9)/D9))</f>
        <v>0.10062305898749052</v>
      </c>
      <c r="F27" s="10">
        <f>D16</f>
        <v>0.03</v>
      </c>
      <c r="H27" s="3"/>
      <c r="I27" s="5"/>
    </row>
    <row r="28" spans="1:9" x14ac:dyDescent="0.25">
      <c r="A28" s="20" t="s">
        <v>10</v>
      </c>
      <c r="B28" s="20"/>
      <c r="C28" s="14"/>
      <c r="D28" s="15">
        <f>((D19*((D18/100)*D9)*D10*D26*(D17*(D21/100))*SQRT(D9/((D18/100)*D9))))/1000</f>
        <v>182.56709238650592</v>
      </c>
      <c r="E28" s="14"/>
      <c r="F28" s="15">
        <f>(F19*((F18/100)*D9)*F16*D10*F26)/1000</f>
        <v>254.01128917466505</v>
      </c>
      <c r="H28" s="4"/>
      <c r="I28" s="3"/>
    </row>
    <row r="29" spans="1:9" x14ac:dyDescent="0.25">
      <c r="A29" s="21" t="s">
        <v>11</v>
      </c>
      <c r="B29" s="21"/>
      <c r="D29" s="11">
        <v>100</v>
      </c>
      <c r="F29" s="8">
        <f>(100/D28*F28)/100</f>
        <v>1.3913311859998694</v>
      </c>
      <c r="I29" s="4"/>
    </row>
  </sheetData>
  <mergeCells count="20">
    <mergeCell ref="A10:B10"/>
    <mergeCell ref="A15:C15"/>
    <mergeCell ref="A16:C16"/>
    <mergeCell ref="A1:F2"/>
    <mergeCell ref="A28:B28"/>
    <mergeCell ref="A29:B29"/>
    <mergeCell ref="A12:B12"/>
    <mergeCell ref="D4:E4"/>
    <mergeCell ref="A5:C5"/>
    <mergeCell ref="A4:C4"/>
    <mergeCell ref="A6:C6"/>
    <mergeCell ref="A26:C26"/>
    <mergeCell ref="A19:C19"/>
    <mergeCell ref="A17:C17"/>
    <mergeCell ref="A18:C18"/>
    <mergeCell ref="A20:C20"/>
    <mergeCell ref="A21:C21"/>
    <mergeCell ref="A27:B27"/>
    <mergeCell ref="A8:B8"/>
    <mergeCell ref="A9:B9"/>
  </mergeCells>
  <conditionalFormatting sqref="D21">
    <cfRule type="colorScale" priority="3">
      <colorScale>
        <cfvo type="num" val="30"/>
        <cfvo type="num" val="150"/>
        <color rgb="FF00B050"/>
        <color rgb="FFFF0000"/>
      </colorScale>
    </cfRule>
    <cfRule type="colorScale" priority="2">
      <colorScale>
        <cfvo type="num" val="30"/>
        <cfvo type="num" val="50"/>
        <cfvo type="num" val="100"/>
        <color rgb="FF00B0F0"/>
        <color theme="9" tint="-0.249977111117893"/>
        <color rgb="FFFF0000"/>
      </colorScale>
    </cfRule>
    <cfRule type="colorScale" priority="1">
      <colorScale>
        <cfvo type="num" val="30"/>
        <cfvo type="num" val="65"/>
        <cfvo type="num" val="100"/>
        <color rgb="FF00B0F0"/>
        <color rgb="FF00B050"/>
        <color rgb="FFFF0000"/>
      </colorScale>
    </cfRule>
  </conditionalFormatting>
  <dataValidations disablePrompts="1" count="1">
    <dataValidation type="whole" allowBlank="1" showInputMessage="1" showErrorMessage="1" sqref="D10">
      <formula1>1</formula1>
      <formula2>8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D74775B8-15A0-4508-97E7-818702A6F20C}">
            <xm:f>NOT(ISERROR(SEARCH(Feuil2!$A$1,D4)))</xm:f>
            <xm:f>Feuil2!$A$1</xm:f>
            <x14:dxf>
              <fill>
                <patternFill>
                  <bgColor rgb="FFFF6699"/>
                </patternFill>
              </fill>
            </x14:dxf>
          </x14:cfRule>
          <x14:cfRule type="containsText" priority="5" operator="containsText" id="{D159D543-C1B6-483A-B910-281DD45B0158}">
            <xm:f>NOT(ISERROR(SEARCH(Feuil2!$A$2,D4)))</xm:f>
            <xm:f>Feuil2!$A$2</xm:f>
            <x14:dxf>
              <fill>
                <patternFill>
                  <bgColor rgb="FFFF0000"/>
                </patternFill>
              </fill>
            </x14:dxf>
          </x14:cfRule>
          <x14:cfRule type="containsText" priority="6" operator="containsText" id="{6FF53CDA-81AE-429C-BB9B-BE5BC1D2F386}">
            <xm:f>NOT(ISERROR(SEARCH(Feuil2!$A$3,D4)))</xm:f>
            <xm:f>Feuil2!$A$3</xm:f>
            <x14:dxf>
              <fill>
                <patternFill>
                  <bgColor rgb="FF00B0F0"/>
                </patternFill>
              </fill>
            </x14:dxf>
          </x14:cfRule>
          <x14:cfRule type="containsText" priority="7" operator="containsText" id="{56989C37-A2AD-47D5-92A2-81093F49BF45}">
            <xm:f>NOT(ISERROR(SEARCH(Feuil2!$A$4,D4)))</xm:f>
            <xm:f>Feuil2!$A$4</xm:f>
            <x14:dxf>
              <fill>
                <patternFill>
                  <bgColor rgb="FF00B050"/>
                </patternFill>
              </fill>
            </x14:dxf>
          </x14:cfRule>
          <x14:cfRule type="containsText" priority="8" operator="containsText" id="{B42AA65A-2955-49C3-BF77-930C7AB3FECA}">
            <xm:f>NOT(ISERROR(SEARCH(Feuil2!$A$5,D4)))</xm:f>
            <xm:f>Feuil2!$A$5</xm:f>
            <x14:dxf>
              <fill>
                <patternFill>
                  <bgColor rgb="FFFFFF00"/>
                </patternFill>
              </fill>
            </x14:dxf>
          </x14:cfRule>
          <xm:sqref>D4:E4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Feuil2!$A$1:$A$5</xm:f>
          </x14:formula1>
          <xm:sqref>D4:E4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13</v>
      </c>
      <c r="C1">
        <v>1.5</v>
      </c>
    </row>
    <row r="2" spans="1:3" x14ac:dyDescent="0.25">
      <c r="A2" t="s">
        <v>14</v>
      </c>
      <c r="C2">
        <v>1.5</v>
      </c>
    </row>
    <row r="3" spans="1:3" x14ac:dyDescent="0.25">
      <c r="A3" t="s">
        <v>16</v>
      </c>
      <c r="C3">
        <v>1.5</v>
      </c>
    </row>
    <row r="4" spans="1:3" x14ac:dyDescent="0.25">
      <c r="A4" t="s">
        <v>15</v>
      </c>
      <c r="C4">
        <v>1.5</v>
      </c>
    </row>
    <row r="5" spans="1:3" x14ac:dyDescent="0.25">
      <c r="A5" s="2" t="s">
        <v>17</v>
      </c>
      <c r="C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luca.delley@gmail.com</dc:creator>
  <cp:lastModifiedBy>luca.delley@gmail.com</cp:lastModifiedBy>
  <cp:lastPrinted>2016-11-10T15:29:51Z</cp:lastPrinted>
  <dcterms:created xsi:type="dcterms:W3CDTF">2016-11-10T10:26:18Z</dcterms:created>
  <dcterms:modified xsi:type="dcterms:W3CDTF">2016-11-11T05:56:02Z</dcterms:modified>
</cp:coreProperties>
</file>