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 activeTab="3"/>
  </bookViews>
  <sheets>
    <sheet name="chart" sheetId="2" r:id="rId1"/>
    <sheet name="janv" sheetId="1" r:id="rId2"/>
    <sheet name="fev" sheetId="3" r:id="rId3"/>
    <sheet name="source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7" i="2" l="1"/>
  <c r="N8" i="2"/>
  <c r="N9" i="2"/>
  <c r="N10" i="2"/>
  <c r="N11" i="2"/>
  <c r="N12" i="2"/>
  <c r="N13" i="2"/>
  <c r="N6" i="2"/>
  <c r="M7" i="2"/>
  <c r="M8" i="2"/>
  <c r="M9" i="2"/>
  <c r="M10" i="2"/>
  <c r="M11" i="2"/>
  <c r="M12" i="2"/>
  <c r="M13" i="2"/>
  <c r="M6" i="2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3" i="4"/>
  <c r="M2" i="4"/>
  <c r="L7" i="2"/>
  <c r="I2" i="4"/>
  <c r="I3" i="4"/>
  <c r="H3" i="4"/>
  <c r="I4" i="4"/>
  <c r="H2" i="4"/>
  <c r="H4" i="4"/>
  <c r="H5" i="4"/>
  <c r="H6" i="4"/>
  <c r="H7" i="4"/>
  <c r="H8" i="4"/>
  <c r="H9" i="4"/>
  <c r="I5" i="4"/>
  <c r="I6" i="4"/>
  <c r="I7" i="4"/>
  <c r="I8" i="4"/>
  <c r="I9" i="4"/>
  <c r="L8" i="2"/>
  <c r="L9" i="2"/>
  <c r="L10" i="2"/>
  <c r="L11" i="2"/>
  <c r="L12" i="2"/>
  <c r="L13" i="2"/>
  <c r="L6" i="2"/>
  <c r="I6" i="3"/>
  <c r="I7" i="3"/>
  <c r="I8" i="3"/>
  <c r="I9" i="3"/>
  <c r="H9" i="3"/>
  <c r="H8" i="3"/>
  <c r="H7" i="3"/>
  <c r="H6" i="3"/>
  <c r="H6" i="1"/>
  <c r="H7" i="1"/>
  <c r="H8" i="1"/>
  <c r="H9" i="1"/>
  <c r="I9" i="1"/>
  <c r="I8" i="1"/>
  <c r="I7" i="1"/>
  <c r="I6" i="1"/>
  <c r="I3" i="1"/>
  <c r="I4" i="1"/>
  <c r="I5" i="1"/>
  <c r="I2" i="1"/>
  <c r="I3" i="3"/>
  <c r="I4" i="3"/>
  <c r="I5" i="3"/>
  <c r="I2" i="3"/>
  <c r="H5" i="3"/>
  <c r="H4" i="3"/>
  <c r="H3" i="3"/>
  <c r="H2" i="3"/>
  <c r="H3" i="1"/>
  <c r="H4" i="1"/>
  <c r="H5" i="1"/>
  <c r="H2" i="1"/>
</calcChain>
</file>

<file path=xl/sharedStrings.xml><?xml version="1.0" encoding="utf-8"?>
<sst xmlns="http://schemas.openxmlformats.org/spreadsheetml/2006/main" count="288" uniqueCount="84">
  <si>
    <t>nom client</t>
  </si>
  <si>
    <t>ville</t>
  </si>
  <si>
    <t>code da</t>
  </si>
  <si>
    <t>ca deca</t>
  </si>
  <si>
    <t>ca deca théo</t>
  </si>
  <si>
    <t>clé</t>
  </si>
  <si>
    <t>double clé</t>
  </si>
  <si>
    <t>thé-clé</t>
  </si>
  <si>
    <t>paris</t>
  </si>
  <si>
    <t>lille</t>
  </si>
  <si>
    <t>lyon</t>
  </si>
  <si>
    <t>amiens</t>
  </si>
  <si>
    <t>décaP</t>
  </si>
  <si>
    <t>décaL</t>
  </si>
  <si>
    <t>décaLY</t>
  </si>
  <si>
    <t>décaA</t>
  </si>
  <si>
    <t>A1234</t>
  </si>
  <si>
    <t>Z2345</t>
  </si>
  <si>
    <t>E4567</t>
  </si>
  <si>
    <t>T5678</t>
  </si>
  <si>
    <t>site</t>
  </si>
  <si>
    <t>directeur</t>
  </si>
  <si>
    <t>adresse</t>
  </si>
  <si>
    <t>type site</t>
  </si>
  <si>
    <t>cp</t>
  </si>
  <si>
    <t>région</t>
  </si>
  <si>
    <t>équipement</t>
  </si>
  <si>
    <t>numéro</t>
  </si>
  <si>
    <t>janvier</t>
  </si>
  <si>
    <t>février</t>
  </si>
  <si>
    <t>AZ</t>
  </si>
  <si>
    <t>ER</t>
  </si>
  <si>
    <t>TG</t>
  </si>
  <si>
    <t>HG</t>
  </si>
  <si>
    <t>PAUL</t>
  </si>
  <si>
    <t>PIERRE</t>
  </si>
  <si>
    <t>JACK</t>
  </si>
  <si>
    <t>GENRY</t>
  </si>
  <si>
    <t>RUE PERLE</t>
  </si>
  <si>
    <t>AVENUE MICHOT</t>
  </si>
  <si>
    <t>RUE OBAMA</t>
  </si>
  <si>
    <t>RUE TUPAC</t>
  </si>
  <si>
    <t>GYMN</t>
  </si>
  <si>
    <t>CLUB</t>
  </si>
  <si>
    <t>MAGASIN</t>
  </si>
  <si>
    <t>IDF</t>
  </si>
  <si>
    <t>NORD</t>
  </si>
  <si>
    <t>RA</t>
  </si>
  <si>
    <t>EP9056</t>
  </si>
  <si>
    <t>EP4567</t>
  </si>
  <si>
    <t>EP9762</t>
  </si>
  <si>
    <t>EP2963</t>
  </si>
  <si>
    <t>fusion</t>
  </si>
  <si>
    <t>paris A1234</t>
  </si>
  <si>
    <t>lille Z2345</t>
  </si>
  <si>
    <t>lyon E4567</t>
  </si>
  <si>
    <t>amiens T5678</t>
  </si>
  <si>
    <t>B4533</t>
  </si>
  <si>
    <t>B8736</t>
  </si>
  <si>
    <t>A8373</t>
  </si>
  <si>
    <t>E4578</t>
  </si>
  <si>
    <t>amiens B8736</t>
  </si>
  <si>
    <t>lille A8373</t>
  </si>
  <si>
    <t>lyon E4578</t>
  </si>
  <si>
    <t>paris B4533</t>
  </si>
  <si>
    <t>MOIS</t>
  </si>
  <si>
    <t>GT785</t>
  </si>
  <si>
    <t>GH982</t>
  </si>
  <si>
    <t>YT635</t>
  </si>
  <si>
    <t>LO923</t>
  </si>
  <si>
    <t>PRODUIT A</t>
  </si>
  <si>
    <t>PRODUIT B</t>
  </si>
  <si>
    <t>EQUIP</t>
  </si>
  <si>
    <t>KOKA</t>
  </si>
  <si>
    <t>HOT</t>
  </si>
  <si>
    <t>COLD</t>
  </si>
  <si>
    <t>hot</t>
  </si>
  <si>
    <t>cold</t>
  </si>
  <si>
    <t xml:space="preserve">abcdef - zerty - pois - KLO45 - okoko -plplpl </t>
  </si>
  <si>
    <t>nbv - tyu - KLO89 - jjd</t>
  </si>
  <si>
    <t>comment extraire uniquement le KLO ET LE NOMBRE? SACHANT que j'ai plus de 300lignes et que le KLO n'est pas forcement tjs à la même position</t>
  </si>
  <si>
    <t>1/</t>
  </si>
  <si>
    <t>CF ONGLET SOURCE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</si>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</sst>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3" tint="0.3999755851924192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 tint="0.39997558519241921"/>
      <name val="Calibri"/>
      <scheme val="minor"/>
    </font>
    <font>
      <sz val="12"/>
      <color rgb="FF000000"/>
      <name val="Calibri"/>
      <family val="2"/>
      <scheme val="minor"/>
    </font>
    <font>
      <sz val="12"/>
      <color rgb="FF538DD5"/>
      <name val="Calibri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DD9C4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5" fillId="2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8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20" xfId="0" applyFont="1" applyBorder="1"/>
    <xf numFmtId="0" fontId="5" fillId="2" borderId="0" xfId="0" applyFont="1" applyFill="1"/>
    <xf numFmtId="0" fontId="0" fillId="0" borderId="22" xfId="0" applyFill="1" applyBorder="1"/>
    <xf numFmtId="0" fontId="0" fillId="0" borderId="23" xfId="0" applyFill="1" applyBorder="1"/>
    <xf numFmtId="0" fontId="6" fillId="0" borderId="24" xfId="0" applyFont="1" applyBorder="1"/>
    <xf numFmtId="0" fontId="6" fillId="0" borderId="25" xfId="0" applyFont="1" applyBorder="1"/>
    <xf numFmtId="0" fontId="2" fillId="2" borderId="26" xfId="0" applyFont="1" applyFill="1" applyBorder="1" applyAlignment="1">
      <alignment horizontal="center"/>
    </xf>
    <xf numFmtId="0" fontId="2" fillId="2" borderId="0" xfId="0" applyFont="1" applyFill="1" applyBorder="1"/>
    <xf numFmtId="0" fontId="7" fillId="3" borderId="26" xfId="0" applyFont="1" applyFill="1" applyBorder="1" applyAlignment="1">
      <alignment horizontal="center"/>
    </xf>
    <xf numFmtId="0" fontId="7" fillId="3" borderId="0" xfId="0" applyFont="1" applyFill="1" applyBorder="1"/>
    <xf numFmtId="0" fontId="2" fillId="2" borderId="28" xfId="0" applyFont="1" applyFill="1" applyBorder="1" applyAlignment="1">
      <alignment horizontal="center"/>
    </xf>
    <xf numFmtId="0" fontId="2" fillId="2" borderId="25" xfId="0" applyFont="1" applyFill="1" applyBorder="1"/>
    <xf numFmtId="0" fontId="5" fillId="2" borderId="29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2" fillId="2" borderId="31" xfId="0" applyFont="1" applyFill="1" applyBorder="1"/>
    <xf numFmtId="0" fontId="2" fillId="2" borderId="27" xfId="0" applyFont="1" applyFill="1" applyBorder="1"/>
    <xf numFmtId="0" fontId="2" fillId="2" borderId="21" xfId="0" applyFont="1" applyFill="1" applyBorder="1"/>
    <xf numFmtId="0" fontId="1" fillId="0" borderId="0" xfId="0" applyFont="1" applyFill="1" applyBorder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0" fillId="6" borderId="0" xfId="0" applyFill="1"/>
    <xf numFmtId="0" fontId="8" fillId="6" borderId="0" xfId="0" applyFont="1" applyFill="1"/>
    <xf numFmtId="0" fontId="8" fillId="5" borderId="0" xfId="0" applyFont="1" applyFill="1"/>
    <xf numFmtId="0" fontId="0" fillId="0" borderId="0" xfId="0" applyFill="1" applyBorder="1"/>
    <xf numFmtId="0" fontId="9" fillId="0" borderId="0" xfId="0" applyFont="1"/>
  </cellXfs>
  <cellStyles count="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R24"/>
  <sheetViews>
    <sheetView zoomScale="125" zoomScaleNormal="125" zoomScalePageLayoutView="125" workbookViewId="0">
      <selection activeCell="E28" sqref="E28"/>
    </sheetView>
  </sheetViews>
  <sheetFormatPr baseColWidth="10" defaultRowHeight="15" x14ac:dyDescent="0"/>
  <cols>
    <col min="1" max="8" width="5.1640625" customWidth="1"/>
    <col min="12" max="12" width="7.33203125" customWidth="1"/>
    <col min="13" max="13" width="10" customWidth="1"/>
    <col min="16" max="16" width="10.83203125" style="46"/>
  </cols>
  <sheetData>
    <row r="1" spans="1:18">
      <c r="N1" s="50" t="s">
        <v>70</v>
      </c>
      <c r="Q1" s="51" t="s">
        <v>71</v>
      </c>
    </row>
    <row r="2" spans="1:18">
      <c r="B2" t="s">
        <v>82</v>
      </c>
    </row>
    <row r="4" spans="1:18">
      <c r="N4" s="3" t="s">
        <v>28</v>
      </c>
      <c r="O4" s="1" t="s">
        <v>29</v>
      </c>
      <c r="P4" s="47"/>
      <c r="Q4" s="1" t="s">
        <v>28</v>
      </c>
      <c r="R4" s="45" t="s">
        <v>29</v>
      </c>
    </row>
    <row r="5" spans="1:18">
      <c r="A5" s="1" t="s">
        <v>27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 t="s">
        <v>1</v>
      </c>
      <c r="H5" s="1" t="s">
        <v>25</v>
      </c>
      <c r="I5" s="1" t="s">
        <v>26</v>
      </c>
      <c r="J5" s="1" t="s">
        <v>2</v>
      </c>
      <c r="K5" s="1" t="s">
        <v>83</v>
      </c>
      <c r="L5" s="29" t="s">
        <v>52</v>
      </c>
      <c r="M5" s="29"/>
    </row>
    <row r="6" spans="1:18">
      <c r="A6">
        <v>1</v>
      </c>
      <c r="B6" t="s">
        <v>30</v>
      </c>
      <c r="C6" t="s">
        <v>34</v>
      </c>
      <c r="D6" t="s">
        <v>38</v>
      </c>
      <c r="E6" t="s">
        <v>42</v>
      </c>
      <c r="F6">
        <v>75001</v>
      </c>
      <c r="G6" t="s">
        <v>8</v>
      </c>
      <c r="H6" t="s">
        <v>45</v>
      </c>
      <c r="I6" s="48" t="s">
        <v>48</v>
      </c>
      <c r="J6" s="12" t="s">
        <v>16</v>
      </c>
      <c r="K6" s="52" t="s">
        <v>76</v>
      </c>
      <c r="L6" s="22" t="str">
        <f>CONCATENATE(G6," ",J6)</f>
        <v>paris A1234</v>
      </c>
      <c r="M6" s="22" t="str">
        <f>CONCATENATE(L6, " ",I6)</f>
        <v>paris A1234 EP9056</v>
      </c>
      <c r="N6" s="2" t="str">
        <f>IF(K6="cold",SUMIFS(source!$H$2:$H$17,source!$I$2:$I$17,chart!L6,source!$J$2:$J$17,chart!$N$4),"")</f>
        <v/>
      </c>
    </row>
    <row r="7" spans="1:18">
      <c r="A7">
        <v>2</v>
      </c>
      <c r="B7" t="s">
        <v>31</v>
      </c>
      <c r="C7" t="s">
        <v>35</v>
      </c>
      <c r="D7" t="s">
        <v>39</v>
      </c>
      <c r="E7" t="s">
        <v>43</v>
      </c>
      <c r="F7">
        <v>59000</v>
      </c>
      <c r="G7" t="s">
        <v>9</v>
      </c>
      <c r="H7" t="s">
        <v>46</v>
      </c>
      <c r="I7" s="49" t="s">
        <v>49</v>
      </c>
      <c r="J7" s="5" t="s">
        <v>17</v>
      </c>
      <c r="K7" s="52" t="s">
        <v>77</v>
      </c>
      <c r="L7" s="22" t="str">
        <f t="shared" ref="L7:L13" si="0">CONCATENATE(G7," ",J7)</f>
        <v>lille Z2345</v>
      </c>
      <c r="M7" s="22" t="str">
        <f t="shared" ref="M7:M13" si="1">CONCATENATE(L7, " ",I7)</f>
        <v>lille Z2345 EP4567</v>
      </c>
      <c r="N7" s="2">
        <f>IF(K7="cold",SUMIFS(source!$H$2:$H$17,source!$I$2:$I$17,chart!L7,source!$J$2:$J$17,chart!$N$4),"")</f>
        <v>66</v>
      </c>
    </row>
    <row r="8" spans="1:18">
      <c r="A8">
        <v>3</v>
      </c>
      <c r="B8" t="s">
        <v>32</v>
      </c>
      <c r="C8" t="s">
        <v>36</v>
      </c>
      <c r="D8" t="s">
        <v>40</v>
      </c>
      <c r="E8" t="s">
        <v>44</v>
      </c>
      <c r="F8">
        <v>69000</v>
      </c>
      <c r="G8" t="s">
        <v>10</v>
      </c>
      <c r="H8" t="s">
        <v>47</v>
      </c>
      <c r="I8" s="48" t="s">
        <v>50</v>
      </c>
      <c r="J8" s="5" t="s">
        <v>18</v>
      </c>
      <c r="K8" s="52" t="s">
        <v>76</v>
      </c>
      <c r="L8" s="22" t="str">
        <f t="shared" si="0"/>
        <v>lyon E4567</v>
      </c>
      <c r="M8" s="22" t="str">
        <f t="shared" si="1"/>
        <v>lyon E4567 EP9762</v>
      </c>
      <c r="N8" s="2" t="str">
        <f>IF(K8="cold",SUMIFS(source!$H$2:$H$17,source!$I$2:$I$17,chart!L8,source!$J$2:$J$17,chart!$N$4),"")</f>
        <v/>
      </c>
    </row>
    <row r="9" spans="1:18" ht="16" thickBot="1">
      <c r="A9">
        <v>4</v>
      </c>
      <c r="B9" t="s">
        <v>33</v>
      </c>
      <c r="C9" t="s">
        <v>37</v>
      </c>
      <c r="D9" t="s">
        <v>41</v>
      </c>
      <c r="E9" t="s">
        <v>44</v>
      </c>
      <c r="F9">
        <v>80000</v>
      </c>
      <c r="G9" t="s">
        <v>11</v>
      </c>
      <c r="H9" t="s">
        <v>46</v>
      </c>
      <c r="I9" s="49" t="s">
        <v>51</v>
      </c>
      <c r="J9" s="9" t="s">
        <v>19</v>
      </c>
      <c r="K9" s="52" t="s">
        <v>77</v>
      </c>
      <c r="L9" s="22" t="str">
        <f t="shared" si="0"/>
        <v>amiens T5678</v>
      </c>
      <c r="M9" s="22" t="str">
        <f t="shared" si="1"/>
        <v>amiens T5678 EP2963</v>
      </c>
      <c r="N9" s="2">
        <f>IF(K9="cold",SUMIFS(source!$H$2:$H$17,source!$I$2:$I$17,chart!L9,source!$J$2:$J$17,chart!$N$4),"")</f>
        <v>145</v>
      </c>
    </row>
    <row r="10" spans="1:18">
      <c r="A10">
        <v>5</v>
      </c>
      <c r="B10" t="s">
        <v>33</v>
      </c>
      <c r="C10" t="s">
        <v>37</v>
      </c>
      <c r="D10" t="s">
        <v>41</v>
      </c>
      <c r="E10" t="s">
        <v>44</v>
      </c>
      <c r="F10">
        <v>80000</v>
      </c>
      <c r="G10" s="30" t="s">
        <v>11</v>
      </c>
      <c r="H10" t="s">
        <v>46</v>
      </c>
      <c r="I10" s="49" t="s">
        <v>66</v>
      </c>
      <c r="J10" s="30" t="s">
        <v>58</v>
      </c>
      <c r="K10" s="52" t="s">
        <v>77</v>
      </c>
      <c r="L10" s="22" t="str">
        <f t="shared" si="0"/>
        <v>amiens B8736</v>
      </c>
      <c r="M10" s="22" t="str">
        <f t="shared" si="1"/>
        <v>amiens B8736 GT785</v>
      </c>
      <c r="N10" s="2">
        <f>IF(K10="cold",SUMIFS(source!$H$2:$H$17,source!$I$2:$I$17,chart!L10,source!$J$2:$J$17,chart!$N$4),"")</f>
        <v>192</v>
      </c>
    </row>
    <row r="11" spans="1:18">
      <c r="A11">
        <v>6</v>
      </c>
      <c r="B11" t="s">
        <v>31</v>
      </c>
      <c r="C11" t="s">
        <v>35</v>
      </c>
      <c r="D11" t="s">
        <v>39</v>
      </c>
      <c r="E11" t="s">
        <v>43</v>
      </c>
      <c r="F11">
        <v>59000</v>
      </c>
      <c r="G11" s="30" t="s">
        <v>9</v>
      </c>
      <c r="H11" t="s">
        <v>46</v>
      </c>
      <c r="I11" s="48" t="s">
        <v>67</v>
      </c>
      <c r="J11" s="30" t="s">
        <v>59</v>
      </c>
      <c r="K11" s="52" t="s">
        <v>76</v>
      </c>
      <c r="L11" s="22" t="str">
        <f t="shared" si="0"/>
        <v>lille A8373</v>
      </c>
      <c r="M11" s="22" t="str">
        <f t="shared" si="1"/>
        <v>lille A8373 GH982</v>
      </c>
      <c r="N11" s="2" t="str">
        <f>IF(K11="cold",SUMIFS(source!$H$2:$H$17,source!$I$2:$I$17,chart!L11,source!$J$2:$J$17,chart!$N$4),"")</f>
        <v/>
      </c>
    </row>
    <row r="12" spans="1:18">
      <c r="A12">
        <v>7</v>
      </c>
      <c r="B12" t="s">
        <v>32</v>
      </c>
      <c r="C12" t="s">
        <v>36</v>
      </c>
      <c r="D12" t="s">
        <v>40</v>
      </c>
      <c r="E12" t="s">
        <v>44</v>
      </c>
      <c r="F12">
        <v>69000</v>
      </c>
      <c r="G12" s="30" t="s">
        <v>10</v>
      </c>
      <c r="H12" t="s">
        <v>47</v>
      </c>
      <c r="I12" s="48" t="s">
        <v>68</v>
      </c>
      <c r="J12" s="30" t="s">
        <v>60</v>
      </c>
      <c r="K12" s="52" t="s">
        <v>76</v>
      </c>
      <c r="L12" s="22" t="str">
        <f t="shared" si="0"/>
        <v>lyon E4578</v>
      </c>
      <c r="M12" s="22" t="str">
        <f t="shared" si="1"/>
        <v>lyon E4578 YT635</v>
      </c>
      <c r="N12" s="2" t="str">
        <f>IF(K12="cold",SUMIFS(source!$H$2:$H$17,source!$I$2:$I$17,chart!L12,source!$J$2:$J$17,chart!$N$4),"")</f>
        <v/>
      </c>
    </row>
    <row r="13" spans="1:18">
      <c r="A13">
        <v>8</v>
      </c>
      <c r="B13" t="s">
        <v>30</v>
      </c>
      <c r="C13" t="s">
        <v>34</v>
      </c>
      <c r="D13" t="s">
        <v>38</v>
      </c>
      <c r="E13" t="s">
        <v>42</v>
      </c>
      <c r="F13">
        <v>75001</v>
      </c>
      <c r="G13" s="30" t="s">
        <v>8</v>
      </c>
      <c r="H13" t="s">
        <v>45</v>
      </c>
      <c r="I13" s="49" t="s">
        <v>69</v>
      </c>
      <c r="J13" s="30" t="s">
        <v>57</v>
      </c>
      <c r="K13" s="52" t="s">
        <v>77</v>
      </c>
      <c r="L13" s="22" t="str">
        <f t="shared" si="0"/>
        <v>paris B4533</v>
      </c>
      <c r="M13" s="22" t="str">
        <f t="shared" si="1"/>
        <v>paris B4533 LO923</v>
      </c>
      <c r="N13" s="2">
        <f>IF(K13="cold",SUMIFS(source!$H$2:$H$17,source!$I$2:$I$17,chart!L13,source!$J$2:$J$17,chart!$N$4),"")</f>
        <v>173</v>
      </c>
    </row>
    <row r="14" spans="1:18">
      <c r="N14" s="2"/>
    </row>
    <row r="15" spans="1:18">
      <c r="A15" t="s">
        <v>81</v>
      </c>
      <c r="N15" s="2"/>
    </row>
    <row r="16" spans="1:18">
      <c r="N16" s="2"/>
    </row>
    <row r="17" spans="1:14">
      <c r="N17" s="2"/>
    </row>
    <row r="18" spans="1:14">
      <c r="N18" s="2"/>
    </row>
    <row r="19" spans="1:14">
      <c r="N19" s="2"/>
    </row>
    <row r="20" spans="1:14">
      <c r="N20" s="2"/>
    </row>
    <row r="21" spans="1:14">
      <c r="A21" s="53" t="s">
        <v>78</v>
      </c>
      <c r="N21" s="2"/>
    </row>
    <row r="22" spans="1:14">
      <c r="A22" s="53" t="s">
        <v>79</v>
      </c>
      <c r="N22" s="2"/>
    </row>
    <row r="23" spans="1:14">
      <c r="C23" s="53" t="s">
        <v>80</v>
      </c>
      <c r="N23" s="2"/>
    </row>
    <row r="24" spans="1:14">
      <c r="N24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C37" sqref="C37"/>
    </sheetView>
  </sheetViews>
  <sheetFormatPr baseColWidth="10" defaultRowHeight="15" x14ac:dyDescent="0"/>
  <cols>
    <col min="5" max="5" width="11.6640625" bestFit="1" customWidth="1"/>
  </cols>
  <sheetData>
    <row r="1" spans="1:9" ht="16" thickBo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21" t="s">
        <v>7</v>
      </c>
      <c r="I1" s="21" t="s">
        <v>52</v>
      </c>
    </row>
    <row r="2" spans="1:9">
      <c r="A2" s="11" t="s">
        <v>12</v>
      </c>
      <c r="B2" s="12" t="s">
        <v>8</v>
      </c>
      <c r="C2" s="12" t="s">
        <v>16</v>
      </c>
      <c r="D2" s="12">
        <v>500</v>
      </c>
      <c r="E2" s="12">
        <v>800</v>
      </c>
      <c r="F2" s="12">
        <v>456</v>
      </c>
      <c r="G2" s="13"/>
      <c r="H2" s="23">
        <f>E2-F2</f>
        <v>344</v>
      </c>
      <c r="I2" s="22" t="str">
        <f>CONCATENATE(B2," ",C2)</f>
        <v>paris A1234</v>
      </c>
    </row>
    <row r="3" spans="1:9">
      <c r="A3" s="6" t="s">
        <v>13</v>
      </c>
      <c r="B3" s="5" t="s">
        <v>9</v>
      </c>
      <c r="C3" s="5" t="s">
        <v>17</v>
      </c>
      <c r="D3" s="5">
        <v>300</v>
      </c>
      <c r="E3" s="5">
        <v>600</v>
      </c>
      <c r="F3" s="5">
        <v>534</v>
      </c>
      <c r="G3" s="7"/>
      <c r="H3" s="23">
        <f t="shared" ref="H3:H9" si="0">E3-F3</f>
        <v>66</v>
      </c>
      <c r="I3" s="22" t="str">
        <f t="shared" ref="I3:I9" si="1">CONCATENATE(B3," ",C3)</f>
        <v>lille Z2345</v>
      </c>
    </row>
    <row r="4" spans="1:9">
      <c r="A4" s="6" t="s">
        <v>14</v>
      </c>
      <c r="B4" s="5" t="s">
        <v>10</v>
      </c>
      <c r="C4" s="5" t="s">
        <v>18</v>
      </c>
      <c r="D4" s="5">
        <v>450</v>
      </c>
      <c r="E4" s="5">
        <v>780</v>
      </c>
      <c r="F4" s="5">
        <v>500</v>
      </c>
      <c r="G4" s="7"/>
      <c r="H4" s="23">
        <f t="shared" si="0"/>
        <v>280</v>
      </c>
      <c r="I4" s="22" t="str">
        <f t="shared" si="1"/>
        <v>lyon E4567</v>
      </c>
    </row>
    <row r="5" spans="1:9" ht="16" thickBot="1">
      <c r="A5" s="8" t="s">
        <v>15</v>
      </c>
      <c r="B5" s="9" t="s">
        <v>11</v>
      </c>
      <c r="C5" s="9" t="s">
        <v>19</v>
      </c>
      <c r="D5" s="9">
        <v>230</v>
      </c>
      <c r="E5" s="9">
        <v>400</v>
      </c>
      <c r="F5" s="9">
        <v>255</v>
      </c>
      <c r="G5" s="10"/>
      <c r="H5" s="23">
        <f t="shared" si="0"/>
        <v>145</v>
      </c>
      <c r="I5" s="22" t="str">
        <f t="shared" si="1"/>
        <v>amiens T5678</v>
      </c>
    </row>
    <row r="6" spans="1:9">
      <c r="A6" s="31" t="s">
        <v>12</v>
      </c>
      <c r="B6" s="30" t="s">
        <v>8</v>
      </c>
      <c r="C6" s="30" t="s">
        <v>57</v>
      </c>
      <c r="D6">
        <v>449</v>
      </c>
      <c r="E6">
        <v>846</v>
      </c>
      <c r="F6">
        <v>673</v>
      </c>
      <c r="H6" s="23">
        <f t="shared" si="0"/>
        <v>173</v>
      </c>
      <c r="I6" s="22" t="str">
        <f t="shared" si="1"/>
        <v>paris B4533</v>
      </c>
    </row>
    <row r="7" spans="1:9">
      <c r="A7" s="31" t="s">
        <v>15</v>
      </c>
      <c r="B7" s="30" t="s">
        <v>11</v>
      </c>
      <c r="C7" s="30" t="s">
        <v>58</v>
      </c>
      <c r="D7">
        <v>782</v>
      </c>
      <c r="E7">
        <v>859</v>
      </c>
      <c r="F7">
        <v>667</v>
      </c>
      <c r="H7" s="23">
        <f t="shared" si="0"/>
        <v>192</v>
      </c>
      <c r="I7" s="22" t="str">
        <f t="shared" si="1"/>
        <v>amiens B8736</v>
      </c>
    </row>
    <row r="8" spans="1:9">
      <c r="A8" s="31" t="s">
        <v>13</v>
      </c>
      <c r="B8" s="30" t="s">
        <v>9</v>
      </c>
      <c r="C8" s="30" t="s">
        <v>59</v>
      </c>
      <c r="D8">
        <v>559</v>
      </c>
      <c r="E8">
        <v>560</v>
      </c>
      <c r="F8">
        <v>129</v>
      </c>
      <c r="H8" s="23">
        <f t="shared" si="0"/>
        <v>431</v>
      </c>
      <c r="I8" s="22" t="str">
        <f t="shared" si="1"/>
        <v>lille A8373</v>
      </c>
    </row>
    <row r="9" spans="1:9">
      <c r="A9" s="31" t="s">
        <v>14</v>
      </c>
      <c r="B9" s="30" t="s">
        <v>10</v>
      </c>
      <c r="C9" s="30" t="s">
        <v>60</v>
      </c>
      <c r="D9">
        <v>386</v>
      </c>
      <c r="E9">
        <v>616</v>
      </c>
      <c r="F9">
        <v>338</v>
      </c>
      <c r="H9" s="23">
        <f t="shared" si="0"/>
        <v>278</v>
      </c>
      <c r="I9" s="22" t="str">
        <f t="shared" si="1"/>
        <v>lyon E4578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E35" sqref="E35"/>
    </sheetView>
  </sheetViews>
  <sheetFormatPr baseColWidth="10" defaultRowHeight="15" x14ac:dyDescent="0"/>
  <sheetData>
    <row r="1" spans="1:9" ht="16" thickBo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4" t="s">
        <v>7</v>
      </c>
      <c r="I1" s="4" t="s">
        <v>52</v>
      </c>
    </row>
    <row r="2" spans="1:9">
      <c r="A2" s="11" t="s">
        <v>12</v>
      </c>
      <c r="B2" s="12" t="s">
        <v>8</v>
      </c>
      <c r="C2" s="12" t="s">
        <v>16</v>
      </c>
      <c r="D2" s="12">
        <v>456</v>
      </c>
      <c r="E2" s="12">
        <v>567</v>
      </c>
      <c r="F2" s="12">
        <v>354</v>
      </c>
      <c r="G2" s="13"/>
      <c r="H2" s="24">
        <f t="shared" ref="H2:H9" si="0">E2-F2</f>
        <v>213</v>
      </c>
      <c r="I2" s="22" t="str">
        <f>CONCATENATE(B2," ",C2)</f>
        <v>paris A1234</v>
      </c>
    </row>
    <row r="3" spans="1:9">
      <c r="A3" s="6" t="s">
        <v>13</v>
      </c>
      <c r="B3" s="5" t="s">
        <v>9</v>
      </c>
      <c r="C3" s="5" t="s">
        <v>17</v>
      </c>
      <c r="D3" s="5">
        <v>764</v>
      </c>
      <c r="E3" s="5">
        <v>846</v>
      </c>
      <c r="F3" s="5">
        <v>234</v>
      </c>
      <c r="G3" s="7"/>
      <c r="H3" s="24">
        <f t="shared" si="0"/>
        <v>612</v>
      </c>
      <c r="I3" s="22" t="str">
        <f t="shared" ref="I3:I9" si="1">CONCATENATE(B3," ",C3)</f>
        <v>lille Z2345</v>
      </c>
    </row>
    <row r="4" spans="1:9">
      <c r="A4" s="6" t="s">
        <v>14</v>
      </c>
      <c r="B4" s="5" t="s">
        <v>10</v>
      </c>
      <c r="C4" s="5" t="s">
        <v>18</v>
      </c>
      <c r="D4" s="5">
        <v>847</v>
      </c>
      <c r="E4" s="5">
        <v>9565</v>
      </c>
      <c r="F4" s="5">
        <v>5643</v>
      </c>
      <c r="G4" s="7"/>
      <c r="H4" s="24">
        <f t="shared" si="0"/>
        <v>3922</v>
      </c>
      <c r="I4" s="22" t="str">
        <f t="shared" si="1"/>
        <v>lyon E4567</v>
      </c>
    </row>
    <row r="5" spans="1:9" ht="16" thickBot="1">
      <c r="A5" s="8" t="s">
        <v>15</v>
      </c>
      <c r="B5" s="9" t="s">
        <v>11</v>
      </c>
      <c r="C5" s="9" t="s">
        <v>19</v>
      </c>
      <c r="D5" s="9">
        <v>987</v>
      </c>
      <c r="E5" s="9">
        <v>1534</v>
      </c>
      <c r="F5" s="9">
        <v>678</v>
      </c>
      <c r="G5" s="10"/>
      <c r="H5" s="24">
        <f t="shared" si="0"/>
        <v>856</v>
      </c>
      <c r="I5" s="22" t="str">
        <f t="shared" si="1"/>
        <v>amiens T5678</v>
      </c>
    </row>
    <row r="6" spans="1:9">
      <c r="A6" s="31" t="s">
        <v>15</v>
      </c>
      <c r="B6" s="30" t="s">
        <v>11</v>
      </c>
      <c r="C6" s="30" t="s">
        <v>58</v>
      </c>
      <c r="D6" s="30">
        <v>324</v>
      </c>
      <c r="E6" s="30">
        <v>444</v>
      </c>
      <c r="F6" s="30">
        <v>400</v>
      </c>
      <c r="H6" s="24">
        <f t="shared" si="0"/>
        <v>44</v>
      </c>
      <c r="I6" s="22" t="str">
        <f t="shared" si="1"/>
        <v>amiens B8736</v>
      </c>
    </row>
    <row r="7" spans="1:9">
      <c r="A7" s="31" t="s">
        <v>13</v>
      </c>
      <c r="B7" s="30" t="s">
        <v>9</v>
      </c>
      <c r="C7" s="30" t="s">
        <v>59</v>
      </c>
      <c r="D7" s="30">
        <v>232</v>
      </c>
      <c r="E7" s="30">
        <v>333</v>
      </c>
      <c r="F7" s="30">
        <v>300</v>
      </c>
      <c r="H7" s="23">
        <f t="shared" si="0"/>
        <v>33</v>
      </c>
      <c r="I7" s="22" t="str">
        <f t="shared" si="1"/>
        <v>lille A8373</v>
      </c>
    </row>
    <row r="8" spans="1:9">
      <c r="A8" s="31" t="s">
        <v>14</v>
      </c>
      <c r="B8" s="30" t="s">
        <v>10</v>
      </c>
      <c r="C8" s="30" t="s">
        <v>60</v>
      </c>
      <c r="D8" s="30">
        <v>653</v>
      </c>
      <c r="E8" s="30">
        <v>777</v>
      </c>
      <c r="F8" s="30">
        <v>700</v>
      </c>
      <c r="H8" s="23">
        <f t="shared" si="0"/>
        <v>77</v>
      </c>
      <c r="I8" s="22" t="str">
        <f t="shared" si="1"/>
        <v>lyon E4578</v>
      </c>
    </row>
    <row r="9" spans="1:9">
      <c r="A9" s="31" t="s">
        <v>12</v>
      </c>
      <c r="B9" s="30" t="s">
        <v>8</v>
      </c>
      <c r="C9" s="30" t="s">
        <v>57</v>
      </c>
      <c r="D9" s="30">
        <v>421</v>
      </c>
      <c r="E9" s="30">
        <v>555</v>
      </c>
      <c r="F9" s="30">
        <v>500</v>
      </c>
      <c r="H9" s="23">
        <f t="shared" si="0"/>
        <v>55</v>
      </c>
      <c r="I9" s="22" t="str">
        <f t="shared" si="1"/>
        <v>paris B4533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R17"/>
  <sheetViews>
    <sheetView tabSelected="1" topLeftCell="B1" workbookViewId="0">
      <selection activeCell="K4" sqref="K4"/>
    </sheetView>
  </sheetViews>
  <sheetFormatPr baseColWidth="10" defaultRowHeight="15" x14ac:dyDescent="0"/>
  <cols>
    <col min="9" max="9" width="12.5" bestFit="1" customWidth="1"/>
    <col min="13" max="13" width="17.33203125" bestFit="1" customWidth="1"/>
  </cols>
  <sheetData>
    <row r="1" spans="1:18" ht="16" thickBo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7" t="s">
        <v>6</v>
      </c>
      <c r="H1" s="40" t="s">
        <v>7</v>
      </c>
      <c r="I1" s="41" t="s">
        <v>52</v>
      </c>
      <c r="J1" s="42" t="s">
        <v>65</v>
      </c>
      <c r="K1" t="s">
        <v>72</v>
      </c>
      <c r="M1" t="s">
        <v>73</v>
      </c>
    </row>
    <row r="2" spans="1:18">
      <c r="A2" s="11" t="s">
        <v>12</v>
      </c>
      <c r="B2" s="12" t="s">
        <v>8</v>
      </c>
      <c r="C2" s="12" t="s">
        <v>16</v>
      </c>
      <c r="D2" s="12">
        <v>500</v>
      </c>
      <c r="E2" s="12">
        <v>800</v>
      </c>
      <c r="F2" s="12">
        <v>456</v>
      </c>
      <c r="G2" s="18"/>
      <c r="H2" s="34">
        <f>E2-F2</f>
        <v>344</v>
      </c>
      <c r="I2" s="35" t="str">
        <f>CONCATENATE(B2," ",C2)</f>
        <v>paris A1234</v>
      </c>
      <c r="J2" s="43" t="s">
        <v>28</v>
      </c>
      <c r="K2" s="48" t="s">
        <v>48</v>
      </c>
      <c r="L2" s="48" t="s">
        <v>74</v>
      </c>
      <c r="M2" t="str">
        <f>CONCATENATE(I2," ",K2)</f>
        <v>paris A1234 EP9056</v>
      </c>
      <c r="O2" s="1" t="s">
        <v>1</v>
      </c>
      <c r="P2" s="1" t="s">
        <v>25</v>
      </c>
      <c r="Q2" s="1" t="s">
        <v>26</v>
      </c>
    </row>
    <row r="3" spans="1:18">
      <c r="A3" s="6" t="s">
        <v>13</v>
      </c>
      <c r="B3" s="5" t="s">
        <v>9</v>
      </c>
      <c r="C3" s="5" t="s">
        <v>17</v>
      </c>
      <c r="D3" s="5">
        <v>300</v>
      </c>
      <c r="E3" s="5">
        <v>600</v>
      </c>
      <c r="F3" s="5">
        <v>534</v>
      </c>
      <c r="G3" s="19"/>
      <c r="H3" s="34">
        <f t="shared" ref="H3:H9" si="0">E3-F3</f>
        <v>66</v>
      </c>
      <c r="I3" s="35" t="str">
        <f t="shared" ref="I3:I9" si="1">CONCATENATE(B3," ",C3)</f>
        <v>lille Z2345</v>
      </c>
      <c r="J3" s="43" t="s">
        <v>28</v>
      </c>
      <c r="K3" s="49" t="s">
        <v>49</v>
      </c>
      <c r="L3" s="49" t="s">
        <v>75</v>
      </c>
      <c r="M3" t="str">
        <f>CONCATENATE(I3," ",K3)</f>
        <v>lille Z2345 EP4567</v>
      </c>
      <c r="O3" t="s">
        <v>8</v>
      </c>
      <c r="P3" t="s">
        <v>45</v>
      </c>
      <c r="Q3" s="48" t="s">
        <v>48</v>
      </c>
      <c r="R3" s="48"/>
    </row>
    <row r="4" spans="1:18">
      <c r="A4" s="6" t="s">
        <v>14</v>
      </c>
      <c r="B4" s="5" t="s">
        <v>10</v>
      </c>
      <c r="C4" s="5" t="s">
        <v>18</v>
      </c>
      <c r="D4" s="5">
        <v>450</v>
      </c>
      <c r="E4" s="5">
        <v>780</v>
      </c>
      <c r="F4" s="5">
        <v>500</v>
      </c>
      <c r="G4" s="19"/>
      <c r="H4" s="34">
        <f t="shared" si="0"/>
        <v>280</v>
      </c>
      <c r="I4" s="35" t="str">
        <f t="shared" si="1"/>
        <v>lyon E4567</v>
      </c>
      <c r="J4" s="43" t="s">
        <v>28</v>
      </c>
      <c r="M4" t="str">
        <f t="shared" ref="M4:M17" si="2">CONCATENATE(I4," ",K4)</f>
        <v xml:space="preserve">lyon E4567 </v>
      </c>
      <c r="O4" t="s">
        <v>9</v>
      </c>
      <c r="P4" t="s">
        <v>46</v>
      </c>
      <c r="Q4" s="49"/>
      <c r="R4" s="49" t="s">
        <v>49</v>
      </c>
    </row>
    <row r="5" spans="1:18" ht="16" thickBot="1">
      <c r="A5" s="8" t="s">
        <v>15</v>
      </c>
      <c r="B5" s="9" t="s">
        <v>11</v>
      </c>
      <c r="C5" s="9" t="s">
        <v>19</v>
      </c>
      <c r="D5" s="9">
        <v>230</v>
      </c>
      <c r="E5" s="9">
        <v>400</v>
      </c>
      <c r="F5" s="9">
        <v>255</v>
      </c>
      <c r="G5" s="20"/>
      <c r="H5" s="34">
        <f t="shared" si="0"/>
        <v>145</v>
      </c>
      <c r="I5" s="35" t="str">
        <f t="shared" si="1"/>
        <v>amiens T5678</v>
      </c>
      <c r="J5" s="43" t="s">
        <v>28</v>
      </c>
      <c r="M5" t="str">
        <f t="shared" si="2"/>
        <v xml:space="preserve">amiens T5678 </v>
      </c>
      <c r="O5" t="s">
        <v>10</v>
      </c>
      <c r="P5" t="s">
        <v>47</v>
      </c>
      <c r="Q5" s="48" t="s">
        <v>50</v>
      </c>
      <c r="R5" s="48"/>
    </row>
    <row r="6" spans="1:18">
      <c r="A6" s="31" t="s">
        <v>12</v>
      </c>
      <c r="B6" s="30" t="s">
        <v>8</v>
      </c>
      <c r="C6" s="30" t="s">
        <v>57</v>
      </c>
      <c r="D6">
        <v>449</v>
      </c>
      <c r="E6">
        <v>846</v>
      </c>
      <c r="F6">
        <v>673</v>
      </c>
      <c r="H6" s="34">
        <f t="shared" si="0"/>
        <v>173</v>
      </c>
      <c r="I6" s="35" t="str">
        <f t="shared" si="1"/>
        <v>paris B4533</v>
      </c>
      <c r="J6" s="43" t="s">
        <v>28</v>
      </c>
      <c r="K6" s="49" t="s">
        <v>69</v>
      </c>
      <c r="L6" s="49" t="s">
        <v>75</v>
      </c>
      <c r="M6" t="str">
        <f t="shared" si="2"/>
        <v>paris B4533 LO923</v>
      </c>
      <c r="O6" t="s">
        <v>11</v>
      </c>
      <c r="P6" t="s">
        <v>46</v>
      </c>
      <c r="Q6" s="49"/>
      <c r="R6" s="49" t="s">
        <v>51</v>
      </c>
    </row>
    <row r="7" spans="1:18">
      <c r="A7" s="31" t="s">
        <v>15</v>
      </c>
      <c r="B7" s="30" t="s">
        <v>11</v>
      </c>
      <c r="C7" s="30" t="s">
        <v>58</v>
      </c>
      <c r="D7">
        <v>782</v>
      </c>
      <c r="E7">
        <v>859</v>
      </c>
      <c r="F7">
        <v>667</v>
      </c>
      <c r="H7" s="34">
        <f t="shared" si="0"/>
        <v>192</v>
      </c>
      <c r="I7" s="35" t="str">
        <f t="shared" si="1"/>
        <v>amiens B8736</v>
      </c>
      <c r="J7" s="43" t="s">
        <v>28</v>
      </c>
      <c r="M7" t="str">
        <f t="shared" si="2"/>
        <v xml:space="preserve">amiens B8736 </v>
      </c>
      <c r="O7" s="30" t="s">
        <v>11</v>
      </c>
      <c r="P7" t="s">
        <v>46</v>
      </c>
      <c r="Q7" s="49"/>
      <c r="R7" s="49" t="s">
        <v>66</v>
      </c>
    </row>
    <row r="8" spans="1:18">
      <c r="A8" s="31" t="s">
        <v>13</v>
      </c>
      <c r="B8" s="30" t="s">
        <v>9</v>
      </c>
      <c r="C8" s="30" t="s">
        <v>59</v>
      </c>
      <c r="D8">
        <v>559</v>
      </c>
      <c r="E8">
        <v>560</v>
      </c>
      <c r="F8">
        <v>129</v>
      </c>
      <c r="H8" s="34">
        <f t="shared" si="0"/>
        <v>431</v>
      </c>
      <c r="I8" s="35" t="str">
        <f t="shared" si="1"/>
        <v>lille A8373</v>
      </c>
      <c r="J8" s="43" t="s">
        <v>28</v>
      </c>
      <c r="K8" s="48" t="s">
        <v>67</v>
      </c>
      <c r="L8" s="48" t="s">
        <v>74</v>
      </c>
      <c r="M8" t="str">
        <f t="shared" si="2"/>
        <v>lille A8373 GH982</v>
      </c>
      <c r="O8" s="30" t="s">
        <v>9</v>
      </c>
      <c r="P8" t="s">
        <v>46</v>
      </c>
      <c r="Q8" s="48" t="s">
        <v>67</v>
      </c>
      <c r="R8" s="48"/>
    </row>
    <row r="9" spans="1:18">
      <c r="A9" s="31" t="s">
        <v>14</v>
      </c>
      <c r="B9" s="30" t="s">
        <v>10</v>
      </c>
      <c r="C9" s="30" t="s">
        <v>60</v>
      </c>
      <c r="D9">
        <v>386</v>
      </c>
      <c r="E9">
        <v>616</v>
      </c>
      <c r="F9">
        <v>338</v>
      </c>
      <c r="H9" s="34">
        <f t="shared" si="0"/>
        <v>278</v>
      </c>
      <c r="I9" s="35" t="str">
        <f t="shared" si="1"/>
        <v>lyon E4578</v>
      </c>
      <c r="J9" s="43" t="s">
        <v>28</v>
      </c>
      <c r="M9" t="str">
        <f t="shared" si="2"/>
        <v xml:space="preserve">lyon E4578 </v>
      </c>
      <c r="O9" s="30" t="s">
        <v>10</v>
      </c>
      <c r="P9" t="s">
        <v>47</v>
      </c>
      <c r="Q9" s="48" t="s">
        <v>68</v>
      </c>
      <c r="R9" s="48"/>
    </row>
    <row r="10" spans="1:18">
      <c r="A10" s="25" t="s">
        <v>12</v>
      </c>
      <c r="B10" s="26" t="s">
        <v>8</v>
      </c>
      <c r="C10" s="26" t="s">
        <v>16</v>
      </c>
      <c r="D10" s="26">
        <v>456</v>
      </c>
      <c r="E10" s="26">
        <v>567</v>
      </c>
      <c r="F10" s="26">
        <v>354</v>
      </c>
      <c r="G10" s="32"/>
      <c r="H10" s="36">
        <v>213</v>
      </c>
      <c r="I10" s="37" t="s">
        <v>53</v>
      </c>
      <c r="J10" s="43" t="s">
        <v>29</v>
      </c>
      <c r="K10" s="48" t="s">
        <v>48</v>
      </c>
      <c r="L10" s="48" t="s">
        <v>74</v>
      </c>
      <c r="M10" t="str">
        <f t="shared" si="2"/>
        <v>paris A1234 EP9056</v>
      </c>
      <c r="O10" s="30" t="s">
        <v>8</v>
      </c>
      <c r="P10" t="s">
        <v>45</v>
      </c>
      <c r="Q10" s="49"/>
      <c r="R10" s="49" t="s">
        <v>69</v>
      </c>
    </row>
    <row r="11" spans="1:18">
      <c r="A11" s="25" t="s">
        <v>13</v>
      </c>
      <c r="B11" s="26" t="s">
        <v>9</v>
      </c>
      <c r="C11" s="26" t="s">
        <v>17</v>
      </c>
      <c r="D11" s="26">
        <v>764</v>
      </c>
      <c r="E11" s="26">
        <v>846</v>
      </c>
      <c r="F11" s="26">
        <v>234</v>
      </c>
      <c r="G11" s="32"/>
      <c r="H11" s="36">
        <v>612</v>
      </c>
      <c r="I11" s="37" t="s">
        <v>54</v>
      </c>
      <c r="J11" s="43" t="s">
        <v>29</v>
      </c>
      <c r="K11" s="49" t="s">
        <v>49</v>
      </c>
      <c r="L11" s="49" t="s">
        <v>75</v>
      </c>
      <c r="M11" t="str">
        <f t="shared" si="2"/>
        <v>lille Z2345 EP4567</v>
      </c>
    </row>
    <row r="12" spans="1:18">
      <c r="A12" s="25" t="s">
        <v>14</v>
      </c>
      <c r="B12" s="26" t="s">
        <v>10</v>
      </c>
      <c r="C12" s="26" t="s">
        <v>18</v>
      </c>
      <c r="D12" s="26">
        <v>847</v>
      </c>
      <c r="E12" s="26">
        <v>9565</v>
      </c>
      <c r="F12" s="26">
        <v>5643</v>
      </c>
      <c r="G12" s="32"/>
      <c r="H12" s="36">
        <v>3922</v>
      </c>
      <c r="I12" s="37" t="s">
        <v>55</v>
      </c>
      <c r="J12" s="43" t="s">
        <v>29</v>
      </c>
      <c r="M12" t="str">
        <f t="shared" si="2"/>
        <v xml:space="preserve">lyon E4567 </v>
      </c>
    </row>
    <row r="13" spans="1:18" ht="16" thickBot="1">
      <c r="A13" s="27" t="s">
        <v>15</v>
      </c>
      <c r="B13" s="28" t="s">
        <v>11</v>
      </c>
      <c r="C13" s="28" t="s">
        <v>19</v>
      </c>
      <c r="D13" s="28">
        <v>987</v>
      </c>
      <c r="E13" s="28">
        <v>1534</v>
      </c>
      <c r="F13" s="28">
        <v>678</v>
      </c>
      <c r="G13" s="33"/>
      <c r="H13" s="36">
        <v>856</v>
      </c>
      <c r="I13" s="37" t="s">
        <v>56</v>
      </c>
      <c r="J13" s="43" t="s">
        <v>29</v>
      </c>
      <c r="M13" t="str">
        <f t="shared" si="2"/>
        <v xml:space="preserve">amiens T5678 </v>
      </c>
    </row>
    <row r="14" spans="1:18">
      <c r="A14" t="s">
        <v>15</v>
      </c>
      <c r="B14" t="s">
        <v>11</v>
      </c>
      <c r="C14" t="s">
        <v>58</v>
      </c>
      <c r="D14">
        <v>324</v>
      </c>
      <c r="E14">
        <v>444</v>
      </c>
      <c r="F14">
        <v>400</v>
      </c>
      <c r="H14" s="34">
        <v>44</v>
      </c>
      <c r="I14" s="35" t="s">
        <v>61</v>
      </c>
      <c r="J14" s="43" t="s">
        <v>29</v>
      </c>
      <c r="M14" t="str">
        <f t="shared" si="2"/>
        <v xml:space="preserve">amiens B8736 </v>
      </c>
    </row>
    <row r="15" spans="1:18">
      <c r="A15" t="s">
        <v>13</v>
      </c>
      <c r="B15" t="s">
        <v>9</v>
      </c>
      <c r="C15" t="s">
        <v>59</v>
      </c>
      <c r="D15">
        <v>232</v>
      </c>
      <c r="E15">
        <v>333</v>
      </c>
      <c r="F15">
        <v>300</v>
      </c>
      <c r="H15" s="34">
        <v>33</v>
      </c>
      <c r="I15" s="35" t="s">
        <v>62</v>
      </c>
      <c r="J15" s="43" t="s">
        <v>29</v>
      </c>
      <c r="K15" s="48" t="s">
        <v>67</v>
      </c>
      <c r="L15" s="48" t="s">
        <v>74</v>
      </c>
      <c r="M15" t="str">
        <f t="shared" si="2"/>
        <v>lille A8373 GH982</v>
      </c>
    </row>
    <row r="16" spans="1:18">
      <c r="A16" t="s">
        <v>14</v>
      </c>
      <c r="B16" t="s">
        <v>10</v>
      </c>
      <c r="C16" t="s">
        <v>60</v>
      </c>
      <c r="D16">
        <v>653</v>
      </c>
      <c r="E16">
        <v>777</v>
      </c>
      <c r="F16">
        <v>700</v>
      </c>
      <c r="H16" s="34">
        <v>77</v>
      </c>
      <c r="I16" s="35" t="s">
        <v>63</v>
      </c>
      <c r="J16" s="43" t="s">
        <v>29</v>
      </c>
      <c r="M16" t="str">
        <f t="shared" si="2"/>
        <v xml:space="preserve">lyon E4578 </v>
      </c>
    </row>
    <row r="17" spans="1:13" ht="16" thickBot="1">
      <c r="A17" t="s">
        <v>12</v>
      </c>
      <c r="B17" t="s">
        <v>8</v>
      </c>
      <c r="C17" t="s">
        <v>57</v>
      </c>
      <c r="D17">
        <v>421</v>
      </c>
      <c r="E17">
        <v>555</v>
      </c>
      <c r="F17">
        <v>500</v>
      </c>
      <c r="H17" s="38">
        <v>55</v>
      </c>
      <c r="I17" s="39" t="s">
        <v>64</v>
      </c>
      <c r="J17" s="44" t="s">
        <v>29</v>
      </c>
      <c r="K17" s="49" t="s">
        <v>69</v>
      </c>
      <c r="L17" s="49" t="s">
        <v>75</v>
      </c>
      <c r="M17" t="str">
        <f t="shared" si="2"/>
        <v>paris B4533 LO923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chart</vt:lpstr>
      <vt:lpstr>janv</vt:lpstr>
      <vt:lpstr>fev</vt:lpstr>
      <vt:lpstr>source</vt:lpstr>
    </vt:vector>
  </TitlesOfParts>
  <Company>HIHI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Polnaref</dc:creator>
  <cp:lastModifiedBy>Michel Polnaref</cp:lastModifiedBy>
  <dcterms:created xsi:type="dcterms:W3CDTF">2017-01-12T18:17:25Z</dcterms:created>
  <dcterms:modified xsi:type="dcterms:W3CDTF">2017-01-13T06:34:12Z</dcterms:modified>
</cp:coreProperties>
</file>