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7" lowestEdited="7" rupBuild="17329"/>
  <workbookPr dateCompatibility="0" filterPrivacy="1" codeName="ThisWorkbook" defaultThemeVersion="124226"/>
  <bookViews>
    <workbookView xWindow="0" yWindow="0" windowWidth="19200" windowHeight="6950" tabRatio="875" activeTab="1"/>
  </bookViews>
  <sheets>
    <sheet name="Janvier " sheetId="36" r:id="rId1"/>
    <sheet name="Février" sheetId="65" r:id="rId2"/>
    <sheet name="Mars" sheetId="75" r:id="rId3"/>
    <sheet name="Avril" sheetId="74" r:id="rId4"/>
    <sheet name="Mai" sheetId="73" r:id="rId5"/>
    <sheet name="Juin" sheetId="72" r:id="rId6"/>
    <sheet name="Juillet" sheetId="71" r:id="rId7"/>
    <sheet name="Août" sheetId="70" r:id="rId8"/>
    <sheet name="Septembre" sheetId="69" r:id="rId9"/>
    <sheet name="Octobre" sheetId="68" r:id="rId10"/>
    <sheet name="Novembre" sheetId="67" r:id="rId11"/>
    <sheet name="Decembre" sheetId="66" r:id="rId12"/>
    <sheet name="Récap annuel" sheetId="42" r:id="rId13"/>
    <sheet name="Données" sheetId="3" r:id="rId14"/>
  </sheets>
  <externalReferences>
    <externalReference r:id="rId15"/>
  </externalReferences>
  <definedNames>
    <definedName name="An">'Récap annuel'!$A$1</definedName>
    <definedName name="CODE">Données!$A$16:$A$23</definedName>
    <definedName name="COULEUR">Données!$B$16:$B$23</definedName>
    <definedName name="Fériés">Données!$C$2:$C$11</definedName>
    <definedName name="_xlnm.Print_Titles" localSheetId="7">Août!$1:$2</definedName>
    <definedName name="_xlnm.Print_Titles" localSheetId="3">Avril!$1:$2</definedName>
    <definedName name="_xlnm.Print_Titles" localSheetId="11">Decembre!$1:$2</definedName>
    <definedName name="_xlnm.Print_Titles" localSheetId="1">Février!$1:$2</definedName>
    <definedName name="_xlnm.Print_Titles" localSheetId="0">'Janvier '!$1:$2</definedName>
    <definedName name="_xlnm.Print_Titles" localSheetId="6">Juillet!$1:$2</definedName>
    <definedName name="_xlnm.Print_Titles" localSheetId="5">Juin!$1:$2</definedName>
    <definedName name="_xlnm.Print_Titles" localSheetId="4">Mai!$1:$2</definedName>
    <definedName name="_xlnm.Print_Titles" localSheetId="2">Mars!$1:$2</definedName>
    <definedName name="_xlnm.Print_Titles" localSheetId="10">Novembre!$1:$2</definedName>
    <definedName name="_xlnm.Print_Titles" localSheetId="9">Octobre!$1:$2</definedName>
    <definedName name="_xlnm.Print_Titles" localSheetId="8">Septembre!$1:$2</definedName>
    <definedName name="Mois">Données!$A$1:$B$12</definedName>
    <definedName name="_xlnm.Print_Area" localSheetId="7">Août!$A$1:$AG$21</definedName>
    <definedName name="_xlnm.Print_Area" localSheetId="3">Avril!$A$1:$AG$21</definedName>
    <definedName name="_xlnm.Print_Area" localSheetId="11">Decembre!$A$1:$AG$21</definedName>
    <definedName name="_xlnm.Print_Area" localSheetId="1">Février!$A$1:$AG$21</definedName>
    <definedName name="_xlnm.Print_Area" localSheetId="0">'Janvier '!$A$1:$AG$20</definedName>
    <definedName name="_xlnm.Print_Area" localSheetId="6">Juillet!$A$1:$AG$21</definedName>
    <definedName name="_xlnm.Print_Area" localSheetId="5">Juin!$A$1:$AG$21</definedName>
    <definedName name="_xlnm.Print_Area" localSheetId="4">Mai!$A$1:$AG$21</definedName>
    <definedName name="_xlnm.Print_Area" localSheetId="2">Mars!$A$1:$AG$21</definedName>
    <definedName name="_xlnm.Print_Area" localSheetId="10">Novembre!$A$1:$AG$21</definedName>
    <definedName name="_xlnm.Print_Area" localSheetId="9">Octobre!$A$1:$AG$21</definedName>
    <definedName name="_xlnm.Print_Area" localSheetId="12">'Récap annuel'!$A$1:$F$20</definedName>
    <definedName name="_xlnm.Print_Area" localSheetId="8">Septembre!$A$1:$AG$21</definedName>
  </definedNames>
  <calcPr calcId="171027"/>
  <extLs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purl.oclc.org/ooxml/spreadsheetml/main">
  <c r="AI5" i="36" l="1"/>
  <c r="AI6" i="36"/>
  <c r="AI7" i="36"/>
  <c r="AI8" i="36"/>
  <c r="AI9" i="36"/>
  <c r="AI10" i="36"/>
  <c r="AI11" i="36"/>
  <c r="AI12" i="36"/>
  <c r="AI13" i="36"/>
  <c r="AI14" i="36"/>
  <c r="AI15" i="36"/>
  <c r="AI16" i="36"/>
  <c r="AI17" i="36"/>
  <c r="AI18" i="36"/>
  <c r="AI19" i="36"/>
  <c r="AI20" i="36"/>
  <c r="AI3" i="36"/>
  <c r="AI4" i="36"/>
  <c r="A4" i="66" l="1"/>
  <c r="A8" i="69"/>
  <c r="A4" i="73"/>
  <c r="A8" i="74"/>
  <c r="A9" i="75"/>
  <c r="A5" i="36"/>
  <c r="A6" i="66"/>
  <c r="A5" i="66"/>
  <c r="C1" i="36"/>
  <c r="A10" i="66"/>
  <c r="A8" i="66"/>
  <c r="AK21" i="66"/>
  <c r="AJ21" i="66"/>
  <c r="AI21" i="66"/>
  <c r="AH21" i="66"/>
  <c r="AK20" i="66"/>
  <c r="AJ20" i="66"/>
  <c r="AI20" i="66"/>
  <c r="AH20" i="66"/>
  <c r="AK19" i="66"/>
  <c r="AJ19" i="66"/>
  <c r="AI19" i="66"/>
  <c r="AH19" i="66"/>
  <c r="AK18" i="66"/>
  <c r="AJ18" i="66"/>
  <c r="AI18" i="66"/>
  <c r="AH18" i="66"/>
  <c r="AK17" i="66"/>
  <c r="AJ17" i="66"/>
  <c r="AI17" i="66"/>
  <c r="AH17" i="66"/>
  <c r="AK16" i="66"/>
  <c r="AJ16" i="66"/>
  <c r="AI16" i="66"/>
  <c r="AH16" i="66"/>
  <c r="AK15" i="66"/>
  <c r="AJ15" i="66"/>
  <c r="AI15" i="66"/>
  <c r="AH15" i="66"/>
  <c r="AK14" i="66"/>
  <c r="AJ14" i="66"/>
  <c r="AI14" i="66"/>
  <c r="AH14" i="66"/>
  <c r="AK13" i="66"/>
  <c r="AJ13" i="66"/>
  <c r="AI13" i="66"/>
  <c r="AH13" i="66"/>
  <c r="AK12" i="66"/>
  <c r="AJ12" i="66"/>
  <c r="AI12" i="66"/>
  <c r="AH12" i="66"/>
  <c r="AK11" i="66"/>
  <c r="AJ11" i="66"/>
  <c r="AI11" i="66"/>
  <c r="AH11" i="66"/>
  <c r="AK10" i="66"/>
  <c r="AJ10" i="66"/>
  <c r="AI10" i="66"/>
  <c r="AH10" i="66"/>
  <c r="AK9" i="66"/>
  <c r="AJ9" i="66"/>
  <c r="AI9" i="66"/>
  <c r="AH9" i="66"/>
  <c r="AK8" i="66"/>
  <c r="AJ8" i="66"/>
  <c r="AI8" i="66"/>
  <c r="AH8" i="66"/>
  <c r="AK7" i="66"/>
  <c r="AJ7" i="66"/>
  <c r="AI7" i="66"/>
  <c r="AH7" i="66"/>
  <c r="AK6" i="66"/>
  <c r="AJ6" i="66"/>
  <c r="AI6" i="66"/>
  <c r="AH6" i="66"/>
  <c r="AK5" i="66"/>
  <c r="AJ5" i="66"/>
  <c r="AI5" i="66"/>
  <c r="AH5" i="66"/>
  <c r="AK4" i="66"/>
  <c r="AJ4" i="66"/>
  <c r="AI4" i="66"/>
  <c r="AH4" i="66"/>
  <c r="AK3" i="66"/>
  <c r="AJ3" i="66"/>
  <c r="AI3" i="66"/>
  <c r="AH3" i="66"/>
  <c r="AK21" i="67"/>
  <c r="AJ21" i="67"/>
  <c r="AI21" i="67"/>
  <c r="AH21" i="67"/>
  <c r="AK20" i="67"/>
  <c r="AJ20" i="67"/>
  <c r="AI20" i="67"/>
  <c r="AH20" i="67"/>
  <c r="AK19" i="67"/>
  <c r="AJ19" i="67"/>
  <c r="AI19" i="67"/>
  <c r="AH19" i="67"/>
  <c r="AK18" i="67"/>
  <c r="AJ18" i="67"/>
  <c r="AI18" i="67"/>
  <c r="AH18" i="67"/>
  <c r="AK17" i="67"/>
  <c r="AJ17" i="67"/>
  <c r="AI17" i="67"/>
  <c r="AH17" i="67"/>
  <c r="AK16" i="67"/>
  <c r="AJ16" i="67"/>
  <c r="AI16" i="67"/>
  <c r="AH16" i="67"/>
  <c r="AK15" i="67"/>
  <c r="AJ15" i="67"/>
  <c r="AI15" i="67"/>
  <c r="AH15" i="67"/>
  <c r="AK14" i="67"/>
  <c r="AJ14" i="67"/>
  <c r="AI14" i="67"/>
  <c r="AH14" i="67"/>
  <c r="AK13" i="67"/>
  <c r="AJ13" i="67"/>
  <c r="AI13" i="67"/>
  <c r="AH13" i="67"/>
  <c r="AK12" i="67"/>
  <c r="AJ12" i="67"/>
  <c r="AI12" i="67"/>
  <c r="AH12" i="67"/>
  <c r="AK11" i="67"/>
  <c r="AJ11" i="67"/>
  <c r="AI11" i="67"/>
  <c r="AH11" i="67"/>
  <c r="AK10" i="67"/>
  <c r="AJ10" i="67"/>
  <c r="AI10" i="67"/>
  <c r="AH10" i="67"/>
  <c r="AK9" i="67"/>
  <c r="AJ9" i="67"/>
  <c r="AI9" i="67"/>
  <c r="AH9" i="67"/>
  <c r="AK8" i="67"/>
  <c r="AJ8" i="67"/>
  <c r="AI8" i="67"/>
  <c r="AH8" i="67"/>
  <c r="AK7" i="67"/>
  <c r="AJ7" i="67"/>
  <c r="AI7" i="67"/>
  <c r="AH7" i="67"/>
  <c r="AK6" i="67"/>
  <c r="AJ6" i="67"/>
  <c r="AI6" i="67"/>
  <c r="AH6" i="67"/>
  <c r="AK5" i="67"/>
  <c r="AJ5" i="67"/>
  <c r="AI5" i="67"/>
  <c r="AH5" i="67"/>
  <c r="AK4" i="67"/>
  <c r="AJ4" i="67"/>
  <c r="AI4" i="67"/>
  <c r="AH4" i="67"/>
  <c r="AK3" i="67"/>
  <c r="AJ3" i="67"/>
  <c r="AI3" i="67"/>
  <c r="AH3" i="67"/>
  <c r="AK21" i="68"/>
  <c r="AJ21" i="68"/>
  <c r="AI21" i="68"/>
  <c r="AH21" i="68"/>
  <c r="AK20" i="68"/>
  <c r="AJ20" i="68"/>
  <c r="AI20" i="68"/>
  <c r="AH20" i="68"/>
  <c r="AK19" i="68"/>
  <c r="AJ19" i="68"/>
  <c r="AI19" i="68"/>
  <c r="AH19" i="68"/>
  <c r="AK18" i="68"/>
  <c r="AJ18" i="68"/>
  <c r="AI18" i="68"/>
  <c r="AH18" i="68"/>
  <c r="AK17" i="68"/>
  <c r="AJ17" i="68"/>
  <c r="AI17" i="68"/>
  <c r="AH17" i="68"/>
  <c r="AK16" i="68"/>
  <c r="AJ16" i="68"/>
  <c r="AI16" i="68"/>
  <c r="AH16" i="68"/>
  <c r="AK15" i="68"/>
  <c r="AJ15" i="68"/>
  <c r="AI15" i="68"/>
  <c r="AH15" i="68"/>
  <c r="AK14" i="68"/>
  <c r="AJ14" i="68"/>
  <c r="AI14" i="68"/>
  <c r="AH14" i="68"/>
  <c r="AK13" i="68"/>
  <c r="AJ13" i="68"/>
  <c r="AI13" i="68"/>
  <c r="AH13" i="68"/>
  <c r="AK12" i="68"/>
  <c r="AJ12" i="68"/>
  <c r="AI12" i="68"/>
  <c r="AH12" i="68"/>
  <c r="AK11" i="68"/>
  <c r="AJ11" i="68"/>
  <c r="AI11" i="68"/>
  <c r="AH11" i="68"/>
  <c r="AK10" i="68"/>
  <c r="AJ10" i="68"/>
  <c r="AI10" i="68"/>
  <c r="AH10" i="68"/>
  <c r="AK9" i="68"/>
  <c r="AJ9" i="68"/>
  <c r="AI9" i="68"/>
  <c r="AH9" i="68"/>
  <c r="AK8" i="68"/>
  <c r="AJ8" i="68"/>
  <c r="AI8" i="68"/>
  <c r="AH8" i="68"/>
  <c r="AK7" i="68"/>
  <c r="AJ7" i="68"/>
  <c r="AI7" i="68"/>
  <c r="AH7" i="68"/>
  <c r="AK6" i="68"/>
  <c r="AJ6" i="68"/>
  <c r="AI6" i="68"/>
  <c r="AH6" i="68"/>
  <c r="AK5" i="68"/>
  <c r="AJ5" i="68"/>
  <c r="AI5" i="68"/>
  <c r="AH5" i="68"/>
  <c r="AK4" i="68"/>
  <c r="AJ4" i="68"/>
  <c r="AI4" i="68"/>
  <c r="AH4" i="68"/>
  <c r="AK3" i="68"/>
  <c r="AJ3" i="68"/>
  <c r="AI3" i="68"/>
  <c r="AH3" i="68"/>
  <c r="AK21" i="69"/>
  <c r="AJ21" i="69"/>
  <c r="AI21" i="69"/>
  <c r="AH21" i="69"/>
  <c r="AK20" i="69"/>
  <c r="AJ20" i="69"/>
  <c r="AI20" i="69"/>
  <c r="AH20" i="69"/>
  <c r="AK19" i="69"/>
  <c r="AJ19" i="69"/>
  <c r="AI19" i="69"/>
  <c r="AH19" i="69"/>
  <c r="AK18" i="69"/>
  <c r="AJ18" i="69"/>
  <c r="AI18" i="69"/>
  <c r="AH18" i="69"/>
  <c r="AK17" i="69"/>
  <c r="AJ17" i="69"/>
  <c r="AI17" i="69"/>
  <c r="AH17" i="69"/>
  <c r="AK16" i="69"/>
  <c r="AJ16" i="69"/>
  <c r="AI16" i="69"/>
  <c r="AH16" i="69"/>
  <c r="AK15" i="69"/>
  <c r="AJ15" i="69"/>
  <c r="AI15" i="69"/>
  <c r="AH15" i="69"/>
  <c r="AK14" i="69"/>
  <c r="AJ14" i="69"/>
  <c r="AI14" i="69"/>
  <c r="AH14" i="69"/>
  <c r="AK13" i="69"/>
  <c r="AJ13" i="69"/>
  <c r="AI13" i="69"/>
  <c r="AH13" i="69"/>
  <c r="AK12" i="69"/>
  <c r="AJ12" i="69"/>
  <c r="AI12" i="69"/>
  <c r="AH12" i="69"/>
  <c r="AK11" i="69"/>
  <c r="AJ11" i="69"/>
  <c r="AI11" i="69"/>
  <c r="AH11" i="69"/>
  <c r="AK10" i="69"/>
  <c r="AJ10" i="69"/>
  <c r="AI10" i="69"/>
  <c r="AH10" i="69"/>
  <c r="AK9" i="69"/>
  <c r="AJ9" i="69"/>
  <c r="AI9" i="69"/>
  <c r="AH9" i="69"/>
  <c r="AK8" i="69"/>
  <c r="AJ8" i="69"/>
  <c r="AI8" i="69"/>
  <c r="AH8" i="69"/>
  <c r="AK7" i="69"/>
  <c r="AJ7" i="69"/>
  <c r="AI7" i="69"/>
  <c r="AH7" i="69"/>
  <c r="AK6" i="69"/>
  <c r="AJ6" i="69"/>
  <c r="AI6" i="69"/>
  <c r="AH6" i="69"/>
  <c r="AK5" i="69"/>
  <c r="AJ5" i="69"/>
  <c r="AI5" i="69"/>
  <c r="AH5" i="69"/>
  <c r="AK4" i="69"/>
  <c r="AJ4" i="69"/>
  <c r="AI4" i="69"/>
  <c r="AH4" i="69"/>
  <c r="AK3" i="69"/>
  <c r="AJ3" i="69"/>
  <c r="AI3" i="69"/>
  <c r="AH3" i="69"/>
  <c r="AK21" i="70"/>
  <c r="AJ21" i="70"/>
  <c r="AI21" i="70"/>
  <c r="AH21" i="70"/>
  <c r="AK20" i="70"/>
  <c r="AJ20" i="70"/>
  <c r="AI20" i="70"/>
  <c r="AH20" i="70"/>
  <c r="AK19" i="70"/>
  <c r="AJ19" i="70"/>
  <c r="AI19" i="70"/>
  <c r="AH19" i="70"/>
  <c r="AK18" i="70"/>
  <c r="AJ18" i="70"/>
  <c r="AI18" i="70"/>
  <c r="AH18" i="70"/>
  <c r="AK17" i="70"/>
  <c r="AJ17" i="70"/>
  <c r="AI17" i="70"/>
  <c r="AH17" i="70"/>
  <c r="AK16" i="70"/>
  <c r="AJ16" i="70"/>
  <c r="AI16" i="70"/>
  <c r="AH16" i="70"/>
  <c r="AK15" i="70"/>
  <c r="AJ15" i="70"/>
  <c r="AI15" i="70"/>
  <c r="AH15" i="70"/>
  <c r="AK14" i="70"/>
  <c r="AJ14" i="70"/>
  <c r="AI14" i="70"/>
  <c r="AH14" i="70"/>
  <c r="AK13" i="70"/>
  <c r="AJ13" i="70"/>
  <c r="AI13" i="70"/>
  <c r="AH13" i="70"/>
  <c r="AK12" i="70"/>
  <c r="AJ12" i="70"/>
  <c r="AI12" i="70"/>
  <c r="AH12" i="70"/>
  <c r="AK11" i="70"/>
  <c r="AJ11" i="70"/>
  <c r="AI11" i="70"/>
  <c r="AH11" i="70"/>
  <c r="AK10" i="70"/>
  <c r="AJ10" i="70"/>
  <c r="AI10" i="70"/>
  <c r="AH10" i="70"/>
  <c r="AK9" i="70"/>
  <c r="AJ9" i="70"/>
  <c r="AI9" i="70"/>
  <c r="AH9" i="70"/>
  <c r="AK8" i="70"/>
  <c r="AJ8" i="70"/>
  <c r="AI8" i="70"/>
  <c r="AH8" i="70"/>
  <c r="AK7" i="70"/>
  <c r="AJ7" i="70"/>
  <c r="AI7" i="70"/>
  <c r="AH7" i="70"/>
  <c r="AK6" i="70"/>
  <c r="AJ6" i="70"/>
  <c r="AI6" i="70"/>
  <c r="AH6" i="70"/>
  <c r="AK5" i="70"/>
  <c r="AJ5" i="70"/>
  <c r="AI5" i="70"/>
  <c r="AH5" i="70"/>
  <c r="AK4" i="70"/>
  <c r="AJ4" i="70"/>
  <c r="AI4" i="70"/>
  <c r="AH4" i="70"/>
  <c r="AK3" i="70"/>
  <c r="AJ3" i="70"/>
  <c r="AI3" i="70"/>
  <c r="AH3" i="70"/>
  <c r="AK21" i="71"/>
  <c r="AJ21" i="71"/>
  <c r="AI21" i="71"/>
  <c r="AH21" i="71"/>
  <c r="AK20" i="71"/>
  <c r="AJ20" i="71"/>
  <c r="AI20" i="71"/>
  <c r="AH20" i="71"/>
  <c r="AK19" i="71"/>
  <c r="AJ19" i="71"/>
  <c r="AI19" i="71"/>
  <c r="AH19" i="71"/>
  <c r="AK18" i="71"/>
  <c r="AJ18" i="71"/>
  <c r="AI18" i="71"/>
  <c r="AH18" i="71"/>
  <c r="AK17" i="71"/>
  <c r="AJ17" i="71"/>
  <c r="AI17" i="71"/>
  <c r="AH17" i="71"/>
  <c r="AK16" i="71"/>
  <c r="AJ16" i="71"/>
  <c r="AI16" i="71"/>
  <c r="AH16" i="71"/>
  <c r="AK15" i="71"/>
  <c r="AJ15" i="71"/>
  <c r="AI15" i="71"/>
  <c r="AH15" i="71"/>
  <c r="AK14" i="71"/>
  <c r="AJ14" i="71"/>
  <c r="AI14" i="71"/>
  <c r="AH14" i="71"/>
  <c r="AK13" i="71"/>
  <c r="AJ13" i="71"/>
  <c r="AI13" i="71"/>
  <c r="AH13" i="71"/>
  <c r="AK12" i="71"/>
  <c r="AJ12" i="71"/>
  <c r="AI12" i="71"/>
  <c r="AH12" i="71"/>
  <c r="AK11" i="71"/>
  <c r="AJ11" i="71"/>
  <c r="AI11" i="71"/>
  <c r="AH11" i="71"/>
  <c r="AK10" i="71"/>
  <c r="AJ10" i="71"/>
  <c r="AI10" i="71"/>
  <c r="AH10" i="71"/>
  <c r="AK9" i="71"/>
  <c r="AJ9" i="71"/>
  <c r="AI9" i="71"/>
  <c r="AH9" i="71"/>
  <c r="AK8" i="71"/>
  <c r="AJ8" i="71"/>
  <c r="AI8" i="71"/>
  <c r="AH8" i="71"/>
  <c r="AK7" i="71"/>
  <c r="AJ7" i="71"/>
  <c r="AI7" i="71"/>
  <c r="AH7" i="71"/>
  <c r="AK6" i="71"/>
  <c r="AJ6" i="71"/>
  <c r="AI6" i="71"/>
  <c r="AH6" i="71"/>
  <c r="AK5" i="71"/>
  <c r="AJ5" i="71"/>
  <c r="AI5" i="71"/>
  <c r="AH5" i="71"/>
  <c r="AK4" i="71"/>
  <c r="AJ4" i="71"/>
  <c r="AI4" i="71"/>
  <c r="AH4" i="71"/>
  <c r="AK3" i="71"/>
  <c r="AJ3" i="71"/>
  <c r="AI3" i="71"/>
  <c r="AH3" i="71"/>
  <c r="AK21" i="72"/>
  <c r="AJ21" i="72"/>
  <c r="AI21" i="72"/>
  <c r="AH21" i="72"/>
  <c r="AK20" i="72"/>
  <c r="AJ20" i="72"/>
  <c r="AI20" i="72"/>
  <c r="AH20" i="72"/>
  <c r="AK19" i="72"/>
  <c r="AJ19" i="72"/>
  <c r="AI19" i="72"/>
  <c r="AH19" i="72"/>
  <c r="AK18" i="72"/>
  <c r="AJ18" i="72"/>
  <c r="AI18" i="72"/>
  <c r="AH18" i="72"/>
  <c r="AK17" i="72"/>
  <c r="AJ17" i="72"/>
  <c r="AI17" i="72"/>
  <c r="AH17" i="72"/>
  <c r="AK16" i="72"/>
  <c r="AJ16" i="72"/>
  <c r="AI16" i="72"/>
  <c r="AH16" i="72"/>
  <c r="AK15" i="72"/>
  <c r="AJ15" i="72"/>
  <c r="AI15" i="72"/>
  <c r="AH15" i="72"/>
  <c r="AK14" i="72"/>
  <c r="AJ14" i="72"/>
  <c r="AI14" i="72"/>
  <c r="AH14" i="72"/>
  <c r="AK13" i="72"/>
  <c r="AJ13" i="72"/>
  <c r="AI13" i="72"/>
  <c r="AH13" i="72"/>
  <c r="AK12" i="72"/>
  <c r="AJ12" i="72"/>
  <c r="AI12" i="72"/>
  <c r="AH12" i="72"/>
  <c r="AK11" i="72"/>
  <c r="AJ11" i="72"/>
  <c r="AI11" i="72"/>
  <c r="AH11" i="72"/>
  <c r="AK10" i="72"/>
  <c r="AJ10" i="72"/>
  <c r="AI10" i="72"/>
  <c r="AH10" i="72"/>
  <c r="AK9" i="72"/>
  <c r="AJ9" i="72"/>
  <c r="AI9" i="72"/>
  <c r="AH9" i="72"/>
  <c r="AK8" i="72"/>
  <c r="AJ8" i="72"/>
  <c r="AI8" i="72"/>
  <c r="AH8" i="72"/>
  <c r="AK7" i="72"/>
  <c r="AJ7" i="72"/>
  <c r="AI7" i="72"/>
  <c r="AH7" i="72"/>
  <c r="AK6" i="72"/>
  <c r="AJ6" i="72"/>
  <c r="AI6" i="72"/>
  <c r="AH6" i="72"/>
  <c r="AK5" i="72"/>
  <c r="AJ5" i="72"/>
  <c r="AI5" i="72"/>
  <c r="AH5" i="72"/>
  <c r="AK4" i="72"/>
  <c r="AJ4" i="72"/>
  <c r="AI4" i="72"/>
  <c r="AH4" i="72"/>
  <c r="AK3" i="72"/>
  <c r="AJ3" i="72"/>
  <c r="AI3" i="72"/>
  <c r="AH3" i="72"/>
  <c r="AK21" i="73"/>
  <c r="AJ21" i="73"/>
  <c r="AI21" i="73"/>
  <c r="AH21" i="73"/>
  <c r="AK20" i="73"/>
  <c r="AJ20" i="73"/>
  <c r="AI20" i="73"/>
  <c r="AH20" i="73"/>
  <c r="AK19" i="73"/>
  <c r="AJ19" i="73"/>
  <c r="AI19" i="73"/>
  <c r="AH19" i="73"/>
  <c r="AK18" i="73"/>
  <c r="AJ18" i="73"/>
  <c r="AI18" i="73"/>
  <c r="AH18" i="73"/>
  <c r="AK17" i="73"/>
  <c r="AJ17" i="73"/>
  <c r="AI17" i="73"/>
  <c r="AH17" i="73"/>
  <c r="AK16" i="73"/>
  <c r="AJ16" i="73"/>
  <c r="AI16" i="73"/>
  <c r="AH16" i="73"/>
  <c r="AK15" i="73"/>
  <c r="AJ15" i="73"/>
  <c r="AI15" i="73"/>
  <c r="AH15" i="73"/>
  <c r="AK14" i="73"/>
  <c r="AJ14" i="73"/>
  <c r="AI14" i="73"/>
  <c r="AH14" i="73"/>
  <c r="AK13" i="73"/>
  <c r="AJ13" i="73"/>
  <c r="AI13" i="73"/>
  <c r="AH13" i="73"/>
  <c r="AK12" i="73"/>
  <c r="AJ12" i="73"/>
  <c r="AI12" i="73"/>
  <c r="AH12" i="73"/>
  <c r="AK11" i="73"/>
  <c r="AJ11" i="73"/>
  <c r="AI11" i="73"/>
  <c r="AH11" i="73"/>
  <c r="AK10" i="73"/>
  <c r="AJ10" i="73"/>
  <c r="AI10" i="73"/>
  <c r="AH10" i="73"/>
  <c r="AK9" i="73"/>
  <c r="AJ9" i="73"/>
  <c r="AI9" i="73"/>
  <c r="AH9" i="73"/>
  <c r="AK8" i="73"/>
  <c r="AJ8" i="73"/>
  <c r="AI8" i="73"/>
  <c r="AH8" i="73"/>
  <c r="AK7" i="73"/>
  <c r="AJ7" i="73"/>
  <c r="AI7" i="73"/>
  <c r="AH7" i="73"/>
  <c r="AK6" i="73"/>
  <c r="AJ6" i="73"/>
  <c r="AI6" i="73"/>
  <c r="AH6" i="73"/>
  <c r="AK5" i="73"/>
  <c r="AJ5" i="73"/>
  <c r="AI5" i="73"/>
  <c r="AH5" i="73"/>
  <c r="AK4" i="73"/>
  <c r="AJ4" i="73"/>
  <c r="AI4" i="73"/>
  <c r="AH4" i="73"/>
  <c r="AK3" i="73"/>
  <c r="AJ3" i="73"/>
  <c r="AI3" i="73"/>
  <c r="AH3" i="73"/>
  <c r="AK21" i="74"/>
  <c r="AJ21" i="74"/>
  <c r="AI21" i="74"/>
  <c r="AH21" i="74"/>
  <c r="AK20" i="74"/>
  <c r="AJ20" i="74"/>
  <c r="AI20" i="74"/>
  <c r="AH20" i="74"/>
  <c r="AK19" i="74"/>
  <c r="AJ19" i="74"/>
  <c r="AI19" i="74"/>
  <c r="AH19" i="74"/>
  <c r="AK18" i="74"/>
  <c r="AJ18" i="74"/>
  <c r="AI18" i="74"/>
  <c r="AH18" i="74"/>
  <c r="AK17" i="74"/>
  <c r="AJ17" i="74"/>
  <c r="AI17" i="74"/>
  <c r="AH17" i="74"/>
  <c r="AK16" i="74"/>
  <c r="AJ16" i="74"/>
  <c r="AI16" i="74"/>
  <c r="AH16" i="74"/>
  <c r="AK15" i="74"/>
  <c r="AJ15" i="74"/>
  <c r="AI15" i="74"/>
  <c r="AH15" i="74"/>
  <c r="AK14" i="74"/>
  <c r="AJ14" i="74"/>
  <c r="AI14" i="74"/>
  <c r="AH14" i="74"/>
  <c r="AK13" i="74"/>
  <c r="AJ13" i="74"/>
  <c r="AI13" i="74"/>
  <c r="AH13" i="74"/>
  <c r="AK12" i="74"/>
  <c r="AJ12" i="74"/>
  <c r="AI12" i="74"/>
  <c r="AH12" i="74"/>
  <c r="AK11" i="74"/>
  <c r="AJ11" i="74"/>
  <c r="AI11" i="74"/>
  <c r="AH11" i="74"/>
  <c r="AK10" i="74"/>
  <c r="AJ10" i="74"/>
  <c r="AI10" i="74"/>
  <c r="AH10" i="74"/>
  <c r="AK9" i="74"/>
  <c r="AJ9" i="74"/>
  <c r="AI9" i="74"/>
  <c r="AH9" i="74"/>
  <c r="AK8" i="74"/>
  <c r="AJ8" i="74"/>
  <c r="AI8" i="74"/>
  <c r="AH8" i="74"/>
  <c r="AK7" i="74"/>
  <c r="AJ7" i="74"/>
  <c r="AI7" i="74"/>
  <c r="AH7" i="74"/>
  <c r="AK6" i="74"/>
  <c r="AJ6" i="74"/>
  <c r="AI6" i="74"/>
  <c r="AH6" i="74"/>
  <c r="AK5" i="74"/>
  <c r="AJ5" i="74"/>
  <c r="AI5" i="74"/>
  <c r="AH5" i="74"/>
  <c r="AK4" i="74"/>
  <c r="AJ4" i="74"/>
  <c r="AI4" i="74"/>
  <c r="AH4" i="74"/>
  <c r="AK3" i="74"/>
  <c r="AJ3" i="74"/>
  <c r="AI3" i="74"/>
  <c r="AH3" i="74"/>
  <c r="AH4" i="75"/>
  <c r="AI4" i="75"/>
  <c r="AJ4" i="75"/>
  <c r="AK4" i="75"/>
  <c r="AH5" i="75"/>
  <c r="AI5" i="75"/>
  <c r="AJ5" i="75"/>
  <c r="AK5" i="75"/>
  <c r="AH6" i="75"/>
  <c r="AI6" i="75"/>
  <c r="AJ6" i="75"/>
  <c r="AK6" i="75"/>
  <c r="AH7" i="75"/>
  <c r="AI7" i="75"/>
  <c r="AJ7" i="75"/>
  <c r="AK7" i="75"/>
  <c r="AH8" i="75"/>
  <c r="AI8" i="75"/>
  <c r="AJ8" i="75"/>
  <c r="AK8" i="75"/>
  <c r="AH9" i="75"/>
  <c r="AI9" i="75"/>
  <c r="AJ9" i="75"/>
  <c r="AK9" i="75"/>
  <c r="AH10" i="75"/>
  <c r="AI10" i="75"/>
  <c r="AJ10" i="75"/>
  <c r="AK10" i="75"/>
  <c r="AH11" i="75"/>
  <c r="AI11" i="75"/>
  <c r="AJ11" i="75"/>
  <c r="AK11" i="75"/>
  <c r="AH12" i="75"/>
  <c r="AI12" i="75"/>
  <c r="AJ12" i="75"/>
  <c r="AK12" i="75"/>
  <c r="AH13" i="75"/>
  <c r="AI13" i="75"/>
  <c r="AJ13" i="75"/>
  <c r="AK13" i="75"/>
  <c r="AH14" i="75"/>
  <c r="AI14" i="75"/>
  <c r="AJ14" i="75"/>
  <c r="AK14" i="75"/>
  <c r="AH15" i="75"/>
  <c r="AI15" i="75"/>
  <c r="AJ15" i="75"/>
  <c r="AK15" i="75"/>
  <c r="AH16" i="75"/>
  <c r="AI16" i="75"/>
  <c r="AJ16" i="75"/>
  <c r="AK16" i="75"/>
  <c r="AH17" i="75"/>
  <c r="AI17" i="75"/>
  <c r="AJ17" i="75"/>
  <c r="AK17" i="75"/>
  <c r="AH18" i="75"/>
  <c r="AI18" i="75"/>
  <c r="AJ18" i="75"/>
  <c r="AK18" i="75"/>
  <c r="AH19" i="75"/>
  <c r="AI19" i="75"/>
  <c r="AJ19" i="75"/>
  <c r="AK19" i="75"/>
  <c r="AH20" i="75"/>
  <c r="AI20" i="75"/>
  <c r="AJ20" i="75"/>
  <c r="AK20" i="75"/>
  <c r="AH21" i="75"/>
  <c r="AI21" i="75"/>
  <c r="AJ21" i="75"/>
  <c r="AK21" i="75"/>
  <c r="AK3" i="75"/>
  <c r="AJ3" i="75"/>
  <c r="AI3" i="75"/>
  <c r="AH3" i="75"/>
  <c r="A21" i="66"/>
  <c r="A20" i="66"/>
  <c r="A19" i="66"/>
  <c r="A18" i="66"/>
  <c r="A17" i="66"/>
  <c r="A16" i="66"/>
  <c r="A15" i="66"/>
  <c r="A14" i="66"/>
  <c r="A13" i="66"/>
  <c r="A12" i="66"/>
  <c r="A11" i="66"/>
  <c r="A9" i="66"/>
  <c r="A7" i="66"/>
  <c r="A3" i="66"/>
  <c r="A21" i="67"/>
  <c r="A20" i="67"/>
  <c r="A19" i="67"/>
  <c r="A18" i="67"/>
  <c r="A17" i="67"/>
  <c r="A16" i="67"/>
  <c r="A15" i="67"/>
  <c r="A14" i="67"/>
  <c r="A13" i="67"/>
  <c r="A12" i="67"/>
  <c r="A11" i="67"/>
  <c r="A10" i="67"/>
  <c r="A9" i="67"/>
  <c r="A8" i="67"/>
  <c r="A7" i="67"/>
  <c r="A6" i="67"/>
  <c r="A5" i="67"/>
  <c r="A4" i="67"/>
  <c r="A3" i="67"/>
  <c r="A21" i="68"/>
  <c r="A20" i="68"/>
  <c r="A19" i="68"/>
  <c r="A18" i="68"/>
  <c r="A17" i="68"/>
  <c r="A16" i="68"/>
  <c r="A15" i="68"/>
  <c r="A14" i="68"/>
  <c r="A13" i="68"/>
  <c r="A12" i="68"/>
  <c r="A11" i="68"/>
  <c r="A10" i="68"/>
  <c r="A9" i="68"/>
  <c r="A8" i="68"/>
  <c r="A7" i="68"/>
  <c r="A6" i="68"/>
  <c r="A5" i="68"/>
  <c r="A4" i="68"/>
  <c r="A3" i="68"/>
  <c r="A21" i="69"/>
  <c r="A20" i="69"/>
  <c r="A19" i="69"/>
  <c r="A18" i="69"/>
  <c r="A17" i="69"/>
  <c r="A16" i="69"/>
  <c r="A15" i="69"/>
  <c r="A14" i="69"/>
  <c r="A13" i="69"/>
  <c r="A12" i="69"/>
  <c r="A11" i="69"/>
  <c r="A10" i="69"/>
  <c r="A9" i="69"/>
  <c r="A7" i="69"/>
  <c r="A6" i="69"/>
  <c r="A5" i="69"/>
  <c r="A4" i="69"/>
  <c r="A3" i="69"/>
  <c r="A21" i="70"/>
  <c r="A20" i="70"/>
  <c r="A19" i="70"/>
  <c r="A18" i="70"/>
  <c r="A17" i="70"/>
  <c r="A16" i="70"/>
  <c r="A15" i="70"/>
  <c r="A14" i="70"/>
  <c r="A13" i="70"/>
  <c r="A12" i="70"/>
  <c r="A11" i="70"/>
  <c r="A10" i="70"/>
  <c r="A9" i="70"/>
  <c r="A8" i="70"/>
  <c r="A7" i="70"/>
  <c r="A6" i="70"/>
  <c r="A5" i="70"/>
  <c r="A4" i="70"/>
  <c r="A3" i="70"/>
  <c r="A21" i="71"/>
  <c r="A20" i="71"/>
  <c r="A19" i="71"/>
  <c r="A18" i="71"/>
  <c r="A17" i="71"/>
  <c r="A16" i="71"/>
  <c r="A15" i="71"/>
  <c r="A14" i="71"/>
  <c r="A13" i="71"/>
  <c r="A12" i="71"/>
  <c r="A11" i="71"/>
  <c r="A10" i="71"/>
  <c r="A9" i="71"/>
  <c r="A8" i="71"/>
  <c r="A7" i="71"/>
  <c r="A6" i="71"/>
  <c r="A5" i="71"/>
  <c r="A4" i="71"/>
  <c r="A3" i="71"/>
  <c r="A21" i="72"/>
  <c r="A20" i="72"/>
  <c r="A19" i="72"/>
  <c r="A18" i="72"/>
  <c r="A17" i="72"/>
  <c r="A16" i="72"/>
  <c r="A15" i="72"/>
  <c r="A14" i="72"/>
  <c r="A13" i="72"/>
  <c r="A12" i="72"/>
  <c r="A11" i="72"/>
  <c r="A10" i="72"/>
  <c r="A9" i="72"/>
  <c r="A8" i="72"/>
  <c r="A7" i="72"/>
  <c r="A6" i="72"/>
  <c r="A5" i="72"/>
  <c r="A4" i="72"/>
  <c r="A3" i="72"/>
  <c r="A21" i="73"/>
  <c r="A20" i="73"/>
  <c r="A19" i="73"/>
  <c r="A18" i="73"/>
  <c r="A17" i="73"/>
  <c r="A16" i="73"/>
  <c r="A15" i="73"/>
  <c r="A14" i="73"/>
  <c r="A13" i="73"/>
  <c r="A12" i="73"/>
  <c r="A11" i="73"/>
  <c r="A10" i="73"/>
  <c r="A9" i="73"/>
  <c r="A8" i="73"/>
  <c r="A7" i="73"/>
  <c r="A6" i="73"/>
  <c r="A5" i="73"/>
  <c r="A3" i="73"/>
  <c r="A21" i="74"/>
  <c r="A20" i="74"/>
  <c r="A19" i="74"/>
  <c r="A18" i="74"/>
  <c r="A17" i="74"/>
  <c r="A16" i="74"/>
  <c r="A15" i="74"/>
  <c r="A14" i="74"/>
  <c r="A13" i="74"/>
  <c r="A12" i="74"/>
  <c r="A11" i="74"/>
  <c r="A10" i="74"/>
  <c r="A9" i="74"/>
  <c r="A7" i="74"/>
  <c r="A6" i="74"/>
  <c r="A5" i="74"/>
  <c r="A4" i="74"/>
  <c r="A3" i="74"/>
  <c r="AH4" i="65"/>
  <c r="AI4" i="65"/>
  <c r="AJ4" i="65"/>
  <c r="AK4" i="65"/>
  <c r="AH5" i="65"/>
  <c r="AI5" i="65"/>
  <c r="AJ5" i="65"/>
  <c r="AK5" i="65"/>
  <c r="AH6" i="65"/>
  <c r="AI6" i="65"/>
  <c r="AJ6" i="65"/>
  <c r="AK6" i="65"/>
  <c r="AH7" i="65"/>
  <c r="AI7" i="65"/>
  <c r="AJ7" i="65"/>
  <c r="AK7" i="65"/>
  <c r="AH8" i="65"/>
  <c r="AI8" i="65"/>
  <c r="AJ8" i="65"/>
  <c r="AK8" i="65"/>
  <c r="AH9" i="65"/>
  <c r="AI9" i="65"/>
  <c r="AJ9" i="65"/>
  <c r="AK9" i="65"/>
  <c r="AH10" i="65"/>
  <c r="AI10" i="65"/>
  <c r="AJ10" i="65"/>
  <c r="AK10" i="65"/>
  <c r="AH11" i="65"/>
  <c r="AI11" i="65"/>
  <c r="AJ11" i="65"/>
  <c r="AK11" i="65"/>
  <c r="AH12" i="65"/>
  <c r="AI12" i="65"/>
  <c r="AJ12" i="65"/>
  <c r="AK12" i="65"/>
  <c r="AH13" i="65"/>
  <c r="AI13" i="65"/>
  <c r="AJ13" i="65"/>
  <c r="AK13" i="65"/>
  <c r="AH14" i="65"/>
  <c r="AI14" i="65"/>
  <c r="AJ14" i="65"/>
  <c r="AK14" i="65"/>
  <c r="AH15" i="65"/>
  <c r="AI15" i="65"/>
  <c r="AJ15" i="65"/>
  <c r="AK15" i="65"/>
  <c r="AH16" i="65"/>
  <c r="AI16" i="65"/>
  <c r="AJ16" i="65"/>
  <c r="AK16" i="65"/>
  <c r="AH17" i="65"/>
  <c r="AI17" i="65"/>
  <c r="AJ17" i="65"/>
  <c r="AK17" i="65"/>
  <c r="AH18" i="65"/>
  <c r="AI18" i="65"/>
  <c r="AJ18" i="65"/>
  <c r="AK18" i="65"/>
  <c r="AH19" i="65"/>
  <c r="AI19" i="65"/>
  <c r="AJ19" i="65"/>
  <c r="AK19" i="65"/>
  <c r="AH20" i="65"/>
  <c r="AI20" i="65"/>
  <c r="AJ20" i="65"/>
  <c r="AK20" i="65"/>
  <c r="AH21" i="65"/>
  <c r="AI21" i="65"/>
  <c r="AJ21" i="65"/>
  <c r="AK21" i="65"/>
  <c r="AK3" i="65"/>
  <c r="AJ3" i="65"/>
  <c r="AI3" i="65"/>
  <c r="AH3" i="65"/>
  <c r="A21" i="75"/>
  <c r="A20" i="75"/>
  <c r="A19" i="75"/>
  <c r="A18" i="75"/>
  <c r="A17" i="75"/>
  <c r="A16" i="75"/>
  <c r="A15" i="75"/>
  <c r="A14" i="75"/>
  <c r="A13" i="75"/>
  <c r="A12" i="75"/>
  <c r="A11" i="75"/>
  <c r="A10" i="75"/>
  <c r="A8" i="75"/>
  <c r="A7" i="75"/>
  <c r="A6" i="75"/>
  <c r="A5" i="75"/>
  <c r="A4" i="75"/>
  <c r="A3" i="75"/>
  <c r="A20" i="65"/>
  <c r="A19" i="65"/>
  <c r="A18" i="65"/>
  <c r="A17" i="65"/>
  <c r="A16" i="65"/>
  <c r="A15" i="65"/>
  <c r="A14" i="65"/>
  <c r="A13" i="65"/>
  <c r="A12" i="65"/>
  <c r="A11" i="65"/>
  <c r="A10" i="65"/>
  <c r="A9" i="65"/>
  <c r="A8" i="65"/>
  <c r="A7" i="65"/>
  <c r="A6" i="65"/>
  <c r="A5" i="65"/>
  <c r="A4" i="65"/>
  <c r="A3" i="65"/>
  <c r="AK4" i="36"/>
  <c r="AK5" i="36"/>
  <c r="AK6" i="36"/>
  <c r="AK7" i="36"/>
  <c r="AK8" i="36"/>
  <c r="AK9" i="36"/>
  <c r="AK10" i="36"/>
  <c r="AK11" i="36"/>
  <c r="AK12" i="36"/>
  <c r="AK13" i="36"/>
  <c r="AK14" i="36"/>
  <c r="AK15" i="36"/>
  <c r="AK16" i="36"/>
  <c r="AK17" i="36"/>
  <c r="AK18" i="36"/>
  <c r="AK19" i="36"/>
  <c r="AK20" i="36"/>
  <c r="AJ4" i="36"/>
  <c r="E4" i="42" s="1"/>
  <c r="AJ5" i="36"/>
  <c r="E5" i="42" s="1"/>
  <c r="AJ6" i="36"/>
  <c r="AJ7" i="36"/>
  <c r="AJ8" i="36"/>
  <c r="AJ9" i="36"/>
  <c r="AJ10" i="36"/>
  <c r="AJ11" i="36"/>
  <c r="AJ12" i="36"/>
  <c r="AJ13" i="36"/>
  <c r="AJ14" i="36"/>
  <c r="AJ15" i="36"/>
  <c r="AJ16" i="36"/>
  <c r="AJ17" i="36"/>
  <c r="AJ18" i="36"/>
  <c r="AJ19" i="36"/>
  <c r="AJ20" i="36"/>
  <c r="AK3" i="36"/>
  <c r="AJ3" i="36"/>
  <c r="C21" i="3"/>
  <c r="C22" i="3" s="1"/>
  <c r="C23" i="3" s="1"/>
  <c r="C20" i="3"/>
  <c r="C19" i="3" s="1"/>
  <c r="C18" i="3"/>
  <c r="C17" i="3"/>
  <c r="C15" i="3"/>
  <c r="C16" i="3" s="1"/>
  <c r="C14" i="3"/>
  <c r="C6" i="3"/>
  <c r="C7" i="3" s="1"/>
  <c r="C8" i="3" s="1"/>
  <c r="C4" i="3"/>
  <c r="C9" i="3" s="1"/>
  <c r="C10" i="3" s="1"/>
  <c r="C11" i="3" s="1"/>
  <c r="C2" i="3"/>
  <c r="AH3" i="36"/>
  <c r="C2" i="36"/>
  <c r="D2" i="36" s="1"/>
  <c r="E2" i="36" s="1"/>
  <c r="F2" i="36" s="1"/>
  <c r="G2" i="36" s="1"/>
  <c r="H2" i="36" s="1"/>
  <c r="I2" i="36" s="1"/>
  <c r="J2" i="36" s="1"/>
  <c r="K2" i="36" s="1"/>
  <c r="L2" i="36" s="1"/>
  <c r="M2" i="36" s="1"/>
  <c r="N2" i="36" s="1"/>
  <c r="O2" i="36" s="1"/>
  <c r="P2" i="36" s="1"/>
  <c r="Q2" i="36" s="1"/>
  <c r="R2" i="36" s="1"/>
  <c r="S2" i="36" s="1"/>
  <c r="T2" i="36" s="1"/>
  <c r="U2" i="36" s="1"/>
  <c r="V2" i="36" s="1"/>
  <c r="W2" i="36" s="1"/>
  <c r="X2" i="36" s="1"/>
  <c r="Y2" i="36" s="1"/>
  <c r="Z2" i="36" s="1"/>
  <c r="AA2" i="36" s="1"/>
  <c r="AB2" i="36" s="1"/>
  <c r="AC2" i="36" s="1"/>
  <c r="AD2" i="36" s="1"/>
  <c r="AE2" i="36" s="1"/>
  <c r="AF2" i="36" s="1"/>
  <c r="AG2" i="36" s="1"/>
  <c r="A13" i="36"/>
  <c r="A6" i="42"/>
  <c r="A7" i="42"/>
  <c r="A8" i="42"/>
  <c r="A9" i="42"/>
  <c r="A10" i="42"/>
  <c r="A11" i="42"/>
  <c r="A12" i="42"/>
  <c r="A13" i="42"/>
  <c r="A14" i="42"/>
  <c r="A15" i="42"/>
  <c r="A16" i="42"/>
  <c r="A17" i="42"/>
  <c r="A18" i="42"/>
  <c r="A19" i="42"/>
  <c r="A20" i="42"/>
  <c r="A5" i="42"/>
  <c r="A21" i="65"/>
  <c r="A6" i="36"/>
  <c r="A7" i="36"/>
  <c r="A8" i="36"/>
  <c r="A9" i="36"/>
  <c r="A10" i="36"/>
  <c r="A11" i="36"/>
  <c r="A12" i="36"/>
  <c r="A14" i="36"/>
  <c r="A15" i="36"/>
  <c r="A16" i="36"/>
  <c r="A17" i="36"/>
  <c r="A18" i="36"/>
  <c r="A19" i="36"/>
  <c r="A20" i="36"/>
  <c r="A4" i="42"/>
  <c r="A3" i="42"/>
  <c r="A4" i="36"/>
  <c r="A3" i="36"/>
  <c r="C1" i="66"/>
  <c r="C2" i="66"/>
  <c r="D2" i="66" s="1"/>
  <c r="E2" i="66" s="1"/>
  <c r="F2" i="66" s="1"/>
  <c r="G2" i="66" s="1"/>
  <c r="H2" i="66" s="1"/>
  <c r="I2" i="66" s="1"/>
  <c r="J2" i="66" s="1"/>
  <c r="C1" i="67"/>
  <c r="C2" i="67"/>
  <c r="D2" i="67" s="1"/>
  <c r="E2" i="67" s="1"/>
  <c r="F2" i="67" s="1"/>
  <c r="G2" i="67" s="1"/>
  <c r="H2" i="67" s="1"/>
  <c r="I2" i="67" s="1"/>
  <c r="J2" i="67" s="1"/>
  <c r="K2" i="67" s="1"/>
  <c r="L2" i="67" s="1"/>
  <c r="M2" i="67" s="1"/>
  <c r="N2" i="67" s="1"/>
  <c r="O2" i="67" s="1"/>
  <c r="P2" i="67" s="1"/>
  <c r="Q2" i="67" s="1"/>
  <c r="R2" i="67" s="1"/>
  <c r="S2" i="67" s="1"/>
  <c r="T2" i="67" s="1"/>
  <c r="U2" i="67" s="1"/>
  <c r="V2" i="67" s="1"/>
  <c r="W2" i="67" s="1"/>
  <c r="X2" i="67" s="1"/>
  <c r="Y2" i="67" s="1"/>
  <c r="Z2" i="67" s="1"/>
  <c r="AA2" i="67" s="1"/>
  <c r="AB2" i="67" s="1"/>
  <c r="AC2" i="67" s="1"/>
  <c r="AD2" i="67" s="1"/>
  <c r="AE2" i="67" s="1"/>
  <c r="AF2" i="67" s="1"/>
  <c r="AG2" i="67" s="1"/>
  <c r="C1" i="68"/>
  <c r="C1" i="69"/>
  <c r="C2" i="69" s="1"/>
  <c r="D2" i="69" s="1"/>
  <c r="E2" i="69" s="1"/>
  <c r="F2" i="69"/>
  <c r="G2" i="69"/>
  <c r="H2" i="69" s="1"/>
  <c r="I2" i="69" s="1"/>
  <c r="J2" i="69" s="1"/>
  <c r="K2" i="69" s="1"/>
  <c r="L2" i="69" s="1"/>
  <c r="M2" i="69" s="1"/>
  <c r="N2" i="69" s="1"/>
  <c r="O2" i="69" s="1"/>
  <c r="P2" i="69" s="1"/>
  <c r="Q2" i="69" s="1"/>
  <c r="R2" i="69" s="1"/>
  <c r="S2" i="69" s="1"/>
  <c r="T2" i="69" s="1"/>
  <c r="U2" i="69" s="1"/>
  <c r="V2" i="69" s="1"/>
  <c r="W2" i="69" s="1"/>
  <c r="X2" i="69" s="1"/>
  <c r="Y2" i="69" s="1"/>
  <c r="Z2" i="69" s="1"/>
  <c r="AA2" i="69" s="1"/>
  <c r="AB2" i="69" s="1"/>
  <c r="AC2" i="69" s="1"/>
  <c r="AD2" i="69" s="1"/>
  <c r="AE2" i="69" s="1"/>
  <c r="AF2" i="69" s="1"/>
  <c r="AG2" i="69" s="1"/>
  <c r="C1" i="70"/>
  <c r="C2" i="70" s="1"/>
  <c r="D2" i="70"/>
  <c r="E2" i="70" s="1"/>
  <c r="F2" i="70"/>
  <c r="G2" i="70" s="1"/>
  <c r="H2" i="70" s="1"/>
  <c r="I2" i="70" s="1"/>
  <c r="J2" i="70" s="1"/>
  <c r="K2" i="70" s="1"/>
  <c r="L2" i="70" s="1"/>
  <c r="M2" i="70" s="1"/>
  <c r="N2" i="70" s="1"/>
  <c r="O2" i="70" s="1"/>
  <c r="P2" i="70" s="1"/>
  <c r="Q2" i="70" s="1"/>
  <c r="R2" i="70" s="1"/>
  <c r="S2" i="70" s="1"/>
  <c r="T2" i="70" s="1"/>
  <c r="U2" i="70" s="1"/>
  <c r="V2" i="70" s="1"/>
  <c r="W2" i="70" s="1"/>
  <c r="X2" i="70" s="1"/>
  <c r="Y2" i="70" s="1"/>
  <c r="Z2" i="70" s="1"/>
  <c r="AA2" i="70" s="1"/>
  <c r="AB2" i="70" s="1"/>
  <c r="AC2" i="70" s="1"/>
  <c r="AD2" i="70" s="1"/>
  <c r="AE2" i="70" s="1"/>
  <c r="AF2" i="70" s="1"/>
  <c r="AG2" i="70" s="1"/>
  <c r="C1" i="71"/>
  <c r="C2" i="71" s="1"/>
  <c r="D2" i="71"/>
  <c r="E2" i="71" s="1"/>
  <c r="F2" i="71" s="1"/>
  <c r="G2" i="71" s="1"/>
  <c r="H2" i="71" s="1"/>
  <c r="I2" i="71" s="1"/>
  <c r="J2" i="71" s="1"/>
  <c r="K2" i="71" s="1"/>
  <c r="L2" i="71" s="1"/>
  <c r="M2" i="71" s="1"/>
  <c r="N2" i="71" s="1"/>
  <c r="O2" i="71" s="1"/>
  <c r="P2" i="71" s="1"/>
  <c r="Q2" i="71" s="1"/>
  <c r="R2" i="71" s="1"/>
  <c r="S2" i="71" s="1"/>
  <c r="T2" i="71" s="1"/>
  <c r="U2" i="71" s="1"/>
  <c r="V2" i="71" s="1"/>
  <c r="W2" i="71" s="1"/>
  <c r="X2" i="71" s="1"/>
  <c r="Y2" i="71" s="1"/>
  <c r="Z2" i="71" s="1"/>
  <c r="AA2" i="71" s="1"/>
  <c r="AB2" i="71" s="1"/>
  <c r="AC2" i="71" s="1"/>
  <c r="AD2" i="71" s="1"/>
  <c r="AE2" i="71" s="1"/>
  <c r="AF2" i="71" s="1"/>
  <c r="AG2" i="71" s="1"/>
  <c r="C1" i="72"/>
  <c r="C1" i="73"/>
  <c r="C2" i="73"/>
  <c r="D2" i="73" s="1"/>
  <c r="E2" i="73"/>
  <c r="F2" i="73" s="1"/>
  <c r="G2" i="73" s="1"/>
  <c r="H2" i="73" s="1"/>
  <c r="I2" i="73" s="1"/>
  <c r="J2" i="73" s="1"/>
  <c r="K2" i="73" s="1"/>
  <c r="L2" i="73" s="1"/>
  <c r="M2" i="73" s="1"/>
  <c r="N2" i="73" s="1"/>
  <c r="O2" i="73" s="1"/>
  <c r="P2" i="73" s="1"/>
  <c r="Q2" i="73" s="1"/>
  <c r="R2" i="73" s="1"/>
  <c r="S2" i="73" s="1"/>
  <c r="T2" i="73" s="1"/>
  <c r="U2" i="73" s="1"/>
  <c r="V2" i="73" s="1"/>
  <c r="W2" i="73" s="1"/>
  <c r="X2" i="73" s="1"/>
  <c r="Y2" i="73" s="1"/>
  <c r="Z2" i="73" s="1"/>
  <c r="AA2" i="73" s="1"/>
  <c r="AB2" i="73" s="1"/>
  <c r="AC2" i="73" s="1"/>
  <c r="AD2" i="73" s="1"/>
  <c r="AE2" i="73" s="1"/>
  <c r="AF2" i="73" s="1"/>
  <c r="AG2" i="73" s="1"/>
  <c r="C1" i="74"/>
  <c r="C2" i="74" s="1"/>
  <c r="D2" i="74" s="1"/>
  <c r="E2" i="74" s="1"/>
  <c r="F2" i="74" s="1"/>
  <c r="G2" i="74" s="1"/>
  <c r="H2" i="74" s="1"/>
  <c r="I2" i="74" s="1"/>
  <c r="J2" i="74" s="1"/>
  <c r="K2" i="74" s="1"/>
  <c r="L2" i="74" s="1"/>
  <c r="M2" i="74" s="1"/>
  <c r="N2" i="74" s="1"/>
  <c r="O2" i="74" s="1"/>
  <c r="P2" i="74" s="1"/>
  <c r="Q2" i="74" s="1"/>
  <c r="R2" i="74" s="1"/>
  <c r="S2" i="74" s="1"/>
  <c r="T2" i="74" s="1"/>
  <c r="U2" i="74" s="1"/>
  <c r="V2" i="74" s="1"/>
  <c r="W2" i="74" s="1"/>
  <c r="X2" i="74" s="1"/>
  <c r="Y2" i="74" s="1"/>
  <c r="Z2" i="74" s="1"/>
  <c r="AA2" i="74" s="1"/>
  <c r="AB2" i="74" s="1"/>
  <c r="AC2" i="74" s="1"/>
  <c r="AD2" i="74" s="1"/>
  <c r="AE2" i="74" s="1"/>
  <c r="AF2" i="74" s="1"/>
  <c r="AG2" i="74" s="1"/>
  <c r="C1" i="75"/>
  <c r="C2" i="75" s="1"/>
  <c r="D2" i="75" s="1"/>
  <c r="E2" i="75" s="1"/>
  <c r="F2" i="75" s="1"/>
  <c r="G2" i="75" s="1"/>
  <c r="H2" i="75" s="1"/>
  <c r="I2" i="75" s="1"/>
  <c r="J2" i="75" s="1"/>
  <c r="K2" i="75" s="1"/>
  <c r="L2" i="75" s="1"/>
  <c r="M2" i="75" s="1"/>
  <c r="N2" i="75" s="1"/>
  <c r="O2" i="75" s="1"/>
  <c r="P2" i="75" s="1"/>
  <c r="Q2" i="75" s="1"/>
  <c r="R2" i="75" s="1"/>
  <c r="S2" i="75" s="1"/>
  <c r="T2" i="75" s="1"/>
  <c r="U2" i="75" s="1"/>
  <c r="V2" i="75" s="1"/>
  <c r="W2" i="75" s="1"/>
  <c r="X2" i="75" s="1"/>
  <c r="Y2" i="75" s="1"/>
  <c r="Z2" i="75" s="1"/>
  <c r="AA2" i="75" s="1"/>
  <c r="AB2" i="75" s="1"/>
  <c r="AC2" i="75" s="1"/>
  <c r="AD2" i="75" s="1"/>
  <c r="AE2" i="75" s="1"/>
  <c r="AF2" i="75" s="1"/>
  <c r="AG2" i="75" s="1"/>
  <c r="AL3" i="75"/>
  <c r="AL3" i="74"/>
  <c r="AL3" i="73"/>
  <c r="C2" i="72"/>
  <c r="D2" i="72" s="1"/>
  <c r="E2" i="72" s="1"/>
  <c r="F2" i="72" s="1"/>
  <c r="G2" i="72" s="1"/>
  <c r="H2" i="72" s="1"/>
  <c r="I2" i="72" s="1"/>
  <c r="J2" i="72" s="1"/>
  <c r="K2" i="72" s="1"/>
  <c r="L2" i="72" s="1"/>
  <c r="M2" i="72" s="1"/>
  <c r="N2" i="72" s="1"/>
  <c r="O2" i="72" s="1"/>
  <c r="P2" i="72" s="1"/>
  <c r="Q2" i="72" s="1"/>
  <c r="R2" i="72" s="1"/>
  <c r="S2" i="72" s="1"/>
  <c r="T2" i="72" s="1"/>
  <c r="U2" i="72" s="1"/>
  <c r="V2" i="72" s="1"/>
  <c r="W2" i="72" s="1"/>
  <c r="X2" i="72" s="1"/>
  <c r="Y2" i="72" s="1"/>
  <c r="Z2" i="72" s="1"/>
  <c r="AA2" i="72" s="1"/>
  <c r="AB2" i="72" s="1"/>
  <c r="AC2" i="72" s="1"/>
  <c r="AD2" i="72" s="1"/>
  <c r="AE2" i="72" s="1"/>
  <c r="AF2" i="72" s="1"/>
  <c r="AG2" i="72" s="1"/>
  <c r="AL3" i="72"/>
  <c r="AL3" i="71"/>
  <c r="AL3" i="70"/>
  <c r="AL3" i="69"/>
  <c r="C2" i="68"/>
  <c r="D2" i="68"/>
  <c r="E2" i="68" s="1"/>
  <c r="F2" i="68" s="1"/>
  <c r="G2" i="68" s="1"/>
  <c r="H2" i="68" s="1"/>
  <c r="I2" i="68" s="1"/>
  <c r="J2" i="68" s="1"/>
  <c r="K2" i="68" s="1"/>
  <c r="L2" i="68" s="1"/>
  <c r="M2" i="68" s="1"/>
  <c r="N2" i="68" s="1"/>
  <c r="O2" i="68" s="1"/>
  <c r="P2" i="68" s="1"/>
  <c r="Q2" i="68" s="1"/>
  <c r="R2" i="68" s="1"/>
  <c r="S2" i="68" s="1"/>
  <c r="T2" i="68" s="1"/>
  <c r="U2" i="68" s="1"/>
  <c r="V2" i="68" s="1"/>
  <c r="W2" i="68" s="1"/>
  <c r="X2" i="68" s="1"/>
  <c r="Y2" i="68" s="1"/>
  <c r="Z2" i="68" s="1"/>
  <c r="AA2" i="68" s="1"/>
  <c r="AB2" i="68" s="1"/>
  <c r="AC2" i="68" s="1"/>
  <c r="AD2" i="68" s="1"/>
  <c r="AE2" i="68" s="1"/>
  <c r="AF2" i="68" s="1"/>
  <c r="AG2" i="68" s="1"/>
  <c r="AL3" i="68"/>
  <c r="AL3" i="67"/>
  <c r="AL3" i="66"/>
  <c r="C1" i="65"/>
  <c r="C2" i="65"/>
  <c r="D2" i="65" s="1"/>
  <c r="E2" i="65" s="1"/>
  <c r="F2" i="65" s="1"/>
  <c r="G2" i="65" s="1"/>
  <c r="H2" i="65" s="1"/>
  <c r="I2" i="65" s="1"/>
  <c r="J2" i="65" s="1"/>
  <c r="K2" i="65" s="1"/>
  <c r="L2" i="65" s="1"/>
  <c r="M2" i="65" s="1"/>
  <c r="N2" i="65" s="1"/>
  <c r="O2" i="65" s="1"/>
  <c r="P2" i="65" s="1"/>
  <c r="Q2" i="65" s="1"/>
  <c r="R2" i="65" s="1"/>
  <c r="S2" i="65" s="1"/>
  <c r="T2" i="65" s="1"/>
  <c r="U2" i="65" s="1"/>
  <c r="V2" i="65" s="1"/>
  <c r="W2" i="65" s="1"/>
  <c r="X2" i="65" s="1"/>
  <c r="Y2" i="65" s="1"/>
  <c r="Z2" i="65" s="1"/>
  <c r="AA2" i="65" s="1"/>
  <c r="AB2" i="65" s="1"/>
  <c r="AC2" i="65" s="1"/>
  <c r="AD2" i="65" s="1"/>
  <c r="AE2" i="65" s="1"/>
  <c r="AF2" i="65" s="1"/>
  <c r="AG2" i="65" s="1"/>
  <c r="AL3" i="65"/>
  <c r="AH18" i="36"/>
  <c r="AL3" i="36"/>
  <c r="AH4" i="36"/>
  <c r="AH5" i="36"/>
  <c r="AH6" i="36"/>
  <c r="AH7" i="36"/>
  <c r="AH8" i="36"/>
  <c r="AH9" i="36"/>
  <c r="AH10" i="36"/>
  <c r="AH11" i="36"/>
  <c r="AH12" i="36"/>
  <c r="AH13" i="36"/>
  <c r="AH14" i="36"/>
  <c r="AH15" i="36"/>
  <c r="AH16" i="36"/>
  <c r="AH17" i="36"/>
  <c r="AH19" i="36"/>
  <c r="AH20" i="36"/>
  <c r="D3" i="42"/>
  <c r="D4" i="42"/>
  <c r="C13" i="3" l="1"/>
  <c r="F3" i="42"/>
  <c r="K2" i="66"/>
  <c r="L2" i="66" s="1"/>
  <c r="M2" i="66" s="1"/>
  <c r="N2" i="66" s="1"/>
  <c r="O2" i="66" s="1"/>
  <c r="P2" i="66" s="1"/>
  <c r="Q2" i="66" s="1"/>
  <c r="R2" i="66" s="1"/>
  <c r="S2" i="66" s="1"/>
  <c r="T2" i="66" s="1"/>
  <c r="U2" i="66" s="1"/>
  <c r="V2" i="66" s="1"/>
  <c r="W2" i="66" s="1"/>
  <c r="X2" i="66" s="1"/>
  <c r="Y2" i="66" s="1"/>
  <c r="Z2" i="66" s="1"/>
  <c r="AA2" i="66" s="1"/>
  <c r="AB2" i="66" s="1"/>
  <c r="AC2" i="66" s="1"/>
  <c r="AD2" i="66" s="1"/>
  <c r="AE2" i="66" s="1"/>
  <c r="AF2" i="66" s="1"/>
  <c r="AG2" i="66" s="1"/>
  <c r="F4" i="42"/>
  <c r="G4" i="42"/>
  <c r="E3" i="42"/>
  <c r="G3" i="42" s="1"/>
  <c r="C5" i="3"/>
  <c r="D5" i="42"/>
  <c r="G5" i="42" s="1"/>
  <c r="C5" i="42"/>
  <c r="C3" i="42"/>
  <c r="C4" i="42"/>
  <c r="C12" i="3"/>
  <c r="F5" i="42"/>
</calcChain>
</file>

<file path=xl/sharedStrings.xml><?xml version="1.0" encoding="utf-8"?>
<sst xmlns="http://purl.oclc.org/ooxml/spreadsheetml/main" count="153" uniqueCount="77">
  <si>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</si>
  <si>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</si>
  <si>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</si>
  <si>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</si>
  <si>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</si>
  <si>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</si>
  <si>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</si>
  <si>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</si>
  <si>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</si>
  <si>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</si>
  <si>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</si>
  <si>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</si>
  <si>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Congés :</t>
  </si>
  <si>
    <t>Récup</t>
  </si>
  <si>
    <t>c</t>
  </si>
  <si>
    <t>r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</si>
  <si>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</si>
  <si>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</si>
  <si>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</si>
  <si>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</si>
  <si>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</si>
  <si>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</si>
  <si>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</si>
  <si>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</si>
  <si>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</si>
  <si>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</si>
  <si>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</si>
  <si>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Rtt</t>
  </si>
  <si>
    <t>RT</t>
  </si>
  <si>
    <t>RT2</t>
  </si>
  <si>
    <t>EX2</t>
  </si>
  <si>
    <t>Abscent</t>
  </si>
  <si>
    <t>Abscent demie journée</t>
  </si>
  <si>
    <t>Congés</t>
  </si>
  <si>
    <t>Congés demie journée</t>
  </si>
  <si>
    <t>Récup demie journée</t>
  </si>
  <si>
    <t>Rtt demie journée</t>
  </si>
  <si>
    <t>Exceptionnel</t>
  </si>
  <si>
    <t>Exceptionnel demie journée</t>
  </si>
  <si>
    <t>Liste de validation</t>
  </si>
  <si>
    <t>Personnels :</t>
  </si>
  <si>
    <t>Liste du personnel sur classeur Données</t>
  </si>
  <si>
    <t xml:space="preserve">Pâques </t>
  </si>
  <si>
    <t>Lundi de Pâques</t>
  </si>
  <si>
    <t>Fête du travail</t>
  </si>
  <si>
    <t>Pont du 1er mai</t>
  </si>
  <si>
    <t xml:space="preserve">Ascension </t>
  </si>
  <si>
    <t>Pont de l'ascension</t>
  </si>
  <si>
    <t>Pentecôte</t>
  </si>
  <si>
    <t>Alex</t>
  </si>
  <si>
    <t>Lundi de Pentecôte</t>
  </si>
  <si>
    <t>Julie</t>
  </si>
  <si>
    <t>Fête Nationale</t>
  </si>
  <si>
    <t>Justine</t>
  </si>
  <si>
    <t>Assomption</t>
  </si>
  <si>
    <t>Pont de l'Assomption</t>
  </si>
  <si>
    <t>Fête du territoire</t>
  </si>
  <si>
    <t>V/2</t>
  </si>
  <si>
    <t>Toussaint</t>
  </si>
  <si>
    <t>Pont de l'Armistice</t>
  </si>
  <si>
    <t>Armistice 1918</t>
  </si>
  <si>
    <t>Noël</t>
  </si>
  <si>
    <t>Pont de Noël</t>
  </si>
  <si>
    <t>Annees</t>
  </si>
  <si>
    <t>Nouvel an</t>
  </si>
  <si>
    <t>STA</t>
  </si>
  <si>
    <t>STA/2</t>
  </si>
  <si>
    <t>Stage</t>
  </si>
  <si>
    <t>Vacances</t>
  </si>
  <si>
    <t>Absences :</t>
  </si>
  <si>
    <t>Stage / Formation</t>
  </si>
  <si>
    <t>TOTAUX</t>
  </si>
  <si>
    <t>DROIT 2016</t>
  </si>
  <si>
    <t>Congés spéciaux</t>
  </si>
  <si>
    <t>Absences</t>
  </si>
  <si>
    <t>CP</t>
  </si>
  <si>
    <t>CP/2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</si>
</sst>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"/>
    <numFmt numFmtId="165" formatCode="mmmm"/>
    <numFmt numFmtId="166" formatCode="[$-F800]dddd\,\ mmmm\ dd\,\ yyyy"/>
    <numFmt numFmtId="167" formatCode="0.0"/>
    <numFmt numFmtId="168" formatCode="#,###.0"/>
  </numFmts>
  <fonts count="18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10"/>
      <color indexed="17"/>
      <name val="Arial"/>
      <family val="2"/>
    </font>
    <font>
      <sz val="10"/>
      <color indexed="10"/>
      <name val="Arial"/>
      <family val="2"/>
    </font>
    <font>
      <sz val="12"/>
      <color indexed="17"/>
      <name val="Arial"/>
      <family val="2"/>
    </font>
    <font>
      <sz val="12"/>
      <color indexed="52"/>
      <name val="Arial"/>
      <family val="2"/>
    </font>
    <font>
      <sz val="12"/>
      <color indexed="50"/>
      <name val="Arial"/>
      <family val="2"/>
    </font>
    <font>
      <sz val="12"/>
      <color indexed="44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15">
    <border>
      <start/>
      <end/>
      <top/>
      <bottom/>
      <diagonal/>
    </border>
    <border>
      <start style="thin">
        <color indexed="64"/>
      </start>
      <end style="thin">
        <color indexed="64"/>
      </end>
      <top style="thin">
        <color indexed="64"/>
      </top>
      <bottom style="thin">
        <color indexed="64"/>
      </bottom>
      <diagonal/>
    </border>
    <border>
      <start style="thin">
        <color indexed="64"/>
      </start>
      <end/>
      <top style="thin">
        <color indexed="64"/>
      </top>
      <bottom/>
      <diagonal/>
    </border>
    <border>
      <start/>
      <end style="thin">
        <color indexed="64"/>
      </end>
      <top style="thin">
        <color indexed="64"/>
      </top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thin">
        <color indexed="64"/>
      </bottom>
      <diagonal/>
    </border>
    <border>
      <start style="medium">
        <color indexed="64"/>
      </start>
      <end style="medium">
        <color indexed="64"/>
      </end>
      <top style="thin">
        <color indexed="64"/>
      </top>
      <bottom style="thin">
        <color indexed="64"/>
      </bottom>
      <diagonal/>
    </border>
    <border>
      <start style="medium">
        <color indexed="64"/>
      </start>
      <end style="medium">
        <color indexed="64"/>
      </end>
      <top style="thin">
        <color indexed="64"/>
      </top>
      <bottom style="medium">
        <color indexed="64"/>
      </bottom>
      <diagonal/>
    </border>
    <border>
      <start style="thin">
        <color indexed="64"/>
      </start>
      <end/>
      <top/>
      <bottom/>
      <diagonal/>
    </border>
    <border>
      <start style="thin">
        <color indexed="64"/>
      </start>
      <end/>
      <top/>
      <bottom style="thin">
        <color indexed="64"/>
      </bottom>
      <diagonal/>
    </border>
    <border>
      <start/>
      <end style="thin">
        <color indexed="64"/>
      </end>
      <top/>
      <bottom/>
      <diagonal/>
    </border>
    <border>
      <start/>
      <end/>
      <top/>
      <bottom style="thin">
        <color indexed="64"/>
      </bottom>
      <diagonal/>
    </border>
    <border>
      <start style="thin">
        <color indexed="64"/>
      </start>
      <end/>
      <top style="thin">
        <color indexed="64"/>
      </top>
      <bottom style="thin">
        <color indexed="64"/>
      </bottom>
      <diagonal/>
    </border>
    <border>
      <start/>
      <end style="thin">
        <color indexed="64"/>
      </end>
      <top style="thin">
        <color indexed="64"/>
      </top>
      <bottom style="thin">
        <color indexed="64"/>
      </bottom>
      <diagonal/>
    </border>
    <border>
      <start/>
      <end/>
      <top style="thin">
        <color indexed="64"/>
      </top>
      <bottom style="thin">
        <color indexed="64"/>
      </bottom>
      <diagonal/>
    </border>
    <border>
      <start/>
      <end style="thin">
        <color indexed="64"/>
      </end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6" fillId="0" borderId="1" xfId="0" applyNumberFormat="1" applyFont="1" applyFill="1" applyBorder="1" applyAlignment="1" applyProtection="1">
      <alignment horizontal="center" vertical="center"/>
      <protection hidden="1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7" fontId="0" fillId="0" borderId="1" xfId="0" applyNumberFormat="1" applyFill="1" applyBorder="1" applyAlignment="1" applyProtection="1">
      <alignment horizontal="center" vertical="center"/>
      <protection hidden="1"/>
    </xf>
    <xf numFmtId="0" fontId="0" fillId="0" borderId="2" xfId="0" applyBorder="1"/>
    <xf numFmtId="0" fontId="0" fillId="0" borderId="3" xfId="0" applyBorder="1"/>
    <xf numFmtId="0" fontId="9" fillId="4" borderId="1" xfId="0" applyFont="1" applyFill="1" applyBorder="1"/>
    <xf numFmtId="0" fontId="10" fillId="3" borderId="1" xfId="0" applyFont="1" applyFill="1" applyBorder="1"/>
    <xf numFmtId="0" fontId="11" fillId="5" borderId="1" xfId="0" applyFont="1" applyFill="1" applyBorder="1"/>
    <xf numFmtId="0" fontId="12" fillId="6" borderId="1" xfId="0" applyFont="1" applyFill="1" applyBorder="1"/>
    <xf numFmtId="167" fontId="0" fillId="2" borderId="1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Alignment="1">
      <alignment horizontal="center" vertical="center"/>
    </xf>
    <xf numFmtId="168" fontId="7" fillId="0" borderId="1" xfId="0" applyNumberFormat="1" applyFont="1" applyBorder="1" applyAlignment="1">
      <alignment horizontal="center"/>
    </xf>
    <xf numFmtId="0" fontId="0" fillId="7" borderId="0" xfId="0" applyFill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/>
    </xf>
    <xf numFmtId="164" fontId="1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164" fontId="15" fillId="4" borderId="1" xfId="0" applyNumberFormat="1" applyFont="1" applyFill="1" applyBorder="1" applyAlignment="1" applyProtection="1">
      <alignment horizontal="center" vertical="center"/>
      <protection hidden="1"/>
    </xf>
    <xf numFmtId="164" fontId="14" fillId="6" borderId="1" xfId="0" applyNumberFormat="1" applyFont="1" applyFill="1" applyBorder="1" applyAlignment="1" applyProtection="1">
      <alignment horizontal="center" vertical="center"/>
      <protection hidden="1"/>
    </xf>
    <xf numFmtId="164" fontId="16" fillId="5" borderId="1" xfId="0" applyNumberFormat="1" applyFont="1" applyFill="1" applyBorder="1" applyAlignment="1" applyProtection="1">
      <alignment horizontal="center" vertical="center"/>
      <protection hidden="1"/>
    </xf>
    <xf numFmtId="164" fontId="17" fillId="3" borderId="1" xfId="0" applyNumberFormat="1" applyFont="1" applyFill="1" applyBorder="1" applyAlignment="1" applyProtection="1">
      <alignment horizontal="center" vertical="center"/>
      <protection hidden="1"/>
    </xf>
    <xf numFmtId="0" fontId="0" fillId="8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0" fillId="0" borderId="0" xfId="0" applyBorder="1" applyAlignment="1"/>
    <xf numFmtId="0" fontId="2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6" fontId="0" fillId="0" borderId="7" xfId="0" applyNumberFormat="1" applyFont="1" applyFill="1" applyBorder="1" applyAlignment="1" applyProtection="1">
      <protection hidden="1"/>
    </xf>
    <xf numFmtId="0" fontId="0" fillId="0" borderId="1" xfId="0" applyBorder="1"/>
    <xf numFmtId="0" fontId="2" fillId="0" borderId="1" xfId="0" applyFont="1" applyBorder="1" applyAlignment="1"/>
    <xf numFmtId="0" fontId="0" fillId="0" borderId="1" xfId="0" applyBorder="1" applyAlignment="1"/>
    <xf numFmtId="166" fontId="0" fillId="0" borderId="0" xfId="0" applyNumberFormat="1" applyFont="1" applyFill="1" applyBorder="1" applyAlignment="1" applyProtection="1">
      <protection hidden="1"/>
    </xf>
    <xf numFmtId="166" fontId="0" fillId="0" borderId="8" xfId="0" applyNumberFormat="1" applyFont="1" applyFill="1" applyBorder="1" applyAlignment="1" applyProtection="1">
      <protection hidden="1"/>
    </xf>
    <xf numFmtId="0" fontId="0" fillId="0" borderId="2" xfId="0" applyBorder="1" applyAlignment="1"/>
    <xf numFmtId="0" fontId="2" fillId="11" borderId="1" xfId="0" applyFont="1" applyFill="1" applyBorder="1"/>
    <xf numFmtId="0" fontId="0" fillId="0" borderId="3" xfId="0" applyBorder="1" applyAlignment="1">
      <alignment horizontal="left"/>
    </xf>
    <xf numFmtId="0" fontId="0" fillId="0" borderId="9" xfId="0" applyFill="1" applyBorder="1" applyAlignment="1">
      <alignment horizontal="left"/>
    </xf>
    <xf numFmtId="0" fontId="0" fillId="0" borderId="9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8" fillId="6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0" fillId="12" borderId="0" xfId="0" applyFill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8" fontId="0" fillId="0" borderId="1" xfId="0" applyNumberFormat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8" fillId="5" borderId="1" xfId="0" applyFont="1" applyFill="1" applyBorder="1" applyAlignment="1" applyProtection="1">
      <alignment horizontal="center" vertical="center"/>
    </xf>
    <xf numFmtId="0" fontId="8" fillId="6" borderId="1" xfId="0" applyFont="1" applyFill="1" applyBorder="1" applyAlignment="1" applyProtection="1">
      <alignment horizontal="center" vertical="center"/>
    </xf>
    <xf numFmtId="164" fontId="6" fillId="0" borderId="1" xfId="0" applyNumberFormat="1" applyFont="1" applyFill="1" applyBorder="1" applyAlignment="1" applyProtection="1">
      <alignment horizontal="center" vertical="center"/>
    </xf>
    <xf numFmtId="4" fontId="0" fillId="0" borderId="1" xfId="0" applyNumberFormat="1" applyBorder="1" applyAlignment="1">
      <alignment horizontal="center"/>
    </xf>
    <xf numFmtId="0" fontId="1" fillId="13" borderId="0" xfId="0" applyFon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2" fillId="4" borderId="1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2" fillId="13" borderId="1" xfId="0" applyFont="1" applyFill="1" applyBorder="1" applyAlignment="1" applyProtection="1">
      <alignment horizontal="center" vertical="center"/>
    </xf>
    <xf numFmtId="0" fontId="2" fillId="14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horizontal="center" vertical="center"/>
    </xf>
    <xf numFmtId="165" fontId="2" fillId="3" borderId="1" xfId="0" applyNumberFormat="1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2" fillId="3" borderId="1" xfId="0" applyNumberFormat="1" applyFont="1" applyFill="1" applyBorder="1" applyAlignment="1">
      <alignment horizontal="center" vertical="center"/>
    </xf>
    <xf numFmtId="0" fontId="2" fillId="0" borderId="10" xfId="0" applyFont="1" applyBorder="1" applyAlignment="1" applyProtection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10" borderId="11" xfId="0" applyFont="1" applyFill="1" applyBorder="1" applyAlignment="1">
      <alignment horizontal="center"/>
    </xf>
    <xf numFmtId="0" fontId="2" fillId="10" borderId="13" xfId="0" applyFont="1" applyFill="1" applyBorder="1" applyAlignment="1">
      <alignment horizontal="center"/>
    </xf>
    <xf numFmtId="0" fontId="0" fillId="0" borderId="9" xfId="0" applyFill="1" applyBorder="1" applyAlignment="1">
      <alignment horizontal="left" vertical="center"/>
    </xf>
    <xf numFmtId="0" fontId="0" fillId="0" borderId="14" xfId="0" applyFill="1" applyBorder="1" applyAlignment="1">
      <alignment horizontal="left" vertical="center"/>
    </xf>
    <xf numFmtId="0" fontId="9" fillId="16" borderId="1" xfId="0" applyFont="1" applyFill="1" applyBorder="1"/>
    <xf numFmtId="0" fontId="10" fillId="17" borderId="1" xfId="0" applyFont="1" applyFill="1" applyBorder="1"/>
    <xf numFmtId="0" fontId="11" fillId="15" borderId="1" xfId="0" applyFont="1" applyFill="1" applyBorder="1"/>
    <xf numFmtId="0" fontId="12" fillId="18" borderId="1" xfId="0" applyFont="1" applyFill="1" applyBorder="1"/>
    <xf numFmtId="164" fontId="17" fillId="0" borderId="1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63"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  <dxf>
      <fill>
        <patternFill>
          <bgColor indexed="9"/>
        </patternFill>
      </fill>
    </dxf>
    <dxf>
      <font>
        <condense val="0"/>
        <extend val="0"/>
        <color indexed="51"/>
      </font>
      <fill>
        <patternFill>
          <bgColor indexed="51"/>
        </patternFill>
      </fill>
    </dxf>
    <dxf>
      <fill>
        <patternFill>
          <bgColor indexed="42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worksheet" Target="worksheets/sheet8.xml"/><Relationship Id="rId13" Type="http://purl.oclc.org/ooxml/officeDocument/relationships/worksheet" Target="worksheets/sheet13.xml"/><Relationship Id="rId18" Type="http://purl.oclc.org/ooxml/officeDocument/relationships/sharedStrings" Target="sharedStrings.xml"/><Relationship Id="rId3" Type="http://purl.oclc.org/ooxml/officeDocument/relationships/worksheet" Target="worksheets/sheet3.xml"/><Relationship Id="rId7" Type="http://purl.oclc.org/ooxml/officeDocument/relationships/worksheet" Target="worksheets/sheet7.xml"/><Relationship Id="rId12" Type="http://purl.oclc.org/ooxml/officeDocument/relationships/worksheet" Target="worksheets/sheet12.xml"/><Relationship Id="rId17" Type="http://purl.oclc.org/ooxml/officeDocument/relationships/styles" Target="styles.xml"/><Relationship Id="rId2" Type="http://purl.oclc.org/ooxml/officeDocument/relationships/worksheet" Target="worksheets/sheet2.xml"/><Relationship Id="rId16" Type="http://purl.oclc.org/ooxml/officeDocument/relationships/theme" Target="theme/theme1.xml"/><Relationship Id="rId1" Type="http://purl.oclc.org/ooxml/officeDocument/relationships/worksheet" Target="worksheets/sheet1.xml"/><Relationship Id="rId6" Type="http://purl.oclc.org/ooxml/officeDocument/relationships/worksheet" Target="worksheets/sheet6.xml"/><Relationship Id="rId11" Type="http://purl.oclc.org/ooxml/officeDocument/relationships/worksheet" Target="worksheets/sheet11.xml"/><Relationship Id="rId5" Type="http://purl.oclc.org/ooxml/officeDocument/relationships/worksheet" Target="worksheets/sheet5.xml"/><Relationship Id="rId15" Type="http://purl.oclc.org/ooxml/officeDocument/relationships/externalLink" Target="externalLinks/externalLink1.xml"/><Relationship Id="rId10" Type="http://purl.oclc.org/ooxml/officeDocument/relationships/worksheet" Target="worksheets/sheet10.xml"/><Relationship Id="rId19" Type="http://purl.oclc.org/ooxml/officeDocument/relationships/calcChain" Target="calcChain.xml"/><Relationship Id="rId4" Type="http://purl.oclc.org/ooxml/officeDocument/relationships/worksheet" Target="worksheets/sheet4.xml"/><Relationship Id="rId9" Type="http://purl.oclc.org/ooxml/officeDocument/relationships/worksheet" Target="worksheets/sheet9.xml"/><Relationship Id="rId14" Type="http://purl.oclc.org/ooxml/officeDocument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purl.oclc.org/ooxml/officeDocument/relationships/image" Target="../media/image1.png"/></Relationships>
</file>

<file path=xl/drawings/drawing1.xml><?xml version="1.0" encoding="utf-8"?>
<xdr:wsDr xmlns:xdr="http://purl.oclc.org/ooxml/drawingml/spreadsheetDrawing" xmlns:a="http://purl.oclc.org/ooxml/drawingml/main">
  <xdr:twoCellAnchor editAs="oneCell">
    <xdr:from>
      <xdr:col>0</xdr:col>
      <xdr:colOff>0</xdr:colOff>
      <xdr:row>1</xdr:row>
      <xdr:rowOff>0</xdr:rowOff>
    </xdr:from>
    <xdr:to>
      <xdr:col>1</xdr:col>
      <xdr:colOff>850900</xdr:colOff>
      <xdr:row>1</xdr:row>
      <xdr:rowOff>406400</xdr:rowOff>
    </xdr:to>
    <xdr:pic>
      <xdr:nvPicPr>
        <xdr:cNvPr id="42025" name="Image 1">
          <a:extLst>
            <a:ext uri="{FF2B5EF4-FFF2-40B4-BE49-F238E27FC236}">
              <a16:creationId xmlns:a16="http://schemas.microsoft.com/office/drawing/2014/main" id="{AFF06AB9-C20B-45DA-A2AF-CB291DF2AF45}"/>
            </a:ext>
          </a:extLst>
        </xdr:cNvPr>
        <xdr:cNvPicPr>
          <a:picLocks noChangeAspect="1"/>
        </xdr:cNvPicPr>
      </xdr:nvPicPr>
      <xdr:blipFill>
        <a:blip xmlns:r="http://purl.oclc.org/ooxml/officeDocument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"/>
          <a:ext cx="1930400" cy="40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%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purl.oclc.org/ooxml/drawingml/spreadsheetDrawing" xmlns:a="http://purl.oclc.org/ooxml/drawingml/main">
  <xdr:twoCellAnchor>
    <xdr:from>
      <xdr:col>7</xdr:col>
      <xdr:colOff>577850</xdr:colOff>
      <xdr:row>8</xdr:row>
      <xdr:rowOff>263525</xdr:rowOff>
    </xdr:from>
    <xdr:to>
      <xdr:col>10</xdr:col>
      <xdr:colOff>501650</xdr:colOff>
      <xdr:row>11</xdr:row>
      <xdr:rowOff>98425</xdr:rowOff>
    </xdr:to>
    <xdr:sp macro="[0]!raz" textlink="">
      <xdr:nvSpPr>
        <xdr:cNvPr id="39941" name="Oval 5">
          <a:extLst>
            <a:ext uri="{FF2B5EF4-FFF2-40B4-BE49-F238E27FC236}">
              <a16:creationId xmlns:a16="http://schemas.microsoft.com/office/drawing/2014/main" id="{9215715F-8CAA-4C65-B558-B8CFB23A7EB2}"/>
            </a:ext>
          </a:extLst>
        </xdr:cNvPr>
        <xdr:cNvSpPr>
          <a:spLocks noChangeArrowheads="1"/>
        </xdr:cNvSpPr>
      </xdr:nvSpPr>
      <xdr:spPr bwMode="auto">
        <a:xfrm>
          <a:off x="7448550" y="2571750"/>
          <a:ext cx="2209800" cy="800100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%">
              <a:solidFill>
                <a:srgbClr val="000000"/>
              </a:solidFill>
              <a:latin typeface="Arial"/>
              <a:cs typeface="Arial"/>
            </a:rPr>
            <a:t>R A Z ANNUEL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purl.oclc.org/ooxml/officeDocument/relationships/externalLinkPath" Target="file:///C:\Users\Cobbled\Documents\Boulot\FindMe\Planning%20pr&#233;sences%202016.xls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Recap_annuel"/>
      <sheetName val="Donne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>
            <v>2016</v>
          </cell>
        </row>
      </sheetData>
      <sheetData sheetId="13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purl.oclc.org/ooxml/officeDocument/relationships/drawing" Target="../drawings/drawing1.xml"/><Relationship Id="rId1" Type="http://purl.oclc.org/ooxml/officeDocument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purl.oclc.org/ooxml/officeDocument/relationships/drawing" Target="../drawings/drawing2.xml"/><Relationship Id="rId1" Type="http://purl.oclc.org/ooxml/officeDocument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purl.oclc.org/ooxml/officeDocument/relationships/printerSettings" Target="../printerSettings/printerSettings14.bin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">
    <pageSetUpPr fitToPage="1"/>
  </sheetPr>
  <dimension ref="A1:AQ46"/>
  <sheetViews>
    <sheetView showGridLines="0" zoomScale="85" workbookViewId="0">
      <pane xSplit="2" ySplit="2" topLeftCell="C3" activePane="bottomRight" state="frozen"/>
      <selection activeCell="A25" sqref="A25:B25"/>
      <selection pane="topRight" activeCell="A25" sqref="A25:B25"/>
      <selection pane="bottomLeft" activeCell="A25" sqref="A25:B25"/>
      <selection pane="bottomRight" activeCell="N4" sqref="N4"/>
    </sheetView>
  </sheetViews>
  <sheetFormatPr baseColWidth="10" defaultColWidth="11.453125" defaultRowHeight="12.5" x14ac:dyDescent="0.25"/>
  <cols>
    <col min="1" max="1" width="11.453125" style="1"/>
    <col min="2" max="2" width="14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4" width="11.453125" style="1"/>
    <col min="35" max="35" width="15" style="1" customWidth="1"/>
    <col min="36" max="36" width="11.453125" style="1"/>
    <col min="37" max="37" width="14.26953125" style="1" customWidth="1"/>
    <col min="38" max="38" width="8.984375E-2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DATE(An,1,1)</f>
        <v>2016-01-01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2" customHeight="1" x14ac:dyDescent="0.25">
      <c r="A2" s="77"/>
      <c r="B2" s="77"/>
      <c r="C2" s="7" t="d">
        <f>C1</f>
        <v>2016-01-01</v>
      </c>
      <c r="D2" s="7" t="d">
        <f>C2+1</f>
        <v>2016-01-02</v>
      </c>
      <c r="E2" s="7" t="d">
        <f t="shared" ref="E2:AD2" si="0">D2+1</f>
        <v>2016-01-03</v>
      </c>
      <c r="F2" s="7" t="d">
        <f>E2+1</f>
        <v>2016-01-04</v>
      </c>
      <c r="G2" s="7" t="d">
        <f t="shared" si="0"/>
        <v>2016-01-05</v>
      </c>
      <c r="H2" s="7" t="d">
        <f t="shared" si="0"/>
        <v>2016-01-06</v>
      </c>
      <c r="I2" s="7" t="d">
        <f t="shared" si="0"/>
        <v>2016-01-07</v>
      </c>
      <c r="J2" s="7" t="d">
        <f t="shared" si="0"/>
        <v>2016-01-08</v>
      </c>
      <c r="K2" s="7" t="d">
        <f>J2+1</f>
        <v>2016-01-09</v>
      </c>
      <c r="L2" s="7" t="d">
        <f t="shared" si="0"/>
        <v>2016-01-10</v>
      </c>
      <c r="M2" s="7" t="d">
        <f t="shared" si="0"/>
        <v>2016-01-11</v>
      </c>
      <c r="N2" s="7" t="d">
        <f t="shared" si="0"/>
        <v>2016-01-12</v>
      </c>
      <c r="O2" s="7" t="d">
        <f t="shared" si="0"/>
        <v>2016-01-13</v>
      </c>
      <c r="P2" s="7" t="d">
        <f t="shared" si="0"/>
        <v>2016-01-14</v>
      </c>
      <c r="Q2" s="7" t="d">
        <f t="shared" si="0"/>
        <v>2016-01-15</v>
      </c>
      <c r="R2" s="7" t="d">
        <f t="shared" si="0"/>
        <v>2016-01-16</v>
      </c>
      <c r="S2" s="7" t="d">
        <f t="shared" si="0"/>
        <v>2016-01-17</v>
      </c>
      <c r="T2" s="7" t="d">
        <f t="shared" si="0"/>
        <v>2016-01-18</v>
      </c>
      <c r="U2" s="7" t="d">
        <f t="shared" si="0"/>
        <v>2016-01-19</v>
      </c>
      <c r="V2" s="7" t="d">
        <f t="shared" si="0"/>
        <v>2016-01-20</v>
      </c>
      <c r="W2" s="7" t="d">
        <f t="shared" si="0"/>
        <v>2016-01-21</v>
      </c>
      <c r="X2" s="7" t="d">
        <f t="shared" si="0"/>
        <v>2016-01-22</v>
      </c>
      <c r="Y2" s="7" t="d">
        <f t="shared" si="0"/>
        <v>2016-01-23</v>
      </c>
      <c r="Z2" s="7" t="d">
        <f t="shared" si="0"/>
        <v>2016-01-24</v>
      </c>
      <c r="AA2" s="7" t="d">
        <f t="shared" si="0"/>
        <v>2016-01-25</v>
      </c>
      <c r="AB2" s="7" t="d">
        <f t="shared" si="0"/>
        <v>2016-01-26</v>
      </c>
      <c r="AC2" s="7" t="d">
        <f t="shared" si="0"/>
        <v>2016-01-27</v>
      </c>
      <c r="AD2" s="7" t="d">
        <f t="shared" si="0"/>
        <v>2016-01-28</v>
      </c>
      <c r="AE2" s="7" t="d">
        <f>IF(AD2+1&gt;EOMONTH(C1,0),"",AD2+1)</f>
        <v>2016-01-29</v>
      </c>
      <c r="AF2" s="7" t="d">
        <f>IF(AE2="","",IF(AE2+1&gt;EOMONTH($C$1,0),"",AE2+1))</f>
        <v>2016-01-30</v>
      </c>
      <c r="AG2" s="7" t="d">
        <f>IF(AF2="","",IF(AF2+1&gt;EOMONTH($C$1,0),"",AF2+1))</f>
        <v>2016-01-31</v>
      </c>
      <c r="AH2" s="59" t="s">
        <v>74</v>
      </c>
      <c r="AI2" s="60" t="s">
        <v>73</v>
      </c>
      <c r="AJ2" s="61" t="s">
        <v>68</v>
      </c>
      <c r="AK2" s="62" t="s">
        <v>70</v>
      </c>
    </row>
    <row r="3" spans="1:43" ht="21" customHeight="1" x14ac:dyDescent="0.25">
      <c r="A3" s="73" t="str">
        <f>Données!E15</f>
        <v>Alex</v>
      </c>
      <c r="B3" s="74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  <c r="O3" s="97"/>
      <c r="P3" s="97"/>
      <c r="Q3" s="97"/>
      <c r="R3" s="97"/>
      <c r="S3" s="97"/>
      <c r="T3" s="97"/>
      <c r="U3" s="97"/>
      <c r="V3" s="97"/>
      <c r="W3" s="97"/>
      <c r="X3" s="97"/>
      <c r="Y3" s="97"/>
      <c r="Z3" s="97"/>
      <c r="AA3" s="97"/>
      <c r="AB3" s="97"/>
      <c r="AC3" s="97"/>
      <c r="AD3" s="97"/>
      <c r="AE3" s="97"/>
      <c r="AF3" s="97"/>
      <c r="AG3" s="97"/>
      <c r="AH3" s="10" t="str">
        <f>IF(COUNTIF($C3:$AG3,"A")+(COUNTIF($C3:$AG3,"A/2")/2)=0,"",COUNTIF($C3:$AG3,"A")+(COUNTIF($C3:$AG3,"A/2")/2))</f>
        <v/>
      </c>
      <c r="AI3" s="17" t="str">
        <f>IF(COUNTIF($C3:$AG3,"CP")+(COUNTIF($C3:$AG3,"CP/2")/2)=0,"",COUNTIF($C3:$AG3,"CP")+(COUNTIF($C3:$AG3,"CP/2")/2))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97"/>
      <c r="AA4" s="97"/>
      <c r="AB4" s="97"/>
      <c r="AC4" s="97"/>
      <c r="AD4" s="97"/>
      <c r="AE4" s="97"/>
      <c r="AF4" s="97"/>
      <c r="AG4" s="97"/>
      <c r="AH4" s="10" t="str">
        <f t="shared" ref="AH4:AH20" si="1">IF(COUNTIF($C4:$AG4,"A")+(COUNTIF($C4:$AG4,"A/2")/2)=0,"",COUNTIF($C4:$AG4,"A")+(COUNTIF($C4:$AG4,"A/2")/2))</f>
        <v/>
      </c>
      <c r="AI4" s="17" t="str">
        <f>IF(COUNTIF($C4:$AG4,"CP")+(COUNTIF($C4:$AG4,"CP/2")/2)=0,"",COUNTIF($C4:$AG4,"CP")+(COUNTIF($C4:$AG4,"CP/2")/2))</f>
        <v/>
      </c>
      <c r="AJ4" s="10" t="str">
        <f t="shared" ref="AJ4:AJ20" si="2">IF(COUNTIF($C4:$AG4,"V")+(COUNTIF($C4:$AG4,"V/2")/2)=0,"",COUNTIF($C4:$AG4,"V")+(COUNTIF($C4:$AG4,"V/2")/2))</f>
        <v/>
      </c>
      <c r="AK4" s="10" t="str">
        <f t="shared" ref="AK4:AK20" si="3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  <c r="Y5" s="97"/>
      <c r="Z5" s="97"/>
      <c r="AA5" s="97"/>
      <c r="AB5" s="97"/>
      <c r="AC5" s="97"/>
      <c r="AD5" s="97"/>
      <c r="AE5" s="97"/>
      <c r="AF5" s="97"/>
      <c r="AG5" s="97"/>
      <c r="AH5" s="10" t="str">
        <f t="shared" si="1"/>
        <v/>
      </c>
      <c r="AI5" s="17" t="str">
        <f t="shared" ref="AI5:AI20" si="4">IF(COUNTIF($C5:$AG5,"CP")+(COUNTIF($C5:$AG5,"CP/2")/2)=0,"",COUNTIF($C5:$AG5,"CP")+(COUNTIF($C5:$AG5,"CP/2")/2))</f>
        <v/>
      </c>
      <c r="AJ5" s="10" t="str">
        <f t="shared" si="2"/>
        <v/>
      </c>
      <c r="AK5" s="10" t="str">
        <f t="shared" si="3"/>
        <v/>
      </c>
    </row>
    <row r="6" spans="1:43" ht="21" customHeight="1" x14ac:dyDescent="0.25">
      <c r="A6" s="73">
        <f>Données!E18</f>
        <v>0</v>
      </c>
      <c r="B6" s="74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7"/>
      <c r="AH6" s="10" t="str">
        <f t="shared" si="1"/>
        <v/>
      </c>
      <c r="AI6" s="17" t="str">
        <f t="shared" si="4"/>
        <v/>
      </c>
      <c r="AJ6" s="10" t="str">
        <f t="shared" si="2"/>
        <v/>
      </c>
      <c r="AK6" s="10" t="str">
        <f t="shared" si="3"/>
        <v/>
      </c>
    </row>
    <row r="7" spans="1:43" ht="21" customHeight="1" x14ac:dyDescent="0.25">
      <c r="A7" s="73">
        <f>Données!E19</f>
        <v>0</v>
      </c>
      <c r="B7" s="74"/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97"/>
      <c r="AA7" s="97"/>
      <c r="AB7" s="97"/>
      <c r="AC7" s="97"/>
      <c r="AD7" s="97"/>
      <c r="AE7" s="97"/>
      <c r="AF7" s="97"/>
      <c r="AG7" s="97"/>
      <c r="AH7" s="10" t="str">
        <f t="shared" si="1"/>
        <v/>
      </c>
      <c r="AI7" s="17" t="str">
        <f t="shared" si="4"/>
        <v/>
      </c>
      <c r="AJ7" s="10" t="str">
        <f t="shared" si="2"/>
        <v/>
      </c>
      <c r="AK7" s="10" t="str">
        <f t="shared" si="3"/>
        <v/>
      </c>
      <c r="AQ7" s="9"/>
    </row>
    <row r="8" spans="1:43" ht="21" customHeight="1" x14ac:dyDescent="0.25">
      <c r="A8" s="73">
        <f>Données!E20</f>
        <v>0</v>
      </c>
      <c r="B8" s="74"/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97"/>
      <c r="AA8" s="97"/>
      <c r="AB8" s="97"/>
      <c r="AC8" s="97"/>
      <c r="AD8" s="97"/>
      <c r="AE8" s="97"/>
      <c r="AF8" s="97"/>
      <c r="AG8" s="97"/>
      <c r="AH8" s="10" t="str">
        <f t="shared" si="1"/>
        <v/>
      </c>
      <c r="AI8" s="17" t="str">
        <f t="shared" si="4"/>
        <v/>
      </c>
      <c r="AJ8" s="10" t="str">
        <f t="shared" si="2"/>
        <v/>
      </c>
      <c r="AK8" s="10" t="str">
        <f t="shared" si="3"/>
        <v/>
      </c>
    </row>
    <row r="9" spans="1:43" ht="21" customHeight="1" x14ac:dyDescent="0.25">
      <c r="A9" s="73">
        <f>Données!E21</f>
        <v>0</v>
      </c>
      <c r="B9" s="74"/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97"/>
      <c r="AA9" s="97"/>
      <c r="AB9" s="97"/>
      <c r="AC9" s="97"/>
      <c r="AD9" s="97"/>
      <c r="AE9" s="97"/>
      <c r="AF9" s="97"/>
      <c r="AG9" s="97"/>
      <c r="AH9" s="10" t="str">
        <f t="shared" si="1"/>
        <v/>
      </c>
      <c r="AI9" s="17" t="str">
        <f t="shared" si="4"/>
        <v/>
      </c>
      <c r="AJ9" s="10" t="str">
        <f t="shared" si="2"/>
        <v/>
      </c>
      <c r="AK9" s="10" t="str">
        <f t="shared" si="3"/>
        <v/>
      </c>
    </row>
    <row r="10" spans="1:43" ht="21" customHeight="1" x14ac:dyDescent="0.25">
      <c r="A10" s="73">
        <f>Données!E22</f>
        <v>0</v>
      </c>
      <c r="B10" s="74"/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97"/>
      <c r="AA10" s="97"/>
      <c r="AB10" s="97"/>
      <c r="AC10" s="97"/>
      <c r="AD10" s="97"/>
      <c r="AE10" s="97"/>
      <c r="AF10" s="97"/>
      <c r="AG10" s="97"/>
      <c r="AH10" s="10" t="str">
        <f t="shared" si="1"/>
        <v/>
      </c>
      <c r="AI10" s="17" t="str">
        <f t="shared" si="4"/>
        <v/>
      </c>
      <c r="AJ10" s="10" t="str">
        <f t="shared" si="2"/>
        <v/>
      </c>
      <c r="AK10" s="10" t="str">
        <f t="shared" si="3"/>
        <v/>
      </c>
    </row>
    <row r="11" spans="1:43" ht="21" customHeight="1" x14ac:dyDescent="0.25">
      <c r="A11" s="73">
        <f>Données!E23</f>
        <v>0</v>
      </c>
      <c r="B11" s="74"/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  <c r="Q11" s="97"/>
      <c r="R11" s="97"/>
      <c r="S11" s="97"/>
      <c r="T11" s="97"/>
      <c r="U11" s="97"/>
      <c r="V11" s="97"/>
      <c r="W11" s="97"/>
      <c r="X11" s="97"/>
      <c r="Y11" s="97"/>
      <c r="Z11" s="97"/>
      <c r="AA11" s="97"/>
      <c r="AB11" s="97"/>
      <c r="AC11" s="97"/>
      <c r="AD11" s="97"/>
      <c r="AE11" s="97"/>
      <c r="AF11" s="97"/>
      <c r="AG11" s="97"/>
      <c r="AH11" s="10" t="str">
        <f t="shared" si="1"/>
        <v/>
      </c>
      <c r="AI11" s="17" t="str">
        <f t="shared" si="4"/>
        <v/>
      </c>
      <c r="AJ11" s="10" t="str">
        <f t="shared" si="2"/>
        <v/>
      </c>
      <c r="AK11" s="10" t="str">
        <f t="shared" si="3"/>
        <v/>
      </c>
    </row>
    <row r="12" spans="1:43" ht="21" customHeight="1" x14ac:dyDescent="0.25">
      <c r="A12" s="73">
        <f>Données!E24</f>
        <v>0</v>
      </c>
      <c r="B12" s="74"/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10" t="str">
        <f t="shared" si="1"/>
        <v/>
      </c>
      <c r="AI12" s="17" t="str">
        <f t="shared" si="4"/>
        <v/>
      </c>
      <c r="AJ12" s="10" t="str">
        <f t="shared" si="2"/>
        <v/>
      </c>
      <c r="AK12" s="10" t="str">
        <f t="shared" si="3"/>
        <v/>
      </c>
    </row>
    <row r="13" spans="1:43" ht="21" customHeight="1" x14ac:dyDescent="0.25">
      <c r="A13" s="73">
        <f>Données!E25</f>
        <v>0</v>
      </c>
      <c r="B13" s="74"/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97"/>
      <c r="AA13" s="97"/>
      <c r="AB13" s="97"/>
      <c r="AC13" s="97"/>
      <c r="AD13" s="97"/>
      <c r="AE13" s="97"/>
      <c r="AF13" s="97"/>
      <c r="AG13" s="97"/>
      <c r="AH13" s="10" t="str">
        <f t="shared" si="1"/>
        <v/>
      </c>
      <c r="AI13" s="17" t="str">
        <f t="shared" si="4"/>
        <v/>
      </c>
      <c r="AJ13" s="10" t="str">
        <f t="shared" si="2"/>
        <v/>
      </c>
      <c r="AK13" s="10" t="str">
        <f t="shared" si="3"/>
        <v/>
      </c>
    </row>
    <row r="14" spans="1:43" ht="21" customHeight="1" x14ac:dyDescent="0.25">
      <c r="A14" s="73">
        <f>Données!E26</f>
        <v>0</v>
      </c>
      <c r="B14" s="74"/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97"/>
      <c r="AA14" s="97"/>
      <c r="AB14" s="97"/>
      <c r="AC14" s="97"/>
      <c r="AD14" s="97"/>
      <c r="AE14" s="97"/>
      <c r="AF14" s="97"/>
      <c r="AG14" s="97"/>
      <c r="AH14" s="10" t="str">
        <f t="shared" si="1"/>
        <v/>
      </c>
      <c r="AI14" s="17" t="str">
        <f t="shared" si="4"/>
        <v/>
      </c>
      <c r="AJ14" s="10" t="str">
        <f t="shared" si="2"/>
        <v/>
      </c>
      <c r="AK14" s="10" t="str">
        <f t="shared" si="3"/>
        <v/>
      </c>
      <c r="AM14" s="18"/>
    </row>
    <row r="15" spans="1:43" ht="21" customHeight="1" x14ac:dyDescent="0.25">
      <c r="A15" s="73">
        <f>Données!E27</f>
        <v>0</v>
      </c>
      <c r="B15" s="74"/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10" t="str">
        <f t="shared" si="1"/>
        <v/>
      </c>
      <c r="AI15" s="17" t="str">
        <f t="shared" si="4"/>
        <v/>
      </c>
      <c r="AJ15" s="10" t="str">
        <f t="shared" si="2"/>
        <v/>
      </c>
      <c r="AK15" s="10" t="str">
        <f t="shared" si="3"/>
        <v/>
      </c>
    </row>
    <row r="16" spans="1:43" ht="21" customHeight="1" x14ac:dyDescent="0.25">
      <c r="A16" s="73">
        <f>Données!E28</f>
        <v>0</v>
      </c>
      <c r="B16" s="74"/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97"/>
      <c r="AA16" s="97"/>
      <c r="AB16" s="97"/>
      <c r="AC16" s="97"/>
      <c r="AD16" s="97"/>
      <c r="AE16" s="97"/>
      <c r="AF16" s="97"/>
      <c r="AG16" s="97"/>
      <c r="AH16" s="10" t="str">
        <f t="shared" si="1"/>
        <v/>
      </c>
      <c r="AI16" s="17" t="str">
        <f t="shared" si="4"/>
        <v/>
      </c>
      <c r="AJ16" s="10" t="str">
        <f t="shared" si="2"/>
        <v/>
      </c>
      <c r="AK16" s="10" t="str">
        <f t="shared" si="3"/>
        <v/>
      </c>
    </row>
    <row r="17" spans="1:38" ht="21" customHeight="1" x14ac:dyDescent="0.25">
      <c r="A17" s="73">
        <f>Données!E29</f>
        <v>0</v>
      </c>
      <c r="B17" s="74"/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97"/>
      <c r="AA17" s="97"/>
      <c r="AB17" s="97"/>
      <c r="AC17" s="97"/>
      <c r="AD17" s="97"/>
      <c r="AE17" s="97"/>
      <c r="AF17" s="97"/>
      <c r="AG17" s="97"/>
      <c r="AH17" s="10" t="str">
        <f t="shared" si="1"/>
        <v/>
      </c>
      <c r="AI17" s="17" t="str">
        <f t="shared" si="4"/>
        <v/>
      </c>
      <c r="AJ17" s="10" t="str">
        <f t="shared" si="2"/>
        <v/>
      </c>
      <c r="AK17" s="10" t="str">
        <f t="shared" si="3"/>
        <v/>
      </c>
    </row>
    <row r="18" spans="1:38" ht="21" customHeight="1" x14ac:dyDescent="0.25">
      <c r="A18" s="73">
        <f>Données!E30</f>
        <v>0</v>
      </c>
      <c r="B18" s="74"/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10" t="str">
        <f t="shared" si="1"/>
        <v/>
      </c>
      <c r="AI18" s="17" t="str">
        <f t="shared" si="4"/>
        <v/>
      </c>
      <c r="AJ18" s="10" t="str">
        <f t="shared" si="2"/>
        <v/>
      </c>
      <c r="AK18" s="10" t="str">
        <f t="shared" si="3"/>
        <v/>
      </c>
      <c r="AL18" s="20"/>
    </row>
    <row r="19" spans="1:38" ht="21" customHeight="1" x14ac:dyDescent="0.25">
      <c r="A19" s="73">
        <f>Données!E31</f>
        <v>0</v>
      </c>
      <c r="B19" s="74"/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97"/>
      <c r="AA19" s="97"/>
      <c r="AB19" s="97"/>
      <c r="AC19" s="97"/>
      <c r="AD19" s="97"/>
      <c r="AE19" s="97"/>
      <c r="AF19" s="97"/>
      <c r="AG19" s="97"/>
      <c r="AH19" s="10" t="str">
        <f t="shared" si="1"/>
        <v/>
      </c>
      <c r="AI19" s="17" t="str">
        <f t="shared" si="4"/>
        <v/>
      </c>
      <c r="AJ19" s="10" t="str">
        <f t="shared" si="2"/>
        <v/>
      </c>
      <c r="AK19" s="10" t="str">
        <f t="shared" si="3"/>
        <v/>
      </c>
    </row>
    <row r="20" spans="1:38" ht="21" customHeight="1" x14ac:dyDescent="0.25">
      <c r="A20" s="73">
        <f>Données!E32</f>
        <v>0</v>
      </c>
      <c r="B20" s="74"/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97"/>
      <c r="AA20" s="97"/>
      <c r="AB20" s="97"/>
      <c r="AC20" s="97"/>
      <c r="AD20" s="97"/>
      <c r="AE20" s="97"/>
      <c r="AF20" s="97"/>
      <c r="AG20" s="97"/>
      <c r="AH20" s="10" t="str">
        <f t="shared" si="1"/>
        <v/>
      </c>
      <c r="AI20" s="17" t="str">
        <f t="shared" si="4"/>
        <v/>
      </c>
      <c r="AJ20" s="10" t="str">
        <f t="shared" si="2"/>
        <v/>
      </c>
      <c r="AK20" s="10" t="str">
        <f t="shared" si="3"/>
        <v/>
      </c>
    </row>
    <row r="21" spans="1:38" ht="21" customHeight="1" x14ac:dyDescent="0.25">
      <c r="A21" s="80"/>
      <c r="B21" s="80"/>
      <c r="C21" s="21"/>
      <c r="D21" s="21"/>
      <c r="E21" s="22"/>
      <c r="F21" s="22"/>
      <c r="G21" s="23"/>
      <c r="H21" s="23"/>
      <c r="I21" s="2"/>
      <c r="J21" s="2"/>
      <c r="K21" s="8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3"/>
    </row>
    <row r="22" spans="1:38" ht="13" x14ac:dyDescent="0.25">
      <c r="A22" s="80"/>
      <c r="B22" s="80"/>
      <c r="C22" s="2"/>
      <c r="D22" s="2"/>
      <c r="E22" s="2"/>
      <c r="F22" s="2"/>
      <c r="G22" s="8"/>
      <c r="H22" s="2"/>
      <c r="I22" s="8"/>
      <c r="J22" s="8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2"/>
      <c r="H23" s="8"/>
      <c r="I23" s="2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8"/>
      <c r="F24" s="2"/>
      <c r="G24" s="2"/>
      <c r="H24" s="8"/>
      <c r="I24" s="2"/>
      <c r="J24" s="8"/>
      <c r="K24" s="2"/>
      <c r="L24" s="8"/>
      <c r="M24" s="8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8"/>
      <c r="AI24" s="3"/>
    </row>
    <row r="25" spans="1:38" ht="13" x14ac:dyDescent="0.25">
      <c r="A25" s="80"/>
      <c r="B25" s="80"/>
      <c r="C25" s="2"/>
      <c r="D25" s="8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3"/>
    </row>
    <row r="26" spans="1:38" ht="13" x14ac:dyDescent="0.25">
      <c r="A26" s="80"/>
      <c r="B26" s="80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8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8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8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8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</sheetData>
  <mergeCells count="36">
    <mergeCell ref="A35:B35"/>
    <mergeCell ref="A28:B28"/>
    <mergeCell ref="A29:B29"/>
    <mergeCell ref="A30:B30"/>
    <mergeCell ref="A31:B31"/>
    <mergeCell ref="A33:B33"/>
    <mergeCell ref="A34:B34"/>
    <mergeCell ref="C1:AG1"/>
    <mergeCell ref="A32:B32"/>
    <mergeCell ref="A27:B27"/>
    <mergeCell ref="A20:B20"/>
    <mergeCell ref="A21:B21"/>
    <mergeCell ref="A23:B23"/>
    <mergeCell ref="A25:B25"/>
    <mergeCell ref="A26:B26"/>
    <mergeCell ref="A18:B18"/>
    <mergeCell ref="A19:B19"/>
    <mergeCell ref="A24:B24"/>
    <mergeCell ref="A22:B22"/>
    <mergeCell ref="A8:B8"/>
    <mergeCell ref="A9:B9"/>
    <mergeCell ref="A16:B16"/>
    <mergeCell ref="A17:B17"/>
    <mergeCell ref="A10:B10"/>
    <mergeCell ref="A11:B11"/>
    <mergeCell ref="A12:B12"/>
    <mergeCell ref="A13:B13"/>
    <mergeCell ref="A14:B14"/>
    <mergeCell ref="A15:B15"/>
    <mergeCell ref="A6:B6"/>
    <mergeCell ref="A7:B7"/>
    <mergeCell ref="A1:B1"/>
    <mergeCell ref="A2:B2"/>
    <mergeCell ref="A3:B3"/>
    <mergeCell ref="A4:B4"/>
    <mergeCell ref="A5:B5"/>
  </mergeCells>
  <phoneticPr fontId="3" type="noConversion"/>
  <conditionalFormatting sqref="C2:AG2">
    <cfRule type="expression" dxfId="62" priority="11" stopIfTrue="1">
      <formula>OR(WEEKDAY(C$2)=1,WEEKDAY(C$2)=7,COUNTIF(C$2,Fériés)&gt;0)</formula>
    </cfRule>
  </conditionalFormatting>
  <conditionalFormatting sqref="A3:B20">
    <cfRule type="expression" dxfId="61" priority="13" stopIfTrue="1">
      <formula>CELL("row")=ROW()</formula>
    </cfRule>
  </conditionalFormatting>
  <conditionalFormatting sqref="C3:AG20">
    <cfRule type="expression" dxfId="60" priority="14" stopIfTrue="1">
      <formula>OR(WEEKDAY(C$2)=1,WEEKDAY(C$2)=7,COUNTIF(C$2,Fériés)&gt;0)</formula>
    </cfRule>
    <cfRule type="expression" dxfId="59" priority="15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C3:AG20</xm:sqref>
        </x14:dataValidation>
      </x14:dataValidations>
    </ext>
  </extLst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4">
    <pageSetUpPr fitToPage="1"/>
  </sheetPr>
  <dimension ref="A1:AQ47"/>
  <sheetViews>
    <sheetView showGridLines="0" tabSelected="1" zoomScale="85" workbookViewId="0">
      <pane xSplit="2" ySplit="2" topLeftCell="C6" activePane="bottomRight" state="frozen"/>
      <selection activeCell="C23" sqref="C23"/>
      <selection pane="topRight" activeCell="C23" sqref="C23"/>
      <selection pane="bottomLeft" activeCell="C23" sqref="C23"/>
      <selection pane="bottomRight" activeCell="C6" sqref="C6"/>
    </sheetView>
  </sheetViews>
  <sheetFormatPr baseColWidth="10" defaultColWidth="11.453125" defaultRowHeight="12.5" x14ac:dyDescent="0.25"/>
  <cols>
    <col min="1" max="1" width="11.453125" style="1"/>
    <col min="2" max="2" width="12.1796875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DATE(An,2,1)</f>
        <v>2016-02-01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1" customHeight="1" x14ac:dyDescent="0.25">
      <c r="A2" s="77"/>
      <c r="B2" s="77"/>
      <c r="C2" s="63" t="d">
        <f>C1</f>
        <v>2016-02-01</v>
      </c>
      <c r="D2" s="63" t="d">
        <f t="shared" ref="D2:AD2" si="0">C2+1</f>
        <v>2016-02-02</v>
      </c>
      <c r="E2" s="63" t="d">
        <f t="shared" si="0"/>
        <v>2016-02-03</v>
      </c>
      <c r="F2" s="63" t="d">
        <f t="shared" si="0"/>
        <v>2016-02-04</v>
      </c>
      <c r="G2" s="63" t="d">
        <f t="shared" si="0"/>
        <v>2016-02-05</v>
      </c>
      <c r="H2" s="63" t="d">
        <f t="shared" si="0"/>
        <v>2016-02-06</v>
      </c>
      <c r="I2" s="63" t="d">
        <f t="shared" si="0"/>
        <v>2016-02-07</v>
      </c>
      <c r="J2" s="63" t="d">
        <f t="shared" si="0"/>
        <v>2016-02-08</v>
      </c>
      <c r="K2" s="63" t="d">
        <f t="shared" si="0"/>
        <v>2016-02-09</v>
      </c>
      <c r="L2" s="63" t="d">
        <f t="shared" si="0"/>
        <v>2016-02-10</v>
      </c>
      <c r="M2" s="63" t="d">
        <f t="shared" si="0"/>
        <v>2016-02-11</v>
      </c>
      <c r="N2" s="63" t="d">
        <f t="shared" si="0"/>
        <v>2016-02-12</v>
      </c>
      <c r="O2" s="63" t="d">
        <f t="shared" si="0"/>
        <v>2016-02-13</v>
      </c>
      <c r="P2" s="63" t="d">
        <f t="shared" si="0"/>
        <v>2016-02-14</v>
      </c>
      <c r="Q2" s="63" t="d">
        <f t="shared" si="0"/>
        <v>2016-02-15</v>
      </c>
      <c r="R2" s="63" t="d">
        <f t="shared" si="0"/>
        <v>2016-02-16</v>
      </c>
      <c r="S2" s="63" t="d">
        <f t="shared" si="0"/>
        <v>2016-02-17</v>
      </c>
      <c r="T2" s="63" t="d">
        <f t="shared" si="0"/>
        <v>2016-02-18</v>
      </c>
      <c r="U2" s="63" t="d">
        <f t="shared" si="0"/>
        <v>2016-02-19</v>
      </c>
      <c r="V2" s="63" t="d">
        <f t="shared" si="0"/>
        <v>2016-02-20</v>
      </c>
      <c r="W2" s="63" t="d">
        <f t="shared" si="0"/>
        <v>2016-02-21</v>
      </c>
      <c r="X2" s="63" t="d">
        <f t="shared" si="0"/>
        <v>2016-02-22</v>
      </c>
      <c r="Y2" s="63" t="d">
        <f t="shared" si="0"/>
        <v>2016-02-23</v>
      </c>
      <c r="Z2" s="63" t="d">
        <f t="shared" si="0"/>
        <v>2016-02-24</v>
      </c>
      <c r="AA2" s="63" t="d">
        <f t="shared" si="0"/>
        <v>2016-02-25</v>
      </c>
      <c r="AB2" s="63" t="d">
        <f t="shared" si="0"/>
        <v>2016-02-26</v>
      </c>
      <c r="AC2" s="63" t="d">
        <f t="shared" si="0"/>
        <v>2016-02-27</v>
      </c>
      <c r="AD2" s="63" t="d">
        <f t="shared" si="0"/>
        <v>2016-02-28</v>
      </c>
      <c r="AE2" s="63" t="d">
        <f>IF(AD2+1&gt;EOMONTH(C1,0),"",AD2+1)</f>
        <v>2016-02-29</v>
      </c>
      <c r="AF2" s="63" t="str">
        <f>IF(AE2="","",IF(AE2+1&gt;EOMONTH($C$1,0),"",AE2+1))</f>
        <v/>
      </c>
      <c r="AG2" s="63" t="str">
        <f>IF(AF2="","",IF(AF2+1&gt;EOMONTH($C$1,0),"",AF2+1))</f>
        <v/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8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7"/>
      <c r="F5" s="25"/>
      <c r="G5" s="25"/>
      <c r="H5" s="25"/>
      <c r="I5" s="25"/>
      <c r="J5" s="25"/>
      <c r="K5" s="25"/>
      <c r="L5" s="27"/>
      <c r="M5" s="25"/>
      <c r="N5" s="25"/>
      <c r="O5" s="25"/>
      <c r="P5" s="25"/>
      <c r="Q5" s="25"/>
      <c r="R5" s="28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5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7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G21" name="Plage1"/>
  </protectedRanges>
  <mergeCells count="37">
    <mergeCell ref="A6:B6"/>
    <mergeCell ref="A1:B1"/>
    <mergeCell ref="A2:B2"/>
    <mergeCell ref="A3:B3"/>
    <mergeCell ref="A4:B4"/>
    <mergeCell ref="A5:B5"/>
    <mergeCell ref="A13:B13"/>
    <mergeCell ref="A14:B14"/>
    <mergeCell ref="A15:B15"/>
    <mergeCell ref="A16:B16"/>
    <mergeCell ref="A7:B7"/>
    <mergeCell ref="A8:B8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9:B9"/>
    <mergeCell ref="A10:B10"/>
    <mergeCell ref="A17:B17"/>
    <mergeCell ref="A18:B18"/>
    <mergeCell ref="A11:B11"/>
    <mergeCell ref="A12:B12"/>
    <mergeCell ref="A25:B25"/>
    <mergeCell ref="A23:B23"/>
    <mergeCell ref="A36:B36"/>
    <mergeCell ref="A29:B29"/>
    <mergeCell ref="A30:B30"/>
    <mergeCell ref="A31:B31"/>
    <mergeCell ref="A32:B32"/>
    <mergeCell ref="A34:B34"/>
    <mergeCell ref="A35:B35"/>
  </mergeCells>
  <phoneticPr fontId="3" type="noConversion"/>
  <conditionalFormatting sqref="C2:AG2">
    <cfRule type="expression" dxfId="58" priority="10" stopIfTrue="1">
      <formula>OR(WEEKDAY(C$2)=1,WEEKDAY(C$2)=7,COUNTIF(C$2,Fériés)&gt;0)</formula>
    </cfRule>
  </conditionalFormatting>
  <conditionalFormatting sqref="A21:B21">
    <cfRule type="expression" dxfId="57" priority="11" stopIfTrue="1">
      <formula>CELL("row")=ROW()</formula>
    </cfRule>
  </conditionalFormatting>
  <conditionalFormatting sqref="A3:B20">
    <cfRule type="expression" dxfId="56" priority="9" stopIfTrue="1">
      <formula>CELL("row")=ROW()</formula>
    </cfRule>
  </conditionalFormatting>
  <conditionalFormatting sqref="C3:AG21">
    <cfRule type="expression" dxfId="55" priority="7" stopIfTrue="1">
      <formula>OR(WEEKDAY(C$2)=1,WEEKDAY(C$2)=7,COUNTIF(C$2,Fériés)&gt;0)</formula>
    </cfRule>
    <cfRule type="expression" dxfId="54" priority="8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C3:AE21</xm:sqref>
        </x14:dataValidation>
      </x14:dataValidations>
    </ext>
  </extLst>
</worksheet>
</file>

<file path=xl/worksheets/sheet3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4">
    <pageSetUpPr fitToPage="1"/>
  </sheetPr>
  <dimension ref="A1:AQ47"/>
  <sheetViews>
    <sheetView showGridLines="0" zoomScale="85" workbookViewId="0">
      <pane xSplit="2" ySplit="2" topLeftCell="C8" activePane="bottomRight" state="frozen"/>
      <selection activeCell="C23" sqref="C23"/>
      <selection pane="topRight" activeCell="C23" sqref="C23"/>
      <selection pane="bottomLeft" activeCell="C23" sqref="C23"/>
      <selection pane="bottomRight" activeCell="E9" sqref="E9"/>
    </sheetView>
  </sheetViews>
  <sheetFormatPr baseColWidth="10" defaultColWidth="11.453125" defaultRowHeight="12.5" x14ac:dyDescent="0.25"/>
  <cols>
    <col min="1" max="1" width="12.08984375" style="1" customWidth="1"/>
    <col min="2" max="2" width="12.453125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DATE(An,3,1)</f>
        <v>2016-03-01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3" customHeight="1" x14ac:dyDescent="0.25">
      <c r="A2" s="77"/>
      <c r="B2" s="77"/>
      <c r="C2" s="63" t="d">
        <f>C1</f>
        <v>2016-03-01</v>
      </c>
      <c r="D2" s="63" t="d">
        <f t="shared" ref="D2:AD2" si="0">C2+1</f>
        <v>2016-03-02</v>
      </c>
      <c r="E2" s="63" t="d">
        <f t="shared" si="0"/>
        <v>2016-03-03</v>
      </c>
      <c r="F2" s="63" t="d">
        <f t="shared" si="0"/>
        <v>2016-03-04</v>
      </c>
      <c r="G2" s="63" t="d">
        <f t="shared" si="0"/>
        <v>2016-03-05</v>
      </c>
      <c r="H2" s="63" t="d">
        <f t="shared" si="0"/>
        <v>2016-03-06</v>
      </c>
      <c r="I2" s="63" t="d">
        <f t="shared" si="0"/>
        <v>2016-03-07</v>
      </c>
      <c r="J2" s="63" t="d">
        <f t="shared" si="0"/>
        <v>2016-03-08</v>
      </c>
      <c r="K2" s="63" t="d">
        <f t="shared" si="0"/>
        <v>2016-03-09</v>
      </c>
      <c r="L2" s="63" t="d">
        <f t="shared" si="0"/>
        <v>2016-03-10</v>
      </c>
      <c r="M2" s="63" t="d">
        <f t="shared" si="0"/>
        <v>2016-03-11</v>
      </c>
      <c r="N2" s="63" t="d">
        <f t="shared" si="0"/>
        <v>2016-03-12</v>
      </c>
      <c r="O2" s="63" t="d">
        <f t="shared" si="0"/>
        <v>2016-03-13</v>
      </c>
      <c r="P2" s="63" t="d">
        <f t="shared" si="0"/>
        <v>2016-03-14</v>
      </c>
      <c r="Q2" s="63" t="d">
        <f t="shared" si="0"/>
        <v>2016-03-15</v>
      </c>
      <c r="R2" s="63" t="d">
        <f t="shared" si="0"/>
        <v>2016-03-16</v>
      </c>
      <c r="S2" s="63" t="d">
        <f t="shared" si="0"/>
        <v>2016-03-17</v>
      </c>
      <c r="T2" s="63" t="d">
        <f t="shared" si="0"/>
        <v>2016-03-18</v>
      </c>
      <c r="U2" s="63" t="d">
        <f t="shared" si="0"/>
        <v>2016-03-19</v>
      </c>
      <c r="V2" s="63" t="d">
        <f t="shared" si="0"/>
        <v>2016-03-20</v>
      </c>
      <c r="W2" s="63" t="d">
        <f t="shared" si="0"/>
        <v>2016-03-21</v>
      </c>
      <c r="X2" s="63" t="d">
        <f t="shared" si="0"/>
        <v>2016-03-22</v>
      </c>
      <c r="Y2" s="63" t="d">
        <f t="shared" si="0"/>
        <v>2016-03-23</v>
      </c>
      <c r="Z2" s="63" t="d">
        <f t="shared" si="0"/>
        <v>2016-03-24</v>
      </c>
      <c r="AA2" s="63" t="d">
        <f t="shared" si="0"/>
        <v>2016-03-25</v>
      </c>
      <c r="AB2" s="63" t="d">
        <f t="shared" si="0"/>
        <v>2016-03-26</v>
      </c>
      <c r="AC2" s="63" t="d">
        <f t="shared" si="0"/>
        <v>2016-03-27</v>
      </c>
      <c r="AD2" s="63" t="d">
        <f t="shared" si="0"/>
        <v>2016-03-28</v>
      </c>
      <c r="AE2" s="63" t="d">
        <f>IF(AD2+1&gt;EOMONTH(C1,0),"",AD2+1)</f>
        <v>2016-03-29</v>
      </c>
      <c r="AF2" s="63" t="d">
        <f>IF(AE2="","",IF(AE2+1&gt;EOMONTH($C$1,0),"",AE2+1))</f>
        <v>2016-03-30</v>
      </c>
      <c r="AG2" s="63" t="d">
        <f>IF(AF2="","",IF(AF2+1&gt;EOMONTH($C$1,0),"",AF2+1))</f>
        <v>2016-03-31</v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8"/>
      <c r="F3" s="25"/>
      <c r="G3" s="25"/>
      <c r="H3" s="25"/>
      <c r="I3" s="25"/>
      <c r="J3" s="25"/>
      <c r="K3" s="26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8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G21" name="Plage1"/>
  </protectedRanges>
  <mergeCells count="37">
    <mergeCell ref="A36:B36"/>
    <mergeCell ref="A29:B29"/>
    <mergeCell ref="A30:B30"/>
    <mergeCell ref="A31:B31"/>
    <mergeCell ref="A32:B32"/>
    <mergeCell ref="A34:B34"/>
    <mergeCell ref="A35:B35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25:B25"/>
    <mergeCell ref="A23:B23"/>
    <mergeCell ref="A9:B9"/>
    <mergeCell ref="A10:B10"/>
    <mergeCell ref="A17:B17"/>
    <mergeCell ref="A18:B18"/>
    <mergeCell ref="A11:B11"/>
    <mergeCell ref="A12:B12"/>
    <mergeCell ref="A13:B13"/>
    <mergeCell ref="A14:B14"/>
    <mergeCell ref="A15:B15"/>
    <mergeCell ref="A16:B16"/>
    <mergeCell ref="A7:B7"/>
    <mergeCell ref="A8:B8"/>
    <mergeCell ref="A1:B1"/>
    <mergeCell ref="A2:B2"/>
    <mergeCell ref="A3:B3"/>
    <mergeCell ref="A4:B4"/>
    <mergeCell ref="A5:B5"/>
    <mergeCell ref="A6:B6"/>
  </mergeCells>
  <phoneticPr fontId="3" type="noConversion"/>
  <conditionalFormatting sqref="C2:AG2">
    <cfRule type="expression" dxfId="53" priority="5" stopIfTrue="1">
      <formula>OR(WEEKDAY(C$2)=1,WEEKDAY(C$2)=7,COUNTIF(C$2,Fériés)&gt;0)</formula>
    </cfRule>
  </conditionalFormatting>
  <conditionalFormatting sqref="A21:B21">
    <cfRule type="expression" dxfId="52" priority="4" stopIfTrue="1">
      <formula>CELL("row")=ROW()</formula>
    </cfRule>
  </conditionalFormatting>
  <conditionalFormatting sqref="A3:B20">
    <cfRule type="expression" dxfId="51" priority="3" stopIfTrue="1">
      <formula>CELL("row")=ROW()</formula>
    </cfRule>
  </conditionalFormatting>
  <conditionalFormatting sqref="C3:AG21">
    <cfRule type="expression" dxfId="50" priority="1" stopIfTrue="1">
      <formula>OR(WEEKDAY(C$2)=1,WEEKDAY(C$2)=7,COUNTIF(C$2,Fériés)&gt;0)</formula>
    </cfRule>
    <cfRule type="expression" dxfId="49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4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3">
    <pageSetUpPr fitToPage="1"/>
  </sheetPr>
  <dimension ref="A1:AQ47"/>
  <sheetViews>
    <sheetView showGridLines="0" zoomScale="85" workbookViewId="0">
      <pane xSplit="2" ySplit="2" topLeftCell="C8" activePane="bottomRight" state="frozen"/>
      <selection activeCell="C23" sqref="C23"/>
      <selection pane="topRight" activeCell="C23" sqref="C23"/>
      <selection pane="bottomLeft" activeCell="C23" sqref="C23"/>
      <selection pane="bottomRight" activeCell="A9" sqref="A9:B9"/>
    </sheetView>
  </sheetViews>
  <sheetFormatPr baseColWidth="10" defaultColWidth="11.453125" defaultRowHeight="12.5" x14ac:dyDescent="0.25"/>
  <cols>
    <col min="1" max="2" width="14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ht="21" customHeight="1" x14ac:dyDescent="0.25">
      <c r="A1" s="75">
        <v>2016</v>
      </c>
      <c r="B1" s="76"/>
      <c r="C1" s="78" t="d">
        <f>DATE(An,4,1)</f>
        <v>2016-04-01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  <c r="AH1" s="58"/>
      <c r="AI1" s="58"/>
      <c r="AJ1" s="58"/>
      <c r="AK1" s="58"/>
    </row>
    <row r="2" spans="1:43" ht="34" customHeight="1" x14ac:dyDescent="0.25">
      <c r="A2" s="77"/>
      <c r="B2" s="77"/>
      <c r="C2" s="63" t="d">
        <f>C1</f>
        <v>2016-04-01</v>
      </c>
      <c r="D2" s="63" t="d">
        <f t="shared" ref="D2:AD2" si="0">C2+1</f>
        <v>2016-04-02</v>
      </c>
      <c r="E2" s="63" t="d">
        <f t="shared" si="0"/>
        <v>2016-04-03</v>
      </c>
      <c r="F2" s="63" t="d">
        <f t="shared" si="0"/>
        <v>2016-04-04</v>
      </c>
      <c r="G2" s="63" t="d">
        <f t="shared" si="0"/>
        <v>2016-04-05</v>
      </c>
      <c r="H2" s="63" t="d">
        <f t="shared" si="0"/>
        <v>2016-04-06</v>
      </c>
      <c r="I2" s="63" t="d">
        <f t="shared" si="0"/>
        <v>2016-04-07</v>
      </c>
      <c r="J2" s="63" t="d">
        <f t="shared" si="0"/>
        <v>2016-04-08</v>
      </c>
      <c r="K2" s="63" t="d">
        <f t="shared" si="0"/>
        <v>2016-04-09</v>
      </c>
      <c r="L2" s="63" t="d">
        <f t="shared" si="0"/>
        <v>2016-04-10</v>
      </c>
      <c r="M2" s="63" t="d">
        <f t="shared" si="0"/>
        <v>2016-04-11</v>
      </c>
      <c r="N2" s="63" t="d">
        <f t="shared" si="0"/>
        <v>2016-04-12</v>
      </c>
      <c r="O2" s="63" t="d">
        <f t="shared" si="0"/>
        <v>2016-04-13</v>
      </c>
      <c r="P2" s="63" t="d">
        <f t="shared" si="0"/>
        <v>2016-04-14</v>
      </c>
      <c r="Q2" s="63" t="d">
        <f t="shared" si="0"/>
        <v>2016-04-15</v>
      </c>
      <c r="R2" s="63" t="d">
        <f t="shared" si="0"/>
        <v>2016-04-16</v>
      </c>
      <c r="S2" s="63" t="d">
        <f t="shared" si="0"/>
        <v>2016-04-17</v>
      </c>
      <c r="T2" s="63" t="d">
        <f t="shared" si="0"/>
        <v>2016-04-18</v>
      </c>
      <c r="U2" s="63" t="d">
        <f t="shared" si="0"/>
        <v>2016-04-19</v>
      </c>
      <c r="V2" s="63" t="d">
        <f t="shared" si="0"/>
        <v>2016-04-20</v>
      </c>
      <c r="W2" s="63" t="d">
        <f t="shared" si="0"/>
        <v>2016-04-21</v>
      </c>
      <c r="X2" s="63" t="d">
        <f t="shared" si="0"/>
        <v>2016-04-22</v>
      </c>
      <c r="Y2" s="63" t="d">
        <f t="shared" si="0"/>
        <v>2016-04-23</v>
      </c>
      <c r="Z2" s="63" t="d">
        <f t="shared" si="0"/>
        <v>2016-04-24</v>
      </c>
      <c r="AA2" s="63" t="d">
        <f t="shared" si="0"/>
        <v>2016-04-25</v>
      </c>
      <c r="AB2" s="63" t="d">
        <f t="shared" si="0"/>
        <v>2016-04-26</v>
      </c>
      <c r="AC2" s="63" t="d">
        <f t="shared" si="0"/>
        <v>2016-04-27</v>
      </c>
      <c r="AD2" s="63" t="d">
        <f t="shared" si="0"/>
        <v>2016-04-28</v>
      </c>
      <c r="AE2" s="63" t="d">
        <f>IF(AD2+1&gt;EOMONTH(C1,0),"",AD2+1)</f>
        <v>2016-04-29</v>
      </c>
      <c r="AF2" s="63" t="d">
        <f>IF(AE2="","",IF(AE2+1&gt;EOMONTH($C$1,0),"",AE2+1))</f>
        <v>2016-04-30</v>
      </c>
      <c r="AG2" s="63" t="str">
        <f>IF(AF2="","",IF(AF2+1&gt;EOMONTH($C$1,0),"",AF2+1))</f>
        <v/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F21" name="Plage1"/>
  </protectedRanges>
  <mergeCells count="37">
    <mergeCell ref="A6:B6"/>
    <mergeCell ref="A1:B1"/>
    <mergeCell ref="A2:B2"/>
    <mergeCell ref="A3:B3"/>
    <mergeCell ref="A4:B4"/>
    <mergeCell ref="A5:B5"/>
    <mergeCell ref="A13:B13"/>
    <mergeCell ref="A14:B14"/>
    <mergeCell ref="A15:B15"/>
    <mergeCell ref="A16:B16"/>
    <mergeCell ref="A7:B7"/>
    <mergeCell ref="A8:B8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9:B9"/>
    <mergeCell ref="A10:B10"/>
    <mergeCell ref="A17:B17"/>
    <mergeCell ref="A18:B18"/>
    <mergeCell ref="A11:B11"/>
    <mergeCell ref="A12:B12"/>
    <mergeCell ref="A25:B25"/>
    <mergeCell ref="A23:B23"/>
    <mergeCell ref="A36:B36"/>
    <mergeCell ref="A29:B29"/>
    <mergeCell ref="A30:B30"/>
    <mergeCell ref="A31:B31"/>
    <mergeCell ref="A32:B32"/>
    <mergeCell ref="A34:B34"/>
    <mergeCell ref="A35:B35"/>
  </mergeCells>
  <phoneticPr fontId="3" type="noConversion"/>
  <conditionalFormatting sqref="C2:AG2">
    <cfRule type="expression" dxfId="48" priority="5" stopIfTrue="1">
      <formula>OR(WEEKDAY(C$2)=1,WEEKDAY(C$2)=7,COUNTIF(C$2,Fériés)&gt;0)</formula>
    </cfRule>
  </conditionalFormatting>
  <conditionalFormatting sqref="A21:B21">
    <cfRule type="expression" dxfId="47" priority="4" stopIfTrue="1">
      <formula>CELL("row")=ROW()</formula>
    </cfRule>
  </conditionalFormatting>
  <conditionalFormatting sqref="A3:B20">
    <cfRule type="expression" dxfId="46" priority="3" stopIfTrue="1">
      <formula>CELL("row")=ROW()</formula>
    </cfRule>
  </conditionalFormatting>
  <conditionalFormatting sqref="C3:AG21">
    <cfRule type="expression" dxfId="45" priority="1" stopIfTrue="1">
      <formula>OR(WEEKDAY(C$2)=1,WEEKDAY(C$2)=7,COUNTIF(C$2,Fériés)&gt;0)</formula>
    </cfRule>
    <cfRule type="expression" dxfId="44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C3:AF21</xm:sqref>
        </x14:dataValidation>
      </x14:dataValidations>
    </ext>
  </extLst>
</worksheet>
</file>

<file path=xl/worksheets/sheet5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2">
    <pageSetUpPr fitToPage="1"/>
  </sheetPr>
  <dimension ref="A1:AQ47"/>
  <sheetViews>
    <sheetView showGridLines="0" zoomScale="85" workbookViewId="0">
      <pane xSplit="2" ySplit="2" topLeftCell="C3" activePane="bottomRight" state="frozen"/>
      <selection activeCell="C23" sqref="C23"/>
      <selection pane="topRight" activeCell="C23" sqref="C23"/>
      <selection pane="bottomLeft" activeCell="C23" sqref="C23"/>
      <selection pane="bottomRight" activeCell="A4" sqref="A4:B4"/>
    </sheetView>
  </sheetViews>
  <sheetFormatPr baseColWidth="10" defaultColWidth="11.453125" defaultRowHeight="12.5" x14ac:dyDescent="0.25"/>
  <cols>
    <col min="1" max="2" width="14.6328125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ht="21" customHeight="1" x14ac:dyDescent="0.25">
      <c r="A1" s="81">
        <v>2016</v>
      </c>
      <c r="B1" s="82"/>
      <c r="C1" s="84" t="d">
        <f>DATE(An,5,1)</f>
        <v>2016-05-01</v>
      </c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43" ht="34" customHeight="1" x14ac:dyDescent="0.25">
      <c r="A2" s="83"/>
      <c r="B2" s="83"/>
      <c r="C2" s="7" t="d">
        <f>C1</f>
        <v>2016-05-01</v>
      </c>
      <c r="D2" s="7" t="d">
        <f t="shared" ref="D2:AD2" si="0">C2+1</f>
        <v>2016-05-02</v>
      </c>
      <c r="E2" s="7" t="d">
        <f t="shared" si="0"/>
        <v>2016-05-03</v>
      </c>
      <c r="F2" s="7" t="d">
        <f t="shared" si="0"/>
        <v>2016-05-04</v>
      </c>
      <c r="G2" s="7" t="d">
        <f t="shared" si="0"/>
        <v>2016-05-05</v>
      </c>
      <c r="H2" s="7" t="d">
        <f t="shared" si="0"/>
        <v>2016-05-06</v>
      </c>
      <c r="I2" s="7" t="d">
        <f t="shared" si="0"/>
        <v>2016-05-07</v>
      </c>
      <c r="J2" s="7" t="d">
        <f t="shared" si="0"/>
        <v>2016-05-08</v>
      </c>
      <c r="K2" s="7" t="d">
        <f t="shared" si="0"/>
        <v>2016-05-09</v>
      </c>
      <c r="L2" s="7" t="d">
        <f t="shared" si="0"/>
        <v>2016-05-10</v>
      </c>
      <c r="M2" s="7" t="d">
        <f t="shared" si="0"/>
        <v>2016-05-11</v>
      </c>
      <c r="N2" s="7" t="d">
        <f t="shared" si="0"/>
        <v>2016-05-12</v>
      </c>
      <c r="O2" s="7" t="d">
        <f t="shared" si="0"/>
        <v>2016-05-13</v>
      </c>
      <c r="P2" s="7" t="d">
        <f t="shared" si="0"/>
        <v>2016-05-14</v>
      </c>
      <c r="Q2" s="7" t="d">
        <f t="shared" si="0"/>
        <v>2016-05-15</v>
      </c>
      <c r="R2" s="7" t="d">
        <f t="shared" si="0"/>
        <v>2016-05-16</v>
      </c>
      <c r="S2" s="7" t="d">
        <f t="shared" si="0"/>
        <v>2016-05-17</v>
      </c>
      <c r="T2" s="7" t="d">
        <f t="shared" si="0"/>
        <v>2016-05-18</v>
      </c>
      <c r="U2" s="7" t="d">
        <f t="shared" si="0"/>
        <v>2016-05-19</v>
      </c>
      <c r="V2" s="7" t="d">
        <f t="shared" si="0"/>
        <v>2016-05-20</v>
      </c>
      <c r="W2" s="7" t="d">
        <f t="shared" si="0"/>
        <v>2016-05-21</v>
      </c>
      <c r="X2" s="7" t="d">
        <f t="shared" si="0"/>
        <v>2016-05-22</v>
      </c>
      <c r="Y2" s="7" t="d">
        <f t="shared" si="0"/>
        <v>2016-05-23</v>
      </c>
      <c r="Z2" s="7" t="d">
        <f t="shared" si="0"/>
        <v>2016-05-24</v>
      </c>
      <c r="AA2" s="7" t="d">
        <f t="shared" si="0"/>
        <v>2016-05-25</v>
      </c>
      <c r="AB2" s="7" t="d">
        <f t="shared" si="0"/>
        <v>2016-05-26</v>
      </c>
      <c r="AC2" s="7" t="d">
        <f t="shared" si="0"/>
        <v>2016-05-27</v>
      </c>
      <c r="AD2" s="7" t="d">
        <f t="shared" si="0"/>
        <v>2016-05-28</v>
      </c>
      <c r="AE2" s="7" t="d">
        <f>IF(AD2+1&gt;EOMONTH(C1,0),"",AD2+1)</f>
        <v>2016-05-29</v>
      </c>
      <c r="AF2" s="7" t="d">
        <f>IF(AE2="","",IF(AE2+1&gt;EOMONTH($C$1,0),"",AE2+1))</f>
        <v>2016-05-30</v>
      </c>
      <c r="AG2" s="7" t="d">
        <f>IF(AF2="","",IF(AF2+1&gt;EOMONTH($C$1,0),"",AF2+1))</f>
        <v>2016-05-31</v>
      </c>
      <c r="AH2" s="55" t="s">
        <v>69</v>
      </c>
      <c r="AI2" s="5" t="s">
        <v>12</v>
      </c>
      <c r="AJ2" s="52" t="s">
        <v>68</v>
      </c>
      <c r="AK2" s="51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G21" name="Plage1"/>
  </protectedRanges>
  <mergeCells count="37">
    <mergeCell ref="A36:B36"/>
    <mergeCell ref="A29:B29"/>
    <mergeCell ref="A30:B30"/>
    <mergeCell ref="A31:B31"/>
    <mergeCell ref="A32:B32"/>
    <mergeCell ref="A34:B34"/>
    <mergeCell ref="A35:B35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25:B25"/>
    <mergeCell ref="A23:B23"/>
    <mergeCell ref="A9:B9"/>
    <mergeCell ref="A10:B10"/>
    <mergeCell ref="A17:B17"/>
    <mergeCell ref="A18:B18"/>
    <mergeCell ref="A11:B11"/>
    <mergeCell ref="A12:B12"/>
    <mergeCell ref="A13:B13"/>
    <mergeCell ref="A14:B14"/>
    <mergeCell ref="A15:B15"/>
    <mergeCell ref="A16:B16"/>
    <mergeCell ref="A7:B7"/>
    <mergeCell ref="A8:B8"/>
    <mergeCell ref="A1:B1"/>
    <mergeCell ref="A2:B2"/>
    <mergeCell ref="A3:B3"/>
    <mergeCell ref="A4:B4"/>
    <mergeCell ref="A5:B5"/>
    <mergeCell ref="A6:B6"/>
  </mergeCells>
  <phoneticPr fontId="3" type="noConversion"/>
  <conditionalFormatting sqref="C2:AG2">
    <cfRule type="expression" dxfId="43" priority="5" stopIfTrue="1">
      <formula>OR(WEEKDAY(C$2)=1,WEEKDAY(C$2)=7,COUNTIF(C$2,Fériés)&gt;0)</formula>
    </cfRule>
  </conditionalFormatting>
  <conditionalFormatting sqref="A21:B21">
    <cfRule type="expression" dxfId="42" priority="4" stopIfTrue="1">
      <formula>CELL("row")=ROW()</formula>
    </cfRule>
  </conditionalFormatting>
  <conditionalFormatting sqref="A3:B20">
    <cfRule type="expression" dxfId="41" priority="3" stopIfTrue="1">
      <formula>CELL("row")=ROW()</formula>
    </cfRule>
  </conditionalFormatting>
  <conditionalFormatting sqref="C3:AG21">
    <cfRule type="expression" dxfId="40" priority="1" stopIfTrue="1">
      <formula>OR(WEEKDAY(C$2)=1,WEEKDAY(C$2)=7,COUNTIF(C$2,Fériés)&gt;0)</formula>
    </cfRule>
    <cfRule type="expression" dxfId="39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6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1">
    <pageSetUpPr fitToPage="1"/>
  </sheetPr>
  <dimension ref="A1:AQ47"/>
  <sheetViews>
    <sheetView showGridLines="0" zoomScale="85" workbookViewId="0">
      <pane xSplit="2" ySplit="2" topLeftCell="C3" activePane="bottomRight" state="frozen"/>
      <selection activeCell="C23" sqref="C23"/>
      <selection pane="topRight" activeCell="C23" sqref="C23"/>
      <selection pane="bottomLeft" activeCell="C23" sqref="C23"/>
      <selection pane="bottomRight" activeCell="L18" sqref="L18"/>
    </sheetView>
  </sheetViews>
  <sheetFormatPr baseColWidth="10" defaultColWidth="11.453125" defaultRowHeight="12.5" x14ac:dyDescent="0.25"/>
  <cols>
    <col min="1" max="2" width="14.1796875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ht="21" customHeight="1" x14ac:dyDescent="0.25">
      <c r="A1" s="81">
        <v>2016</v>
      </c>
      <c r="B1" s="82"/>
      <c r="C1" s="84" t="d">
        <f>DATE(An,6,1)</f>
        <v>2016-06-01</v>
      </c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</row>
    <row r="2" spans="1:43" ht="34" customHeight="1" x14ac:dyDescent="0.25">
      <c r="A2" s="83"/>
      <c r="B2" s="83"/>
      <c r="C2" s="7" t="d">
        <f>C1</f>
        <v>2016-06-01</v>
      </c>
      <c r="D2" s="7" t="d">
        <f t="shared" ref="D2:AD2" si="0">C2+1</f>
        <v>2016-06-02</v>
      </c>
      <c r="E2" s="7" t="d">
        <f t="shared" si="0"/>
        <v>2016-06-03</v>
      </c>
      <c r="F2" s="7" t="d">
        <f t="shared" si="0"/>
        <v>2016-06-04</v>
      </c>
      <c r="G2" s="7" t="d">
        <f t="shared" si="0"/>
        <v>2016-06-05</v>
      </c>
      <c r="H2" s="7" t="d">
        <f t="shared" si="0"/>
        <v>2016-06-06</v>
      </c>
      <c r="I2" s="7" t="d">
        <f t="shared" si="0"/>
        <v>2016-06-07</v>
      </c>
      <c r="J2" s="7" t="d">
        <f t="shared" si="0"/>
        <v>2016-06-08</v>
      </c>
      <c r="K2" s="7" t="d">
        <f t="shared" si="0"/>
        <v>2016-06-09</v>
      </c>
      <c r="L2" s="7" t="d">
        <f t="shared" si="0"/>
        <v>2016-06-10</v>
      </c>
      <c r="M2" s="7" t="d">
        <f t="shared" si="0"/>
        <v>2016-06-11</v>
      </c>
      <c r="N2" s="7" t="d">
        <f t="shared" si="0"/>
        <v>2016-06-12</v>
      </c>
      <c r="O2" s="7" t="d">
        <f t="shared" si="0"/>
        <v>2016-06-13</v>
      </c>
      <c r="P2" s="7" t="d">
        <f t="shared" si="0"/>
        <v>2016-06-14</v>
      </c>
      <c r="Q2" s="7" t="d">
        <f t="shared" si="0"/>
        <v>2016-06-15</v>
      </c>
      <c r="R2" s="7" t="d">
        <f t="shared" si="0"/>
        <v>2016-06-16</v>
      </c>
      <c r="S2" s="7" t="d">
        <f t="shared" si="0"/>
        <v>2016-06-17</v>
      </c>
      <c r="T2" s="7" t="d">
        <f t="shared" si="0"/>
        <v>2016-06-18</v>
      </c>
      <c r="U2" s="7" t="d">
        <f t="shared" si="0"/>
        <v>2016-06-19</v>
      </c>
      <c r="V2" s="7" t="d">
        <f t="shared" si="0"/>
        <v>2016-06-20</v>
      </c>
      <c r="W2" s="7" t="d">
        <f t="shared" si="0"/>
        <v>2016-06-21</v>
      </c>
      <c r="X2" s="7" t="d">
        <f t="shared" si="0"/>
        <v>2016-06-22</v>
      </c>
      <c r="Y2" s="7" t="d">
        <f t="shared" si="0"/>
        <v>2016-06-23</v>
      </c>
      <c r="Z2" s="7" t="d">
        <f t="shared" si="0"/>
        <v>2016-06-24</v>
      </c>
      <c r="AA2" s="7" t="d">
        <f t="shared" si="0"/>
        <v>2016-06-25</v>
      </c>
      <c r="AB2" s="7" t="d">
        <f t="shared" si="0"/>
        <v>2016-06-26</v>
      </c>
      <c r="AC2" s="7" t="d">
        <f t="shared" si="0"/>
        <v>2016-06-27</v>
      </c>
      <c r="AD2" s="7" t="d">
        <f t="shared" si="0"/>
        <v>2016-06-28</v>
      </c>
      <c r="AE2" s="7" t="d">
        <f>IF(AD2+1&gt;EOMONTH(C1,0),"",AD2+1)</f>
        <v>2016-06-29</v>
      </c>
      <c r="AF2" s="7" t="d">
        <f>IF(AE2="","",IF(AE2+1&gt;EOMONTH($C$1,0),"",AE2+1))</f>
        <v>2016-06-30</v>
      </c>
      <c r="AG2" s="7" t="str">
        <f>IF(AF2="","",IF(AF2+1&gt;EOMONTH($C$1,0),"",AF2+1))</f>
        <v/>
      </c>
      <c r="AH2" s="55" t="s">
        <v>69</v>
      </c>
      <c r="AI2" s="5" t="s">
        <v>12</v>
      </c>
      <c r="AJ2" s="52" t="s">
        <v>68</v>
      </c>
      <c r="AK2" s="51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G21" name="Plage1"/>
  </protectedRanges>
  <mergeCells count="37">
    <mergeCell ref="A6:B6"/>
    <mergeCell ref="A1:B1"/>
    <mergeCell ref="A2:B2"/>
    <mergeCell ref="A3:B3"/>
    <mergeCell ref="A4:B4"/>
    <mergeCell ref="A5:B5"/>
    <mergeCell ref="A13:B13"/>
    <mergeCell ref="A14:B14"/>
    <mergeCell ref="A15:B15"/>
    <mergeCell ref="A16:B16"/>
    <mergeCell ref="A7:B7"/>
    <mergeCell ref="A8:B8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9:B9"/>
    <mergeCell ref="A10:B10"/>
    <mergeCell ref="A17:B17"/>
    <mergeCell ref="A18:B18"/>
    <mergeCell ref="A11:B11"/>
    <mergeCell ref="A12:B12"/>
    <mergeCell ref="A25:B25"/>
    <mergeCell ref="A23:B23"/>
    <mergeCell ref="A36:B36"/>
    <mergeCell ref="A29:B29"/>
    <mergeCell ref="A30:B30"/>
    <mergeCell ref="A31:B31"/>
    <mergeCell ref="A32:B32"/>
    <mergeCell ref="A34:B34"/>
    <mergeCell ref="A35:B35"/>
  </mergeCells>
  <phoneticPr fontId="3" type="noConversion"/>
  <conditionalFormatting sqref="C2:AG2">
    <cfRule type="expression" dxfId="38" priority="5" stopIfTrue="1">
      <formula>OR(WEEKDAY(C$2)=1,WEEKDAY(C$2)=7,COUNTIF(C$2,Fériés)&gt;0)</formula>
    </cfRule>
  </conditionalFormatting>
  <conditionalFormatting sqref="A21:B21">
    <cfRule type="expression" dxfId="37" priority="4" stopIfTrue="1">
      <formula>CELL("row")=ROW()</formula>
    </cfRule>
  </conditionalFormatting>
  <conditionalFormatting sqref="A3:B20">
    <cfRule type="expression" dxfId="36" priority="3" stopIfTrue="1">
      <formula>CELL("row")=ROW()</formula>
    </cfRule>
  </conditionalFormatting>
  <conditionalFormatting sqref="C3:AG21">
    <cfRule type="expression" dxfId="35" priority="1" stopIfTrue="1">
      <formula>OR(WEEKDAY(C$2)=1,WEEKDAY(C$2)=7,COUNTIF(C$2,Fériés)&gt;0)</formula>
    </cfRule>
    <cfRule type="expression" dxfId="34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7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0">
    <pageSetUpPr fitToPage="1"/>
  </sheetPr>
  <dimension ref="A1:AQ47"/>
  <sheetViews>
    <sheetView showGridLines="0" zoomScale="85" workbookViewId="0">
      <pane xSplit="2" ySplit="2" topLeftCell="C8" activePane="bottomRight" state="frozen"/>
      <selection activeCell="C23" sqref="C23"/>
      <selection pane="topRight" activeCell="C23" sqref="C23"/>
      <selection pane="bottomLeft" activeCell="C23" sqref="C23"/>
      <selection pane="bottomRight" activeCell="C3" sqref="C3:AG21"/>
    </sheetView>
  </sheetViews>
  <sheetFormatPr baseColWidth="10" defaultColWidth="11.453125" defaultRowHeight="12.5" x14ac:dyDescent="0.25"/>
  <cols>
    <col min="1" max="1" width="13.6328125" style="1" customWidth="1"/>
    <col min="2" max="2" width="14.36328125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DATE(An,7,1)</f>
        <v>2016-07-01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4" customHeight="1" x14ac:dyDescent="0.25">
      <c r="A2" s="77"/>
      <c r="B2" s="77"/>
      <c r="C2" s="63" t="d">
        <f>C1</f>
        <v>2016-07-01</v>
      </c>
      <c r="D2" s="63" t="d">
        <f t="shared" ref="D2:AD2" si="0">C2+1</f>
        <v>2016-07-02</v>
      </c>
      <c r="E2" s="63" t="d">
        <f t="shared" si="0"/>
        <v>2016-07-03</v>
      </c>
      <c r="F2" s="63" t="d">
        <f t="shared" si="0"/>
        <v>2016-07-04</v>
      </c>
      <c r="G2" s="63" t="d">
        <f t="shared" si="0"/>
        <v>2016-07-05</v>
      </c>
      <c r="H2" s="63" t="d">
        <f t="shared" si="0"/>
        <v>2016-07-06</v>
      </c>
      <c r="I2" s="63" t="d">
        <f t="shared" si="0"/>
        <v>2016-07-07</v>
      </c>
      <c r="J2" s="63" t="d">
        <f t="shared" si="0"/>
        <v>2016-07-08</v>
      </c>
      <c r="K2" s="63" t="d">
        <f t="shared" si="0"/>
        <v>2016-07-09</v>
      </c>
      <c r="L2" s="63" t="d">
        <f t="shared" si="0"/>
        <v>2016-07-10</v>
      </c>
      <c r="M2" s="63" t="d">
        <f t="shared" si="0"/>
        <v>2016-07-11</v>
      </c>
      <c r="N2" s="63" t="d">
        <f t="shared" si="0"/>
        <v>2016-07-12</v>
      </c>
      <c r="O2" s="63" t="d">
        <f t="shared" si="0"/>
        <v>2016-07-13</v>
      </c>
      <c r="P2" s="63" t="d">
        <f t="shared" si="0"/>
        <v>2016-07-14</v>
      </c>
      <c r="Q2" s="63" t="d">
        <f t="shared" si="0"/>
        <v>2016-07-15</v>
      </c>
      <c r="R2" s="63" t="d">
        <f t="shared" si="0"/>
        <v>2016-07-16</v>
      </c>
      <c r="S2" s="63" t="d">
        <f t="shared" si="0"/>
        <v>2016-07-17</v>
      </c>
      <c r="T2" s="63" t="d">
        <f t="shared" si="0"/>
        <v>2016-07-18</v>
      </c>
      <c r="U2" s="63" t="d">
        <f t="shared" si="0"/>
        <v>2016-07-19</v>
      </c>
      <c r="V2" s="63" t="d">
        <f t="shared" si="0"/>
        <v>2016-07-20</v>
      </c>
      <c r="W2" s="63" t="d">
        <f t="shared" si="0"/>
        <v>2016-07-21</v>
      </c>
      <c r="X2" s="63" t="d">
        <f t="shared" si="0"/>
        <v>2016-07-22</v>
      </c>
      <c r="Y2" s="63" t="d">
        <f t="shared" si="0"/>
        <v>2016-07-23</v>
      </c>
      <c r="Z2" s="63" t="d">
        <f t="shared" si="0"/>
        <v>2016-07-24</v>
      </c>
      <c r="AA2" s="63" t="d">
        <f t="shared" si="0"/>
        <v>2016-07-25</v>
      </c>
      <c r="AB2" s="63" t="d">
        <f t="shared" si="0"/>
        <v>2016-07-26</v>
      </c>
      <c r="AC2" s="63" t="d">
        <f t="shared" si="0"/>
        <v>2016-07-27</v>
      </c>
      <c r="AD2" s="63" t="d">
        <f t="shared" si="0"/>
        <v>2016-07-28</v>
      </c>
      <c r="AE2" s="63" t="d">
        <f>IF(AD2+1&gt;EOMONTH(C1,0),"",AD2+1)</f>
        <v>2016-07-29</v>
      </c>
      <c r="AF2" s="63" t="d">
        <f>IF(AE2="","",IF(AE2+1&gt;EOMONTH($C$1,0),"",AE2+1))</f>
        <v>2016-07-30</v>
      </c>
      <c r="AG2" s="63" t="d">
        <f>IF(AF2="","",IF(AF2+1&gt;EOMONTH($C$1,0),"",AF2+1))</f>
        <v>2016-07-31</v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7"/>
      <c r="H5" s="25"/>
      <c r="I5" s="25"/>
      <c r="J5" s="27"/>
      <c r="K5" s="25"/>
      <c r="L5" s="25"/>
      <c r="M5" s="25"/>
      <c r="N5" s="25"/>
      <c r="O5" s="28"/>
      <c r="P5" s="25"/>
      <c r="Q5" s="25"/>
      <c r="R5" s="25"/>
      <c r="S5" s="25"/>
      <c r="T5" s="25"/>
      <c r="U5" s="26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sheetProtection sort="0"/>
  <protectedRanges>
    <protectedRange sqref="C3:AG21" name="Plage1"/>
  </protectedRanges>
  <mergeCells count="37">
    <mergeCell ref="A36:B36"/>
    <mergeCell ref="A29:B29"/>
    <mergeCell ref="A30:B30"/>
    <mergeCell ref="A31:B31"/>
    <mergeCell ref="A32:B32"/>
    <mergeCell ref="A34:B34"/>
    <mergeCell ref="A35:B35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25:B25"/>
    <mergeCell ref="A23:B23"/>
    <mergeCell ref="A9:B9"/>
    <mergeCell ref="A10:B10"/>
    <mergeCell ref="A17:B17"/>
    <mergeCell ref="A18:B18"/>
    <mergeCell ref="A11:B11"/>
    <mergeCell ref="A12:B12"/>
    <mergeCell ref="A13:B13"/>
    <mergeCell ref="A14:B14"/>
    <mergeCell ref="A15:B15"/>
    <mergeCell ref="A16:B16"/>
    <mergeCell ref="A7:B7"/>
    <mergeCell ref="A8:B8"/>
    <mergeCell ref="A1:B1"/>
    <mergeCell ref="A2:B2"/>
    <mergeCell ref="A3:B3"/>
    <mergeCell ref="A4:B4"/>
    <mergeCell ref="A5:B5"/>
    <mergeCell ref="A6:B6"/>
  </mergeCells>
  <phoneticPr fontId="3" type="noConversion"/>
  <conditionalFormatting sqref="C2:AG2">
    <cfRule type="expression" dxfId="33" priority="5" stopIfTrue="1">
      <formula>OR(WEEKDAY(C$2)=1,WEEKDAY(C$2)=7,COUNTIF(C$2,Fériés)&gt;0)</formula>
    </cfRule>
  </conditionalFormatting>
  <conditionalFormatting sqref="A21:B21">
    <cfRule type="expression" dxfId="32" priority="4" stopIfTrue="1">
      <formula>CELL("row")=ROW()</formula>
    </cfRule>
  </conditionalFormatting>
  <conditionalFormatting sqref="A3:B20">
    <cfRule type="expression" dxfId="31" priority="3" stopIfTrue="1">
      <formula>CELL("row")=ROW()</formula>
    </cfRule>
  </conditionalFormatting>
  <conditionalFormatting sqref="C3:AG21">
    <cfRule type="expression" dxfId="30" priority="1" stopIfTrue="1">
      <formula>OR(WEEKDAY(C$2)=1,WEEKDAY(C$2)=7,COUNTIF(C$2,Fériés)&gt;0)</formula>
    </cfRule>
    <cfRule type="expression" dxfId="29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8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9">
    <pageSetUpPr fitToPage="1"/>
  </sheetPr>
  <dimension ref="A1:AQ47"/>
  <sheetViews>
    <sheetView showGridLines="0" zoomScale="85" workbookViewId="0">
      <pane xSplit="2" ySplit="2" topLeftCell="C8" activePane="bottomRight" state="frozen"/>
      <selection activeCell="C23" sqref="C23"/>
      <selection pane="topRight" activeCell="C23" sqref="C23"/>
      <selection pane="bottomLeft" activeCell="C23" sqref="C23"/>
      <selection pane="bottomRight" activeCell="C3" sqref="C3:AG21"/>
    </sheetView>
  </sheetViews>
  <sheetFormatPr baseColWidth="10" defaultColWidth="11.453125" defaultRowHeight="12.5" x14ac:dyDescent="0.25"/>
  <cols>
    <col min="1" max="2" width="14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DATE(An,8,1)</f>
        <v>2016-08-01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3" customHeight="1" x14ac:dyDescent="0.25">
      <c r="A2" s="77"/>
      <c r="B2" s="77"/>
      <c r="C2" s="63" t="d">
        <f>C1</f>
        <v>2016-08-01</v>
      </c>
      <c r="D2" s="63" t="d">
        <f t="shared" ref="D2:AD2" si="0">C2+1</f>
        <v>2016-08-02</v>
      </c>
      <c r="E2" s="63" t="d">
        <f t="shared" si="0"/>
        <v>2016-08-03</v>
      </c>
      <c r="F2" s="63" t="d">
        <f t="shared" si="0"/>
        <v>2016-08-04</v>
      </c>
      <c r="G2" s="63" t="d">
        <f t="shared" si="0"/>
        <v>2016-08-05</v>
      </c>
      <c r="H2" s="63" t="d">
        <f t="shared" si="0"/>
        <v>2016-08-06</v>
      </c>
      <c r="I2" s="63" t="d">
        <f t="shared" si="0"/>
        <v>2016-08-07</v>
      </c>
      <c r="J2" s="63" t="d">
        <f t="shared" si="0"/>
        <v>2016-08-08</v>
      </c>
      <c r="K2" s="63" t="d">
        <f t="shared" si="0"/>
        <v>2016-08-09</v>
      </c>
      <c r="L2" s="63" t="d">
        <f t="shared" si="0"/>
        <v>2016-08-10</v>
      </c>
      <c r="M2" s="63" t="d">
        <f t="shared" si="0"/>
        <v>2016-08-11</v>
      </c>
      <c r="N2" s="63" t="d">
        <f t="shared" si="0"/>
        <v>2016-08-12</v>
      </c>
      <c r="O2" s="63" t="d">
        <f t="shared" si="0"/>
        <v>2016-08-13</v>
      </c>
      <c r="P2" s="63" t="d">
        <f t="shared" si="0"/>
        <v>2016-08-14</v>
      </c>
      <c r="Q2" s="63" t="d">
        <f t="shared" si="0"/>
        <v>2016-08-15</v>
      </c>
      <c r="R2" s="63" t="d">
        <f t="shared" si="0"/>
        <v>2016-08-16</v>
      </c>
      <c r="S2" s="63" t="d">
        <f t="shared" si="0"/>
        <v>2016-08-17</v>
      </c>
      <c r="T2" s="63" t="d">
        <f t="shared" si="0"/>
        <v>2016-08-18</v>
      </c>
      <c r="U2" s="63" t="d">
        <f t="shared" si="0"/>
        <v>2016-08-19</v>
      </c>
      <c r="V2" s="63" t="d">
        <f t="shared" si="0"/>
        <v>2016-08-20</v>
      </c>
      <c r="W2" s="63" t="d">
        <f t="shared" si="0"/>
        <v>2016-08-21</v>
      </c>
      <c r="X2" s="63" t="d">
        <f t="shared" si="0"/>
        <v>2016-08-22</v>
      </c>
      <c r="Y2" s="63" t="d">
        <f t="shared" si="0"/>
        <v>2016-08-23</v>
      </c>
      <c r="Z2" s="63" t="d">
        <f t="shared" si="0"/>
        <v>2016-08-24</v>
      </c>
      <c r="AA2" s="63" t="d">
        <f t="shared" si="0"/>
        <v>2016-08-25</v>
      </c>
      <c r="AB2" s="63" t="d">
        <f t="shared" si="0"/>
        <v>2016-08-26</v>
      </c>
      <c r="AC2" s="63" t="d">
        <f t="shared" si="0"/>
        <v>2016-08-27</v>
      </c>
      <c r="AD2" s="63" t="d">
        <f t="shared" si="0"/>
        <v>2016-08-28</v>
      </c>
      <c r="AE2" s="63" t="d">
        <f>IF(AD2+1&gt;EOMONTH(C1,0),"",AD2+1)</f>
        <v>2016-08-29</v>
      </c>
      <c r="AF2" s="63" t="d">
        <f>IF(AE2="","",IF(AE2+1&gt;EOMONTH($C$1,0),"",AE2+1))</f>
        <v>2016-08-30</v>
      </c>
      <c r="AG2" s="63" t="d">
        <f>IF(AF2="","",IF(AF2+1&gt;EOMONTH($C$1,0),"",AF2+1))</f>
        <v>2016-08-31</v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33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5"/>
      <c r="H5" s="25"/>
      <c r="I5" s="25"/>
      <c r="J5" s="25"/>
      <c r="K5" s="27"/>
      <c r="L5" s="28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G21" name="Plage1"/>
  </protectedRanges>
  <mergeCells count="37">
    <mergeCell ref="A6:B6"/>
    <mergeCell ref="A1:B1"/>
    <mergeCell ref="A2:B2"/>
    <mergeCell ref="A3:B3"/>
    <mergeCell ref="A4:B4"/>
    <mergeCell ref="A5:B5"/>
    <mergeCell ref="A13:B13"/>
    <mergeCell ref="A14:B14"/>
    <mergeCell ref="A15:B15"/>
    <mergeCell ref="A16:B16"/>
    <mergeCell ref="A7:B7"/>
    <mergeCell ref="A8:B8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9:B9"/>
    <mergeCell ref="A10:B10"/>
    <mergeCell ref="A17:B17"/>
    <mergeCell ref="A18:B18"/>
    <mergeCell ref="A11:B11"/>
    <mergeCell ref="A12:B12"/>
    <mergeCell ref="A25:B25"/>
    <mergeCell ref="A23:B23"/>
    <mergeCell ref="A36:B36"/>
    <mergeCell ref="A29:B29"/>
    <mergeCell ref="A30:B30"/>
    <mergeCell ref="A31:B31"/>
    <mergeCell ref="A32:B32"/>
    <mergeCell ref="A34:B34"/>
    <mergeCell ref="A35:B35"/>
  </mergeCells>
  <phoneticPr fontId="3" type="noConversion"/>
  <conditionalFormatting sqref="C2:AG2">
    <cfRule type="expression" dxfId="28" priority="5" stopIfTrue="1">
      <formula>OR(WEEKDAY(C$2)=1,WEEKDAY(C$2)=7,COUNTIF(C$2,Fériés)&gt;0)</formula>
    </cfRule>
  </conditionalFormatting>
  <conditionalFormatting sqref="A21:B21">
    <cfRule type="expression" dxfId="27" priority="4" stopIfTrue="1">
      <formula>CELL("row")=ROW()</formula>
    </cfRule>
  </conditionalFormatting>
  <conditionalFormatting sqref="A3:B20">
    <cfRule type="expression" dxfId="26" priority="3" stopIfTrue="1">
      <formula>CELL("row")=ROW()</formula>
    </cfRule>
  </conditionalFormatting>
  <conditionalFormatting sqref="C3:AG21">
    <cfRule type="expression" dxfId="25" priority="1" stopIfTrue="1">
      <formula>OR(WEEKDAY(C$2)=1,WEEKDAY(C$2)=7,COUNTIF(C$2,Fériés)&gt;0)</formula>
    </cfRule>
    <cfRule type="expression" dxfId="24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9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8">
    <pageSetUpPr fitToPage="1"/>
  </sheetPr>
  <dimension ref="A1:AQ47"/>
  <sheetViews>
    <sheetView showGridLines="0" zoomScale="85" workbookViewId="0">
      <pane xSplit="2" ySplit="2" topLeftCell="C8" activePane="bottomRight" state="frozen"/>
      <selection activeCell="C23" sqref="C23"/>
      <selection pane="topRight" activeCell="C23" sqref="C23"/>
      <selection pane="bottomLeft" activeCell="C23" sqref="C23"/>
      <selection pane="bottomRight" activeCell="A9" sqref="A9:B9"/>
    </sheetView>
  </sheetViews>
  <sheetFormatPr baseColWidth="10" defaultColWidth="11.453125" defaultRowHeight="12.5" x14ac:dyDescent="0.25"/>
  <cols>
    <col min="1" max="2" width="14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DATE(An,9,1)</f>
        <v>2016-09-01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3" customHeight="1" x14ac:dyDescent="0.25">
      <c r="A2" s="77"/>
      <c r="B2" s="77"/>
      <c r="C2" s="63" t="d">
        <f>C1</f>
        <v>2016-09-01</v>
      </c>
      <c r="D2" s="63" t="d">
        <f t="shared" ref="D2:AD2" si="0">C2+1</f>
        <v>2016-09-02</v>
      </c>
      <c r="E2" s="63" t="d">
        <f t="shared" si="0"/>
        <v>2016-09-03</v>
      </c>
      <c r="F2" s="63" t="d">
        <f t="shared" si="0"/>
        <v>2016-09-04</v>
      </c>
      <c r="G2" s="63" t="d">
        <f t="shared" si="0"/>
        <v>2016-09-05</v>
      </c>
      <c r="H2" s="63" t="d">
        <f t="shared" si="0"/>
        <v>2016-09-06</v>
      </c>
      <c r="I2" s="63" t="d">
        <f t="shared" si="0"/>
        <v>2016-09-07</v>
      </c>
      <c r="J2" s="63" t="d">
        <f t="shared" si="0"/>
        <v>2016-09-08</v>
      </c>
      <c r="K2" s="63" t="d">
        <f t="shared" si="0"/>
        <v>2016-09-09</v>
      </c>
      <c r="L2" s="63" t="d">
        <f t="shared" si="0"/>
        <v>2016-09-10</v>
      </c>
      <c r="M2" s="63" t="d">
        <f t="shared" si="0"/>
        <v>2016-09-11</v>
      </c>
      <c r="N2" s="63" t="d">
        <f t="shared" si="0"/>
        <v>2016-09-12</v>
      </c>
      <c r="O2" s="63" t="d">
        <f t="shared" si="0"/>
        <v>2016-09-13</v>
      </c>
      <c r="P2" s="63" t="d">
        <f t="shared" si="0"/>
        <v>2016-09-14</v>
      </c>
      <c r="Q2" s="63" t="d">
        <f t="shared" si="0"/>
        <v>2016-09-15</v>
      </c>
      <c r="R2" s="63" t="d">
        <f t="shared" si="0"/>
        <v>2016-09-16</v>
      </c>
      <c r="S2" s="63" t="d">
        <f t="shared" si="0"/>
        <v>2016-09-17</v>
      </c>
      <c r="T2" s="63" t="d">
        <f t="shared" si="0"/>
        <v>2016-09-18</v>
      </c>
      <c r="U2" s="63" t="d">
        <f t="shared" si="0"/>
        <v>2016-09-19</v>
      </c>
      <c r="V2" s="63" t="d">
        <f t="shared" si="0"/>
        <v>2016-09-20</v>
      </c>
      <c r="W2" s="63" t="d">
        <f t="shared" si="0"/>
        <v>2016-09-21</v>
      </c>
      <c r="X2" s="63" t="d">
        <f t="shared" si="0"/>
        <v>2016-09-22</v>
      </c>
      <c r="Y2" s="63" t="d">
        <f t="shared" si="0"/>
        <v>2016-09-23</v>
      </c>
      <c r="Z2" s="63" t="d">
        <f t="shared" si="0"/>
        <v>2016-09-24</v>
      </c>
      <c r="AA2" s="63" t="d">
        <f t="shared" si="0"/>
        <v>2016-09-25</v>
      </c>
      <c r="AB2" s="63" t="d">
        <f t="shared" si="0"/>
        <v>2016-09-26</v>
      </c>
      <c r="AC2" s="63" t="d">
        <f t="shared" si="0"/>
        <v>2016-09-27</v>
      </c>
      <c r="AD2" s="63" t="d">
        <f t="shared" si="0"/>
        <v>2016-09-28</v>
      </c>
      <c r="AE2" s="63" t="d">
        <f>IF(AD2+1&gt;EOMONTH(C1,0),"",AD2+1)</f>
        <v>2016-09-29</v>
      </c>
      <c r="AF2" s="63" t="d">
        <f>IF(AE2="","",IF(AE2+1&gt;EOMONTH($C$1,0),"",AE2+1))</f>
        <v>2016-09-30</v>
      </c>
      <c r="AG2" s="63" t="str">
        <f>IF(AF2="","",IF(AF2+1&gt;EOMONTH($C$1,0),"",AF2+1))</f>
        <v/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G21" name="Plage1"/>
  </protectedRanges>
  <mergeCells count="37">
    <mergeCell ref="A36:B36"/>
    <mergeCell ref="A29:B29"/>
    <mergeCell ref="A30:B30"/>
    <mergeCell ref="A31:B31"/>
    <mergeCell ref="A32:B32"/>
    <mergeCell ref="A34:B34"/>
    <mergeCell ref="A35:B35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25:B25"/>
    <mergeCell ref="A23:B23"/>
    <mergeCell ref="A9:B9"/>
    <mergeCell ref="A10:B10"/>
    <mergeCell ref="A17:B17"/>
    <mergeCell ref="A18:B18"/>
    <mergeCell ref="A11:B11"/>
    <mergeCell ref="A12:B12"/>
    <mergeCell ref="A13:B13"/>
    <mergeCell ref="A14:B14"/>
    <mergeCell ref="A15:B15"/>
    <mergeCell ref="A16:B16"/>
    <mergeCell ref="A7:B7"/>
    <mergeCell ref="A8:B8"/>
    <mergeCell ref="A1:B1"/>
    <mergeCell ref="A2:B2"/>
    <mergeCell ref="A3:B3"/>
    <mergeCell ref="A4:B4"/>
    <mergeCell ref="A5:B5"/>
    <mergeCell ref="A6:B6"/>
  </mergeCells>
  <phoneticPr fontId="3" type="noConversion"/>
  <conditionalFormatting sqref="C2:AG2">
    <cfRule type="expression" dxfId="23" priority="5" stopIfTrue="1">
      <formula>OR(WEEKDAY(C$2)=1,WEEKDAY(C$2)=7,COUNTIF(C$2,Fériés)&gt;0)</formula>
    </cfRule>
  </conditionalFormatting>
  <conditionalFormatting sqref="A21:B21">
    <cfRule type="expression" dxfId="22" priority="4" stopIfTrue="1">
      <formula>CELL("row")=ROW()</formula>
    </cfRule>
  </conditionalFormatting>
  <conditionalFormatting sqref="A3:B20">
    <cfRule type="expression" dxfId="21" priority="3" stopIfTrue="1">
      <formula>CELL("row")=ROW()</formula>
    </cfRule>
  </conditionalFormatting>
  <conditionalFormatting sqref="C3:AG21">
    <cfRule type="expression" dxfId="20" priority="1" stopIfTrue="1">
      <formula>OR(WEEKDAY(C$2)=1,WEEKDAY(C$2)=7,COUNTIF(C$2,Fériés)&gt;0)</formula>
    </cfRule>
    <cfRule type="expression" dxfId="19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10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7">
    <pageSetUpPr fitToPage="1"/>
  </sheetPr>
  <dimension ref="A1:AQ47"/>
  <sheetViews>
    <sheetView showGridLines="0" zoomScale="85" workbookViewId="0">
      <pane xSplit="2" ySplit="2" topLeftCell="C8" activePane="bottomRight" state="frozen"/>
      <selection activeCell="C23" sqref="C23"/>
      <selection pane="topRight" activeCell="C23" sqref="C23"/>
      <selection pane="bottomLeft" activeCell="C23" sqref="C23"/>
      <selection pane="bottomRight" activeCell="AH13" sqref="AH13"/>
    </sheetView>
  </sheetViews>
  <sheetFormatPr baseColWidth="10" defaultColWidth="11.453125" defaultRowHeight="12.5" x14ac:dyDescent="0.25"/>
  <cols>
    <col min="1" max="2" width="14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DATE(An,10,1)</f>
        <v>2016-10-01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3" customHeight="1" x14ac:dyDescent="0.25">
      <c r="A2" s="77"/>
      <c r="B2" s="77"/>
      <c r="C2" s="63" t="d">
        <f>C1</f>
        <v>2016-10-01</v>
      </c>
      <c r="D2" s="63" t="d">
        <f t="shared" ref="D2:AD2" si="0">C2+1</f>
        <v>2016-10-02</v>
      </c>
      <c r="E2" s="63" t="d">
        <f t="shared" si="0"/>
        <v>2016-10-03</v>
      </c>
      <c r="F2" s="63" t="d">
        <f t="shared" si="0"/>
        <v>2016-10-04</v>
      </c>
      <c r="G2" s="63" t="d">
        <f t="shared" si="0"/>
        <v>2016-10-05</v>
      </c>
      <c r="H2" s="63" t="d">
        <f t="shared" si="0"/>
        <v>2016-10-06</v>
      </c>
      <c r="I2" s="63" t="d">
        <f t="shared" si="0"/>
        <v>2016-10-07</v>
      </c>
      <c r="J2" s="63" t="d">
        <f t="shared" si="0"/>
        <v>2016-10-08</v>
      </c>
      <c r="K2" s="63" t="d">
        <f t="shared" si="0"/>
        <v>2016-10-09</v>
      </c>
      <c r="L2" s="63" t="d">
        <f t="shared" si="0"/>
        <v>2016-10-10</v>
      </c>
      <c r="M2" s="63" t="d">
        <f t="shared" si="0"/>
        <v>2016-10-11</v>
      </c>
      <c r="N2" s="63" t="d">
        <f t="shared" si="0"/>
        <v>2016-10-12</v>
      </c>
      <c r="O2" s="63" t="d">
        <f t="shared" si="0"/>
        <v>2016-10-13</v>
      </c>
      <c r="P2" s="63" t="d">
        <f t="shared" si="0"/>
        <v>2016-10-14</v>
      </c>
      <c r="Q2" s="63" t="d">
        <f t="shared" si="0"/>
        <v>2016-10-15</v>
      </c>
      <c r="R2" s="63" t="d">
        <f t="shared" si="0"/>
        <v>2016-10-16</v>
      </c>
      <c r="S2" s="63" t="d">
        <f t="shared" si="0"/>
        <v>2016-10-17</v>
      </c>
      <c r="T2" s="63" t="d">
        <f t="shared" si="0"/>
        <v>2016-10-18</v>
      </c>
      <c r="U2" s="63" t="d">
        <f t="shared" si="0"/>
        <v>2016-10-19</v>
      </c>
      <c r="V2" s="63" t="d">
        <f t="shared" si="0"/>
        <v>2016-10-20</v>
      </c>
      <c r="W2" s="63" t="d">
        <f t="shared" si="0"/>
        <v>2016-10-21</v>
      </c>
      <c r="X2" s="63" t="d">
        <f t="shared" si="0"/>
        <v>2016-10-22</v>
      </c>
      <c r="Y2" s="63" t="d">
        <f t="shared" si="0"/>
        <v>2016-10-23</v>
      </c>
      <c r="Z2" s="63" t="d">
        <f t="shared" si="0"/>
        <v>2016-10-24</v>
      </c>
      <c r="AA2" s="63" t="d">
        <f t="shared" si="0"/>
        <v>2016-10-25</v>
      </c>
      <c r="AB2" s="63" t="d">
        <f t="shared" si="0"/>
        <v>2016-10-26</v>
      </c>
      <c r="AC2" s="63" t="d">
        <f t="shared" si="0"/>
        <v>2016-10-27</v>
      </c>
      <c r="AD2" s="63" t="d">
        <f t="shared" si="0"/>
        <v>2016-10-28</v>
      </c>
      <c r="AE2" s="63" t="d">
        <f>IF(AD2+1&gt;EOMONTH(C1,0),"",AD2+1)</f>
        <v>2016-10-29</v>
      </c>
      <c r="AF2" s="63" t="d">
        <f>IF(AE2="","",IF(AE2+1&gt;EOMONTH($C$1,0),"",AE2+1))</f>
        <v>2016-10-30</v>
      </c>
      <c r="AG2" s="63" t="d">
        <f>IF(AF2="","",IF(AF2+1&gt;EOMONTH($C$1,0),"",AF2+1))</f>
        <v>2016-10-31</v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G21" name="Plage1"/>
  </protectedRanges>
  <mergeCells count="37">
    <mergeCell ref="A6:B6"/>
    <mergeCell ref="A1:B1"/>
    <mergeCell ref="A2:B2"/>
    <mergeCell ref="A3:B3"/>
    <mergeCell ref="A4:B4"/>
    <mergeCell ref="A5:B5"/>
    <mergeCell ref="A13:B13"/>
    <mergeCell ref="A14:B14"/>
    <mergeCell ref="A15:B15"/>
    <mergeCell ref="A16:B16"/>
    <mergeCell ref="A7:B7"/>
    <mergeCell ref="A8:B8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9:B9"/>
    <mergeCell ref="A10:B10"/>
    <mergeCell ref="A17:B17"/>
    <mergeCell ref="A18:B18"/>
    <mergeCell ref="A11:B11"/>
    <mergeCell ref="A12:B12"/>
    <mergeCell ref="A25:B25"/>
    <mergeCell ref="A23:B23"/>
    <mergeCell ref="A36:B36"/>
    <mergeCell ref="A29:B29"/>
    <mergeCell ref="A30:B30"/>
    <mergeCell ref="A31:B31"/>
    <mergeCell ref="A32:B32"/>
    <mergeCell ref="A34:B34"/>
    <mergeCell ref="A35:B35"/>
  </mergeCells>
  <phoneticPr fontId="3" type="noConversion"/>
  <conditionalFormatting sqref="C2:AG2">
    <cfRule type="expression" dxfId="18" priority="5" stopIfTrue="1">
      <formula>OR(WEEKDAY(C$2)=1,WEEKDAY(C$2)=7,COUNTIF(C$2,Fériés)&gt;0)</formula>
    </cfRule>
  </conditionalFormatting>
  <conditionalFormatting sqref="A21:B21">
    <cfRule type="expression" dxfId="17" priority="4" stopIfTrue="1">
      <formula>CELL("row")=ROW()</formula>
    </cfRule>
  </conditionalFormatting>
  <conditionalFormatting sqref="A3:B20">
    <cfRule type="expression" dxfId="16" priority="3" stopIfTrue="1">
      <formula>CELL("row")=ROW()</formula>
    </cfRule>
  </conditionalFormatting>
  <conditionalFormatting sqref="C3:AG21">
    <cfRule type="expression" dxfId="15" priority="1" stopIfTrue="1">
      <formula>OR(WEEKDAY(C$2)=1,WEEKDAY(C$2)=7,COUNTIF(C$2,Fériés)&gt;0)</formula>
    </cfRule>
    <cfRule type="expression" dxfId="14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1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6">
    <pageSetUpPr fitToPage="1"/>
  </sheetPr>
  <dimension ref="A1:AQ47"/>
  <sheetViews>
    <sheetView showGridLines="0" zoomScale="85" workbookViewId="0">
      <pane xSplit="2" ySplit="2" topLeftCell="C9" activePane="bottomRight" state="frozen"/>
      <selection activeCell="C23" sqref="C23"/>
      <selection pane="topRight" activeCell="C23" sqref="C23"/>
      <selection pane="bottomLeft" activeCell="C23" sqref="C23"/>
      <selection pane="bottomRight" activeCell="C3" sqref="C3:AG21"/>
    </sheetView>
  </sheetViews>
  <sheetFormatPr baseColWidth="10" defaultColWidth="11.453125" defaultRowHeight="12.5" x14ac:dyDescent="0.25"/>
  <cols>
    <col min="1" max="1" width="13.453125" style="1" customWidth="1"/>
    <col min="2" max="2" width="14.453125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DATE(An,11,1)</f>
        <v>2016-11-01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3" customHeight="1" x14ac:dyDescent="0.25">
      <c r="A2" s="77"/>
      <c r="B2" s="77"/>
      <c r="C2" s="63" t="d">
        <f>C1</f>
        <v>2016-11-01</v>
      </c>
      <c r="D2" s="63" t="d">
        <f t="shared" ref="D2:AD2" si="0">C2+1</f>
        <v>2016-11-02</v>
      </c>
      <c r="E2" s="63" t="d">
        <f t="shared" si="0"/>
        <v>2016-11-03</v>
      </c>
      <c r="F2" s="63" t="d">
        <f t="shared" si="0"/>
        <v>2016-11-04</v>
      </c>
      <c r="G2" s="63" t="d">
        <f t="shared" si="0"/>
        <v>2016-11-05</v>
      </c>
      <c r="H2" s="63" t="d">
        <f t="shared" si="0"/>
        <v>2016-11-06</v>
      </c>
      <c r="I2" s="63" t="d">
        <f t="shared" si="0"/>
        <v>2016-11-07</v>
      </c>
      <c r="J2" s="63" t="d">
        <f t="shared" si="0"/>
        <v>2016-11-08</v>
      </c>
      <c r="K2" s="63" t="d">
        <f t="shared" si="0"/>
        <v>2016-11-09</v>
      </c>
      <c r="L2" s="63" t="d">
        <f t="shared" si="0"/>
        <v>2016-11-10</v>
      </c>
      <c r="M2" s="63" t="d">
        <f t="shared" si="0"/>
        <v>2016-11-11</v>
      </c>
      <c r="N2" s="63" t="d">
        <f t="shared" si="0"/>
        <v>2016-11-12</v>
      </c>
      <c r="O2" s="63" t="d">
        <f t="shared" si="0"/>
        <v>2016-11-13</v>
      </c>
      <c r="P2" s="63" t="d">
        <f t="shared" si="0"/>
        <v>2016-11-14</v>
      </c>
      <c r="Q2" s="63" t="d">
        <f t="shared" si="0"/>
        <v>2016-11-15</v>
      </c>
      <c r="R2" s="63" t="d">
        <f t="shared" si="0"/>
        <v>2016-11-16</v>
      </c>
      <c r="S2" s="63" t="d">
        <f t="shared" si="0"/>
        <v>2016-11-17</v>
      </c>
      <c r="T2" s="63" t="d">
        <f t="shared" si="0"/>
        <v>2016-11-18</v>
      </c>
      <c r="U2" s="63" t="d">
        <f t="shared" si="0"/>
        <v>2016-11-19</v>
      </c>
      <c r="V2" s="63" t="d">
        <f t="shared" si="0"/>
        <v>2016-11-20</v>
      </c>
      <c r="W2" s="63" t="d">
        <f t="shared" si="0"/>
        <v>2016-11-21</v>
      </c>
      <c r="X2" s="63" t="d">
        <f t="shared" si="0"/>
        <v>2016-11-22</v>
      </c>
      <c r="Y2" s="63" t="d">
        <f t="shared" si="0"/>
        <v>2016-11-23</v>
      </c>
      <c r="Z2" s="63" t="d">
        <f t="shared" si="0"/>
        <v>2016-11-24</v>
      </c>
      <c r="AA2" s="63" t="d">
        <f t="shared" si="0"/>
        <v>2016-11-25</v>
      </c>
      <c r="AB2" s="63" t="d">
        <f t="shared" si="0"/>
        <v>2016-11-26</v>
      </c>
      <c r="AC2" s="63" t="d">
        <f t="shared" si="0"/>
        <v>2016-11-27</v>
      </c>
      <c r="AD2" s="63" t="d">
        <f t="shared" si="0"/>
        <v>2016-11-28</v>
      </c>
      <c r="AE2" s="63" t="d">
        <f>IF(AD2+1&gt;EOMONTH(C1,0),"",AD2+1)</f>
        <v>2016-11-29</v>
      </c>
      <c r="AF2" s="63" t="d">
        <f>IF(AE2="","",IF(AE2+1&gt;EOMONTH($C$1,0),"",AE2+1))</f>
        <v>2016-11-30</v>
      </c>
      <c r="AG2" s="63" t="str">
        <f>IF(AF2="","",IF(AF2+1&gt;EOMONTH($C$1,0),"",AF2+1))</f>
        <v/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5"/>
      <c r="H5" s="25"/>
      <c r="I5" s="25"/>
      <c r="J5" s="28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protectedRanges>
    <protectedRange sqref="C3:AG21" name="Plage1"/>
  </protectedRanges>
  <mergeCells count="37">
    <mergeCell ref="A36:B36"/>
    <mergeCell ref="A29:B29"/>
    <mergeCell ref="A30:B30"/>
    <mergeCell ref="A31:B31"/>
    <mergeCell ref="A32:B32"/>
    <mergeCell ref="A34:B34"/>
    <mergeCell ref="A35:B35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25:B25"/>
    <mergeCell ref="A23:B23"/>
    <mergeCell ref="A9:B9"/>
    <mergeCell ref="A10:B10"/>
    <mergeCell ref="A17:B17"/>
    <mergeCell ref="A18:B18"/>
    <mergeCell ref="A11:B11"/>
    <mergeCell ref="A12:B12"/>
    <mergeCell ref="A13:B13"/>
    <mergeCell ref="A14:B14"/>
    <mergeCell ref="A15:B15"/>
    <mergeCell ref="A16:B16"/>
    <mergeCell ref="A7:B7"/>
    <mergeCell ref="A8:B8"/>
    <mergeCell ref="A1:B1"/>
    <mergeCell ref="A2:B2"/>
    <mergeCell ref="A3:B3"/>
    <mergeCell ref="A4:B4"/>
    <mergeCell ref="A5:B5"/>
    <mergeCell ref="A6:B6"/>
  </mergeCells>
  <phoneticPr fontId="3" type="noConversion"/>
  <conditionalFormatting sqref="C2:AG2">
    <cfRule type="expression" dxfId="13" priority="5" stopIfTrue="1">
      <formula>OR(WEEKDAY(C$2)=1,WEEKDAY(C$2)=7,COUNTIF(C$2,Fériés)&gt;0)</formula>
    </cfRule>
  </conditionalFormatting>
  <conditionalFormatting sqref="A21:B21">
    <cfRule type="expression" dxfId="12" priority="4" stopIfTrue="1">
      <formula>CELL("row")=ROW()</formula>
    </cfRule>
  </conditionalFormatting>
  <conditionalFormatting sqref="A3:B20">
    <cfRule type="expression" dxfId="11" priority="3" stopIfTrue="1">
      <formula>CELL("row")=ROW()</formula>
    </cfRule>
  </conditionalFormatting>
  <conditionalFormatting sqref="C3:AG21">
    <cfRule type="expression" dxfId="10" priority="1" stopIfTrue="1">
      <formula>OR(WEEKDAY(C$2)=1,WEEKDAY(C$2)=7,COUNTIF(C$2,Fériés)&gt;0)</formula>
    </cfRule>
    <cfRule type="expression" dxfId="9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1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15">
    <pageSetUpPr fitToPage="1"/>
  </sheetPr>
  <dimension ref="A1:AQ47"/>
  <sheetViews>
    <sheetView showGridLines="0" zoomScale="85" workbookViewId="0">
      <pane xSplit="2" ySplit="2" topLeftCell="C3" activePane="bottomRight" state="frozen"/>
      <selection activeCell="C23" sqref="C23"/>
      <selection pane="topRight" activeCell="C23" sqref="C23"/>
      <selection pane="bottomLeft" activeCell="C23" sqref="C23"/>
      <selection pane="bottomRight" activeCell="C3" sqref="C3"/>
    </sheetView>
  </sheetViews>
  <sheetFormatPr baseColWidth="10" defaultColWidth="11.453125" defaultRowHeight="12.5" x14ac:dyDescent="0.25"/>
  <cols>
    <col min="1" max="2" width="15.453125" style="1" customWidth="1"/>
    <col min="3" max="7" width="3.81640625" style="1" customWidth="1"/>
    <col min="8" max="8" width="4" style="1" customWidth="1"/>
    <col min="9" max="21" width="3.81640625" style="1" customWidth="1"/>
    <col min="22" max="22" width="3.7265625" style="1" customWidth="1"/>
    <col min="23" max="33" width="3.81640625" style="1" customWidth="1"/>
    <col min="34" max="37" width="11.453125" style="1"/>
    <col min="38" max="38" width="0" style="1" hidden="1" customWidth="1"/>
    <col min="39" max="16384" width="11.453125" style="1"/>
  </cols>
  <sheetData>
    <row r="1" spans="1:43" s="58" customFormat="1" ht="21" customHeight="1" x14ac:dyDescent="0.25">
      <c r="A1" s="75">
        <v>2016</v>
      </c>
      <c r="B1" s="76"/>
      <c r="C1" s="78" t="d">
        <f>DATE(An,12,1)</f>
        <v>2016-12-01</v>
      </c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  <c r="S1" s="79"/>
      <c r="T1" s="79"/>
      <c r="U1" s="79"/>
      <c r="V1" s="79"/>
      <c r="W1" s="79"/>
      <c r="X1" s="79"/>
      <c r="Y1" s="79"/>
      <c r="Z1" s="79"/>
      <c r="AA1" s="79"/>
      <c r="AB1" s="79"/>
      <c r="AC1" s="79"/>
      <c r="AD1" s="79"/>
      <c r="AE1" s="79"/>
      <c r="AF1" s="79"/>
      <c r="AG1" s="79"/>
    </row>
    <row r="2" spans="1:43" s="58" customFormat="1" ht="35" customHeight="1" x14ac:dyDescent="0.25">
      <c r="A2" s="77"/>
      <c r="B2" s="77"/>
      <c r="C2" s="63" t="d">
        <f>C1</f>
        <v>2016-12-01</v>
      </c>
      <c r="D2" s="63" t="d">
        <f t="shared" ref="D2:AD2" si="0">C2+1</f>
        <v>2016-12-02</v>
      </c>
      <c r="E2" s="63" t="d">
        <f t="shared" si="0"/>
        <v>2016-12-03</v>
      </c>
      <c r="F2" s="63" t="d">
        <f t="shared" si="0"/>
        <v>2016-12-04</v>
      </c>
      <c r="G2" s="63" t="d">
        <f t="shared" si="0"/>
        <v>2016-12-05</v>
      </c>
      <c r="H2" s="63" t="d">
        <f t="shared" si="0"/>
        <v>2016-12-06</v>
      </c>
      <c r="I2" s="63" t="d">
        <f t="shared" si="0"/>
        <v>2016-12-07</v>
      </c>
      <c r="J2" s="63" t="d">
        <f t="shared" si="0"/>
        <v>2016-12-08</v>
      </c>
      <c r="K2" s="63" t="d">
        <f>J2+1</f>
        <v>2016-12-09</v>
      </c>
      <c r="L2" s="63" t="d">
        <f t="shared" si="0"/>
        <v>2016-12-10</v>
      </c>
      <c r="M2" s="63" t="d">
        <f t="shared" si="0"/>
        <v>2016-12-11</v>
      </c>
      <c r="N2" s="63" t="d">
        <f t="shared" si="0"/>
        <v>2016-12-12</v>
      </c>
      <c r="O2" s="63" t="d">
        <f t="shared" si="0"/>
        <v>2016-12-13</v>
      </c>
      <c r="P2" s="63" t="d">
        <f t="shared" si="0"/>
        <v>2016-12-14</v>
      </c>
      <c r="Q2" s="63" t="d">
        <f t="shared" si="0"/>
        <v>2016-12-15</v>
      </c>
      <c r="R2" s="63" t="d">
        <f t="shared" si="0"/>
        <v>2016-12-16</v>
      </c>
      <c r="S2" s="63" t="d">
        <f t="shared" si="0"/>
        <v>2016-12-17</v>
      </c>
      <c r="T2" s="63" t="d">
        <f t="shared" si="0"/>
        <v>2016-12-18</v>
      </c>
      <c r="U2" s="63" t="d">
        <f t="shared" si="0"/>
        <v>2016-12-19</v>
      </c>
      <c r="V2" s="63" t="d">
        <f t="shared" si="0"/>
        <v>2016-12-20</v>
      </c>
      <c r="W2" s="63" t="d">
        <f t="shared" si="0"/>
        <v>2016-12-21</v>
      </c>
      <c r="X2" s="63" t="d">
        <f t="shared" si="0"/>
        <v>2016-12-22</v>
      </c>
      <c r="Y2" s="63" t="d">
        <f t="shared" si="0"/>
        <v>2016-12-23</v>
      </c>
      <c r="Z2" s="63" t="d">
        <f t="shared" si="0"/>
        <v>2016-12-24</v>
      </c>
      <c r="AA2" s="63" t="d">
        <f t="shared" si="0"/>
        <v>2016-12-25</v>
      </c>
      <c r="AB2" s="63" t="d">
        <f t="shared" si="0"/>
        <v>2016-12-26</v>
      </c>
      <c r="AC2" s="63" t="d">
        <f t="shared" si="0"/>
        <v>2016-12-27</v>
      </c>
      <c r="AD2" s="63" t="d">
        <f t="shared" si="0"/>
        <v>2016-12-28</v>
      </c>
      <c r="AE2" s="63" t="d">
        <f>IF(AD2+1&gt;EOMONTH(C1,0),"",AD2+1)</f>
        <v>2016-12-29</v>
      </c>
      <c r="AF2" s="63" t="d">
        <f>IF(AE2="","",IF(AE2+1&gt;EOMONTH($C$1,0),"",AE2+1))</f>
        <v>2016-12-30</v>
      </c>
      <c r="AG2" s="63" t="d">
        <f>IF(AF2="","",IF(AF2+1&gt;EOMONTH($C$1,0),"",AF2+1))</f>
        <v>2016-12-31</v>
      </c>
      <c r="AH2" s="59" t="s">
        <v>69</v>
      </c>
      <c r="AI2" s="60" t="s">
        <v>12</v>
      </c>
      <c r="AJ2" s="61" t="s">
        <v>68</v>
      </c>
      <c r="AK2" s="62" t="s">
        <v>67</v>
      </c>
    </row>
    <row r="3" spans="1:43" ht="21" customHeight="1" x14ac:dyDescent="0.25">
      <c r="A3" s="73" t="str">
        <f>Données!E15</f>
        <v>Alex</v>
      </c>
      <c r="B3" s="74"/>
      <c r="C3" s="25"/>
      <c r="D3" s="25"/>
      <c r="E3" s="25"/>
      <c r="F3" s="25"/>
      <c r="G3" s="25"/>
      <c r="H3" s="25"/>
      <c r="I3" s="28"/>
      <c r="J3" s="25"/>
      <c r="K3" s="27"/>
      <c r="L3" s="25"/>
      <c r="M3" s="25"/>
      <c r="N3" s="27"/>
      <c r="O3" s="25"/>
      <c r="P3" s="26"/>
      <c r="Q3" s="25"/>
      <c r="R3" s="26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10" t="str">
        <f>IF(COUNTIF($C3:$AG3,"A")+(COUNTIF($C3:$AG3,"A/2")/2)=0,"",COUNTIF($C3:$AG3,"A")+(COUNTIF($C3:$AG3,"A/2")/2))</f>
        <v/>
      </c>
      <c r="AI3" s="10" t="str">
        <f>IF(COUNTIF($C3:$AG3,"C")+(COUNTIF($C3:$AG3,"C/2")/2)=0,"",COUNTIF($C3:$AG3,"C")+(COUNTIF($C3:$AG3,"C/2")/2))</f>
        <v/>
      </c>
      <c r="AJ3" s="10" t="str">
        <f>IF(COUNTIF($C3:$AG3,"V")+(COUNTIF($C3:$AG3,"V/2")/2)=0,"",COUNTIF($C3:$AG3,"V")+(COUNTIF($C3:$AG3,"V/2")/2))</f>
        <v/>
      </c>
      <c r="AK3" s="10" t="str">
        <f>IF(COUNTIF($C3:$AG3,"STA")+(COUNTIF($C3:$AG3,"STA/2")/2)=0,"",COUNTIF($C3:$AG3,"STA")+(COUNTIF($C3:$AG3,"STA/2")/2))</f>
        <v/>
      </c>
      <c r="AL3" s="17" t="str">
        <f>IF(COUNTIF($C3:$AG3,"*RT")+(COUNTIF($C3:$AG3,"*RT2")/2)=0,"",COUNTIF($C3:$AG3,"*RT")+(COUNTIF($C3:$AG3,"*RT2")/2))</f>
        <v/>
      </c>
    </row>
    <row r="4" spans="1:43" ht="21" customHeight="1" x14ac:dyDescent="0.25">
      <c r="A4" s="73" t="str">
        <f>Données!E16</f>
        <v>Julie</v>
      </c>
      <c r="B4" s="74"/>
      <c r="C4" s="25"/>
      <c r="D4" s="25"/>
      <c r="E4" s="25"/>
      <c r="F4" s="25"/>
      <c r="G4" s="25"/>
      <c r="H4" s="28"/>
      <c r="I4" s="25"/>
      <c r="J4" s="27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10" t="str">
        <f t="shared" ref="AH4:AH21" si="1">IF(COUNTIF($C4:$AG4,"A")+(COUNTIF($C4:$AG4,"A/2")/2)=0,"",COUNTIF($C4:$AG4,"A")+(COUNTIF($C4:$AG4,"A/2")/2))</f>
        <v/>
      </c>
      <c r="AI4" s="10" t="str">
        <f t="shared" ref="AI4:AI21" si="2">IF(COUNTIF($C4:$AG4,"C")+(COUNTIF($C4:$AG4,"C/2")/2)=0,"",COUNTIF($C4:$AG4,"C")+(COUNTIF($C4:$AG4,"C/2")/2))</f>
        <v/>
      </c>
      <c r="AJ4" s="10" t="str">
        <f t="shared" ref="AJ4:AJ21" si="3">IF(COUNTIF($C4:$AG4,"V")+(COUNTIF($C4:$AG4,"V/2")/2)=0,"",COUNTIF($C4:$AG4,"V")+(COUNTIF($C4:$AG4,"V/2")/2))</f>
        <v/>
      </c>
      <c r="AK4" s="10" t="str">
        <f t="shared" ref="AK4:AK21" si="4">IF(COUNTIF($C4:$AG4,"STA")+(COUNTIF($C4:$AG4,"STA/2")/2)=0,"",COUNTIF($C4:$AG4,"STA")+(COUNTIF($C4:$AG4,"STA/2")/2))</f>
        <v/>
      </c>
      <c r="AL4" s="4" t="s">
        <v>14</v>
      </c>
    </row>
    <row r="5" spans="1:43" ht="21" customHeight="1" x14ac:dyDescent="0.25">
      <c r="A5" s="73" t="str">
        <f>Données!E17</f>
        <v>Justine</v>
      </c>
      <c r="B5" s="74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  <c r="AG5" s="25"/>
      <c r="AH5" s="10" t="str">
        <f t="shared" si="1"/>
        <v/>
      </c>
      <c r="AI5" s="10" t="str">
        <f t="shared" si="2"/>
        <v/>
      </c>
      <c r="AJ5" s="10" t="str">
        <f t="shared" si="3"/>
        <v/>
      </c>
      <c r="AK5" s="10" t="str">
        <f t="shared" si="4"/>
        <v/>
      </c>
      <c r="AL5" s="4" t="s">
        <v>15</v>
      </c>
      <c r="AM5" s="18"/>
    </row>
    <row r="6" spans="1:43" ht="21" customHeight="1" x14ac:dyDescent="0.25">
      <c r="A6" s="73">
        <f>Données!E18</f>
        <v>0</v>
      </c>
      <c r="B6" s="74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10" t="str">
        <f t="shared" si="1"/>
        <v/>
      </c>
      <c r="AI6" s="10" t="str">
        <f t="shared" si="2"/>
        <v/>
      </c>
      <c r="AJ6" s="10" t="str">
        <f t="shared" si="3"/>
        <v/>
      </c>
      <c r="AK6" s="10" t="str">
        <f t="shared" si="4"/>
        <v/>
      </c>
      <c r="AN6" s="18"/>
      <c r="AO6" s="18"/>
    </row>
    <row r="7" spans="1:43" ht="21" customHeight="1" x14ac:dyDescent="0.25">
      <c r="A7" s="73">
        <f>Données!E19</f>
        <v>0</v>
      </c>
      <c r="B7" s="74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10" t="str">
        <f t="shared" si="1"/>
        <v/>
      </c>
      <c r="AI7" s="10" t="str">
        <f t="shared" si="2"/>
        <v/>
      </c>
      <c r="AJ7" s="10" t="str">
        <f t="shared" si="3"/>
        <v/>
      </c>
      <c r="AK7" s="10" t="str">
        <f t="shared" si="4"/>
        <v/>
      </c>
      <c r="AN7" s="18"/>
    </row>
    <row r="8" spans="1:43" ht="21" customHeight="1" x14ac:dyDescent="0.25">
      <c r="A8" s="73">
        <f>Données!E20</f>
        <v>0</v>
      </c>
      <c r="B8" s="74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7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10" t="str">
        <f t="shared" si="1"/>
        <v/>
      </c>
      <c r="AI8" s="10" t="str">
        <f t="shared" si="2"/>
        <v/>
      </c>
      <c r="AJ8" s="10" t="str">
        <f t="shared" si="3"/>
        <v/>
      </c>
      <c r="AK8" s="10" t="str">
        <f t="shared" si="4"/>
        <v/>
      </c>
      <c r="AQ8" s="9"/>
    </row>
    <row r="9" spans="1:43" ht="21" customHeight="1" x14ac:dyDescent="0.25">
      <c r="A9" s="73">
        <f>Données!E21</f>
        <v>0</v>
      </c>
      <c r="B9" s="74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7"/>
      <c r="P9" s="25"/>
      <c r="Q9" s="27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10" t="str">
        <f t="shared" si="1"/>
        <v/>
      </c>
      <c r="AI9" s="10" t="str">
        <f t="shared" si="2"/>
        <v/>
      </c>
      <c r="AJ9" s="10" t="str">
        <f t="shared" si="3"/>
        <v/>
      </c>
      <c r="AK9" s="10" t="str">
        <f t="shared" si="4"/>
        <v/>
      </c>
    </row>
    <row r="10" spans="1:43" ht="21" customHeight="1" x14ac:dyDescent="0.25">
      <c r="A10" s="73">
        <f>Données!E22</f>
        <v>0</v>
      </c>
      <c r="B10" s="74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7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10" t="str">
        <f t="shared" si="1"/>
        <v/>
      </c>
      <c r="AI10" s="10" t="str">
        <f t="shared" si="2"/>
        <v/>
      </c>
      <c r="AJ10" s="10" t="str">
        <f t="shared" si="3"/>
        <v/>
      </c>
      <c r="AK10" s="10" t="str">
        <f t="shared" si="4"/>
        <v/>
      </c>
    </row>
    <row r="11" spans="1:43" ht="21" customHeight="1" x14ac:dyDescent="0.25">
      <c r="A11" s="73">
        <f>Données!E23</f>
        <v>0</v>
      </c>
      <c r="B11" s="74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10" t="str">
        <f t="shared" si="1"/>
        <v/>
      </c>
      <c r="AI11" s="10" t="str">
        <f t="shared" si="2"/>
        <v/>
      </c>
      <c r="AJ11" s="10" t="str">
        <f t="shared" si="3"/>
        <v/>
      </c>
      <c r="AK11" s="10" t="str">
        <f t="shared" si="4"/>
        <v/>
      </c>
    </row>
    <row r="12" spans="1:43" ht="21" customHeight="1" x14ac:dyDescent="0.25">
      <c r="A12" s="73">
        <f>Données!E24</f>
        <v>0</v>
      </c>
      <c r="B12" s="74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10" t="str">
        <f t="shared" si="1"/>
        <v/>
      </c>
      <c r="AI12" s="10" t="str">
        <f t="shared" si="2"/>
        <v/>
      </c>
      <c r="AJ12" s="10" t="str">
        <f t="shared" si="3"/>
        <v/>
      </c>
      <c r="AK12" s="10" t="str">
        <f t="shared" si="4"/>
        <v/>
      </c>
    </row>
    <row r="13" spans="1:43" ht="21" customHeight="1" x14ac:dyDescent="0.25">
      <c r="A13" s="73">
        <f>Données!E25</f>
        <v>0</v>
      </c>
      <c r="B13" s="74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10" t="str">
        <f t="shared" si="1"/>
        <v/>
      </c>
      <c r="AI13" s="10" t="str">
        <f t="shared" si="2"/>
        <v/>
      </c>
      <c r="AJ13" s="10" t="str">
        <f t="shared" si="3"/>
        <v/>
      </c>
      <c r="AK13" s="10" t="str">
        <f t="shared" si="4"/>
        <v/>
      </c>
    </row>
    <row r="14" spans="1:43" ht="21" customHeight="1" x14ac:dyDescent="0.25">
      <c r="A14" s="73">
        <f>Données!E26</f>
        <v>0</v>
      </c>
      <c r="B14" s="74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10" t="str">
        <f t="shared" si="1"/>
        <v/>
      </c>
      <c r="AI14" s="10" t="str">
        <f t="shared" si="2"/>
        <v/>
      </c>
      <c r="AJ14" s="10" t="str">
        <f t="shared" si="3"/>
        <v/>
      </c>
      <c r="AK14" s="10" t="str">
        <f t="shared" si="4"/>
        <v/>
      </c>
    </row>
    <row r="15" spans="1:43" ht="21" customHeight="1" x14ac:dyDescent="0.25">
      <c r="A15" s="73">
        <f>Données!E27</f>
        <v>0</v>
      </c>
      <c r="B15" s="74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10" t="str">
        <f t="shared" si="1"/>
        <v/>
      </c>
      <c r="AI15" s="10" t="str">
        <f t="shared" si="2"/>
        <v/>
      </c>
      <c r="AJ15" s="10" t="str">
        <f t="shared" si="3"/>
        <v/>
      </c>
      <c r="AK15" s="10" t="str">
        <f t="shared" si="4"/>
        <v/>
      </c>
      <c r="AM15" s="18"/>
    </row>
    <row r="16" spans="1:43" ht="21" customHeight="1" x14ac:dyDescent="0.25">
      <c r="A16" s="73">
        <f>Données!E28</f>
        <v>0</v>
      </c>
      <c r="B16" s="74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10" t="str">
        <f t="shared" si="1"/>
        <v/>
      </c>
      <c r="AI16" s="10" t="str">
        <f t="shared" si="2"/>
        <v/>
      </c>
      <c r="AJ16" s="10" t="str">
        <f t="shared" si="3"/>
        <v/>
      </c>
      <c r="AK16" s="10" t="str">
        <f t="shared" si="4"/>
        <v/>
      </c>
    </row>
    <row r="17" spans="1:38" ht="21" customHeight="1" x14ac:dyDescent="0.25">
      <c r="A17" s="73">
        <f>Données!E29</f>
        <v>0</v>
      </c>
      <c r="B17" s="74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10" t="str">
        <f t="shared" si="1"/>
        <v/>
      </c>
      <c r="AI17" s="10" t="str">
        <f t="shared" si="2"/>
        <v/>
      </c>
      <c r="AJ17" s="10" t="str">
        <f t="shared" si="3"/>
        <v/>
      </c>
      <c r="AK17" s="10" t="str">
        <f t="shared" si="4"/>
        <v/>
      </c>
    </row>
    <row r="18" spans="1:38" ht="21" customHeight="1" x14ac:dyDescent="0.25">
      <c r="A18" s="73">
        <f>Données!E30</f>
        <v>0</v>
      </c>
      <c r="B18" s="74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10" t="str">
        <f t="shared" si="1"/>
        <v/>
      </c>
      <c r="AI18" s="10" t="str">
        <f t="shared" si="2"/>
        <v/>
      </c>
      <c r="AJ18" s="10" t="str">
        <f t="shared" si="3"/>
        <v/>
      </c>
      <c r="AK18" s="10" t="str">
        <f t="shared" si="4"/>
        <v/>
      </c>
    </row>
    <row r="19" spans="1:38" ht="21" customHeight="1" x14ac:dyDescent="0.25">
      <c r="A19" s="73">
        <f>Données!E31</f>
        <v>0</v>
      </c>
      <c r="B19" s="74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10" t="str">
        <f t="shared" si="1"/>
        <v/>
      </c>
      <c r="AI19" s="10" t="str">
        <f t="shared" si="2"/>
        <v/>
      </c>
      <c r="AJ19" s="10" t="str">
        <f t="shared" si="3"/>
        <v/>
      </c>
      <c r="AK19" s="10" t="str">
        <f t="shared" si="4"/>
        <v/>
      </c>
      <c r="AL19" s="20"/>
    </row>
    <row r="20" spans="1:38" ht="21" customHeight="1" x14ac:dyDescent="0.25">
      <c r="A20" s="73">
        <f>Données!E32</f>
        <v>0</v>
      </c>
      <c r="B20" s="74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10" t="str">
        <f t="shared" si="1"/>
        <v/>
      </c>
      <c r="AI20" s="10" t="str">
        <f t="shared" si="2"/>
        <v/>
      </c>
      <c r="AJ20" s="10" t="str">
        <f t="shared" si="3"/>
        <v/>
      </c>
      <c r="AK20" s="10" t="str">
        <f t="shared" si="4"/>
        <v/>
      </c>
    </row>
    <row r="21" spans="1:38" ht="21" customHeight="1" x14ac:dyDescent="0.25">
      <c r="A21" s="73">
        <f>Données!E32</f>
        <v>0</v>
      </c>
      <c r="B21" s="74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10" t="str">
        <f t="shared" si="1"/>
        <v/>
      </c>
      <c r="AI21" s="10" t="str">
        <f t="shared" si="2"/>
        <v/>
      </c>
      <c r="AJ21" s="10" t="str">
        <f t="shared" si="3"/>
        <v/>
      </c>
      <c r="AK21" s="10" t="str">
        <f t="shared" si="4"/>
        <v/>
      </c>
    </row>
    <row r="22" spans="1:38" ht="21" customHeight="1" x14ac:dyDescent="0.25">
      <c r="A22" s="80"/>
      <c r="B22" s="80"/>
      <c r="C22" s="21"/>
      <c r="D22" s="21"/>
      <c r="E22" s="22"/>
      <c r="F22" s="22"/>
      <c r="G22" s="23"/>
      <c r="H22" s="23"/>
      <c r="I22" s="2"/>
      <c r="J22" s="2"/>
      <c r="K22" s="8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3"/>
    </row>
    <row r="23" spans="1:38" ht="13" x14ac:dyDescent="0.25">
      <c r="A23" s="80"/>
      <c r="B23" s="80"/>
      <c r="C23" s="2"/>
      <c r="D23" s="2"/>
      <c r="E23" s="2"/>
      <c r="F23" s="2"/>
      <c r="G23" s="8"/>
      <c r="H23" s="2"/>
      <c r="I23" s="8"/>
      <c r="J23" s="8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3"/>
    </row>
    <row r="24" spans="1:38" ht="13" x14ac:dyDescent="0.25">
      <c r="A24" s="80"/>
      <c r="B24" s="80"/>
      <c r="C24" s="2"/>
      <c r="D24" s="2"/>
      <c r="E24" s="2"/>
      <c r="F24" s="2"/>
      <c r="G24" s="2"/>
      <c r="H24" s="8"/>
      <c r="I24" s="2"/>
      <c r="J24" s="8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3"/>
    </row>
    <row r="25" spans="1:38" ht="13" x14ac:dyDescent="0.25">
      <c r="A25" s="80"/>
      <c r="B25" s="80"/>
      <c r="C25" s="2"/>
      <c r="D25" s="2"/>
      <c r="E25" s="8"/>
      <c r="F25" s="2"/>
      <c r="G25" s="2"/>
      <c r="H25" s="8"/>
      <c r="I25" s="2"/>
      <c r="J25" s="8"/>
      <c r="K25" s="2"/>
      <c r="L25" s="8"/>
      <c r="M25" s="8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8"/>
      <c r="AI25" s="3"/>
    </row>
    <row r="26" spans="1:38" ht="13" x14ac:dyDescent="0.25">
      <c r="A26" s="80"/>
      <c r="B26" s="80"/>
      <c r="C26" s="2"/>
      <c r="D26" s="8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3"/>
    </row>
    <row r="27" spans="1:38" ht="13" x14ac:dyDescent="0.25">
      <c r="A27" s="80"/>
      <c r="B27" s="80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3"/>
    </row>
    <row r="28" spans="1:38" ht="13" x14ac:dyDescent="0.25">
      <c r="A28" s="80"/>
      <c r="B28" s="80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8"/>
      <c r="AF28" s="2"/>
      <c r="AG28" s="2"/>
      <c r="AH28" s="2"/>
      <c r="AI28" s="3"/>
    </row>
    <row r="29" spans="1:38" ht="13" x14ac:dyDescent="0.25">
      <c r="A29" s="80"/>
      <c r="B29" s="80"/>
      <c r="C29" s="2"/>
      <c r="D29" s="2"/>
      <c r="E29" s="2"/>
      <c r="F29" s="2"/>
      <c r="G29" s="2"/>
      <c r="H29" s="2"/>
      <c r="I29" s="8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3"/>
    </row>
    <row r="30" spans="1:38" ht="13" x14ac:dyDescent="0.25">
      <c r="A30" s="80"/>
      <c r="B30" s="80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3"/>
    </row>
    <row r="31" spans="1:38" ht="13" x14ac:dyDescent="0.25">
      <c r="A31" s="80"/>
      <c r="B31" s="80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3"/>
    </row>
    <row r="32" spans="1:38" ht="13" x14ac:dyDescent="0.25">
      <c r="A32" s="80"/>
      <c r="B32" s="80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3"/>
    </row>
    <row r="33" spans="1:35" ht="13" x14ac:dyDescent="0.25">
      <c r="A33" s="80"/>
      <c r="B33" s="80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8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3"/>
    </row>
    <row r="34" spans="1:35" ht="13" x14ac:dyDescent="0.25">
      <c r="A34" s="80"/>
      <c r="B34" s="80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8"/>
      <c r="AA34" s="2"/>
      <c r="AB34" s="2"/>
      <c r="AC34" s="2"/>
      <c r="AD34" s="2"/>
      <c r="AE34" s="2"/>
      <c r="AF34" s="2"/>
      <c r="AG34" s="2"/>
      <c r="AH34" s="2"/>
      <c r="AI34" s="3"/>
    </row>
    <row r="35" spans="1:35" ht="13" x14ac:dyDescent="0.25">
      <c r="A35" s="80"/>
      <c r="B35" s="80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3"/>
    </row>
    <row r="36" spans="1:35" ht="13" x14ac:dyDescent="0.25">
      <c r="A36" s="80"/>
      <c r="B36" s="80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3"/>
    </row>
    <row r="37" spans="1:35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</row>
    <row r="38" spans="1:35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</row>
    <row r="39" spans="1:35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</row>
    <row r="40" spans="1:35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</row>
    <row r="41" spans="1:35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</row>
    <row r="42" spans="1:35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</row>
    <row r="43" spans="1:35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</row>
    <row r="44" spans="1:35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</row>
    <row r="45" spans="1:35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</row>
    <row r="46" spans="1:35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</row>
    <row r="47" spans="1:35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</row>
  </sheetData>
  <sheetProtection pivotTables="0"/>
  <protectedRanges>
    <protectedRange sqref="C3:AG21" name="Plage1"/>
  </protectedRanges>
  <mergeCells count="37">
    <mergeCell ref="A6:B6"/>
    <mergeCell ref="A1:B1"/>
    <mergeCell ref="A2:B2"/>
    <mergeCell ref="A3:B3"/>
    <mergeCell ref="A4:B4"/>
    <mergeCell ref="A5:B5"/>
    <mergeCell ref="A13:B13"/>
    <mergeCell ref="A14:B14"/>
    <mergeCell ref="A15:B15"/>
    <mergeCell ref="A16:B16"/>
    <mergeCell ref="A7:B7"/>
    <mergeCell ref="A8:B8"/>
    <mergeCell ref="C1:AG1"/>
    <mergeCell ref="A33:B33"/>
    <mergeCell ref="A28:B28"/>
    <mergeCell ref="A21:B21"/>
    <mergeCell ref="A22:B22"/>
    <mergeCell ref="A24:B24"/>
    <mergeCell ref="A26:B26"/>
    <mergeCell ref="A27:B27"/>
    <mergeCell ref="A19:B19"/>
    <mergeCell ref="A20:B20"/>
    <mergeCell ref="A9:B9"/>
    <mergeCell ref="A10:B10"/>
    <mergeCell ref="A17:B17"/>
    <mergeCell ref="A18:B18"/>
    <mergeCell ref="A11:B11"/>
    <mergeCell ref="A12:B12"/>
    <mergeCell ref="A25:B25"/>
    <mergeCell ref="A23:B23"/>
    <mergeCell ref="A36:B36"/>
    <mergeCell ref="A29:B29"/>
    <mergeCell ref="A30:B30"/>
    <mergeCell ref="A31:B31"/>
    <mergeCell ref="A32:B32"/>
    <mergeCell ref="A34:B34"/>
    <mergeCell ref="A35:B35"/>
  </mergeCells>
  <phoneticPr fontId="3" type="noConversion"/>
  <conditionalFormatting sqref="C2:AG2">
    <cfRule type="expression" dxfId="8" priority="5" stopIfTrue="1">
      <formula>OR(WEEKDAY(C$2)=1,WEEKDAY(C$2)=7,COUNTIF(C$2,Fériés)&gt;0)</formula>
    </cfRule>
  </conditionalFormatting>
  <conditionalFormatting sqref="A21:B21">
    <cfRule type="expression" dxfId="7" priority="4" stopIfTrue="1">
      <formula>CELL("row")=ROW()</formula>
    </cfRule>
  </conditionalFormatting>
  <conditionalFormatting sqref="A3:B20">
    <cfRule type="expression" dxfId="6" priority="3" stopIfTrue="1">
      <formula>CELL("row")=ROW()</formula>
    </cfRule>
  </conditionalFormatting>
  <conditionalFormatting sqref="C3:AG21">
    <cfRule type="expression" dxfId="5" priority="1" stopIfTrue="1">
      <formula>OR(WEEKDAY(C$2)=1,WEEKDAY(C$2)=7,COUNTIF(C$2,Fériés)&gt;0)</formula>
    </cfRule>
    <cfRule type="expression" dxfId="4" priority="2" stopIfTrue="1">
      <formula>(C3="")</formula>
    </cfRule>
  </conditionalFormatting>
  <dataValidations count="1">
    <dataValidation type="custom" allowBlank="1" showInputMessage="1" showErrorMessage="1" sqref="G2:H2 N2:O2 U2:V2 C2 AB2:AC2">
      <formula1>"&gt;0"</formula1>
    </dataValidation>
  </dataValidations>
  <printOptions horizontalCentered="1" verticalCentered="1"/>
  <pageMargins left="0" right="0" top="0" bottom="0" header="0" footer="0"/>
  <pageSetup paperSize="9" fitToHeight="0" orientation="landscape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Données!$A$16:$A$24</xm:f>
          </x14:formula1>
          <xm:sqref>C3:AG21</xm:sqref>
        </x14:dataValidation>
      </x14:dataValidations>
    </ext>
  </extLst>
</worksheet>
</file>

<file path=xl/worksheets/sheet13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2">
    <tabColor indexed="44"/>
  </sheetPr>
  <dimension ref="A1:O20"/>
  <sheetViews>
    <sheetView workbookViewId="0">
      <pane ySplit="2" topLeftCell="A3" activePane="bottomLeft" state="frozen"/>
      <selection pane="bottomLeft" activeCell="P8" sqref="P8"/>
    </sheetView>
  </sheetViews>
  <sheetFormatPr baseColWidth="10" defaultColWidth="11.453125" defaultRowHeight="12.5" x14ac:dyDescent="0.25"/>
  <cols>
    <col min="1" max="1" width="11.453125" style="6"/>
    <col min="2" max="2" width="12.54296875" style="6" customWidth="1"/>
    <col min="3" max="5" width="11.453125" style="6"/>
    <col min="6" max="6" width="17.81640625" style="6" customWidth="1"/>
    <col min="7" max="7" width="11.453125" style="6"/>
    <col min="8" max="12" width="0" style="6" hidden="1" customWidth="1"/>
    <col min="13" max="13" width="24.1796875" style="6" hidden="1" customWidth="1"/>
    <col min="14" max="14" width="0" style="6" hidden="1" customWidth="1"/>
    <col min="15" max="16384" width="11.453125" style="6"/>
  </cols>
  <sheetData>
    <row r="1" spans="1:15" s="66" customFormat="1" ht="13" x14ac:dyDescent="0.3">
      <c r="A1" s="65">
        <v>2016</v>
      </c>
      <c r="C1" s="86" t="s">
        <v>24</v>
      </c>
      <c r="D1" s="86"/>
      <c r="E1" s="86"/>
    </row>
    <row r="2" spans="1:15" s="66" customFormat="1" ht="32.5" customHeight="1" x14ac:dyDescent="0.25">
      <c r="A2" s="77"/>
      <c r="B2" s="77"/>
      <c r="C2" s="67" t="s">
        <v>69</v>
      </c>
      <c r="D2" s="68" t="s">
        <v>12</v>
      </c>
      <c r="E2" s="69" t="s">
        <v>68</v>
      </c>
      <c r="F2" s="70" t="s">
        <v>70</v>
      </c>
      <c r="G2" s="71" t="s">
        <v>71</v>
      </c>
      <c r="H2" s="71" t="s">
        <v>71</v>
      </c>
      <c r="I2" s="71" t="s">
        <v>71</v>
      </c>
      <c r="J2" s="71" t="s">
        <v>71</v>
      </c>
      <c r="K2" s="71" t="s">
        <v>71</v>
      </c>
      <c r="L2" s="71" t="s">
        <v>71</v>
      </c>
      <c r="M2" s="71" t="s">
        <v>71</v>
      </c>
      <c r="N2" s="71" t="s">
        <v>71</v>
      </c>
      <c r="O2" s="72" t="s">
        <v>72</v>
      </c>
    </row>
    <row r="3" spans="1:15" ht="15.5" x14ac:dyDescent="0.3">
      <c r="A3" s="73" t="str">
        <f>Données!E15</f>
        <v>Alex</v>
      </c>
      <c r="B3" s="74"/>
      <c r="C3" s="19">
        <f>SUM('Janvier :Decembre'!AH3)</f>
        <v>0</v>
      </c>
      <c r="D3" s="19">
        <f>SUM('Janvier :Decembre'!AI3)</f>
        <v>0</v>
      </c>
      <c r="E3" s="19">
        <f>SUM('Janvier :Decembre'!AJ3)</f>
        <v>0</v>
      </c>
      <c r="F3" s="19">
        <f>SUM('Janvier :Decembre'!AK3)</f>
        <v>0</v>
      </c>
      <c r="G3" s="57">
        <f>SUM(D3,E3)</f>
        <v>0</v>
      </c>
      <c r="O3" s="64">
        <v>7.63</v>
      </c>
    </row>
    <row r="4" spans="1:15" ht="15.5" x14ac:dyDescent="0.3">
      <c r="A4" s="73" t="str">
        <f>Données!E16</f>
        <v>Julie</v>
      </c>
      <c r="B4" s="74"/>
      <c r="C4" s="19">
        <f>SUM('Janvier :Decembre'!AH4)</f>
        <v>0</v>
      </c>
      <c r="D4" s="19">
        <f>SUM('Janvier :Decembre'!AI4)</f>
        <v>0</v>
      </c>
      <c r="E4" s="19">
        <f>SUM('Janvier :Decembre'!AJ4)</f>
        <v>0</v>
      </c>
      <c r="F4" s="19">
        <f>SUM('Janvier :Decembre'!AK4)</f>
        <v>0</v>
      </c>
      <c r="G4" s="57">
        <f>SUM(D4,E4)</f>
        <v>0</v>
      </c>
      <c r="L4" s="87" t="s">
        <v>39</v>
      </c>
      <c r="M4" s="88"/>
      <c r="O4" s="64">
        <v>6.67</v>
      </c>
    </row>
    <row r="5" spans="1:15" ht="15.5" x14ac:dyDescent="0.3">
      <c r="A5" s="73" t="str">
        <f>Données!E17</f>
        <v>Justine</v>
      </c>
      <c r="B5" s="74"/>
      <c r="C5" s="19">
        <f>SUM('Janvier :Decembre'!AH5)</f>
        <v>0</v>
      </c>
      <c r="D5" s="19">
        <f>SUM('Janvier :Decembre'!AI5)</f>
        <v>0</v>
      </c>
      <c r="E5" s="19">
        <f>SUM('Janvier :Decembre'!AJ5)</f>
        <v>0</v>
      </c>
      <c r="F5" s="19">
        <f>SUM('Janvier :Decembre'!AK5)</f>
        <v>0</v>
      </c>
      <c r="G5" s="57">
        <f>SUM(D5,E5)</f>
        <v>0</v>
      </c>
      <c r="L5" s="29" t="s">
        <v>19</v>
      </c>
      <c r="M5" s="29" t="s">
        <v>31</v>
      </c>
      <c r="O5" s="64">
        <v>4</v>
      </c>
    </row>
    <row r="6" spans="1:15" ht="15.5" x14ac:dyDescent="0.3">
      <c r="A6" s="73">
        <f>Données!E18</f>
        <v>0</v>
      </c>
      <c r="B6" s="74"/>
      <c r="C6" s="19"/>
      <c r="D6" s="19"/>
      <c r="E6" s="19"/>
      <c r="F6" s="19"/>
      <c r="G6" s="56"/>
      <c r="L6" s="29" t="s">
        <v>21</v>
      </c>
      <c r="M6" s="29" t="s">
        <v>32</v>
      </c>
      <c r="O6" s="56"/>
    </row>
    <row r="7" spans="1:15" ht="15.5" x14ac:dyDescent="0.3">
      <c r="A7" s="73">
        <f>Données!E19</f>
        <v>0</v>
      </c>
      <c r="B7" s="74"/>
      <c r="C7" s="19"/>
      <c r="D7" s="19"/>
      <c r="E7" s="19"/>
      <c r="F7" s="19"/>
      <c r="G7" s="56"/>
      <c r="L7" s="30" t="s">
        <v>20</v>
      </c>
      <c r="M7" s="30" t="s">
        <v>33</v>
      </c>
      <c r="O7" s="56"/>
    </row>
    <row r="8" spans="1:15" ht="15.5" x14ac:dyDescent="0.3">
      <c r="A8" s="73">
        <f>Données!E20</f>
        <v>0</v>
      </c>
      <c r="B8" s="74"/>
      <c r="C8" s="19"/>
      <c r="D8" s="19"/>
      <c r="E8" s="19"/>
      <c r="F8" s="19"/>
      <c r="G8" s="56"/>
      <c r="L8" s="30" t="s">
        <v>22</v>
      </c>
      <c r="M8" s="30" t="s">
        <v>34</v>
      </c>
      <c r="O8" s="56"/>
    </row>
    <row r="9" spans="1:15" ht="15.5" x14ac:dyDescent="0.3">
      <c r="A9" s="73">
        <f>Données!E21</f>
        <v>0</v>
      </c>
      <c r="B9" s="74"/>
      <c r="C9" s="19"/>
      <c r="D9" s="19"/>
      <c r="E9" s="19"/>
      <c r="F9" s="19"/>
      <c r="G9" s="56"/>
      <c r="L9" s="31" t="s">
        <v>25</v>
      </c>
      <c r="M9" s="31" t="s">
        <v>13</v>
      </c>
      <c r="O9" s="56"/>
    </row>
    <row r="10" spans="1:15" ht="15.5" x14ac:dyDescent="0.3">
      <c r="A10" s="73">
        <f>Données!E22</f>
        <v>0</v>
      </c>
      <c r="B10" s="74"/>
      <c r="C10" s="19"/>
      <c r="D10" s="19"/>
      <c r="E10" s="19"/>
      <c r="F10" s="19"/>
      <c r="G10" s="56"/>
      <c r="L10" s="31" t="s">
        <v>23</v>
      </c>
      <c r="M10" s="31" t="s">
        <v>35</v>
      </c>
      <c r="O10" s="56"/>
    </row>
    <row r="11" spans="1:15" ht="15.5" x14ac:dyDescent="0.3">
      <c r="A11" s="73">
        <f>Données!E23</f>
        <v>0</v>
      </c>
      <c r="B11" s="74"/>
      <c r="C11" s="19"/>
      <c r="D11" s="19"/>
      <c r="E11" s="19"/>
      <c r="F11" s="19"/>
      <c r="G11" s="56"/>
      <c r="L11" s="32" t="s">
        <v>28</v>
      </c>
      <c r="M11" s="32" t="s">
        <v>27</v>
      </c>
      <c r="O11" s="56"/>
    </row>
    <row r="12" spans="1:15" ht="15.5" x14ac:dyDescent="0.3">
      <c r="A12" s="73">
        <f>Données!E24</f>
        <v>0</v>
      </c>
      <c r="B12" s="74"/>
      <c r="C12" s="19"/>
      <c r="D12" s="19"/>
      <c r="E12" s="19"/>
      <c r="F12" s="19"/>
      <c r="G12" s="56"/>
      <c r="L12" s="32" t="s">
        <v>29</v>
      </c>
      <c r="M12" s="32" t="s">
        <v>36</v>
      </c>
      <c r="O12" s="56"/>
    </row>
    <row r="13" spans="1:15" ht="15.5" x14ac:dyDescent="0.3">
      <c r="A13" s="73">
        <f>Données!E25</f>
        <v>0</v>
      </c>
      <c r="B13" s="74"/>
      <c r="C13" s="19"/>
      <c r="D13" s="19"/>
      <c r="E13" s="19"/>
      <c r="F13" s="19"/>
      <c r="G13" s="56"/>
      <c r="L13" s="33" t="s">
        <v>26</v>
      </c>
      <c r="M13" s="33" t="s">
        <v>37</v>
      </c>
      <c r="O13" s="56"/>
    </row>
    <row r="14" spans="1:15" ht="15.5" x14ac:dyDescent="0.3">
      <c r="A14" s="73">
        <f>Données!E26</f>
        <v>0</v>
      </c>
      <c r="B14" s="74"/>
      <c r="C14" s="19"/>
      <c r="D14" s="19"/>
      <c r="E14" s="19"/>
      <c r="F14" s="19"/>
      <c r="G14" s="56"/>
      <c r="L14" s="33" t="s">
        <v>30</v>
      </c>
      <c r="M14" s="33" t="s">
        <v>38</v>
      </c>
      <c r="O14" s="56"/>
    </row>
    <row r="15" spans="1:15" ht="15.5" x14ac:dyDescent="0.3">
      <c r="A15" s="73">
        <f>Données!E27</f>
        <v>0</v>
      </c>
      <c r="B15" s="74"/>
      <c r="C15" s="19"/>
      <c r="D15" s="19"/>
      <c r="E15" s="19"/>
      <c r="F15" s="19"/>
      <c r="G15" s="56"/>
      <c r="O15" s="56"/>
    </row>
    <row r="16" spans="1:15" ht="15.5" x14ac:dyDescent="0.3">
      <c r="A16" s="73">
        <f>Données!E28</f>
        <v>0</v>
      </c>
      <c r="B16" s="74"/>
      <c r="C16" s="19"/>
      <c r="D16" s="19"/>
      <c r="E16" s="19"/>
      <c r="F16" s="19"/>
      <c r="G16" s="56"/>
      <c r="L16" s="89" t="s">
        <v>41</v>
      </c>
      <c r="M16" s="90"/>
      <c r="N16" s="90"/>
      <c r="O16" s="56"/>
    </row>
    <row r="17" spans="1:15" ht="15.5" x14ac:dyDescent="0.3">
      <c r="A17" s="73">
        <f>Données!E29</f>
        <v>0</v>
      </c>
      <c r="B17" s="74"/>
      <c r="C17" s="19"/>
      <c r="D17" s="19"/>
      <c r="E17" s="19"/>
      <c r="F17" s="19"/>
      <c r="G17" s="56"/>
      <c r="O17" s="56"/>
    </row>
    <row r="18" spans="1:15" ht="15.5" x14ac:dyDescent="0.3">
      <c r="A18" s="73">
        <f>Données!E30</f>
        <v>0</v>
      </c>
      <c r="B18" s="74"/>
      <c r="C18" s="19"/>
      <c r="D18" s="19"/>
      <c r="E18" s="19"/>
      <c r="F18" s="19"/>
      <c r="G18" s="56"/>
      <c r="O18" s="56"/>
    </row>
    <row r="19" spans="1:15" ht="15.5" x14ac:dyDescent="0.3">
      <c r="A19" s="73">
        <f>Données!E31</f>
        <v>0</v>
      </c>
      <c r="B19" s="74"/>
      <c r="C19" s="19"/>
      <c r="D19" s="19"/>
      <c r="E19" s="19"/>
      <c r="F19" s="19"/>
      <c r="G19" s="56"/>
      <c r="O19" s="56"/>
    </row>
    <row r="20" spans="1:15" ht="15.5" x14ac:dyDescent="0.3">
      <c r="A20" s="73">
        <f>Données!E32</f>
        <v>0</v>
      </c>
      <c r="B20" s="74"/>
      <c r="C20" s="19"/>
      <c r="D20" s="19"/>
      <c r="E20" s="19"/>
      <c r="F20" s="19"/>
      <c r="G20" s="56"/>
      <c r="O20" s="56"/>
    </row>
  </sheetData>
  <mergeCells count="22">
    <mergeCell ref="L4:M4"/>
    <mergeCell ref="L16:N16"/>
    <mergeCell ref="A3:B3"/>
    <mergeCell ref="A19:B19"/>
    <mergeCell ref="A12:B12"/>
    <mergeCell ref="A6:B6"/>
    <mergeCell ref="C1:E1"/>
    <mergeCell ref="A17:B17"/>
    <mergeCell ref="A9:B9"/>
    <mergeCell ref="A10:B10"/>
    <mergeCell ref="A11:B11"/>
    <mergeCell ref="A2:B2"/>
    <mergeCell ref="A7:B7"/>
    <mergeCell ref="A4:B4"/>
    <mergeCell ref="A5:B5"/>
    <mergeCell ref="A8:B8"/>
    <mergeCell ref="A20:B20"/>
    <mergeCell ref="A13:B13"/>
    <mergeCell ref="A14:B14"/>
    <mergeCell ref="A15:B15"/>
    <mergeCell ref="A16:B16"/>
    <mergeCell ref="A18:B18"/>
  </mergeCells>
  <phoneticPr fontId="3" type="noConversion"/>
  <conditionalFormatting sqref="E3:F20 C3:C20">
    <cfRule type="cellIs" dxfId="3" priority="1" stopIfTrue="1" operator="greaterThan">
      <formula>14</formula>
    </cfRule>
    <cfRule type="cellIs" dxfId="2" priority="2" stopIfTrue="1" operator="equal">
      <formula>0</formula>
    </cfRule>
  </conditionalFormatting>
  <conditionalFormatting sqref="A3:B20">
    <cfRule type="expression" dxfId="1" priority="5" stopIfTrue="1">
      <formula>CELL("row")=ROW()</formula>
    </cfRule>
  </conditionalFormatting>
  <conditionalFormatting sqref="D3:D20">
    <cfRule type="cellIs" dxfId="0" priority="6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  <drawing r:id="rId2"/>
</worksheet>
</file>

<file path=xl/worksheets/sheet14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 codeName="Feuil3">
    <tabColor indexed="51"/>
  </sheetPr>
  <dimension ref="A1:I63"/>
  <sheetViews>
    <sheetView workbookViewId="0">
      <selection activeCell="H6" sqref="H6"/>
    </sheetView>
  </sheetViews>
  <sheetFormatPr baseColWidth="10" defaultRowHeight="12.5" x14ac:dyDescent="0.25"/>
  <cols>
    <col min="3" max="3" width="28.90625" customWidth="1"/>
    <col min="4" max="4" width="19.36328125" style="49" customWidth="1"/>
    <col min="5" max="5" width="14.54296875" bestFit="1" customWidth="1"/>
    <col min="6" max="6" width="17.1796875" style="39" bestFit="1" customWidth="1"/>
    <col min="9" max="9" width="4.81640625" hidden="1" customWidth="1"/>
  </cols>
  <sheetData>
    <row r="1" spans="1:9" ht="13" x14ac:dyDescent="0.3">
      <c r="A1" t="s">
        <v>0</v>
      </c>
      <c r="B1">
        <v>1</v>
      </c>
      <c r="C1" s="44" t="s">
        <v>18</v>
      </c>
      <c r="D1" s="46"/>
      <c r="E1" s="24"/>
      <c r="F1" s="45" t="s">
        <v>63</v>
      </c>
    </row>
    <row r="2" spans="1:9" x14ac:dyDescent="0.25">
      <c r="A2" t="s">
        <v>1</v>
      </c>
      <c r="B2">
        <v>2</v>
      </c>
      <c r="C2" s="38" t="d">
        <f>DATE([1]Recap_annuel!A1,1,1)</f>
        <v>2016-01-01</v>
      </c>
      <c r="D2" s="47" t="s">
        <v>64</v>
      </c>
      <c r="F2" s="39">
        <v>2009</v>
      </c>
      <c r="H2" s="24"/>
      <c r="I2" s="24"/>
    </row>
    <row r="3" spans="1:9" x14ac:dyDescent="0.25">
      <c r="A3" t="s">
        <v>2</v>
      </c>
      <c r="B3">
        <v>3</v>
      </c>
      <c r="C3" s="38"/>
      <c r="D3" s="47"/>
      <c r="F3" s="39">
        <v>2010</v>
      </c>
    </row>
    <row r="4" spans="1:9" x14ac:dyDescent="0.25">
      <c r="A4" t="s">
        <v>3</v>
      </c>
      <c r="B4">
        <v>4</v>
      </c>
      <c r="C4" s="38" t="d">
        <f>FLOOR(DAY(MINUTE([1]Recap_annuel!A1/38)/2+56)&amp;"/5/"&amp;[1]Recap_annuel!A1,7)-34</f>
        <v>2016-03-27</v>
      </c>
      <c r="D4" s="47" t="s">
        <v>42</v>
      </c>
      <c r="F4" s="39">
        <v>2011</v>
      </c>
    </row>
    <row r="5" spans="1:9" x14ac:dyDescent="0.25">
      <c r="A5" t="s">
        <v>4</v>
      </c>
      <c r="B5">
        <v>5</v>
      </c>
      <c r="C5" s="38" t="d">
        <f>C4+1</f>
        <v>2016-03-28</v>
      </c>
      <c r="D5" s="47" t="s">
        <v>43</v>
      </c>
      <c r="F5" s="39">
        <v>2012</v>
      </c>
    </row>
    <row r="6" spans="1:9" x14ac:dyDescent="0.25">
      <c r="A6" t="s">
        <v>5</v>
      </c>
      <c r="B6">
        <v>6</v>
      </c>
      <c r="C6" s="38" t="d">
        <f>DATE([1]Recap_annuel!A1,5,1)</f>
        <v>2016-05-01</v>
      </c>
      <c r="D6" s="47" t="s">
        <v>44</v>
      </c>
      <c r="E6" s="24"/>
      <c r="F6" s="39">
        <v>2013</v>
      </c>
    </row>
    <row r="7" spans="1:9" x14ac:dyDescent="0.25">
      <c r="A7" t="s">
        <v>6</v>
      </c>
      <c r="B7">
        <v>7</v>
      </c>
      <c r="C7" s="38" t="d">
        <f>+C6+1</f>
        <v>2016-05-02</v>
      </c>
      <c r="D7" s="91" t="s">
        <v>45</v>
      </c>
      <c r="E7" s="24"/>
      <c r="F7" s="39">
        <v>2014</v>
      </c>
    </row>
    <row r="8" spans="1:9" x14ac:dyDescent="0.25">
      <c r="A8" t="s">
        <v>7</v>
      </c>
      <c r="B8">
        <v>8</v>
      </c>
      <c r="C8" s="38" t="d">
        <f>+C7+1</f>
        <v>2016-05-03</v>
      </c>
      <c r="D8" s="91"/>
      <c r="E8" s="24"/>
      <c r="F8" s="39">
        <v>2015</v>
      </c>
      <c r="G8" s="24"/>
    </row>
    <row r="9" spans="1:9" x14ac:dyDescent="0.25">
      <c r="A9" t="s">
        <v>8</v>
      </c>
      <c r="B9">
        <v>9</v>
      </c>
      <c r="C9" s="38" t="d">
        <f>C4+39</f>
        <v>2016-05-05</v>
      </c>
      <c r="D9" s="47" t="s">
        <v>46</v>
      </c>
      <c r="E9" s="24"/>
      <c r="F9" s="39">
        <v>2016</v>
      </c>
      <c r="G9" s="24"/>
    </row>
    <row r="10" spans="1:9" x14ac:dyDescent="0.25">
      <c r="A10" t="s">
        <v>9</v>
      </c>
      <c r="B10">
        <v>10</v>
      </c>
      <c r="C10" s="38" t="d">
        <f>C9+1</f>
        <v>2016-05-06</v>
      </c>
      <c r="D10" s="91" t="s">
        <v>47</v>
      </c>
      <c r="E10" s="24"/>
      <c r="F10" s="39">
        <v>2017</v>
      </c>
      <c r="G10" s="24"/>
    </row>
    <row r="11" spans="1:9" x14ac:dyDescent="0.25">
      <c r="A11" t="s">
        <v>10</v>
      </c>
      <c r="B11">
        <v>11</v>
      </c>
      <c r="C11" s="38" t="d">
        <f>C10+1</f>
        <v>2016-05-07</v>
      </c>
      <c r="D11" s="91"/>
      <c r="E11" s="24"/>
      <c r="F11" s="39">
        <v>2018</v>
      </c>
      <c r="G11" s="24"/>
    </row>
    <row r="12" spans="1:9" x14ac:dyDescent="0.25">
      <c r="A12" t="s">
        <v>11</v>
      </c>
      <c r="B12">
        <v>12</v>
      </c>
      <c r="C12" s="38" t="d">
        <f>C4+49</f>
        <v>2016-05-15</v>
      </c>
      <c r="D12" s="47" t="s">
        <v>48</v>
      </c>
      <c r="E12" s="24"/>
      <c r="F12" s="39">
        <v>2019</v>
      </c>
      <c r="G12" s="24"/>
    </row>
    <row r="13" spans="1:9" ht="13" thickBot="1" x14ac:dyDescent="0.3">
      <c r="C13" s="38" t="d">
        <f>C4+50</f>
        <v>2016-05-16</v>
      </c>
      <c r="D13" s="47" t="s">
        <v>50</v>
      </c>
      <c r="E13" s="24"/>
      <c r="F13" s="39">
        <v>2020</v>
      </c>
      <c r="G13" s="24"/>
      <c r="I13">
        <v>2000</v>
      </c>
    </row>
    <row r="14" spans="1:9" ht="13" x14ac:dyDescent="0.3">
      <c r="C14" s="38" t="d">
        <f>DATE([1]Recap_annuel!A1,7,14)</f>
        <v>2016-07-14</v>
      </c>
      <c r="D14" s="47" t="s">
        <v>52</v>
      </c>
      <c r="E14" s="35" t="s">
        <v>40</v>
      </c>
      <c r="F14" s="40"/>
      <c r="G14" s="24"/>
      <c r="I14">
        <v>2001</v>
      </c>
    </row>
    <row r="15" spans="1:9" x14ac:dyDescent="0.25">
      <c r="A15" s="11" t="s">
        <v>16</v>
      </c>
      <c r="B15" s="12" t="s">
        <v>17</v>
      </c>
      <c r="C15" s="38" t="d">
        <f>DATE([1]Recap_annuel!A1,8,15)</f>
        <v>2016-08-15</v>
      </c>
      <c r="D15" s="47" t="s">
        <v>54</v>
      </c>
      <c r="E15" s="53" t="s">
        <v>49</v>
      </c>
      <c r="F15" s="41"/>
      <c r="G15" s="24"/>
      <c r="I15">
        <v>2002</v>
      </c>
    </row>
    <row r="16" spans="1:9" x14ac:dyDescent="0.25">
      <c r="A16" s="13" t="s">
        <v>19</v>
      </c>
      <c r="B16" s="13"/>
      <c r="C16" s="38" t="d">
        <f>+C15+1</f>
        <v>2016-08-16</v>
      </c>
      <c r="D16" s="48" t="s">
        <v>55</v>
      </c>
      <c r="E16" s="53" t="s">
        <v>51</v>
      </c>
      <c r="F16" s="41"/>
      <c r="G16" s="24"/>
      <c r="I16">
        <v>2003</v>
      </c>
    </row>
    <row r="17" spans="1:9" x14ac:dyDescent="0.25">
      <c r="A17" s="93" t="s">
        <v>21</v>
      </c>
      <c r="B17" s="93"/>
      <c r="C17" s="38" t="d">
        <f>DATE([1]Recap_annuel!A1,9,24)</f>
        <v>2016-09-24</v>
      </c>
      <c r="D17" s="48" t="s">
        <v>56</v>
      </c>
      <c r="E17" s="53" t="s">
        <v>53</v>
      </c>
      <c r="F17" s="41"/>
      <c r="G17" s="24"/>
      <c r="I17">
        <v>2004</v>
      </c>
    </row>
    <row r="18" spans="1:9" x14ac:dyDescent="0.25">
      <c r="A18" s="14" t="s">
        <v>75</v>
      </c>
      <c r="B18" s="14"/>
      <c r="C18" s="38" t="d">
        <f>DATE([1]Recap_annuel!A1,11,1)</f>
        <v>2016-11-01</v>
      </c>
      <c r="D18" s="47" t="s">
        <v>58</v>
      </c>
      <c r="E18" s="36"/>
      <c r="F18" s="41"/>
      <c r="G18" s="24"/>
      <c r="I18">
        <v>2005</v>
      </c>
    </row>
    <row r="19" spans="1:9" x14ac:dyDescent="0.25">
      <c r="A19" s="94" t="s">
        <v>76</v>
      </c>
      <c r="B19" s="94"/>
      <c r="C19" s="38" t="d">
        <f>C20-1</f>
        <v>2016-11-10</v>
      </c>
      <c r="D19" s="47" t="s">
        <v>59</v>
      </c>
      <c r="E19" s="36"/>
      <c r="F19" s="41"/>
      <c r="G19" s="24"/>
      <c r="I19">
        <v>2006</v>
      </c>
    </row>
    <row r="20" spans="1:9" x14ac:dyDescent="0.25">
      <c r="A20" s="15" t="s">
        <v>57</v>
      </c>
      <c r="B20" s="15"/>
      <c r="C20" s="38" t="d">
        <f>DATE([1]Recap_annuel!A1,11,11)</f>
        <v>2016-11-11</v>
      </c>
      <c r="D20" s="47" t="s">
        <v>60</v>
      </c>
      <c r="E20" s="36"/>
      <c r="F20" s="41"/>
      <c r="G20" s="24"/>
      <c r="I20">
        <v>2007</v>
      </c>
    </row>
    <row r="21" spans="1:9" x14ac:dyDescent="0.25">
      <c r="A21" s="95" t="s">
        <v>57</v>
      </c>
      <c r="B21" s="95"/>
      <c r="C21" s="42" t="d">
        <f>DATE([1]Recap_annuel!A1,12,25)</f>
        <v>2016-12-25</v>
      </c>
      <c r="D21" s="47" t="s">
        <v>61</v>
      </c>
      <c r="E21" s="36"/>
      <c r="F21" s="41"/>
      <c r="G21" s="24"/>
      <c r="I21">
        <v>2008</v>
      </c>
    </row>
    <row r="22" spans="1:9" x14ac:dyDescent="0.25">
      <c r="A22" s="16" t="s">
        <v>65</v>
      </c>
      <c r="B22" s="16"/>
      <c r="C22" s="42" t="d">
        <f>C21+1</f>
        <v>2016-12-26</v>
      </c>
      <c r="D22" s="91" t="s">
        <v>62</v>
      </c>
      <c r="E22" s="36"/>
      <c r="F22" s="41"/>
      <c r="G22" s="24"/>
      <c r="I22">
        <v>2009</v>
      </c>
    </row>
    <row r="23" spans="1:9" x14ac:dyDescent="0.25">
      <c r="A23" s="96" t="s">
        <v>66</v>
      </c>
      <c r="B23" s="96"/>
      <c r="C23" s="43" t="d">
        <f>C22+1</f>
        <v>2016-12-27</v>
      </c>
      <c r="D23" s="92"/>
      <c r="E23" s="36"/>
      <c r="F23" s="41"/>
      <c r="G23" s="24"/>
      <c r="I23">
        <v>2010</v>
      </c>
    </row>
    <row r="24" spans="1:9" x14ac:dyDescent="0.25">
      <c r="A24" s="39"/>
      <c r="B24" s="39"/>
      <c r="E24" s="36"/>
      <c r="F24" s="41"/>
      <c r="I24">
        <v>2011</v>
      </c>
    </row>
    <row r="25" spans="1:9" x14ac:dyDescent="0.25">
      <c r="E25" s="36"/>
      <c r="F25" s="41"/>
      <c r="I25">
        <v>2012</v>
      </c>
    </row>
    <row r="26" spans="1:9" x14ac:dyDescent="0.25">
      <c r="D26" s="50"/>
      <c r="E26" s="36"/>
      <c r="F26" s="41"/>
      <c r="I26">
        <v>2013</v>
      </c>
    </row>
    <row r="27" spans="1:9" x14ac:dyDescent="0.25">
      <c r="D27" s="50"/>
      <c r="E27" s="36"/>
      <c r="F27" s="41"/>
      <c r="I27">
        <v>2014</v>
      </c>
    </row>
    <row r="28" spans="1:9" x14ac:dyDescent="0.25">
      <c r="D28" s="50"/>
      <c r="E28" s="36"/>
      <c r="F28" s="41"/>
      <c r="I28">
        <v>2015</v>
      </c>
    </row>
    <row r="29" spans="1:9" ht="13" thickBot="1" x14ac:dyDescent="0.3">
      <c r="D29" s="50"/>
      <c r="E29" s="37"/>
      <c r="F29" s="41"/>
      <c r="I29">
        <v>2016</v>
      </c>
    </row>
    <row r="30" spans="1:9" x14ac:dyDescent="0.25">
      <c r="D30" s="50"/>
      <c r="E30" s="34"/>
      <c r="F30" s="41"/>
      <c r="I30">
        <v>2017</v>
      </c>
    </row>
    <row r="31" spans="1:9" x14ac:dyDescent="0.25">
      <c r="D31" s="50"/>
      <c r="E31" s="34"/>
      <c r="F31" s="41"/>
      <c r="I31">
        <v>2018</v>
      </c>
    </row>
    <row r="32" spans="1:9" x14ac:dyDescent="0.25">
      <c r="D32" s="50"/>
      <c r="E32" s="34"/>
      <c r="F32" s="41"/>
      <c r="I32">
        <v>2019</v>
      </c>
    </row>
    <row r="33" spans="4:9" x14ac:dyDescent="0.25">
      <c r="D33" s="50"/>
      <c r="E33" s="34"/>
      <c r="F33" s="41"/>
      <c r="I33">
        <v>2020</v>
      </c>
    </row>
    <row r="34" spans="4:9" x14ac:dyDescent="0.25">
      <c r="D34" s="50"/>
      <c r="E34" s="24"/>
      <c r="F34" s="41"/>
      <c r="I34">
        <v>2021</v>
      </c>
    </row>
    <row r="35" spans="4:9" x14ac:dyDescent="0.25">
      <c r="D35" s="50"/>
      <c r="E35" s="24"/>
      <c r="I35">
        <v>2022</v>
      </c>
    </row>
    <row r="36" spans="4:9" x14ac:dyDescent="0.25">
      <c r="D36" s="50"/>
      <c r="E36" s="24"/>
      <c r="I36">
        <v>2023</v>
      </c>
    </row>
    <row r="37" spans="4:9" x14ac:dyDescent="0.25">
      <c r="D37" s="50"/>
      <c r="E37" s="24"/>
      <c r="I37">
        <v>2024</v>
      </c>
    </row>
    <row r="38" spans="4:9" x14ac:dyDescent="0.25">
      <c r="D38" s="50"/>
      <c r="E38" s="24"/>
      <c r="I38">
        <v>2025</v>
      </c>
    </row>
    <row r="39" spans="4:9" x14ac:dyDescent="0.25">
      <c r="D39" s="50"/>
      <c r="E39" s="24"/>
      <c r="I39">
        <v>2026</v>
      </c>
    </row>
    <row r="40" spans="4:9" x14ac:dyDescent="0.25">
      <c r="D40" s="50"/>
      <c r="E40" s="24"/>
      <c r="I40">
        <v>2027</v>
      </c>
    </row>
    <row r="41" spans="4:9" x14ac:dyDescent="0.25">
      <c r="D41" s="50"/>
      <c r="E41" s="24"/>
      <c r="I41">
        <v>2028</v>
      </c>
    </row>
    <row r="42" spans="4:9" x14ac:dyDescent="0.25">
      <c r="D42" s="50"/>
      <c r="E42" s="24"/>
      <c r="I42">
        <v>2029</v>
      </c>
    </row>
    <row r="43" spans="4:9" x14ac:dyDescent="0.25">
      <c r="D43" s="50"/>
      <c r="E43" s="24"/>
      <c r="I43">
        <v>2030</v>
      </c>
    </row>
    <row r="44" spans="4:9" x14ac:dyDescent="0.25">
      <c r="D44" s="50"/>
      <c r="E44" s="24"/>
    </row>
    <row r="45" spans="4:9" x14ac:dyDescent="0.25">
      <c r="D45" s="50"/>
      <c r="E45" s="24"/>
    </row>
    <row r="46" spans="4:9" x14ac:dyDescent="0.25">
      <c r="D46" s="50"/>
      <c r="E46" s="24"/>
    </row>
    <row r="47" spans="4:9" x14ac:dyDescent="0.25">
      <c r="D47" s="50"/>
      <c r="E47" s="24"/>
    </row>
    <row r="48" spans="4:9" x14ac:dyDescent="0.25">
      <c r="D48" s="50"/>
      <c r="E48" s="24"/>
    </row>
    <row r="49" spans="4:5" x14ac:dyDescent="0.25">
      <c r="D49" s="50"/>
      <c r="E49" s="24"/>
    </row>
    <row r="50" spans="4:5" x14ac:dyDescent="0.25">
      <c r="D50" s="50"/>
      <c r="E50" s="24"/>
    </row>
    <row r="51" spans="4:5" x14ac:dyDescent="0.25">
      <c r="D51" s="50"/>
      <c r="E51" s="24"/>
    </row>
    <row r="52" spans="4:5" x14ac:dyDescent="0.25">
      <c r="D52" s="50"/>
      <c r="E52" s="24"/>
    </row>
    <row r="53" spans="4:5" x14ac:dyDescent="0.25">
      <c r="D53" s="50"/>
      <c r="E53" s="24"/>
    </row>
    <row r="54" spans="4:5" x14ac:dyDescent="0.25">
      <c r="D54" s="50"/>
    </row>
    <row r="55" spans="4:5" x14ac:dyDescent="0.25">
      <c r="D55" s="50"/>
    </row>
    <row r="56" spans="4:5" x14ac:dyDescent="0.25">
      <c r="D56" s="50"/>
    </row>
    <row r="57" spans="4:5" x14ac:dyDescent="0.25">
      <c r="D57" s="50"/>
    </row>
    <row r="58" spans="4:5" x14ac:dyDescent="0.25">
      <c r="D58" s="50"/>
    </row>
    <row r="59" spans="4:5" x14ac:dyDescent="0.25">
      <c r="D59" s="50"/>
    </row>
    <row r="60" spans="4:5" x14ac:dyDescent="0.25">
      <c r="D60" s="50"/>
    </row>
    <row r="61" spans="4:5" x14ac:dyDescent="0.25">
      <c r="D61" s="50"/>
    </row>
    <row r="62" spans="4:5" x14ac:dyDescent="0.25">
      <c r="D62" s="50"/>
    </row>
    <row r="63" spans="4:5" x14ac:dyDescent="0.25">
      <c r="D63" s="50"/>
    </row>
  </sheetData>
  <mergeCells count="3">
    <mergeCell ref="D22:D23"/>
    <mergeCell ref="D7:D8"/>
    <mergeCell ref="D10:D11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30</vt:i4>
      </vt:variant>
    </vt:vector>
  </HeadingPairs>
  <TitlesOfParts>
    <vt:vector size="44" baseType="lpstr">
      <vt:lpstr>Janvier 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Decembre</vt:lpstr>
      <vt:lpstr>Récap annuel</vt:lpstr>
      <vt:lpstr>Données</vt:lpstr>
      <vt:lpstr>An</vt:lpstr>
      <vt:lpstr>CODE</vt:lpstr>
      <vt:lpstr>COULEUR</vt:lpstr>
      <vt:lpstr>Fériés</vt:lpstr>
      <vt:lpstr>Août!Impression_des_titres</vt:lpstr>
      <vt:lpstr>Avril!Impression_des_titres</vt:lpstr>
      <vt:lpstr>Decembre!Impression_des_titres</vt:lpstr>
      <vt:lpstr>Février!Impression_des_titres</vt:lpstr>
      <vt:lpstr>'Janvier '!Impression_des_titres</vt:lpstr>
      <vt:lpstr>Juillet!Impression_des_titres</vt:lpstr>
      <vt:lpstr>Juin!Impression_des_titres</vt:lpstr>
      <vt:lpstr>Mai!Impression_des_titres</vt:lpstr>
      <vt:lpstr>Mars!Impression_des_titres</vt:lpstr>
      <vt:lpstr>Novembre!Impression_des_titres</vt:lpstr>
      <vt:lpstr>Octobre!Impression_des_titres</vt:lpstr>
      <vt:lpstr>Septembre!Impression_des_titres</vt:lpstr>
      <vt:lpstr>Mois</vt:lpstr>
      <vt:lpstr>Août!Zone_d_impression</vt:lpstr>
      <vt:lpstr>Avril!Zone_d_impression</vt:lpstr>
      <vt:lpstr>Decembre!Zone_d_impression</vt:lpstr>
      <vt:lpstr>Février!Zone_d_impression</vt:lpstr>
      <vt:lpstr>'Janvier '!Zone_d_impression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'Récap annuel'!Zone_d_impression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dcterms:created xsi:type="dcterms:W3CDTF">2016-11-04T05:56:43Z</dcterms:created>
  <dcterms:modified xsi:type="dcterms:W3CDTF">2016-11-07T05:59:21Z</dcterms:modified>
  <cp:contentStatus/>
</cp:coreProperties>
</file>