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xis.albrespy\Desktop\"/>
    </mc:Choice>
  </mc:AlternateContent>
  <bookViews>
    <workbookView xWindow="0" yWindow="0" windowWidth="25200" windowHeight="11850" activeTab="1"/>
  </bookViews>
  <sheets>
    <sheet name="base 1" sheetId="3" r:id="rId1"/>
    <sheet name="SUIVI MENSUEL 400102" sheetId="11" r:id="rId2"/>
  </sheets>
  <definedNames>
    <definedName name="_xlnm._FilterDatabase" localSheetId="0" hidden="1">'base 1'!$B$5:$U$14</definedName>
    <definedName name="CC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1" l="1"/>
  <c r="R10" i="11"/>
  <c r="R11" i="11"/>
  <c r="R12" i="11"/>
  <c r="R13" i="11"/>
  <c r="R14" i="11"/>
  <c r="R15" i="11"/>
  <c r="R9" i="11" l="1"/>
  <c r="A6" i="3" l="1"/>
  <c r="A7" i="3"/>
  <c r="A8" i="3"/>
  <c r="A9" i="3"/>
  <c r="A10" i="3"/>
  <c r="A11" i="3"/>
  <c r="A12" i="3"/>
  <c r="A13" i="3"/>
  <c r="A14" i="3"/>
</calcChain>
</file>

<file path=xl/sharedStrings.xml><?xml version="1.0" encoding="utf-8"?>
<sst xmlns="http://schemas.openxmlformats.org/spreadsheetml/2006/main" count="196" uniqueCount="96">
  <si>
    <t>INF-BUD-53 : Pilotage de la gestion - Vue détaillée</t>
  </si>
  <si>
    <t>Coller Base de B à U en defusionnant export</t>
  </si>
  <si>
    <t>Formule</t>
  </si>
  <si>
    <t>Exercice comptable</t>
  </si>
  <si>
    <t>2023</t>
  </si>
  <si>
    <t>Année</t>
  </si>
  <si>
    <t>Ex. compt./période</t>
  </si>
  <si>
    <t>Organisation d'achats</t>
  </si>
  <si>
    <t>Centre financier</t>
  </si>
  <si>
    <t>1</t>
  </si>
  <si>
    <t>Programme</t>
  </si>
  <si>
    <t>Centre de coûts</t>
  </si>
  <si>
    <t>2</t>
  </si>
  <si>
    <t>Groupe de marchandises</t>
  </si>
  <si>
    <t>GM LIBELLE</t>
  </si>
  <si>
    <t>Fournisseur titulaire principal (EJ)</t>
  </si>
  <si>
    <t>3</t>
  </si>
  <si>
    <t>Code taxe 1</t>
  </si>
  <si>
    <t>Fournisseur payé (DP)</t>
  </si>
  <si>
    <t>4</t>
  </si>
  <si>
    <t>N° de contrat</t>
  </si>
  <si>
    <t>N° EJ</t>
  </si>
  <si>
    <t>Montant engagé</t>
  </si>
  <si>
    <t>Bascule des EJ non soldés</t>
  </si>
  <si>
    <t>AE Fraîches</t>
  </si>
  <si>
    <t>Montant payé</t>
  </si>
  <si>
    <t>JAN 2023</t>
  </si>
  <si>
    <t>Achat Transverse</t>
  </si>
  <si>
    <t>0224</t>
  </si>
  <si>
    <t>40.02.06</t>
  </si>
  <si>
    <t>#</t>
  </si>
  <si>
    <t>Non affecté</t>
  </si>
  <si>
    <t>40.01.07</t>
  </si>
  <si>
    <t>1000001798</t>
  </si>
  <si>
    <t>UNION DES GROUPEMENTS D'ACHATS</t>
  </si>
  <si>
    <t>77605646700587</t>
  </si>
  <si>
    <t>40.03.01</t>
  </si>
  <si>
    <t>36.04.01</t>
  </si>
  <si>
    <t>33.04.01</t>
  </si>
  <si>
    <t>40.01.02</t>
  </si>
  <si>
    <t>33.04.03</t>
  </si>
  <si>
    <t>0224-CSCC-C401</t>
  </si>
  <si>
    <t>BSG</t>
  </si>
  <si>
    <t>CCCSG09075</t>
  </si>
  <si>
    <t>Bureau des services généraux</t>
  </si>
  <si>
    <t>CCCSG32075</t>
  </si>
  <si>
    <t>Pôle logistique</t>
  </si>
  <si>
    <t>FEV 2023</t>
  </si>
  <si>
    <t>MAR 2023</t>
  </si>
  <si>
    <t>CCCSG35075</t>
  </si>
  <si>
    <t>Pôle bâtiment</t>
  </si>
  <si>
    <t>ELECTRICITÉ</t>
  </si>
  <si>
    <t>1000103571</t>
  </si>
  <si>
    <t>ELECTRICITE DE FRANCE</t>
  </si>
  <si>
    <t>55208131764311</t>
  </si>
  <si>
    <t>1300104250</t>
  </si>
  <si>
    <t>1000006977</t>
  </si>
  <si>
    <t>55208131766522</t>
  </si>
  <si>
    <t>1300170867</t>
  </si>
  <si>
    <t>1000256357</t>
  </si>
  <si>
    <t>55208131775150</t>
  </si>
  <si>
    <t>1300177812</t>
  </si>
  <si>
    <t>1300127110</t>
  </si>
  <si>
    <t>1000910508</t>
  </si>
  <si>
    <t>TOTALENERGIES ELECTRICITE ET GAZ</t>
  </si>
  <si>
    <t>44239544800057</t>
  </si>
  <si>
    <t>1300127140</t>
  </si>
  <si>
    <t>1001193817</t>
  </si>
  <si>
    <t>HYDROPTION</t>
  </si>
  <si>
    <t>80498655200029</t>
  </si>
  <si>
    <t>1300142015</t>
  </si>
  <si>
    <t>FR EXP EXPRS &lt; 30 KG</t>
  </si>
  <si>
    <t>1000071538</t>
  </si>
  <si>
    <t>DUSOLIER CALBERSON</t>
  </si>
  <si>
    <t>05420041500278</t>
  </si>
  <si>
    <t>1300116431</t>
  </si>
  <si>
    <t>AUTRES ASSURANCES</t>
  </si>
  <si>
    <t>2201213059</t>
  </si>
  <si>
    <t>AVR 2023</t>
  </si>
  <si>
    <t>DEC 2023</t>
  </si>
  <si>
    <t>AOU 2023</t>
  </si>
  <si>
    <t>MAI 2023</t>
  </si>
  <si>
    <t>JUN 2023</t>
  </si>
  <si>
    <t>JUL 2023</t>
  </si>
  <si>
    <t>SEP 2023</t>
  </si>
  <si>
    <t>OCT 2023</t>
  </si>
  <si>
    <t>NOV 2023</t>
  </si>
  <si>
    <t>Suivi des dépenses mensuelles sur le code GM 40.01.02</t>
  </si>
  <si>
    <t>Code GM (colonne C)</t>
  </si>
  <si>
    <t>EJ (colonne E)</t>
  </si>
  <si>
    <t>Trouvé à la ligne:</t>
  </si>
  <si>
    <t>Dépenses mensuelles sur le GM 400102</t>
  </si>
  <si>
    <t xml:space="preserve">avec la condition du GM </t>
  </si>
  <si>
    <t>avec plusieurs GM et plusieurs seuils</t>
  </si>
  <si>
    <t>seuils</t>
  </si>
  <si>
    <t>SAP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</si>
</sst>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#,##0.00;\-#,##0.00;#,##0.00;@"/>
    <numFmt numFmtId="165" formatCode="#,##0.00;\-#,##0.00;&quot;&quot;;@"/>
    <numFmt numFmtId="166" formatCode="_-* #,##0_-;\-* #,##0_-;_-* &quot;-&quot;??_-;_-@_-"/>
  </numFmts>
  <fonts count="7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10"/>
      <color theme="1"/>
      <name val="Calibri"/>
      <family val="2"/>
      <scheme val="minor"/>
    </font>
    <font>
      <sz val="8"/>
      <color rgb="FF000000"/>
      <name val="Arial"/>
      <family val="2"/>
    </font>
    <font>
      <sz val="10"/>
      <color theme="1"/>
      <name val="Arial Unicode MS"/>
    </font>
    <font>
      <sz val="11"/>
      <color theme="1"/>
      <name val="Calibri"/>
      <family val="2"/>
      <scheme val="minor"/>
    </font>
    <font>
      <sz val="10"/>
      <name val="Arial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6C4C4"/>
        <bgColor indexed="64"/>
      </patternFill>
    </fill>
    <fill>
      <patternFill patternType="solid">
        <fgColor rgb="FFE9EEF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rgb="FFAEAEAE"/>
      </left>
      <right/>
      <top style="medium">
        <color rgb="FFAEAEAE"/>
      </top>
      <bottom/>
      <diagonal/>
    </border>
    <border>
      <left/>
      <right/>
      <top style="medium">
        <color rgb="FFAEAEAE"/>
      </top>
      <bottom/>
      <diagonal/>
    </border>
    <border>
      <left/>
      <right style="medium">
        <color rgb="FFAEAEAE"/>
      </right>
      <top style="medium">
        <color rgb="FFAEAEAE"/>
      </top>
      <bottom/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medium">
        <color rgb="FFAEAEAE"/>
      </left>
      <right/>
      <top/>
      <bottom/>
      <diagonal/>
    </border>
    <border>
      <left/>
      <right style="medium">
        <color rgb="FFAEAEAE"/>
      </right>
      <top/>
      <bottom/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6" fillId="0" borderId="0"/>
  </cellStyleXfs>
  <cellXfs count="56">
    <xf numFmtId="0" fontId="0" fillId="0" borderId="0" xfId="0"/>
    <xf numFmtId="0" fontId="0" fillId="2" borderId="0" xfId="0" applyFill="1"/>
    <xf numFmtId="49" fontId="1" fillId="3" borderId="0" xfId="0" applyNumberFormat="1" applyFont="1" applyFill="1" applyAlignment="1">
      <alignment wrapText="1"/>
    </xf>
    <xf numFmtId="0" fontId="2" fillId="4" borderId="0" xfId="0" applyFont="1" applyFill="1" applyAlignment="1">
      <alignment wrapText="1"/>
    </xf>
    <xf numFmtId="49" fontId="3" fillId="5" borderId="4" xfId="0" applyNumberFormat="1" applyFont="1" applyFill="1" applyBorder="1" applyAlignment="1">
      <alignment horizontal="right" vertical="center" wrapText="1"/>
    </xf>
    <xf numFmtId="49" fontId="3" fillId="5" borderId="4" xfId="0" applyNumberFormat="1" applyFont="1" applyFill="1" applyBorder="1" applyAlignment="1">
      <alignment horizontal="left" vertical="center" wrapText="1"/>
    </xf>
    <xf numFmtId="49" fontId="3" fillId="5" borderId="7" xfId="0" applyNumberFormat="1" applyFont="1" applyFill="1" applyBorder="1" applyAlignment="1">
      <alignment horizontal="right" vertical="center" wrapText="1"/>
    </xf>
    <xf numFmtId="49" fontId="3" fillId="5" borderId="8" xfId="0" applyNumberFormat="1" applyFont="1" applyFill="1" applyBorder="1" applyAlignment="1">
      <alignment horizontal="left" vertical="center" wrapText="1"/>
    </xf>
    <xf numFmtId="49" fontId="3" fillId="5" borderId="8" xfId="0" applyNumberFormat="1" applyFont="1" applyFill="1" applyBorder="1" applyAlignment="1">
      <alignment vertical="center" wrapText="1"/>
    </xf>
    <xf numFmtId="49" fontId="3" fillId="5" borderId="9" xfId="0" applyNumberFormat="1" applyFont="1" applyFill="1" applyBorder="1" applyAlignment="1">
      <alignment horizontal="left" vertical="center" wrapText="1"/>
    </xf>
    <xf numFmtId="0" fontId="3" fillId="5" borderId="4" xfId="0" applyNumberFormat="1" applyFont="1" applyFill="1" applyBorder="1" applyAlignment="1">
      <alignment horizontal="left" vertical="center" wrapText="1"/>
    </xf>
    <xf numFmtId="164" fontId="3" fillId="3" borderId="4" xfId="0" applyNumberFormat="1" applyFont="1" applyFill="1" applyBorder="1" applyAlignment="1">
      <alignment horizontal="right" vertical="center" wrapText="1"/>
    </xf>
    <xf numFmtId="165" fontId="3" fillId="3" borderId="4" xfId="0" applyNumberFormat="1" applyFont="1" applyFill="1" applyBorder="1" applyAlignment="1">
      <alignment horizontal="right" vertical="center" wrapText="1"/>
    </xf>
    <xf numFmtId="0" fontId="3" fillId="3" borderId="4" xfId="0" applyFont="1" applyFill="1" applyBorder="1" applyAlignment="1">
      <alignment horizontal="right" vertical="center" wrapText="1"/>
    </xf>
    <xf numFmtId="164" fontId="3" fillId="6" borderId="4" xfId="0" applyNumberFormat="1" applyFont="1" applyFill="1" applyBorder="1" applyAlignment="1">
      <alignment horizontal="right" vertical="center" wrapText="1"/>
    </xf>
    <xf numFmtId="165" fontId="3" fillId="6" borderId="4" xfId="0" applyNumberFormat="1" applyFont="1" applyFill="1" applyBorder="1" applyAlignment="1">
      <alignment horizontal="right" vertical="center" wrapText="1"/>
    </xf>
    <xf numFmtId="0" fontId="3" fillId="6" borderId="4" xfId="0" applyFont="1" applyFill="1" applyBorder="1" applyAlignment="1">
      <alignment horizontal="right" vertical="center"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0" xfId="0" applyBorder="1"/>
    <xf numFmtId="0" fontId="0" fillId="9" borderId="0" xfId="0" applyNumberForma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0" fillId="7" borderId="10" xfId="0" applyFill="1" applyBorder="1"/>
    <xf numFmtId="0" fontId="0" fillId="0" borderId="13" xfId="0" applyNumberFormat="1" applyBorder="1"/>
    <xf numFmtId="166" fontId="4" fillId="0" borderId="13" xfId="1" applyNumberFormat="1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0" fillId="11" borderId="0" xfId="0" applyFill="1"/>
    <xf numFmtId="0" fontId="0" fillId="12" borderId="0" xfId="0" applyFill="1"/>
    <xf numFmtId="0" fontId="0" fillId="12" borderId="0" xfId="0" applyFill="1" applyBorder="1"/>
    <xf numFmtId="0" fontId="0" fillId="12" borderId="13" xfId="0" applyFill="1" applyBorder="1"/>
    <xf numFmtId="0" fontId="0" fillId="12" borderId="15" xfId="0" applyFill="1" applyBorder="1"/>
    <xf numFmtId="0" fontId="0" fillId="12" borderId="16" xfId="0" applyFill="1" applyBorder="1"/>
    <xf numFmtId="43" fontId="0" fillId="0" borderId="14" xfId="1" applyFont="1" applyBorder="1"/>
    <xf numFmtId="43" fontId="0" fillId="12" borderId="14" xfId="1" applyFont="1" applyFill="1" applyBorder="1"/>
    <xf numFmtId="0" fontId="0" fillId="12" borderId="11" xfId="0" applyFill="1" applyBorder="1"/>
    <xf numFmtId="49" fontId="0" fillId="5" borderId="1" xfId="0" applyNumberFormat="1" applyFill="1" applyBorder="1" applyAlignment="1">
      <alignment horizontal="left" vertical="center" wrapText="1"/>
    </xf>
    <xf numFmtId="49" fontId="0" fillId="5" borderId="2" xfId="0" applyNumberFormat="1" applyFill="1" applyBorder="1" applyAlignment="1">
      <alignment horizontal="left" vertical="center" wrapText="1"/>
    </xf>
    <xf numFmtId="49" fontId="0" fillId="5" borderId="3" xfId="0" applyNumberFormat="1" applyFill="1" applyBorder="1" applyAlignment="1">
      <alignment horizontal="left" vertical="center" wrapText="1"/>
    </xf>
    <xf numFmtId="49" fontId="0" fillId="5" borderId="5" xfId="0" applyNumberFormat="1" applyFill="1" applyBorder="1" applyAlignment="1">
      <alignment horizontal="left" vertical="center" wrapText="1"/>
    </xf>
    <xf numFmtId="49" fontId="0" fillId="5" borderId="0" xfId="0" applyNumberFormat="1" applyFill="1" applyBorder="1" applyAlignment="1">
      <alignment horizontal="left" vertical="center" wrapText="1"/>
    </xf>
    <xf numFmtId="49" fontId="0" fillId="5" borderId="6" xfId="0" applyNumberFormat="1" applyFill="1" applyBorder="1" applyAlignment="1">
      <alignment horizontal="left" vertical="center" wrapText="1"/>
    </xf>
    <xf numFmtId="0" fontId="0" fillId="10" borderId="18" xfId="0" applyFill="1" applyBorder="1" applyAlignment="1">
      <alignment horizontal="center" vertical="center" wrapText="1"/>
    </xf>
    <xf numFmtId="0" fontId="0" fillId="10" borderId="19" xfId="0" applyFill="1" applyBorder="1" applyAlignment="1">
      <alignment horizontal="center" vertical="center" wrapText="1"/>
    </xf>
    <xf numFmtId="0" fontId="0" fillId="10" borderId="20" xfId="0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"/>
  <sheetViews>
    <sheetView topLeftCell="A5" workbookViewId="0">
      <selection activeCell="C21" sqref="C21"/>
    </sheetView>
  </sheetViews>
  <sheetFormatPr baseColWidth="10" defaultRowHeight="15"/>
  <cols>
    <col min="1" max="1" width="11.42578125" style="1"/>
    <col min="2" max="2" width="39.7109375" bestFit="1" customWidth="1"/>
    <col min="3" max="3" width="16.140625" bestFit="1" customWidth="1"/>
    <col min="4" max="4" width="13.85546875" bestFit="1" customWidth="1"/>
    <col min="5" max="5" width="17.85546875" bestFit="1" customWidth="1"/>
    <col min="6" max="6" width="8.7109375" customWidth="1"/>
    <col min="7" max="7" width="10.5703125" customWidth="1"/>
    <col min="8" max="8" width="32.28515625" bestFit="1" customWidth="1"/>
    <col min="9" max="9" width="7" customWidth="1"/>
    <col min="10" max="10" width="20.85546875" bestFit="1" customWidth="1"/>
    <col min="11" max="11" width="9.5703125" customWidth="1"/>
    <col min="12" max="12" width="33.42578125" bestFit="1" customWidth="1"/>
    <col min="13" max="13" width="13" bestFit="1" customWidth="1"/>
    <col min="14" max="14" width="19" bestFit="1" customWidth="1"/>
    <col min="15" max="15" width="33.85546875" bestFit="1" customWidth="1"/>
    <col min="16" max="16" width="10" customWidth="1"/>
    <col min="17" max="17" width="14.42578125" bestFit="1" customWidth="1"/>
    <col min="18" max="18" width="12" bestFit="1" customWidth="1"/>
    <col min="19" max="19" width="19.7109375" bestFit="1" customWidth="1"/>
    <col min="20" max="20" width="10" customWidth="1"/>
    <col min="21" max="21" width="10.28515625" customWidth="1"/>
    <col min="22" max="22" width="18.85546875" customWidth="1"/>
  </cols>
  <sheetData>
    <row r="1" spans="1:22">
      <c r="B1" s="2" t="s">
        <v>0</v>
      </c>
    </row>
    <row r="2" spans="1:22" ht="15.75" thickBot="1">
      <c r="B2" s="3" t="s">
        <v>1</v>
      </c>
    </row>
    <row r="3" spans="1:22" ht="15.75" thickBot="1">
      <c r="A3" s="1" t="s">
        <v>2</v>
      </c>
      <c r="B3" s="46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8"/>
      <c r="Q3" s="4" t="s">
        <v>3</v>
      </c>
      <c r="R3" s="5" t="s">
        <v>4</v>
      </c>
      <c r="S3" s="5" t="s">
        <v>4</v>
      </c>
      <c r="T3" s="5" t="s">
        <v>4</v>
      </c>
      <c r="U3" s="5" t="s">
        <v>4</v>
      </c>
    </row>
    <row r="4" spans="1:22">
      <c r="B4" s="49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1"/>
      <c r="Q4" s="6"/>
    </row>
    <row r="5" spans="1:22" ht="15.75" customHeight="1" thickBot="1">
      <c r="A5" s="1" t="s">
        <v>5</v>
      </c>
      <c r="B5" s="7" t="s">
        <v>6</v>
      </c>
      <c r="C5" s="7" t="s">
        <v>7</v>
      </c>
      <c r="D5" s="8" t="s">
        <v>8</v>
      </c>
      <c r="E5" s="8" t="s">
        <v>9</v>
      </c>
      <c r="F5" s="7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7" t="s">
        <v>17</v>
      </c>
      <c r="N5" s="8" t="s">
        <v>18</v>
      </c>
      <c r="O5" s="8" t="s">
        <v>19</v>
      </c>
      <c r="P5" s="7" t="s">
        <v>20</v>
      </c>
      <c r="Q5" s="7" t="s">
        <v>21</v>
      </c>
      <c r="R5" s="7" t="s">
        <v>22</v>
      </c>
      <c r="S5" s="7" t="s">
        <v>23</v>
      </c>
      <c r="T5" s="7" t="s">
        <v>24</v>
      </c>
      <c r="U5" s="7" t="s">
        <v>25</v>
      </c>
      <c r="V5" s="9" t="s">
        <v>95</v>
      </c>
    </row>
    <row r="6" spans="1:22" ht="15.75" thickBot="1">
      <c r="A6" s="1" t="str">
        <f t="shared" ref="A6:A14" si="0">RIGHT(B6,5)</f>
        <v xml:space="preserve"> 2023</v>
      </c>
      <c r="B6" s="10" t="s">
        <v>26</v>
      </c>
      <c r="C6" s="5" t="s">
        <v>27</v>
      </c>
      <c r="D6" s="5" t="s">
        <v>41</v>
      </c>
      <c r="E6" s="5" t="s">
        <v>42</v>
      </c>
      <c r="F6" s="5" t="s">
        <v>28</v>
      </c>
      <c r="G6" s="5" t="s">
        <v>43</v>
      </c>
      <c r="H6" s="5" t="s">
        <v>44</v>
      </c>
      <c r="I6" s="5" t="s">
        <v>39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30</v>
      </c>
      <c r="O6" s="5" t="s">
        <v>31</v>
      </c>
      <c r="P6" s="5" t="s">
        <v>55</v>
      </c>
      <c r="Q6" s="10">
        <v>1403156527</v>
      </c>
      <c r="R6" s="11">
        <v>104411.46</v>
      </c>
      <c r="S6" s="11">
        <v>104411.46</v>
      </c>
      <c r="T6" s="12">
        <v>50000</v>
      </c>
      <c r="U6" s="13"/>
    </row>
    <row r="7" spans="1:22" ht="15.75" thickBot="1">
      <c r="A7" s="1" t="str">
        <f t="shared" si="0"/>
        <v xml:space="preserve"> 2023</v>
      </c>
      <c r="B7" s="10" t="s">
        <v>26</v>
      </c>
      <c r="C7" s="5" t="s">
        <v>27</v>
      </c>
      <c r="D7" s="5" t="s">
        <v>41</v>
      </c>
      <c r="E7" s="5" t="s">
        <v>42</v>
      </c>
      <c r="F7" s="5" t="s">
        <v>28</v>
      </c>
      <c r="G7" s="5" t="s">
        <v>43</v>
      </c>
      <c r="H7" s="5" t="s">
        <v>44</v>
      </c>
      <c r="I7" s="5" t="s">
        <v>39</v>
      </c>
      <c r="J7" s="5" t="s">
        <v>51</v>
      </c>
      <c r="K7" s="5" t="s">
        <v>59</v>
      </c>
      <c r="L7" s="5" t="s">
        <v>53</v>
      </c>
      <c r="M7" s="5" t="s">
        <v>60</v>
      </c>
      <c r="N7" s="5" t="s">
        <v>30</v>
      </c>
      <c r="O7" s="5" t="s">
        <v>31</v>
      </c>
      <c r="P7" s="5" t="s">
        <v>62</v>
      </c>
      <c r="Q7" s="10">
        <v>1404034614</v>
      </c>
      <c r="R7" s="14">
        <v>77417.759999999995</v>
      </c>
      <c r="S7" s="14">
        <v>77417.759999999995</v>
      </c>
      <c r="T7" s="15">
        <v>50000</v>
      </c>
      <c r="U7" s="16"/>
    </row>
    <row r="8" spans="1:22" ht="15.75" thickBot="1">
      <c r="A8" s="1" t="str">
        <f t="shared" si="0"/>
        <v xml:space="preserve"> 2023</v>
      </c>
      <c r="B8" s="10" t="s">
        <v>26</v>
      </c>
      <c r="C8" s="5" t="s">
        <v>27</v>
      </c>
      <c r="D8" s="5" t="s">
        <v>41</v>
      </c>
      <c r="E8" s="5" t="s">
        <v>42</v>
      </c>
      <c r="F8" s="5" t="s">
        <v>28</v>
      </c>
      <c r="G8" s="5" t="s">
        <v>43</v>
      </c>
      <c r="H8" s="5" t="s">
        <v>44</v>
      </c>
      <c r="I8" s="5" t="s">
        <v>39</v>
      </c>
      <c r="J8" s="5" t="s">
        <v>51</v>
      </c>
      <c r="K8" s="5" t="s">
        <v>63</v>
      </c>
      <c r="L8" s="5" t="s">
        <v>64</v>
      </c>
      <c r="M8" s="5" t="s">
        <v>65</v>
      </c>
      <c r="N8" s="5" t="s">
        <v>30</v>
      </c>
      <c r="O8" s="5" t="s">
        <v>31</v>
      </c>
      <c r="P8" s="5" t="s">
        <v>66</v>
      </c>
      <c r="Q8" s="10">
        <v>1404034615</v>
      </c>
      <c r="R8" s="11">
        <v>67605.850000000006</v>
      </c>
      <c r="S8" s="11">
        <v>67605.850000000006</v>
      </c>
      <c r="T8" s="12">
        <v>30000</v>
      </c>
      <c r="U8" s="13"/>
    </row>
    <row r="9" spans="1:22" ht="15.75" thickBot="1">
      <c r="A9" s="1" t="str">
        <f t="shared" si="0"/>
        <v xml:space="preserve"> 2023</v>
      </c>
      <c r="B9" s="10" t="s">
        <v>26</v>
      </c>
      <c r="C9" s="5" t="s">
        <v>27</v>
      </c>
      <c r="D9" s="5" t="s">
        <v>41</v>
      </c>
      <c r="E9" s="5" t="s">
        <v>42</v>
      </c>
      <c r="F9" s="5" t="s">
        <v>28</v>
      </c>
      <c r="G9" s="5" t="s">
        <v>43</v>
      </c>
      <c r="H9" s="5" t="s">
        <v>44</v>
      </c>
      <c r="I9" s="5" t="s">
        <v>39</v>
      </c>
      <c r="J9" s="5" t="s">
        <v>51</v>
      </c>
      <c r="K9" s="5" t="s">
        <v>67</v>
      </c>
      <c r="L9" s="5" t="s">
        <v>68</v>
      </c>
      <c r="M9" s="5" t="s">
        <v>69</v>
      </c>
      <c r="N9" s="5" t="s">
        <v>30</v>
      </c>
      <c r="O9" s="5" t="s">
        <v>31</v>
      </c>
      <c r="P9" s="5" t="s">
        <v>70</v>
      </c>
      <c r="Q9" s="10">
        <v>1404813709</v>
      </c>
      <c r="R9" s="14">
        <v>119310.98</v>
      </c>
      <c r="S9" s="14">
        <v>119310.98</v>
      </c>
      <c r="T9" s="15">
        <v>50000</v>
      </c>
      <c r="U9" s="16"/>
    </row>
    <row r="10" spans="1:22" ht="15.75" thickBot="1">
      <c r="A10" s="1" t="str">
        <f t="shared" si="0"/>
        <v xml:space="preserve"> 2023</v>
      </c>
      <c r="B10" s="10" t="s">
        <v>47</v>
      </c>
      <c r="C10" s="5" t="s">
        <v>27</v>
      </c>
      <c r="D10" s="5" t="s">
        <v>41</v>
      </c>
      <c r="E10" s="5" t="s">
        <v>42</v>
      </c>
      <c r="F10" s="5" t="s">
        <v>28</v>
      </c>
      <c r="G10" s="5" t="s">
        <v>43</v>
      </c>
      <c r="H10" s="5" t="s">
        <v>44</v>
      </c>
      <c r="I10" s="5" t="s">
        <v>39</v>
      </c>
      <c r="J10" s="5" t="s">
        <v>71</v>
      </c>
      <c r="K10" s="5" t="s">
        <v>72</v>
      </c>
      <c r="L10" s="5" t="s">
        <v>73</v>
      </c>
      <c r="M10" s="5" t="s">
        <v>74</v>
      </c>
      <c r="N10" s="5" t="s">
        <v>30</v>
      </c>
      <c r="O10" s="5" t="s">
        <v>31</v>
      </c>
      <c r="P10" s="5" t="s">
        <v>75</v>
      </c>
      <c r="Q10" s="10">
        <v>1403621606</v>
      </c>
      <c r="R10" s="11">
        <v>23147.43</v>
      </c>
      <c r="S10" s="11">
        <v>23147.43</v>
      </c>
      <c r="T10" s="12">
        <v>50000</v>
      </c>
      <c r="U10" s="13"/>
    </row>
    <row r="11" spans="1:22" ht="15.75" thickBot="1">
      <c r="A11" s="1" t="str">
        <f t="shared" si="0"/>
        <v xml:space="preserve"> 2023</v>
      </c>
      <c r="B11" s="10" t="s">
        <v>47</v>
      </c>
      <c r="C11" s="5" t="s">
        <v>27</v>
      </c>
      <c r="D11" s="5" t="s">
        <v>41</v>
      </c>
      <c r="E11" s="5" t="s">
        <v>42</v>
      </c>
      <c r="F11" s="5" t="s">
        <v>28</v>
      </c>
      <c r="G11" s="5" t="s">
        <v>43</v>
      </c>
      <c r="H11" s="5" t="s">
        <v>44</v>
      </c>
      <c r="I11" s="5" t="s">
        <v>39</v>
      </c>
      <c r="J11" s="5" t="s">
        <v>76</v>
      </c>
      <c r="K11" s="5" t="s">
        <v>33</v>
      </c>
      <c r="L11" s="5" t="s">
        <v>34</v>
      </c>
      <c r="M11" s="5" t="s">
        <v>35</v>
      </c>
      <c r="N11" s="5" t="s">
        <v>30</v>
      </c>
      <c r="O11" s="5" t="s">
        <v>31</v>
      </c>
      <c r="P11" s="5" t="s">
        <v>77</v>
      </c>
      <c r="Q11" s="10">
        <v>1404910515</v>
      </c>
      <c r="R11" s="11">
        <v>286.10000000000002</v>
      </c>
      <c r="S11" s="11">
        <v>286.10000000000002</v>
      </c>
      <c r="T11" s="12">
        <v>50000</v>
      </c>
      <c r="U11" s="13"/>
    </row>
    <row r="12" spans="1:22" ht="15.75" thickBot="1">
      <c r="A12" s="1" t="str">
        <f t="shared" si="0"/>
        <v xml:space="preserve"> 2023</v>
      </c>
      <c r="B12" s="10" t="s">
        <v>47</v>
      </c>
      <c r="C12" s="5" t="s">
        <v>27</v>
      </c>
      <c r="D12" s="5" t="s">
        <v>41</v>
      </c>
      <c r="E12" s="5" t="s">
        <v>42</v>
      </c>
      <c r="F12" s="5" t="s">
        <v>28</v>
      </c>
      <c r="G12" s="5" t="s">
        <v>45</v>
      </c>
      <c r="H12" s="5" t="s">
        <v>46</v>
      </c>
      <c r="I12" s="5" t="s">
        <v>39</v>
      </c>
      <c r="J12" s="5" t="s">
        <v>76</v>
      </c>
      <c r="K12" s="5" t="s">
        <v>33</v>
      </c>
      <c r="L12" s="5" t="s">
        <v>34</v>
      </c>
      <c r="M12" s="5" t="s">
        <v>35</v>
      </c>
      <c r="N12" s="5" t="s">
        <v>30</v>
      </c>
      <c r="O12" s="5" t="s">
        <v>31</v>
      </c>
      <c r="P12" s="5" t="s">
        <v>77</v>
      </c>
      <c r="Q12" s="10">
        <v>1404910515</v>
      </c>
      <c r="R12" s="14">
        <v>253.31</v>
      </c>
      <c r="S12" s="14">
        <v>253.31</v>
      </c>
      <c r="T12" s="15">
        <v>50000</v>
      </c>
      <c r="U12" s="16"/>
    </row>
    <row r="13" spans="1:22" ht="15.75" thickBot="1">
      <c r="A13" s="1" t="str">
        <f t="shared" si="0"/>
        <v xml:space="preserve"> 2023</v>
      </c>
      <c r="B13" s="10" t="s">
        <v>47</v>
      </c>
      <c r="C13" s="5" t="s">
        <v>27</v>
      </c>
      <c r="D13" s="5" t="s">
        <v>41</v>
      </c>
      <c r="E13" s="5" t="s">
        <v>42</v>
      </c>
      <c r="F13" s="5" t="s">
        <v>28</v>
      </c>
      <c r="G13" s="5" t="s">
        <v>49</v>
      </c>
      <c r="H13" s="5" t="s">
        <v>50</v>
      </c>
      <c r="I13" s="5" t="s">
        <v>39</v>
      </c>
      <c r="J13" s="5" t="s">
        <v>51</v>
      </c>
      <c r="K13" s="5" t="s">
        <v>56</v>
      </c>
      <c r="L13" s="5" t="s">
        <v>53</v>
      </c>
      <c r="M13" s="5" t="s">
        <v>57</v>
      </c>
      <c r="N13" s="5" t="s">
        <v>30</v>
      </c>
      <c r="O13" s="5" t="s">
        <v>31</v>
      </c>
      <c r="P13" s="5" t="s">
        <v>58</v>
      </c>
      <c r="Q13" s="10">
        <v>1405653110</v>
      </c>
      <c r="R13" s="11">
        <v>426884.04</v>
      </c>
      <c r="S13" s="11">
        <v>426884.04</v>
      </c>
      <c r="T13" s="12">
        <v>30000</v>
      </c>
      <c r="U13" s="13"/>
    </row>
    <row r="14" spans="1:22" ht="15.75" thickBot="1">
      <c r="A14" s="1" t="str">
        <f t="shared" si="0"/>
        <v xml:space="preserve"> 2023</v>
      </c>
      <c r="B14" s="10" t="s">
        <v>47</v>
      </c>
      <c r="C14" s="5" t="s">
        <v>27</v>
      </c>
      <c r="D14" s="5" t="s">
        <v>41</v>
      </c>
      <c r="E14" s="5" t="s">
        <v>42</v>
      </c>
      <c r="F14" s="5" t="s">
        <v>28</v>
      </c>
      <c r="G14" s="5" t="s">
        <v>49</v>
      </c>
      <c r="H14" s="5" t="s">
        <v>50</v>
      </c>
      <c r="I14" s="5" t="s">
        <v>39</v>
      </c>
      <c r="J14" s="5" t="s">
        <v>51</v>
      </c>
      <c r="K14" s="5" t="s">
        <v>59</v>
      </c>
      <c r="L14" s="5" t="s">
        <v>53</v>
      </c>
      <c r="M14" s="5" t="s">
        <v>60</v>
      </c>
      <c r="N14" s="5" t="s">
        <v>30</v>
      </c>
      <c r="O14" s="5" t="s">
        <v>31</v>
      </c>
      <c r="P14" s="5" t="s">
        <v>61</v>
      </c>
      <c r="Q14" s="10">
        <v>1405963508</v>
      </c>
      <c r="R14" s="14">
        <v>2896875</v>
      </c>
      <c r="S14" s="14">
        <v>2896875</v>
      </c>
      <c r="T14" s="15">
        <v>10000</v>
      </c>
      <c r="U14" s="16"/>
    </row>
  </sheetData>
  <autoFilter ref="B5:U14"/>
  <mergeCells count="1">
    <mergeCell ref="B3:P4"/>
  </mergeCells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Z15"/>
  <sheetViews>
    <sheetView tabSelected="1" topLeftCell="P7" workbookViewId="0">
      <selection activeCell="P17" sqref="A17:XFD1048576"/>
    </sheetView>
  </sheetViews>
  <sheetFormatPr baseColWidth="10" defaultRowHeight="15"/>
  <cols>
    <col min="1" max="1" width="50.5703125" bestFit="1" customWidth="1"/>
    <col min="3" max="3" width="19.7109375" bestFit="1" customWidth="1"/>
    <col min="16" max="16" width="22.7109375" bestFit="1" customWidth="1"/>
    <col min="17" max="17" width="13.140625" bestFit="1" customWidth="1"/>
    <col min="18" max="18" width="16.140625" bestFit="1" customWidth="1"/>
    <col min="20" max="20" width="34" bestFit="1" customWidth="1"/>
    <col min="21" max="21" width="13.140625" bestFit="1" customWidth="1"/>
    <col min="22" max="22" width="16.140625" bestFit="1" customWidth="1"/>
  </cols>
  <sheetData>
    <row r="1" spans="1:26">
      <c r="A1" s="37" t="s">
        <v>91</v>
      </c>
      <c r="B1">
        <v>40000</v>
      </c>
      <c r="T1" s="24"/>
      <c r="U1" s="17"/>
      <c r="V1" s="17"/>
      <c r="W1" s="17"/>
      <c r="X1" s="17"/>
      <c r="Y1" s="45" t="s">
        <v>94</v>
      </c>
      <c r="Z1" s="18"/>
    </row>
    <row r="2" spans="1:26">
      <c r="T2" s="19"/>
      <c r="U2" s="20"/>
      <c r="V2" s="20"/>
      <c r="W2" s="20"/>
      <c r="X2" s="20"/>
      <c r="Y2" s="20" t="s">
        <v>38</v>
      </c>
      <c r="Z2" s="43">
        <v>150000</v>
      </c>
    </row>
    <row r="3" spans="1:26">
      <c r="T3" s="19"/>
      <c r="U3" s="20"/>
      <c r="V3" s="20"/>
      <c r="W3" s="20"/>
      <c r="X3" s="20"/>
      <c r="Y3" s="20" t="s">
        <v>29</v>
      </c>
      <c r="Z3" s="43">
        <v>150000</v>
      </c>
    </row>
    <row r="4" spans="1:26">
      <c r="T4" s="19"/>
      <c r="U4" s="20"/>
      <c r="V4" s="20"/>
      <c r="W4" s="20"/>
      <c r="X4" s="20"/>
      <c r="Y4" s="20" t="s">
        <v>40</v>
      </c>
      <c r="Z4" s="43">
        <v>150000</v>
      </c>
    </row>
    <row r="5" spans="1:26">
      <c r="P5" s="38" t="s">
        <v>92</v>
      </c>
      <c r="R5" s="38">
        <v>400102</v>
      </c>
      <c r="T5" s="40" t="s">
        <v>93</v>
      </c>
      <c r="U5" s="20"/>
      <c r="V5" s="20"/>
      <c r="W5" s="20"/>
      <c r="X5" s="20"/>
      <c r="Y5" s="20" t="s">
        <v>32</v>
      </c>
      <c r="Z5" s="43">
        <v>500000</v>
      </c>
    </row>
    <row r="6" spans="1:26" ht="15.75" thickBot="1">
      <c r="T6" s="19"/>
      <c r="U6" s="20"/>
      <c r="V6" s="20"/>
      <c r="W6" s="20"/>
      <c r="X6" s="20"/>
      <c r="Y6" s="20" t="s">
        <v>36</v>
      </c>
      <c r="Z6" s="43">
        <v>500000</v>
      </c>
    </row>
    <row r="7" spans="1:26">
      <c r="A7" s="52" t="s">
        <v>87</v>
      </c>
      <c r="B7" s="32" t="s">
        <v>39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8"/>
      <c r="P7" s="37" t="s">
        <v>88</v>
      </c>
      <c r="Q7" s="37" t="s">
        <v>89</v>
      </c>
      <c r="R7" s="37" t="s">
        <v>90</v>
      </c>
      <c r="T7" s="40" t="s">
        <v>88</v>
      </c>
      <c r="U7" s="39" t="s">
        <v>89</v>
      </c>
      <c r="V7" s="39" t="s">
        <v>90</v>
      </c>
      <c r="W7" s="39"/>
      <c r="X7" s="20"/>
      <c r="Y7" s="39" t="s">
        <v>37</v>
      </c>
      <c r="Z7" s="44">
        <v>500000</v>
      </c>
    </row>
    <row r="8" spans="1:26">
      <c r="A8" s="53"/>
      <c r="B8" s="19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P8" s="37"/>
      <c r="Q8" s="37"/>
      <c r="R8" s="37"/>
      <c r="T8" s="40"/>
      <c r="U8" s="39"/>
      <c r="V8" s="39"/>
      <c r="W8" s="39"/>
      <c r="X8" s="20"/>
      <c r="Y8" s="39" t="s">
        <v>36</v>
      </c>
      <c r="Z8" s="44">
        <v>500000</v>
      </c>
    </row>
    <row r="9" spans="1:26">
      <c r="A9" s="53"/>
      <c r="B9" s="33" t="s">
        <v>26</v>
      </c>
      <c r="C9" s="20" t="s">
        <v>47</v>
      </c>
      <c r="D9" s="20" t="s">
        <v>48</v>
      </c>
      <c r="E9" s="25" t="s">
        <v>78</v>
      </c>
      <c r="F9" s="26" t="s">
        <v>81</v>
      </c>
      <c r="G9" s="26" t="s">
        <v>82</v>
      </c>
      <c r="H9" s="26" t="s">
        <v>83</v>
      </c>
      <c r="I9" s="26" t="s">
        <v>80</v>
      </c>
      <c r="J9" s="26" t="s">
        <v>84</v>
      </c>
      <c r="K9" s="26" t="s">
        <v>85</v>
      </c>
      <c r="L9" s="26" t="s">
        <v>86</v>
      </c>
      <c r="M9" s="27" t="s">
        <v>79</v>
      </c>
      <c r="P9" s="37"/>
      <c r="Q9" s="37"/>
      <c r="R9" s="37">
        <f>IFERROR(MATCH(1,('base 1'!$T$6:$T$14&gt;='SUIVI MENSUEL 400102'!$B$1)*('base 1'!$B$6:$B$14='SUIVI MENSUEL 400102'!$B$10)),0)</f>
        <v>0</v>
      </c>
      <c r="T9" s="40"/>
      <c r="U9" s="39"/>
      <c r="V9" s="39"/>
      <c r="W9" s="39"/>
      <c r="X9" s="20"/>
      <c r="Y9" s="20"/>
      <c r="Z9" s="21"/>
    </row>
    <row r="10" spans="1:26">
      <c r="A10" s="53"/>
      <c r="B10" s="34">
        <f>SUMIFS('base 1'!$T$6:$T$14,'base 1'!$B$6:$B$14,B$9,'base 1'!$I$6:$I$14,'SUIVI MENSUEL 400102'!$B$7)</f>
        <v>180000</v>
      </c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P10" s="37"/>
      <c r="Q10" s="37"/>
      <c r="R10" s="37">
        <f>IFERROR(MATCH(1,('base 1'!$T$6:$T$14&gt;='SUIVI MENSUEL 400102'!$B$1)*('base 1'!$B$6:$B$14='SUIVI MENSUEL 400102'!$B$9)),0)</f>
        <v>0</v>
      </c>
      <c r="T10" s="40"/>
      <c r="U10" s="39"/>
      <c r="V10" s="39"/>
      <c r="W10" s="39"/>
      <c r="X10" s="20"/>
      <c r="Y10" s="20"/>
      <c r="Z10" s="21"/>
    </row>
    <row r="11" spans="1:26">
      <c r="A11" s="53"/>
      <c r="B11" s="35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9"/>
      <c r="P11" s="37"/>
      <c r="Q11" s="37"/>
      <c r="R11" s="37">
        <f>IFERROR(MATCH(1,('base 1'!$T$6:$T$14&gt;='SUIVI MENSUEL 400102'!$B$1)*('base 1'!$B$6:$B$14='SUIVI MENSUEL 400102'!$B$9)),0)</f>
        <v>0</v>
      </c>
      <c r="T11" s="40"/>
      <c r="U11" s="39"/>
      <c r="V11" s="39"/>
      <c r="W11" s="39"/>
      <c r="X11" s="20"/>
      <c r="Y11" s="20"/>
      <c r="Z11" s="21"/>
    </row>
    <row r="12" spans="1:26" ht="15.75" thickBot="1">
      <c r="A12" s="54"/>
      <c r="B12" s="36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1"/>
      <c r="P12" s="37"/>
      <c r="Q12" s="37"/>
      <c r="R12" s="37">
        <f>IFERROR(MATCH(1,('base 1'!$T$6:$T$14&gt;='SUIVI MENSUEL 400102'!$B$1)*('base 1'!$B$6:$B$14='SUIVI MENSUEL 400102'!$B$9)),0)</f>
        <v>0</v>
      </c>
      <c r="T12" s="40"/>
      <c r="U12" s="39"/>
      <c r="V12" s="39"/>
      <c r="W12" s="39"/>
      <c r="X12" s="20"/>
      <c r="Y12" s="20"/>
      <c r="Z12" s="21"/>
    </row>
    <row r="13" spans="1:26">
      <c r="P13" s="37"/>
      <c r="Q13" s="37"/>
      <c r="R13" s="37">
        <f>IFERROR(MATCH(1,('base 1'!$T$6:$T$14&gt;='SUIVI MENSUEL 400102'!$B$1)*('base 1'!$B$6:$B$14='SUIVI MENSUEL 400102'!$B$9)),0)</f>
        <v>0</v>
      </c>
      <c r="T13" s="40"/>
      <c r="U13" s="39"/>
      <c r="V13" s="39"/>
      <c r="W13" s="39"/>
      <c r="X13" s="20"/>
      <c r="Y13" s="20"/>
      <c r="Z13" s="21"/>
    </row>
    <row r="14" spans="1:26">
      <c r="D14" s="55"/>
      <c r="E14" s="55"/>
      <c r="P14" s="37"/>
      <c r="Q14" s="37"/>
      <c r="R14" s="37">
        <f>IFERROR(MATCH(1,('base 1'!$T$6:$T$14&gt;='SUIVI MENSUEL 400102'!$B$1)*('base 1'!$B$6:$B$14='SUIVI MENSUEL 400102'!$B$9)),0)</f>
        <v>0</v>
      </c>
      <c r="T14" s="40"/>
      <c r="U14" s="39"/>
      <c r="V14" s="39"/>
      <c r="W14" s="39"/>
      <c r="X14" s="20"/>
      <c r="Y14" s="20"/>
      <c r="Z14" s="21"/>
    </row>
    <row r="15" spans="1:26" ht="15.75" thickBot="1">
      <c r="P15" s="37"/>
      <c r="Q15" s="37"/>
      <c r="R15" s="37">
        <f>IFERROR(MATCH(1,('base 1'!$T$6:$T$14&gt;='SUIVI MENSUEL 400102'!$B$1)*('base 1'!$B$6:$B$14='SUIVI MENSUEL 400102'!$B$9)),0)</f>
        <v>0</v>
      </c>
      <c r="T15" s="41"/>
      <c r="U15" s="42"/>
      <c r="V15" s="42"/>
      <c r="W15" s="42"/>
      <c r="X15" s="22"/>
      <c r="Y15" s="22"/>
      <c r="Z15" s="23"/>
    </row>
  </sheetData>
  <mergeCells count="2">
    <mergeCell ref="A7:A12"/>
    <mergeCell ref="D14:E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1</vt:lpstr>
      <vt:lpstr>SUIVI MENSUEL 400102</vt:lpstr>
    </vt:vector>
  </TitlesOfParts>
  <Company>Ministère de la Culture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ALBRESPY Alexis</dc:creator>
  <cp:lastModifiedBy>ALBRESPY Alexis</cp:lastModifiedBy>
  <dcterms:created xsi:type="dcterms:W3CDTF">2023-04-04T14:41:03Z</dcterms:created>
  <dcterms:modified xsi:type="dcterms:W3CDTF">2023-04-07T10:10:17Z</dcterms:modified>
</cp:coreProperties>
</file>