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DATA\Mes Documents\Dropbox (Winterhalter)\PRIVE\"/>
    </mc:Choice>
  </mc:AlternateContent>
  <bookViews>
    <workbookView xWindow="0" yWindow="0" windowWidth="7170" windowHeight="7310" tabRatio="823" activeTab="1"/>
  </bookViews>
  <sheets>
    <sheet name="Tableau de bord" sheetId="1" r:id="rId1"/>
    <sheet name="Dépenses et Revenus" sheetId="4" r:id="rId2"/>
    <sheet name="Rapport de budget" sheetId="3" r:id="rId3"/>
    <sheet name="Listes de données" sheetId="2" r:id="rId4"/>
    <sheet name="TCD de catégorie" sheetId="6" state="hidden" r:id="rId5"/>
  </sheets>
  <definedNames>
    <definedName name="Catégorie">InfosCatégorie[#Headers]</definedName>
    <definedName name="ChoixMois">'Tableau de bord'!$C$6</definedName>
    <definedName name="ChronologieNative_DATE">#N/A</definedName>
    <definedName name="ColGauche">MATCH(Dépenses[[#This Row],[CATÉGORIE]],Catégorie,0)</definedName>
    <definedName name="DtDébut">DATE(NombreAnnées,COLUMN('Tableau de bord'!XFC$1),1)</definedName>
    <definedName name="DtFin">DATE(NombreAnnées,COLUMN('Tableau de bord'!XFC$1)+1,1)-1</definedName>
    <definedName name="DtMilieu">DATE(NombreAnnées,COLUMN('Tableau de bord'!XFC$1),14)</definedName>
    <definedName name="_xlnm.Print_Titles" localSheetId="1">'Dépenses et Revenus'!$6:$8</definedName>
    <definedName name="_xlnm.Print_Titles" localSheetId="3">'Listes de données'!$7:$7</definedName>
    <definedName name="JourMoisDébut">DATE(NombreAnnées,NombreMois,1)</definedName>
    <definedName name="JourMoisFin">DATE(NombreAnnées,NombreMois,JoursParMois)</definedName>
    <definedName name="JourMoisMilieu">DATE(NombreAnnées,NombreMois,14)</definedName>
    <definedName name="JoursParMois">DAY(DATE('Tableau de bord'!$K$6,'Tableau de bord'!$E$6+1,1)-1)</definedName>
    <definedName name="ListeRecherche">CHOOSE(MATCH(Dépenses[[#This Row],[CATÉGORIE]],InfosCatégorie[#Headers],0), OFFSET(InfosCatégorie[[#All],[Foyer]],1,0,COUNTA(InfosCatégorie[[#All],[Foyer]])-1,1),OFFSET(InfosCatégorie[[#All],[Divertissement]],1,0,COUNTA(InfosCatégorie[[#All],[Divertissement]])-1,1),OFFSET(InfosCatégorie[[#All],[Alimentation]],1,0,COUNTA(InfosCatégorie[[#All],[Alimentation]])-1,1),OFFSET(InfosCatégorie[[#All],[Dons]],1,0,COUNTA(InfosCatégorie[[#All],[Dons]])-1,1),OFFSET(InfosCatégorie[[#All],[Enfants]],1,0,COUNTA(InfosCatégorie[[#All],[Enfants]])-1,1),OFFSET(InfosCatégorie[[#All],[Comptes de placement]],1,0,COUNTA(InfosCatégorie[[#All],[Comptes de placement]])-1,1),OFFSET(InfosCatégorie[[#All],[Soins]],1,0,COUNTA(InfosCatégorie[[#All],[Soins]])-1,1),OFFSET(InfosCatégorie[[#All],[Autre]],1,0,COUNTA(InfosCatégorie[[#All],[Autre]])-1,1),OFFSET(InfosCatégorie[[#All],[Personnel]],1,0,COUNTA(InfosCatégorie[[#All],[Personnel]])-1,1),OFFSET(InfosCatégorie[[#All],[Animaux]],1,0,COUNTA(InfosCatégorie[[#All],[Animaux]])-1,1),OFFSET(InfosCatégorie[[#All],[Impôts/Juridique]],1,0,COUNTA(InfosCatégorie[[#All],[Impôts/Juridique]])-1,1),OFFSET(InfosCatégorie[[#All],[Transport]],1,0,COUNTA(InfosCatégorie[[#All],[Transport]])-1,1))</definedName>
    <definedName name="NombreAnnées">'Tableau de bord'!$K$6</definedName>
    <definedName name="NombreMois">'Tableau de bord'!$E$6</definedName>
    <definedName name="Segment_CATÉGORIE">#N/A</definedName>
    <definedName name="Segment_Description">#N/A</definedName>
  </definedNames>
  <calcPr calcId="162913"/>
  <pivotCaches>
    <pivotCache cacheId="5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</extLst>
</workbook>
</file>

<file path=xl/calcChain.xml><?xml version="1.0" encoding="utf-8"?>
<calcChain xmlns="http://schemas.openxmlformats.org/spreadsheetml/2006/main">
  <c r="C6" i="1" l="1"/>
  <c r="E11" i="1" l="1"/>
  <c r="M11" i="1"/>
  <c r="E10" i="1"/>
  <c r="G20" i="1"/>
  <c r="O18" i="1" l="1"/>
  <c r="N18" i="1"/>
  <c r="M18" i="1"/>
  <c r="L18" i="1"/>
  <c r="K18" i="1"/>
  <c r="J18" i="1"/>
  <c r="I18" i="1"/>
  <c r="H18" i="1"/>
  <c r="G18" i="1"/>
  <c r="F18" i="1"/>
  <c r="E18" i="1"/>
  <c r="D18" i="1"/>
  <c r="O19" i="1"/>
  <c r="N19" i="1"/>
  <c r="M19" i="1"/>
  <c r="L19" i="1"/>
  <c r="K19" i="1"/>
  <c r="J19" i="1"/>
  <c r="I19" i="1"/>
  <c r="H19" i="1"/>
  <c r="G19" i="1"/>
  <c r="F19" i="1"/>
  <c r="E19" i="1"/>
  <c r="D19" i="1"/>
  <c r="O21" i="1"/>
  <c r="N21" i="1"/>
  <c r="M21" i="1"/>
  <c r="L21" i="1"/>
  <c r="K21" i="1"/>
  <c r="J21" i="1"/>
  <c r="I21" i="1"/>
  <c r="H21" i="1"/>
  <c r="E21" i="1"/>
  <c r="F21" i="1"/>
  <c r="G21" i="1"/>
  <c r="D21" i="1"/>
  <c r="D20" i="1"/>
  <c r="O20" i="1"/>
  <c r="N20" i="1"/>
  <c r="M20" i="1"/>
  <c r="L20" i="1"/>
  <c r="K20" i="1"/>
  <c r="J20" i="1"/>
  <c r="I20" i="1"/>
  <c r="H20" i="1"/>
  <c r="F20" i="1"/>
  <c r="E20" i="1"/>
  <c r="M10" i="1" l="1" a="1"/>
  <c r="M10" i="1" s="1"/>
</calcChain>
</file>

<file path=xl/sharedStrings.xml><?xml version="1.0" encoding="utf-8"?>
<sst xmlns="http://schemas.openxmlformats.org/spreadsheetml/2006/main" count="274" uniqueCount="125">
  <si>
    <t>Emprunt-logement</t>
  </si>
  <si>
    <t>Électricité</t>
  </si>
  <si>
    <t>Eau/canalisations</t>
  </si>
  <si>
    <t>Poubelles</t>
  </si>
  <si>
    <t>Téléphone portable</t>
  </si>
  <si>
    <t>Téléphone fixe</t>
  </si>
  <si>
    <t>Internet</t>
  </si>
  <si>
    <t>Télévision</t>
  </si>
  <si>
    <t>DÉPENSES</t>
  </si>
  <si>
    <t>REVENU</t>
  </si>
  <si>
    <t>Courses</t>
  </si>
  <si>
    <t xml:space="preserve">Paiement voiture 1 </t>
  </si>
  <si>
    <t xml:space="preserve">Paiement voiture 2 </t>
  </si>
  <si>
    <t>Assurance auto</t>
  </si>
  <si>
    <t>Soins</t>
  </si>
  <si>
    <t>Câble/Internet/Téléphone</t>
  </si>
  <si>
    <t>Autre</t>
  </si>
  <si>
    <t>Vêtements</t>
  </si>
  <si>
    <t>Films</t>
  </si>
  <si>
    <t>Compte d’épargne retraite</t>
  </si>
  <si>
    <t>Épargne</t>
  </si>
  <si>
    <t>Alimentation</t>
  </si>
  <si>
    <t>Compte de placement</t>
  </si>
  <si>
    <t>Université</t>
  </si>
  <si>
    <t>Œuvre de charité 1</t>
  </si>
  <si>
    <t>Œuvre de charité 2</t>
  </si>
  <si>
    <t>Œuvre de charité 3</t>
  </si>
  <si>
    <t>Avocat</t>
  </si>
  <si>
    <t>Pension alimentaire</t>
  </si>
  <si>
    <t xml:space="preserve">Carte bancaire 1 </t>
  </si>
  <si>
    <t xml:space="preserve">Carte bancaire 2 </t>
  </si>
  <si>
    <t>Carburant</t>
  </si>
  <si>
    <t>Autorisation/Déclaration</t>
  </si>
  <si>
    <t>Maintenance/Réparations</t>
  </si>
  <si>
    <t>Fournitures</t>
  </si>
  <si>
    <t>Transports en commun</t>
  </si>
  <si>
    <t>Vêtements</t>
  </si>
  <si>
    <t>Compte courant</t>
  </si>
  <si>
    <t>Retraite</t>
  </si>
  <si>
    <t>Assurance</t>
  </si>
  <si>
    <t>Cotisation d’association</t>
  </si>
  <si>
    <t>Don</t>
  </si>
  <si>
    <t>Pension alimentaire</t>
  </si>
  <si>
    <t>Événements sportifs</t>
  </si>
  <si>
    <t>Emprunts</t>
  </si>
  <si>
    <t>Prêts étudiants</t>
  </si>
  <si>
    <t>Vidéo/Films</t>
  </si>
  <si>
    <t>Musique</t>
  </si>
  <si>
    <t>Concerts/Théâtre</t>
  </si>
  <si>
    <t>Fournitures scolaires</t>
  </si>
  <si>
    <t>Toilettage</t>
  </si>
  <si>
    <t>Pressing</t>
  </si>
  <si>
    <t>Jouets/jeux</t>
  </si>
  <si>
    <t>Cotisations/frais</t>
  </si>
  <si>
    <t>Coiffeur/manucure</t>
  </si>
  <si>
    <t>Club de fitness/bien-être</t>
  </si>
  <si>
    <t>Médecin/Clinique</t>
  </si>
  <si>
    <t>Totaux annuels</t>
  </si>
  <si>
    <t>Totaux mensuels</t>
  </si>
  <si>
    <t>Dépenses</t>
  </si>
  <si>
    <t>Revenus</t>
  </si>
  <si>
    <t>Shopping</t>
  </si>
  <si>
    <t>Dépenses 1-15</t>
  </si>
  <si>
    <t>Revenus 1-15</t>
  </si>
  <si>
    <t>Revenus 16-31</t>
  </si>
  <si>
    <t>Dépenses 16-31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</si>
  <si>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</si>
  <si>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</si>
  <si>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</si>
  <si>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</si>
  <si>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</si>
  <si>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</si>
  <si>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</si>
  <si>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</si>
  <si>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</si>
  <si>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</si>
  <si>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</si>
  <si>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</si>
  <si>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TABLEAU DE BORD</t>
  </si>
  <si>
    <t>Budget familial à la moitié du mois</t>
  </si>
  <si>
    <t>TOTAUX MENSUELS</t>
  </si>
  <si>
    <t>TOTAUX ANNUELS</t>
  </si>
  <si>
    <t>DESCRIPTION</t>
  </si>
  <si>
    <t>DATE</t>
  </si>
  <si>
    <t>MONTANT</t>
  </si>
  <si>
    <t>CATÉGORIE</t>
  </si>
  <si>
    <t>TOTAL</t>
  </si>
  <si>
    <t>LISTES DE DONNÉES</t>
  </si>
  <si>
    <t>Foyer</t>
  </si>
  <si>
    <t>Divertissement</t>
  </si>
  <si>
    <t>Dons</t>
  </si>
  <si>
    <t>Enfants</t>
  </si>
  <si>
    <t>Comptes de placement</t>
  </si>
  <si>
    <t>Personnel</t>
  </si>
  <si>
    <t>Animaux</t>
  </si>
  <si>
    <t>Impôts/Juridique</t>
  </si>
  <si>
    <t>Transport</t>
  </si>
  <si>
    <r>
      <t xml:space="preserve">INSTALLATION     </t>
    </r>
    <r>
      <rPr>
        <b/>
        <sz val="8"/>
        <color theme="1" tint="0.34998626667073579"/>
        <rFont val="Verdana"/>
        <family val="2"/>
        <scheme val="minor"/>
      </rPr>
      <t xml:space="preserve">    </t>
    </r>
    <r>
      <rPr>
        <sz val="8"/>
        <color theme="1" tint="0.34998626667073579"/>
        <rFont val="Verdana"/>
        <family val="2"/>
        <scheme val="minor"/>
      </rPr>
      <t>Les données Catégorie suivantes alimentent les listes déroulantes du tableau Dépenses de la feuille Dépenses et Revenu. Modifiez les noms de catégories ou les descriptions sous chacune d’elles pour mettre à jour les listes.</t>
    </r>
  </si>
  <si>
    <t>Étiquettes de lignes</t>
  </si>
  <si>
    <t>TOTAUX CATÉGORIES</t>
  </si>
  <si>
    <t>TABLEAU CROISÉ DYNAMIQUE CATÉGORIE</t>
  </si>
  <si>
    <t xml:space="preserve">Ce tableau croisé dynamique est la source de données du graphique croisé dynamique Totaux catégories du Rapport du budget. </t>
  </si>
  <si>
    <t>REVENU ET DÉPENSES</t>
  </si>
  <si>
    <t>RAPPORT DU BUDGET</t>
  </si>
  <si>
    <t xml:space="preserve">MONTANT </t>
  </si>
  <si>
    <t>Total général</t>
  </si>
  <si>
    <t>SOLDE</t>
  </si>
  <si>
    <t>Chaussures</t>
  </si>
  <si>
    <t>Cantine</t>
  </si>
  <si>
    <t>Repas profesionnels</t>
  </si>
  <si>
    <t>Repas sorties</t>
  </si>
  <si>
    <t>periscolaire</t>
  </si>
  <si>
    <t>Especes</t>
  </si>
  <si>
    <t>Parapharmacie</t>
  </si>
  <si>
    <t>Jardin fleurs</t>
  </si>
  <si>
    <t>POINTAGE</t>
  </si>
  <si>
    <t>X</t>
  </si>
  <si>
    <t>Frais bancaire</t>
  </si>
  <si>
    <t>CETIM</t>
  </si>
  <si>
    <t>Taxe fronciere</t>
  </si>
  <si>
    <t xml:space="preserve">Taxe </t>
  </si>
  <si>
    <t>impot revenus</t>
  </si>
  <si>
    <t>Taxe habitation</t>
  </si>
  <si>
    <t>MAGUY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</si>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</sst>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$&quot;#,##0.00_);\(&quot;$&quot;#,##0.00\)"/>
    <numFmt numFmtId="165" formatCode="&quot;$&quot;#,##0.00"/>
    <numFmt numFmtId="166" formatCode="&quot;$&quot;#,##0"/>
    <numFmt numFmtId="167" formatCode="#,##0.00\ &quot;€&quot;"/>
    <numFmt numFmtId="168" formatCode="#,##0\ &quot;€&quot;"/>
    <numFmt numFmtId="169" formatCode="mm/dd/yyyy"/>
  </numFmts>
  <fonts count="18">
    <font>
      <sz val="10"/>
      <color theme="1" tint="0.34998626667073579"/>
      <name val="Verdana"/>
      <family val="2"/>
      <scheme val="minor"/>
    </font>
    <font>
      <b/>
      <sz val="18"/>
      <color theme="3"/>
      <name val="Verdana"/>
      <family val="2"/>
      <scheme val="minor"/>
    </font>
    <font>
      <sz val="11"/>
      <color theme="0"/>
      <name val="Verdana"/>
      <family val="2"/>
      <scheme val="minor"/>
    </font>
    <font>
      <b/>
      <sz val="11"/>
      <color theme="3"/>
      <name val="Verdana"/>
      <family val="2"/>
      <scheme val="minor"/>
    </font>
    <font>
      <sz val="11"/>
      <color rgb="FF3F3F76"/>
      <name val="Verdana"/>
      <family val="2"/>
      <scheme val="minor"/>
    </font>
    <font>
      <b/>
      <sz val="10"/>
      <color theme="1" tint="0.34998626667073579"/>
      <name val="Verdana"/>
      <family val="2"/>
      <scheme val="minor"/>
    </font>
    <font>
      <b/>
      <sz val="8"/>
      <color theme="0"/>
      <name val="Verdana"/>
      <family val="2"/>
      <scheme val="minor"/>
    </font>
    <font>
      <sz val="20"/>
      <color theme="0"/>
      <name val="Plantagenet Cherokee"/>
      <family val="1"/>
      <scheme val="major"/>
    </font>
    <font>
      <sz val="16"/>
      <color theme="4"/>
      <name val="Verdana"/>
      <family val="2"/>
      <scheme val="minor"/>
    </font>
    <font>
      <b/>
      <sz val="9"/>
      <color theme="1" tint="0.34998626667073579"/>
      <name val="Verdana"/>
      <family val="2"/>
      <scheme val="minor"/>
    </font>
    <font>
      <sz val="8"/>
      <name val="Verdana"/>
      <family val="2"/>
      <scheme val="minor"/>
    </font>
    <font>
      <sz val="7"/>
      <color theme="1" tint="0.34998626667073579"/>
      <name val="Verdana"/>
      <family val="2"/>
      <scheme val="minor"/>
    </font>
    <font>
      <sz val="20"/>
      <color theme="0"/>
      <name val="Plantagenet Cherokee"/>
      <family val="2"/>
      <scheme val="major"/>
    </font>
    <font>
      <sz val="10"/>
      <color theme="3"/>
      <name val="Verdana"/>
      <family val="2"/>
      <scheme val="minor"/>
    </font>
    <font>
      <sz val="10"/>
      <color theme="0"/>
      <name val="Verdana"/>
      <family val="2"/>
      <scheme val="minor"/>
    </font>
    <font>
      <sz val="16"/>
      <color theme="5"/>
      <name val="Verdana"/>
      <family val="2"/>
      <scheme val="minor"/>
    </font>
    <font>
      <b/>
      <sz val="8"/>
      <color theme="1" tint="0.34998626667073579"/>
      <name val="Verdana"/>
      <family val="2"/>
      <scheme val="minor"/>
    </font>
    <font>
      <sz val="8"/>
      <color theme="1" tint="0.34998626667073579"/>
      <name val="Verdana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5" tint="0.79998168889431442"/>
        <bgColor auto="1"/>
      </patternFill>
    </fill>
  </fills>
  <borders count="1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4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/>
      <top style="medium">
        <color theme="0" tint="-0.34998626667073579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 tint="-0.34998626667073579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6">
    <xf numFmtId="0" fontId="0" fillId="0" borderId="0">
      <alignment vertical="center"/>
    </xf>
    <xf numFmtId="0" fontId="5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2" applyNumberFormat="0" applyAlignment="0" applyProtection="0"/>
    <xf numFmtId="0" fontId="12" fillId="3" borderId="0" applyNumberFormat="0" applyBorder="0" applyProtection="0">
      <alignment vertical="center"/>
    </xf>
  </cellStyleXfs>
  <cellXfs count="68">
    <xf numFmtId="0" fontId="0" fillId="0" borderId="0" xfId="0">
      <alignment vertical="center"/>
    </xf>
    <xf numFmtId="14" fontId="0" fillId="0" borderId="0" xfId="0" applyNumberFormat="1">
      <alignment vertical="center"/>
    </xf>
    <xf numFmtId="165" fontId="0" fillId="0" borderId="0" xfId="0" applyNumberForma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alignment vertical="center"/>
    </xf>
    <xf numFmtId="0" fontId="0" fillId="4" borderId="0" xfId="0" applyFill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0" xfId="0" applyFont="1">
      <alignment vertical="center"/>
    </xf>
    <xf numFmtId="0" fontId="0" fillId="5" borderId="0" xfId="0" applyFill="1" applyProtection="1">
      <alignment vertical="center"/>
    </xf>
    <xf numFmtId="0" fontId="9" fillId="0" borderId="3" xfId="2" applyFont="1" applyBorder="1"/>
    <xf numFmtId="0" fontId="10" fillId="0" borderId="3" xfId="1" applyFont="1" applyAlignment="1" applyProtection="1">
      <alignment wrapText="1"/>
      <protection locked="0"/>
    </xf>
    <xf numFmtId="0" fontId="11" fillId="0" borderId="3" xfId="1" applyFont="1" applyAlignment="1" applyProtection="1">
      <alignment horizontal="right"/>
      <protection locked="0"/>
    </xf>
    <xf numFmtId="0" fontId="8" fillId="5" borderId="0" xfId="4" applyFont="1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pivotButton="1">
      <alignment vertical="center"/>
    </xf>
    <xf numFmtId="0" fontId="5" fillId="0" borderId="3" xfId="1" applyProtection="1">
      <protection locked="0"/>
    </xf>
    <xf numFmtId="0" fontId="13" fillId="0" borderId="3" xfId="2" applyBorder="1"/>
    <xf numFmtId="0" fontId="1" fillId="3" borderId="0" xfId="1" applyFont="1" applyFill="1" applyBorder="1" applyProtection="1">
      <protection locked="0"/>
    </xf>
    <xf numFmtId="0" fontId="2" fillId="3" borderId="0" xfId="1" applyFont="1" applyFill="1" applyBorder="1" applyAlignment="1" applyProtection="1">
      <alignment horizontal="right" vertical="center"/>
      <protection locked="0"/>
    </xf>
    <xf numFmtId="0" fontId="2" fillId="3" borderId="0" xfId="1" applyFont="1" applyFill="1" applyBorder="1" applyAlignment="1" applyProtection="1">
      <alignment horizontal="right" vertical="center" indent="1"/>
      <protection locked="0"/>
    </xf>
    <xf numFmtId="0" fontId="7" fillId="3" borderId="0" xfId="1" applyFont="1" applyFill="1" applyBorder="1" applyAlignment="1" applyProtection="1">
      <alignment horizontal="left" vertical="center" indent="1"/>
      <protection locked="0"/>
    </xf>
    <xf numFmtId="0" fontId="11" fillId="0" borderId="3" xfId="1" applyFont="1" applyAlignment="1" applyProtection="1">
      <alignment horizontal="left"/>
      <protection locked="0"/>
    </xf>
    <xf numFmtId="0" fontId="10" fillId="0" borderId="3" xfId="1" applyFont="1" applyAlignment="1" applyProtection="1">
      <protection locked="0"/>
    </xf>
    <xf numFmtId="0" fontId="5" fillId="0" borderId="3" xfId="1" applyAlignment="1">
      <alignment vertical="center"/>
    </xf>
    <xf numFmtId="0" fontId="0" fillId="0" borderId="4" xfId="0" applyBorder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2" fillId="0" borderId="0" xfId="0" applyFont="1" applyFill="1" applyProtection="1">
      <alignment vertical="center"/>
    </xf>
    <xf numFmtId="0" fontId="14" fillId="3" borderId="0" xfId="0" applyFont="1" applyFill="1" applyBorder="1" applyAlignment="1">
      <alignment horizontal="left" vertical="center" indent="1"/>
    </xf>
    <xf numFmtId="0" fontId="14" fillId="3" borderId="7" xfId="0" applyFont="1" applyFill="1" applyBorder="1" applyAlignment="1">
      <alignment horizontal="left" vertical="center" indent="1"/>
    </xf>
    <xf numFmtId="0" fontId="14" fillId="6" borderId="7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Font="1" applyFill="1" applyBorder="1" applyAlignment="1">
      <alignment horizontal="right" vertical="center" indent="1"/>
    </xf>
    <xf numFmtId="14" fontId="0" fillId="0" borderId="0" xfId="0" applyNumberFormat="1" applyFont="1" applyFill="1" applyBorder="1" applyAlignment="1">
      <alignment horizontal="left" vertical="center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0" xfId="3" applyFont="1" applyFill="1" applyBorder="1" applyAlignment="1" applyProtection="1">
      <alignment horizontal="center"/>
      <protection locked="0"/>
    </xf>
    <xf numFmtId="0" fontId="14" fillId="9" borderId="9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left" vertical="center" indent="1"/>
    </xf>
    <xf numFmtId="0" fontId="15" fillId="5" borderId="0" xfId="4" applyFont="1" applyFill="1" applyBorder="1" applyAlignment="1" applyProtection="1">
      <alignment vertical="center"/>
    </xf>
    <xf numFmtId="0" fontId="0" fillId="10" borderId="12" xfId="0" applyFont="1" applyFill="1" applyBorder="1" applyAlignment="1">
      <alignment horizontal="left" vertical="center" indent="1"/>
    </xf>
    <xf numFmtId="0" fontId="0" fillId="11" borderId="12" xfId="0" applyFont="1" applyFill="1" applyBorder="1" applyAlignment="1">
      <alignment horizontal="left" vertical="center" indent="1"/>
    </xf>
    <xf numFmtId="0" fontId="0" fillId="0" borderId="0" xfId="0" applyFont="1" applyFill="1" applyBorder="1" applyAlignment="1" applyProtection="1">
      <alignment horizontal="left" vertical="center" indent="1"/>
      <protection locked="0"/>
    </xf>
    <xf numFmtId="0" fontId="17" fillId="0" borderId="3" xfId="1" applyFont="1" applyProtection="1">
      <protection locked="0"/>
    </xf>
    <xf numFmtId="0" fontId="5" fillId="0" borderId="3" xfId="1" applyAlignment="1">
      <alignment horizontal="left"/>
    </xf>
    <xf numFmtId="0" fontId="12" fillId="3" borderId="0" xfId="5" applyFill="1" applyBorder="1" applyAlignment="1" applyProtection="1">
      <alignment horizontal="left" vertical="center"/>
      <protection locked="0"/>
    </xf>
    <xf numFmtId="165" fontId="0" fillId="0" borderId="0" xfId="0" applyNumberFormat="1" applyFont="1" applyFill="1" applyBorder="1" applyAlignment="1">
      <alignment horizontal="left" vertical="center" indent="1"/>
    </xf>
    <xf numFmtId="0" fontId="0" fillId="3" borderId="0" xfId="0" applyFill="1" applyAlignment="1" applyProtection="1">
      <alignment vertical="center"/>
      <protection locked="0"/>
    </xf>
    <xf numFmtId="0" fontId="1" fillId="3" borderId="0" xfId="1" applyFont="1" applyFill="1" applyBorder="1" applyAlignment="1" applyProtection="1">
      <alignment vertical="center"/>
      <protection locked="0"/>
    </xf>
    <xf numFmtId="0" fontId="12" fillId="3" borderId="0" xfId="5" applyBorder="1" applyAlignment="1" applyProtection="1">
      <alignment vertical="center"/>
      <protection locked="0"/>
    </xf>
    <xf numFmtId="168" fontId="0" fillId="0" borderId="0" xfId="0" applyNumberFormat="1">
      <alignment vertical="center"/>
    </xf>
    <xf numFmtId="167" fontId="0" fillId="0" borderId="0" xfId="0" applyNumberFormat="1" applyFont="1" applyFill="1" applyBorder="1" applyAlignment="1">
      <alignment horizontal="right" vertical="center"/>
    </xf>
    <xf numFmtId="167" fontId="0" fillId="0" borderId="0" xfId="0" applyNumberFormat="1" applyFont="1" applyFill="1" applyBorder="1">
      <alignment vertical="center"/>
    </xf>
    <xf numFmtId="167" fontId="0" fillId="7" borderId="11" xfId="0" applyNumberFormat="1" applyFill="1" applyBorder="1">
      <alignment vertical="center"/>
    </xf>
    <xf numFmtId="167" fontId="0" fillId="7" borderId="5" xfId="0" applyNumberFormat="1" applyFill="1" applyBorder="1">
      <alignment vertical="center"/>
    </xf>
    <xf numFmtId="167" fontId="0" fillId="8" borderId="6" xfId="0" applyNumberFormat="1" applyFill="1" applyBorder="1">
      <alignment vertical="center"/>
    </xf>
    <xf numFmtId="167" fontId="0" fillId="8" borderId="5" xfId="0" applyNumberFormat="1" applyFill="1" applyBorder="1">
      <alignment vertical="center"/>
    </xf>
    <xf numFmtId="168" fontId="2" fillId="0" borderId="0" xfId="0" applyNumberFormat="1" applyFont="1" applyFill="1">
      <alignment vertical="center"/>
    </xf>
    <xf numFmtId="0" fontId="0" fillId="0" borderId="0" xfId="0" applyAlignment="1" applyProtection="1">
      <alignment horizontal="left" vertical="center" indent="1"/>
      <protection locked="0"/>
    </xf>
    <xf numFmtId="14" fontId="0" fillId="0" borderId="0" xfId="0" applyNumberFormat="1" applyAlignment="1">
      <alignment horizontal="left" vertical="center" indent="1"/>
    </xf>
    <xf numFmtId="167" fontId="0" fillId="0" borderId="0" xfId="0" applyNumberFormat="1" applyAlignment="1">
      <alignment horizontal="right" vertical="center"/>
    </xf>
    <xf numFmtId="169" fontId="0" fillId="0" borderId="0" xfId="0" applyNumberFormat="1" applyFont="1" applyFill="1" applyBorder="1" applyAlignment="1">
      <alignment horizontal="right" vertical="center" indent="1"/>
    </xf>
    <xf numFmtId="0" fontId="13" fillId="0" borderId="3" xfId="2" applyBorder="1" applyAlignment="1" applyProtection="1">
      <alignment horizontal="left"/>
      <protection locked="0"/>
    </xf>
    <xf numFmtId="0" fontId="5" fillId="0" borderId="3" xfId="1" applyAlignment="1" applyProtection="1">
      <alignment horizontal="left"/>
      <protection locked="0"/>
    </xf>
    <xf numFmtId="0" fontId="15" fillId="5" borderId="0" xfId="4" applyFont="1" applyFill="1" applyBorder="1" applyAlignment="1" applyProtection="1">
      <alignment horizontal="right" vertical="center" indent="2"/>
    </xf>
  </cellXfs>
  <cellStyles count="6">
    <cellStyle name="Entrée" xfId="4" builtinId="20"/>
    <cellStyle name="Normal" xfId="0" builtinId="0" customBuiltin="1"/>
    <cellStyle name="Titre" xfId="5" builtinId="15" customBuiltin="1"/>
    <cellStyle name="Titre 1" xfId="1" builtinId="16" customBuiltin="1"/>
    <cellStyle name="Titre 2" xfId="2" builtinId="17" customBuiltin="1"/>
    <cellStyle name="Titre 3" xfId="3" builtinId="18"/>
  </cellStyles>
  <dxfs count="63">
    <dxf>
      <numFmt numFmtId="168" formatCode="#,##0\ &quot;€&quot;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numFmt numFmtId="168" formatCode="#,##0\ &quot;€&quot;"/>
    </dxf>
    <dxf>
      <numFmt numFmtId="168" formatCode="#,##0\ &quot;€&quot;"/>
    </dxf>
    <dxf>
      <numFmt numFmtId="166" formatCode="&quot;$&quot;#,##0"/>
    </dxf>
    <dxf>
      <alignment horizontal="right" readingOrder="0"/>
    </dxf>
    <dxf>
      <numFmt numFmtId="165" formatCode="&quot;$&quot;#,##0.00"/>
    </dxf>
    <dxf>
      <numFmt numFmtId="167" formatCode="#,##0.00\ &quot;€&quot;"/>
    </dxf>
    <dxf>
      <fill>
        <patternFill patternType="solid">
          <fgColor indexed="64"/>
          <bgColor theme="5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numFmt numFmtId="169" formatCode="mm/dd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relativeIndent="1" justifyLastLine="0" shrinkToFit="0" readingOrder="0"/>
    </dxf>
    <dxf>
      <numFmt numFmtId="167" formatCode="#,##0.00\ &quot;€&quot;"/>
      <alignment horizontal="right" vertical="center" textRotation="0" wrapText="0" relativeIndent="-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9" formatCode="mm/dd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z val="11"/>
        <color theme="1" tint="0.34998626667073579"/>
        <name val="Verdana"/>
        <scheme val="minor"/>
      </font>
      <border>
        <vertical/>
        <horizontal/>
      </border>
    </dxf>
    <dxf>
      <font>
        <color theme="1" tint="0.34998626667073579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color theme="1" tint="0.34998626667073579"/>
      </font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79995117038483843"/>
          <bgColor theme="5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39991454817346722"/>
          <bgColor theme="4" tint="0.3999450666829432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0" tint="-0.14999847407452621"/>
          <bgColor theme="0" tint="-0.1499984740745262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39988402966399123"/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color theme="0"/>
      </font>
    </dxf>
    <dxf>
      <fill>
        <patternFill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i val="0"/>
        <color theme="0"/>
      </font>
      <fill>
        <patternFill>
          <bgColor theme="4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 patternType="solid">
          <fgColor auto="1"/>
          <bgColor theme="4"/>
        </patternFill>
      </fill>
      <border>
        <bottom style="thick">
          <color theme="0" tint="-0.34998626667073579"/>
        </bottom>
        <horizontal style="thin">
          <color theme="4" tint="-0.249977111117893"/>
        </horizontal>
      </border>
    </dxf>
    <dxf>
      <font>
        <b val="0"/>
        <i val="0"/>
        <strike val="0"/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5"/>
        </patternFill>
      </fill>
      <border>
        <left/>
        <right/>
        <top style="medium">
          <color theme="0"/>
        </top>
        <bottom style="thick">
          <color theme="0" tint="-0.24994659260841701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auto="1"/>
          <bgColor theme="5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6"/>
        </patternFill>
      </fill>
      <border>
        <left/>
        <right/>
        <top style="medium">
          <color theme="0"/>
        </top>
        <bottom style="thick">
          <color theme="0" tint="-0.24994659260841701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auto="1"/>
          <bgColor theme="6" tint="0.79998168889431442"/>
        </patternFill>
      </fill>
      <border>
        <left/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i val="0"/>
        <sz val="11"/>
        <color theme="1" tint="0.34998626667073579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sz val="8"/>
        <color theme="1" tint="0.34998626667073579"/>
        <name val="Verdana"/>
        <scheme val="minor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  <fill>
        <patternFill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4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none">
          <fgColor auto="1"/>
          <bgColor auto="1"/>
        </patternFill>
      </fill>
      <border>
        <left/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6" defaultTableStyle="Revenus" defaultPivotStyle="Semi Budget PivotTable">
    <tableStyle name="Dépenses" pivot="0" count="3">
      <tableStyleElement type="wholeTable" dxfId="62"/>
      <tableStyleElement type="headerRow" dxfId="61"/>
      <tableStyleElement type="firstRowStripe" dxfId="60"/>
    </tableStyle>
    <tableStyle name="Home Budget Slicers" pivot="0" table="0" count="10">
      <tableStyleElement type="wholeTable" dxfId="59"/>
      <tableStyleElement type="headerRow" dxfId="58"/>
    </tableStyle>
    <tableStyle name="Listes de données" pivot="0" count="3">
      <tableStyleElement type="wholeTable" dxfId="57"/>
      <tableStyleElement type="headerRow" dxfId="56"/>
      <tableStyleElement type="firstRowStripe" dxfId="55"/>
    </tableStyle>
    <tableStyle name="Revenus" pivot="0" count="3">
      <tableStyleElement type="wholeTable" dxfId="54"/>
      <tableStyleElement type="headerRow" dxfId="53"/>
      <tableStyleElement type="firstRowStripe" dxfId="52"/>
    </tableStyle>
    <tableStyle name="Semi Budget PivotTable" table="0" count="12">
      <tableStyleElement type="wholeTable" dxfId="51"/>
      <tableStyleElement type="headerRow" dxfId="50"/>
      <tableStyleElement type="totalRow" dxfId="49"/>
      <tableStyleElement type="firstRowStripe" dxfId="48"/>
      <tableStyleElement type="firstHeaderCell" dxfId="47"/>
      <tableStyleElement type="firstSubtotalRow" dxfId="46"/>
      <tableStyleElement type="secondSubtotalRow" dxfId="45"/>
      <tableStyleElement type="firstColumnSubheading" dxfId="44"/>
      <tableStyleElement type="firstRowSubheading" dxfId="43"/>
      <tableStyleElement type="secondRowSubheading" dxfId="42"/>
      <tableStyleElement type="pageFieldLabels" dxfId="41"/>
      <tableStyleElement type="pageFieldValues" dxfId="40"/>
    </tableStyle>
    <tableStyle name="Semi Monthly Budget Timeline" pivot="0" table="0" count="9">
      <tableStyleElement type="wholeTable" dxfId="39"/>
      <tableStyleElement type="headerRow" dxfId="38"/>
    </tableStyle>
  </tableStyles>
  <colors>
    <mruColors>
      <color rgb="FFF2F2F2"/>
    </mruColors>
  </colors>
  <extLst>
    <ext xmlns:x14="http://schemas.microsoft.com/office/spreadsheetml/2009/9/main" uri="{46F421CA-312F-682f-3DD2-61675219B42D}">
      <x14:dxfs count="8">
        <dxf>
          <font>
            <b/>
            <i val="0"/>
            <sz val="8"/>
            <color theme="0" tint="-0.24994659260841701"/>
            <name val="Verdana"/>
            <scheme val="minor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theme="0" tint="-0.24994659260841701"/>
          </font>
          <fill>
            <patternFill>
              <bgColor theme="0" tint="-0.14996795556505021"/>
            </patternFill>
          </fill>
        </dxf>
        <dxf>
          <font>
            <b/>
            <i val="0"/>
            <sz val="8"/>
            <color theme="1" tint="0.499984740745262"/>
            <name val="Verdana"/>
            <scheme val="minor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theme="1" tint="0.499984740745262"/>
          </font>
          <fill>
            <patternFill>
              <bgColor theme="4" tint="0.79998168889431442"/>
            </patternFill>
          </fill>
        </dxf>
        <dxf>
          <font>
            <b/>
            <i val="0"/>
            <sz val="8"/>
            <color theme="0" tint="-0.24994659260841701"/>
            <name val="Verdana"/>
            <scheme val="minor"/>
          </font>
          <fill>
            <patternFill patternType="solid">
              <fgColor theme="4" tint="0.79989013336588644"/>
              <bgColor theme="0" tint="-0.14996795556505021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/>
            <i val="0"/>
            <sz val="8"/>
            <color theme="0"/>
            <name val="Verdana"/>
            <scheme val="minor"/>
          </font>
          <fill>
            <patternFill patternType="solid">
              <fgColor auto="1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theme="0" tint="-0.24994659260841701"/>
          </font>
          <fill>
            <patternFill patternType="solid">
              <fgColor rgb="FFFFFFFF"/>
              <bgColor theme="0" tint="-0.14996795556505021"/>
            </patternFill>
          </fill>
          <border>
            <left style="thin">
              <color theme="6"/>
            </left>
            <right style="thin">
              <color theme="6"/>
            </right>
            <top style="thin">
              <color theme="6"/>
            </top>
            <bottom style="thin">
              <color theme="6"/>
            </bottom>
            <vertical/>
            <horizontal/>
          </border>
        </dxf>
        <dxf>
          <font>
            <b/>
            <i val="0"/>
            <sz val="8"/>
            <color theme="1" tint="0.34998626667073579"/>
            <name val="Verdana"/>
            <scheme val="minor"/>
          </font>
          <fill>
            <patternFill patternType="solid">
              <fgColor rgb="FFFFFFFF"/>
              <bgColor theme="0" tint="-0.14996795556505021"/>
            </patternFill>
          </fill>
          <border>
            <left style="thin">
              <color theme="6"/>
            </left>
            <right style="thin">
              <color theme="6"/>
            </right>
            <top style="thin">
              <color theme="6"/>
            </top>
            <bottom style="thin">
              <color theme="6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Home Budget Slicers">
        <x14:slicerStyle name="Home Budget Slicers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b val="0"/>
            <i val="0"/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b val="0"/>
            <i val="0"/>
            <sz val="10"/>
            <color theme="1" tint="0.34998626667073579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Semi Monthly Budget Timeline">
        <x15:timelineStyle name="Semi Monthly Budget Timeline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Relationship Id="rId14" Type="http://schemas.openxmlformats.org/officeDocument/2006/relationships/customXml" Target="../customXml/item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3.1101190476190477E-2"/>
          <c:y val="0"/>
          <c:w val="0.91307886006634953"/>
          <c:h val="0.80235001801069061"/>
        </c:manualLayout>
      </c:layout>
      <c:barChart>
        <c:barDir val="bar"/>
        <c:grouping val="stacked"/>
        <c:varyColors val="0"/>
        <c:ser>
          <c:idx val="0"/>
          <c:order val="0"/>
          <c:tx>
            <c:v>Totaux mensuels</c:v>
          </c:tx>
          <c:spPr>
            <a:solidFill>
              <a:schemeClr val="accent2"/>
            </a:solidFill>
            <a:ln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1-14C1-4A1A-BF10-C6BE5FEF394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3-14C1-4A1A-BF10-C6BE5FEF3942}"/>
              </c:ext>
            </c:extLst>
          </c:dPt>
          <c:dLbls>
            <c:dLbl>
              <c:idx val="0"/>
              <c:tx>
                <c:strRef>
                  <c:f>'Tableau de bord'!$E$10</c:f>
                  <c:strCache>
                    <c:ptCount val="1"/>
                    <c:pt idx="0">
                      <c:v>2 007 €</c:v>
                    </c:pt>
                  </c:strCache>
                </c:strRef>
              </c:tx>
              <c:numFmt formatCode="&quot;$&quot;#,##0" sourceLinked="0"/>
              <c:spPr>
                <a:noFill/>
              </c:spPr>
              <c:txPr>
                <a:bodyPr/>
                <a:lstStyle/>
                <a:p>
                  <a:pPr>
                    <a:defRPr sz="12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{90C843D5-0BB0-499D-9872-7A42EE644D9C}</c15:txfldGUID>
                      <c15:f>'Tableau de bord'!$E$10</c15:f>
                      <c15:dlblFieldTableCache>
                        <c:ptCount val="1"/>
                        <c:pt idx="0">
                          <c:v>2 007 €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14C1-4A1A-BF10-C6BE5FEF3942}"/>
                </c:ext>
              </c:extLst>
            </c:dLbl>
            <c:dLbl>
              <c:idx val="1"/>
              <c:tx>
                <c:strRef>
                  <c:f>'Tableau de bord'!$E$11</c:f>
                  <c:strCache>
                    <c:ptCount val="1"/>
                    <c:pt idx="0">
                      <c:v>5 122 €</c:v>
                    </c:pt>
                  </c:strCache>
                </c:strRef>
              </c:tx>
              <c:numFmt formatCode="&quot;$&quot;#,##0" sourceLinked="0"/>
              <c:spPr>
                <a:noFill/>
              </c:spPr>
              <c:txPr>
                <a:bodyPr/>
                <a:lstStyle/>
                <a:p>
                  <a:pPr>
                    <a:defRPr sz="12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{01D3DC07-2720-41BD-898F-52DB420BB67A}</c15:txfldGUID>
                      <c15:f>'Tableau de bord'!$E$11</c15:f>
                      <c15:dlblFieldTableCache>
                        <c:ptCount val="1"/>
                        <c:pt idx="0">
                          <c:v>5 122 €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14C1-4A1A-BF10-C6BE5FEF3942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'Tableau de bord'!$D$10:$D$11</c:f>
              <c:strCache>
                <c:ptCount val="2"/>
                <c:pt idx="0">
                  <c:v>Dépenses</c:v>
                </c:pt>
                <c:pt idx="1">
                  <c:v>Revenus</c:v>
                </c:pt>
              </c:strCache>
            </c:strRef>
          </c:cat>
          <c:val>
            <c:numRef>
              <c:f>'Tableau de bord'!$E$10:$E$11</c:f>
              <c:numCache>
                <c:formatCode>#\ ##0\ "€"</c:formatCode>
                <c:ptCount val="2"/>
                <c:pt idx="0">
                  <c:v>2007.21</c:v>
                </c:pt>
                <c:pt idx="1">
                  <c:v>5122.03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4C1-4A1A-BF10-C6BE5FEF3942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276520776"/>
        <c:axId val="309261232"/>
      </c:barChart>
      <c:catAx>
        <c:axId val="276520776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extTo"/>
        <c:crossAx val="309261232"/>
        <c:crosses val="autoZero"/>
        <c:auto val="1"/>
        <c:lblAlgn val="ctr"/>
        <c:lblOffset val="100"/>
        <c:noMultiLvlLbl val="0"/>
      </c:catAx>
      <c:valAx>
        <c:axId val="309261232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#\ ##0\ &quot;€&quot;" sourceLinked="0"/>
        <c:majorTickMark val="out"/>
        <c:minorTickMark val="none"/>
        <c:tickLblPos val="low"/>
        <c:txPr>
          <a:bodyPr/>
          <a:lstStyle/>
          <a:p>
            <a:pPr>
              <a:defRPr sz="70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</a:defRPr>
            </a:pPr>
            <a:endParaRPr lang="fr-FR"/>
          </a:p>
        </c:txPr>
        <c:crossAx val="276520776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398845650073752E-2"/>
          <c:y val="8.7619215119552687E-3"/>
          <c:w val="0.88491656019730536"/>
          <c:h val="0.86190046970431833"/>
        </c:manualLayout>
      </c:layout>
      <c:barChart>
        <c:barDir val="bar"/>
        <c:grouping val="stacked"/>
        <c:varyColors val="0"/>
        <c:ser>
          <c:idx val="0"/>
          <c:order val="0"/>
          <c:tx>
            <c:v>Annual Totals</c:v>
          </c:tx>
          <c:spPr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1-F7BD-4427-ABD8-923558E6203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  <c:extLst>
              <c:ext xmlns:c16="http://schemas.microsoft.com/office/drawing/2014/chart" uri="{C3380CC4-5D6E-409C-BE32-E72D297353CC}">
                <c16:uniqueId val="{00000003-F7BD-4427-ABD8-923558E62037}"/>
              </c:ext>
            </c:extLst>
          </c:dPt>
          <c:dLbls>
            <c:dLbl>
              <c:idx val="0"/>
              <c:tx>
                <c:strRef>
                  <c:f>'Tableau de bord'!$M$10</c:f>
                  <c:strCache>
                    <c:ptCount val="1"/>
                    <c:pt idx="0">
                      <c:v>2 834 €</c:v>
                    </c:pt>
                  </c:strCache>
                </c:strRef>
              </c:tx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>
                    <c15:dlblFTEntry>
                      <c15:txfldGUID>{93BC5CC7-0234-4247-8A99-7EBD93F9DE96}</c15:txfldGUID>
                      <c15:f>'Tableau de bord'!$M$10</c15:f>
                      <c15:dlblFieldTableCache>
                        <c:ptCount val="1"/>
                        <c:pt idx="0">
                          <c:v>2 834 €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1-F7BD-4427-ABD8-923558E62037}"/>
                </c:ext>
              </c:extLst>
            </c:dLbl>
            <c:dLbl>
              <c:idx val="1"/>
              <c:tx>
                <c:strRef>
                  <c:f>'Tableau de bord'!$M$11</c:f>
                  <c:strCache>
                    <c:ptCount val="1"/>
                    <c:pt idx="0">
                      <c:v>5 122 €</c:v>
                    </c:pt>
                  </c:strCache>
                </c:strRef>
              </c:tx>
              <c:numFmt formatCode="&quot;$&quot;#,##0" sourceLinked="0"/>
              <c:spPr>
                <a:noFill/>
                <a:ln>
                  <a:noFill/>
                </a:ln>
              </c:spPr>
              <c:txPr>
                <a:bodyPr rot="0" anchor="ctr" anchorCtr="0"/>
                <a:lstStyle/>
                <a:p>
                  <a:pPr algn="ctr">
                    <a:defRPr sz="12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dlblFieldTable>
                    <c15:dlblFTEntry>
                      <c15:txfldGUID>{BA1DC9EA-DDAF-459E-AC30-30EEAC8B8D6B}</c15:txfldGUID>
                      <c15:f>'Tableau de bord'!$M$11</c15:f>
                      <c15:dlblFieldTableCache>
                        <c:ptCount val="1"/>
                        <c:pt idx="0">
                          <c:v>5 122 €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3-F7BD-4427-ABD8-923558E62037}"/>
                </c:ext>
              </c:extLst>
            </c:dLbl>
            <c:numFmt formatCode="&quot;$&quot;#,##0" sourceLinked="0"/>
            <c:spPr>
              <a:noFill/>
              <a:ln>
                <a:noFill/>
              </a:ln>
              <a:effectLst/>
            </c:spPr>
            <c:txPr>
              <a:bodyPr anchor="ctr" anchorCtr="0"/>
              <a:lstStyle/>
              <a:p>
                <a:pPr algn="ctr"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'Tableau de bord'!$D$10:$D$11</c:f>
              <c:strCache>
                <c:ptCount val="2"/>
                <c:pt idx="0">
                  <c:v>Dépenses</c:v>
                </c:pt>
                <c:pt idx="1">
                  <c:v>Revenus</c:v>
                </c:pt>
              </c:strCache>
            </c:strRef>
          </c:cat>
          <c:val>
            <c:numRef>
              <c:f>'Tableau de bord'!$M$10:$M$11</c:f>
              <c:numCache>
                <c:formatCode>#\ ##0\ "€"</c:formatCode>
                <c:ptCount val="2"/>
                <c:pt idx="0">
                  <c:v>2833.86</c:v>
                </c:pt>
                <c:pt idx="1">
                  <c:v>5122.03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7BD-4427-ABD8-923558E62037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309262016"/>
        <c:axId val="309262408"/>
      </c:barChart>
      <c:catAx>
        <c:axId val="309262016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extTo"/>
        <c:crossAx val="309262408"/>
        <c:crosses val="autoZero"/>
        <c:auto val="1"/>
        <c:lblAlgn val="ctr"/>
        <c:lblOffset val="100"/>
        <c:noMultiLvlLbl val="0"/>
      </c:catAx>
      <c:valAx>
        <c:axId val="309262408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#\ ##0\ &quot;€&quot;" sourceLinked="0"/>
        <c:majorTickMark val="out"/>
        <c:minorTickMark val="none"/>
        <c:tickLblPos val="low"/>
        <c:spPr>
          <a:solidFill>
            <a:sysClr val="window" lastClr="FFFFFF"/>
          </a:solidFill>
        </c:spPr>
        <c:txPr>
          <a:bodyPr/>
          <a:lstStyle/>
          <a:p>
            <a:pPr>
              <a:defRPr sz="70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fr-FR"/>
          </a:p>
        </c:txPr>
        <c:crossAx val="309262016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[Budget personnel bimensuel1essai.xlsx]TCD de catégorie!CategoryTotals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0199313156341189"/>
              <c:y val="-0.1570109929920838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3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9.4295536728437337E-2"/>
              <c:y val="-0.1464259822285726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4"/>
        <c:spPr>
          <a:solidFill>
            <a:schemeClr val="accent1">
              <a:tint val="6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89347134858225"/>
              <c:y val="-0.1323126345438909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5"/>
        <c:spPr>
          <a:solidFill>
            <a:schemeClr val="accent1">
              <a:shade val="9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2720085229911825"/>
              <c:y val="9.9935381064485407E-2"/>
            </c:manualLayout>
          </c:layout>
          <c:spPr>
            <a:xfrm>
              <a:off x="5307112" y="6093738"/>
              <a:ext cx="809238" cy="382562"/>
            </a:xfrm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>
                    <a:gd name="adj1" fmla="val -227712"/>
                    <a:gd name="adj2" fmla="val -145726"/>
                  </a:avLst>
                </a:prstGeom>
                <a:noFill/>
                <a:ln>
                  <a:noFill/>
                </a:ln>
              </c15:spPr>
              <c15:layout>
                <c:manualLayout>
                  <c:w val="0.12262177655639912"/>
                  <c:h val="5.3142032647118108E-2"/>
                </c:manualLayout>
              </c15:layout>
            </c:ext>
          </c:extLst>
        </c:dLbl>
      </c:pivotFmt>
      <c:pivotFmt>
        <c:idx val="6"/>
        <c:spPr>
          <a:solidFill>
            <a:schemeClr val="accent1">
              <a:tint val="77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20398626312682364"/>
              <c:y val="-0.1093784445562831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7"/>
        <c:spPr>
          <a:solidFill>
            <a:schemeClr val="accent1">
              <a:tint val="93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38234256600233"/>
              <c:y val="-7.056673842340852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8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2.8865980631154288E-2"/>
              <c:y val="-0.1552468245314986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9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9821306700059277"/>
              <c:y val="-8.4680086108090163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0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2.8865980631154288E-2"/>
              <c:y val="-0.1552468245314986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1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0199313156341189"/>
              <c:y val="-0.1570109929920838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2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9821306700059277"/>
              <c:y val="-8.4680086108090163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3"/>
        <c:spPr>
          <a:solidFill>
            <a:schemeClr val="accent1">
              <a:shade val="9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2720085229911825"/>
              <c:y val="9.9935381064485407E-2"/>
            </c:manualLayout>
          </c:layout>
          <c:spPr>
            <a:xfrm>
              <a:off x="5307112" y="6093738"/>
              <a:ext cx="809238" cy="382562"/>
            </a:xfrm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>
                    <a:gd name="adj1" fmla="val -227712"/>
                    <a:gd name="adj2" fmla="val -145726"/>
                  </a:avLst>
                </a:prstGeom>
                <a:noFill/>
                <a:ln>
                  <a:noFill/>
                </a:ln>
              </c15:spPr>
              <c15:layout>
                <c:manualLayout>
                  <c:w val="0.12262177655639912"/>
                  <c:h val="5.3142032647118108E-2"/>
                </c:manualLayout>
              </c15:layout>
            </c:ext>
          </c:extLst>
        </c:dLbl>
      </c:pivotFmt>
      <c:pivotFmt>
        <c:idx val="14"/>
        <c:spPr>
          <a:solidFill>
            <a:schemeClr val="accent1">
              <a:tint val="93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38234256600233"/>
              <c:y val="-7.056673842340852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5"/>
        <c:spPr>
          <a:solidFill>
            <a:schemeClr val="accent1">
              <a:tint val="77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20398626312682364"/>
              <c:y val="-0.1093784445562831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6"/>
        <c:spPr>
          <a:solidFill>
            <a:schemeClr val="accent1">
              <a:tint val="6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89347134858225"/>
              <c:y val="-0.1323126345438909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7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9.4295536728437337E-2"/>
              <c:y val="-0.1464259822285726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9"/>
        <c:spPr>
          <a:solidFill>
            <a:schemeClr val="accent1">
              <a:tint val="95000"/>
            </a:schemeClr>
          </a:solidFill>
          <a:ln>
            <a:noFill/>
          </a:ln>
          <a:effectLst/>
        </c:spPr>
      </c:pivotFmt>
      <c:pivotFmt>
        <c:idx val="20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528096146331325"/>
              <c:y val="-9.6149707534124523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1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6.8486925599944543E-2"/>
              <c:y val="-0.11395520892933278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2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4.5101146126792752E-2"/>
              <c:y val="-0.11039410865029116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3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2695137428282405"/>
              <c:y val="-8.7246956836520423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4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4.5101146126792752E-2"/>
              <c:y val="-0.11039410865029116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5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2695137428282405"/>
              <c:y val="-8.7246956836520423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6"/>
        <c:spPr>
          <a:solidFill>
            <a:schemeClr val="accent1">
              <a:tint val="30000"/>
            </a:schemeClr>
          </a:solidFill>
          <a:ln>
            <a:noFill/>
          </a:ln>
          <a:effectLst/>
        </c:spPr>
      </c:pivotFmt>
      <c:pivotFmt>
        <c:idx val="27"/>
        <c:spPr>
          <a:solidFill>
            <a:schemeClr val="accent1">
              <a:tint val="95000"/>
            </a:schemeClr>
          </a:solidFill>
          <a:ln>
            <a:noFill/>
          </a:ln>
          <a:effectLst/>
        </c:spPr>
      </c:pivotFmt>
      <c:pivotFmt>
        <c:idx val="28"/>
        <c:spPr>
          <a:solidFill>
            <a:schemeClr val="accent1">
              <a:tint val="30000"/>
            </a:schemeClr>
          </a:solidFill>
          <a:ln>
            <a:noFill/>
          </a:ln>
          <a:effectLst/>
        </c:spPr>
      </c:pivotFmt>
      <c:pivotFmt>
        <c:idx val="29"/>
        <c:spPr>
          <a:solidFill>
            <a:schemeClr val="accent1">
              <a:tint val="7000"/>
            </a:schemeClr>
          </a:solidFill>
          <a:ln>
            <a:noFill/>
          </a:ln>
          <a:effectLst/>
        </c:spPr>
      </c:pivotFmt>
      <c:pivotFmt>
        <c:idx val="30"/>
        <c:spPr>
          <a:solidFill>
            <a:schemeClr val="accent1">
              <a:tint val="84000"/>
            </a:schemeClr>
          </a:solidFill>
          <a:ln>
            <a:noFill/>
          </a:ln>
          <a:effectLst/>
        </c:spPr>
      </c:pivotFmt>
    </c:pivotFmts>
    <c:plotArea>
      <c:layout/>
      <c:doughnutChart>
        <c:varyColors val="1"/>
        <c:ser>
          <c:idx val="0"/>
          <c:order val="0"/>
          <c:tx>
            <c:strRef>
              <c:f>'TCD de catégorie'!$D$7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shade val="4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FE1-47E6-9946-DBB6F210A818}"/>
              </c:ext>
            </c:extLst>
          </c:dPt>
          <c:dPt>
            <c:idx val="1"/>
            <c:bubble3D val="0"/>
            <c:spPr>
              <a:solidFill>
                <a:schemeClr val="accent1">
                  <a:shade val="61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FE1-47E6-9946-DBB6F210A818}"/>
              </c:ext>
            </c:extLst>
          </c:dPt>
          <c:dPt>
            <c:idx val="2"/>
            <c:bubble3D val="0"/>
            <c:spPr>
              <a:solidFill>
                <a:schemeClr val="accent1">
                  <a:shade val="76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FE1-47E6-9946-DBB6F210A818}"/>
              </c:ext>
            </c:extLst>
          </c:dPt>
          <c:dPt>
            <c:idx val="3"/>
            <c:bubble3D val="0"/>
            <c:spPr>
              <a:solidFill>
                <a:schemeClr val="accent1">
                  <a:tint val="3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FE1-47E6-9946-DBB6F210A818}"/>
              </c:ext>
            </c:extLst>
          </c:dPt>
          <c:dPt>
            <c:idx val="4"/>
            <c:bubble3D val="0"/>
            <c:spPr>
              <a:solidFill>
                <a:schemeClr val="accent1">
                  <a:tint val="9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FE1-47E6-9946-DBB6F210A818}"/>
              </c:ext>
            </c:extLst>
          </c:dPt>
          <c:dPt>
            <c:idx val="5"/>
            <c:bubble3D val="0"/>
            <c:spPr>
              <a:solidFill>
                <a:schemeClr val="accent1">
                  <a:tint val="3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8FE1-47E6-9946-DBB6F210A818}"/>
              </c:ext>
            </c:extLst>
          </c:dPt>
          <c:dPt>
            <c:idx val="6"/>
            <c:bubble3D val="0"/>
            <c:spPr>
              <a:solidFill>
                <a:schemeClr val="accent1">
                  <a:tint val="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8FE1-47E6-9946-DBB6F210A818}"/>
              </c:ext>
            </c:extLst>
          </c:dPt>
          <c:dPt>
            <c:idx val="7"/>
            <c:bubble3D val="0"/>
            <c:spPr>
              <a:solidFill>
                <a:schemeClr val="accent1">
                  <a:tint val="84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8FE1-47E6-9946-DBB6F210A818}"/>
              </c:ext>
            </c:extLst>
          </c:dPt>
          <c:dLbls>
            <c:dLbl>
              <c:idx val="0"/>
              <c:layout>
                <c:manualLayout>
                  <c:x val="-6.8486925599944543E-2"/>
                  <c:y val="-0.11395520892933278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FE1-47E6-9946-DBB6F210A818}"/>
                </c:ext>
              </c:extLst>
            </c:dLbl>
            <c:dLbl>
              <c:idx val="1"/>
              <c:layout>
                <c:manualLayout>
                  <c:x val="4.5101146126792752E-2"/>
                  <c:y val="-0.1103941086502911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FE1-47E6-9946-DBB6F210A818}"/>
                </c:ext>
              </c:extLst>
            </c:dLbl>
            <c:dLbl>
              <c:idx val="2"/>
              <c:layout>
                <c:manualLayout>
                  <c:x val="0.12695137428282405"/>
                  <c:y val="-8.724695683652042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FE1-47E6-9946-DBB6F210A818}"/>
                </c:ext>
              </c:extLst>
            </c:dLbl>
            <c:spPr>
              <a:solidFill>
                <a:srgbClr val="F2F2F2">
                  <a:alpha val="56863"/>
                </a:srgb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46800" tIns="46800" rIns="46800" bIns="4680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'TCD de catégorie'!$C$8:$C$16</c:f>
              <c:strCache>
                <c:ptCount val="8"/>
                <c:pt idx="0">
                  <c:v>Alimentation</c:v>
                </c:pt>
                <c:pt idx="1">
                  <c:v>Divertissement</c:v>
                </c:pt>
                <c:pt idx="2">
                  <c:v>Enfants</c:v>
                </c:pt>
                <c:pt idx="3">
                  <c:v>Foyer</c:v>
                </c:pt>
                <c:pt idx="4">
                  <c:v>Personnel</c:v>
                </c:pt>
                <c:pt idx="5">
                  <c:v>Autre</c:v>
                </c:pt>
                <c:pt idx="6">
                  <c:v>Soins</c:v>
                </c:pt>
                <c:pt idx="7">
                  <c:v>Impôts/Juridique</c:v>
                </c:pt>
              </c:strCache>
            </c:strRef>
          </c:cat>
          <c:val>
            <c:numRef>
              <c:f>'TCD de catégorie'!$D$8:$D$16</c:f>
              <c:numCache>
                <c:formatCode>#\ ##0\ "€"</c:formatCode>
                <c:ptCount val="8"/>
                <c:pt idx="0">
                  <c:v>549.98</c:v>
                </c:pt>
                <c:pt idx="1">
                  <c:v>639.95000000000005</c:v>
                </c:pt>
                <c:pt idx="2">
                  <c:v>245.07999999999998</c:v>
                </c:pt>
                <c:pt idx="3">
                  <c:v>1199.96</c:v>
                </c:pt>
                <c:pt idx="4">
                  <c:v>1171.7899999999997</c:v>
                </c:pt>
                <c:pt idx="5">
                  <c:v>1872.52</c:v>
                </c:pt>
                <c:pt idx="6">
                  <c:v>189.49</c:v>
                </c:pt>
                <c:pt idx="7">
                  <c:v>2056.08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8FE1-47E6-9946-DBB6F210A81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67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 algn="ctr">
        <a:defRPr sz="900" b="0" i="0" u="none" strike="noStrike" kern="1200" baseline="0">
          <a:solidFill>
            <a:schemeClr val="tx1">
              <a:lumMod val="65000"/>
              <a:lumOff val="35000"/>
            </a:schemeClr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pin" dx="16" fmlaLink="$E$6" max="12" min="1" page="10" val="10"/>
</file>

<file path=xl/ctrlProps/ctrlProp2.xml><?xml version="1.0" encoding="utf-8"?>
<formControlPr xmlns="http://schemas.microsoft.com/office/spreadsheetml/2009/9/main" objectType="Spin" dx="16" fmlaLink="$K$6" max="3000" min="1904" page="10" val="2016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1574986</xdr:colOff>
      <xdr:row>8</xdr:row>
      <xdr:rowOff>368114</xdr:rowOff>
    </xdr:from>
    <xdr:to>
      <xdr:col>8</xdr:col>
      <xdr:colOff>98610</xdr:colOff>
      <xdr:row>11</xdr:row>
      <xdr:rowOff>177613</xdr:rowOff>
    </xdr:to>
    <xdr:graphicFrame macro="">
      <xdr:nvGraphicFramePr>
        <xdr:cNvPr id="2" name="Graphique 1" descr="Graphique en barres comparant le total des Revenus au total des Dépenses par mois." title="Totaux mensuel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683560</xdr:colOff>
      <xdr:row>8</xdr:row>
      <xdr:rowOff>371513</xdr:rowOff>
    </xdr:from>
    <xdr:to>
      <xdr:col>15</xdr:col>
      <xdr:colOff>661147</xdr:colOff>
      <xdr:row>11</xdr:row>
      <xdr:rowOff>177613</xdr:rowOff>
    </xdr:to>
    <xdr:graphicFrame macro="">
      <xdr:nvGraphicFramePr>
        <xdr:cNvPr id="3" name="Graphique 2" descr="Graphique en barres comparant le total des Revenus au total des Dépenses par an." title="Totaux annuel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88900</xdr:colOff>
          <xdr:row>5</xdr:row>
          <xdr:rowOff>12700</xdr:rowOff>
        </xdr:from>
        <xdr:to>
          <xdr:col>4</xdr:col>
          <xdr:colOff>222250</xdr:colOff>
          <xdr:row>6</xdr:row>
          <xdr:rowOff>12700</xdr:rowOff>
        </xdr:to>
        <xdr:sp macro="" textlink="">
          <xdr:nvSpPr>
            <xdr:cNvPr id="1031" name="Compteur 7" descr="Compteur pour l’Mois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298450</xdr:colOff>
          <xdr:row>5</xdr:row>
          <xdr:rowOff>12700</xdr:rowOff>
        </xdr:from>
        <xdr:to>
          <xdr:col>11</xdr:col>
          <xdr:colOff>431800</xdr:colOff>
          <xdr:row>6</xdr:row>
          <xdr:rowOff>0</xdr:rowOff>
        </xdr:to>
        <xdr:sp macro="" textlink="">
          <xdr:nvSpPr>
            <xdr:cNvPr id="1033" name="Compteur 9" descr="Compteur pour l’Année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0</xdr:colOff>
      <xdr:row>4</xdr:row>
      <xdr:rowOff>142873</xdr:rowOff>
    </xdr:from>
    <xdr:to>
      <xdr:col>4</xdr:col>
      <xdr:colOff>285748</xdr:colOff>
      <xdr:row>6</xdr:row>
      <xdr:rowOff>57151</xdr:rowOff>
    </xdr:to>
    <xdr:grpSp>
      <xdr:nvGrpSpPr>
        <xdr:cNvPr id="6" name="Groupe 5" descr="&quot;&quot;" title="Sélecteur de moi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304800" y="962023"/>
          <a:ext cx="3079748" cy="390528"/>
          <a:chOff x="400048" y="828674"/>
          <a:chExt cx="3105150" cy="476254"/>
        </a:xfrm>
      </xdr:grpSpPr>
      <xdr:sp macro="" textlink="">
        <xdr:nvSpPr>
          <xdr:cNvPr id="7" name="Rectangle à coins arrondis du même côté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 rot="16200000">
            <a:off x="1714496" y="-485774"/>
            <a:ext cx="476254" cy="3105150"/>
          </a:xfrm>
          <a:prstGeom prst="round2SameRect">
            <a:avLst>
              <a:gd name="adj1" fmla="val 50000"/>
              <a:gd name="adj2" fmla="val 0"/>
            </a:avLst>
          </a:prstGeom>
          <a:noFill/>
          <a:ln w="6350">
            <a:solidFill>
              <a:schemeClr val="bg1">
                <a:lumMod val="65000"/>
              </a:schemeClr>
            </a:solidFill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b" anchorCtr="0"/>
          <a:lstStyle/>
          <a:p>
            <a:pPr algn="r"/>
            <a:endParaRPr lang="en-US" sz="1100"/>
          </a:p>
        </xdr:txBody>
      </xdr:sp>
      <xdr:sp macro="" textlink="">
        <xdr:nvSpPr>
          <xdr:cNvPr id="8" name="Rectangle à coins arrondis du même côté 7" descr="&quot;&quot;" title="Mois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 rot="16200000">
            <a:off x="686085" y="666463"/>
            <a:ext cx="375171" cy="813885"/>
          </a:xfrm>
          <a:prstGeom prst="round2SameRect">
            <a:avLst>
              <a:gd name="adj1" fmla="val 50000"/>
              <a:gd name="adj2" fmla="val 50000"/>
            </a:avLst>
          </a:prstGeom>
          <a:solidFill>
            <a:schemeClr val="accent2"/>
          </a:solidFill>
          <a:ln w="6350"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ctr" anchorCtr="0"/>
          <a:lstStyle/>
          <a:p>
            <a:pPr algn="ctr"/>
            <a:r>
              <a:rPr lang="en-US" sz="900" b="1">
                <a:solidFill>
                  <a:schemeClr val="bg1"/>
                </a:solidFill>
              </a:rPr>
              <a:t>MOIS</a:t>
            </a:r>
          </a:p>
        </xdr:txBody>
      </xdr:sp>
    </xdr:grpSp>
    <xdr:clientData/>
  </xdr:twoCellAnchor>
  <xdr:twoCellAnchor>
    <xdr:from>
      <xdr:col>9</xdr:col>
      <xdr:colOff>9525</xdr:colOff>
      <xdr:row>4</xdr:row>
      <xdr:rowOff>142875</xdr:rowOff>
    </xdr:from>
    <xdr:to>
      <xdr:col>11</xdr:col>
      <xdr:colOff>504825</xdr:colOff>
      <xdr:row>6</xdr:row>
      <xdr:rowOff>57153</xdr:rowOff>
    </xdr:to>
    <xdr:grpSp>
      <xdr:nvGrpSpPr>
        <xdr:cNvPr id="11" name="Groupe 10" descr="&quot;&quot;" title="Sélecteur d’anné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7902575" y="962025"/>
          <a:ext cx="2413000" cy="390528"/>
          <a:chOff x="400048" y="828674"/>
          <a:chExt cx="3105150" cy="476254"/>
        </a:xfrm>
      </xdr:grpSpPr>
      <xdr:sp macro="" textlink="">
        <xdr:nvSpPr>
          <xdr:cNvPr id="12" name="Rectangle à coins arrondis du même côté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 rot="16200000">
            <a:off x="1714496" y="-485774"/>
            <a:ext cx="476254" cy="3105150"/>
          </a:xfrm>
          <a:prstGeom prst="round2SameRect">
            <a:avLst>
              <a:gd name="adj1" fmla="val 50000"/>
              <a:gd name="adj2" fmla="val 0"/>
            </a:avLst>
          </a:prstGeom>
          <a:noFill/>
          <a:ln w="6350">
            <a:solidFill>
              <a:schemeClr val="bg1">
                <a:lumMod val="65000"/>
              </a:schemeClr>
            </a:solidFill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b" anchorCtr="0"/>
          <a:lstStyle/>
          <a:p>
            <a:pPr algn="r"/>
            <a:endParaRPr lang="en-US" sz="1100"/>
          </a:p>
        </xdr:txBody>
      </xdr:sp>
      <xdr:sp macro="" textlink="">
        <xdr:nvSpPr>
          <xdr:cNvPr id="13" name="Rectangle à coins arrondis du même côté 12" descr="&quot;&quot;" title="Années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 rot="16200000">
            <a:off x="707104" y="641474"/>
            <a:ext cx="379142" cy="859888"/>
          </a:xfrm>
          <a:prstGeom prst="round2SameRect">
            <a:avLst>
              <a:gd name="adj1" fmla="val 50000"/>
              <a:gd name="adj2" fmla="val 49999"/>
            </a:avLst>
          </a:prstGeom>
          <a:solidFill>
            <a:schemeClr val="accent2"/>
          </a:solidFill>
          <a:ln w="6350"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ctr" anchorCtr="0"/>
          <a:lstStyle/>
          <a:p>
            <a:pPr marL="0" indent="0" algn="ctr"/>
            <a:r>
              <a:rPr lang="fr-FR" altLang="zh-CN" sz="900" b="1">
                <a:solidFill>
                  <a:schemeClr val="bg1"/>
                </a:solidFill>
                <a:latin typeface="+mn-lt"/>
                <a:ea typeface="+mn-ea"/>
                <a:cs typeface="+mn-cs"/>
              </a:rPr>
              <a:t>ANNÉE</a:t>
            </a:r>
            <a:endParaRPr lang="en-US" sz="9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4</xdr:row>
      <xdr:rowOff>19051</xdr:rowOff>
    </xdr:from>
    <xdr:to>
      <xdr:col>7</xdr:col>
      <xdr:colOff>1030605</xdr:colOff>
      <xdr:row>11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Description" descr="Sélectionnez une Description spécifique pour filtrer les dépenses selon cette sélection." title="Segment Description">
              <a:extLst>
                <a:ext uri="{FF2B5EF4-FFF2-40B4-BE49-F238E27FC236}">
                  <a16:creationId xmlns:a16="http://schemas.microsoft.com/office/drawing/2014/main" id="{00000000-0008-0000-02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crip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42183" y="836763"/>
              <a:ext cx="3988566" cy="18717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0</xdr:colOff>
      <xdr:row>4</xdr:row>
      <xdr:rowOff>123826</xdr:rowOff>
    </xdr:from>
    <xdr:to>
      <xdr:col>4</xdr:col>
      <xdr:colOff>219075</xdr:colOff>
      <xdr:row>9</xdr:row>
      <xdr:rowOff>219076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 descr="Faites glisser sur la chronologie pour filtrer les Dépenses selon la période sélectionnée." title="Chronologie de dates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875" y="942976"/>
              <a:ext cx="3333750" cy="138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  <xdr:twoCellAnchor>
    <xdr:from>
      <xdr:col>2</xdr:col>
      <xdr:colOff>28575</xdr:colOff>
      <xdr:row>10</xdr:row>
      <xdr:rowOff>123824</xdr:rowOff>
    </xdr:from>
    <xdr:to>
      <xdr:col>4</xdr:col>
      <xdr:colOff>672231</xdr:colOff>
      <xdr:row>12</xdr:row>
      <xdr:rowOff>34645</xdr:rowOff>
    </xdr:to>
    <xdr:sp macro="" textlink="">
      <xdr:nvSpPr>
        <xdr:cNvPr id="4" name="ZoneTexte 3" descr="Cliquez avec le bouton droit sur le tableau croisé dynamique Dépenses ci-dessous, puis cliquez sur Actualiser pour mettre à jour les données de cette feuille.&#10;" title="Conseil de Rapport de budget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334094" y="2505074"/>
          <a:ext cx="3600000" cy="43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marL="0" indent="0" algn="l">
            <a:lnSpc>
              <a:spcPct val="114000"/>
            </a:lnSpc>
          </a:pPr>
          <a:r>
            <a:rPr lang="fr-FR" altLang="zh-CN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Cliquez avec le bouton droit sur le tableau croisé</a:t>
          </a:r>
          <a:r>
            <a:rPr lang="zh-CN" altLang="fr-FR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altLang="zh-CN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dynamique Dépenses ci-dessous, puis cliquez sur </a:t>
          </a:r>
          <a:r>
            <a:rPr lang="fr-FR" altLang="zh-CN" sz="800" b="1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Actualiser</a:t>
          </a:r>
          <a:r>
            <a:rPr lang="fr-FR" altLang="zh-CN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pour mettre à</a:t>
          </a:r>
          <a:r>
            <a:rPr lang="zh-CN" altLang="fr-FR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altLang="zh-CN" sz="80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jour les données de cette feuille.</a:t>
          </a:r>
          <a:endParaRPr lang="en-US" sz="800">
            <a:solidFill>
              <a:schemeClr val="tx1">
                <a:lumMod val="65000"/>
                <a:lumOff val="3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0</xdr:colOff>
      <xdr:row>13</xdr:row>
      <xdr:rowOff>109537</xdr:rowOff>
    </xdr:from>
    <xdr:to>
      <xdr:col>8</xdr:col>
      <xdr:colOff>27214</xdr:colOff>
      <xdr:row>41</xdr:row>
      <xdr:rowOff>231321</xdr:rowOff>
    </xdr:to>
    <xdr:graphicFrame macro="">
      <xdr:nvGraphicFramePr>
        <xdr:cNvPr id="7" name="Totaux de Catégorie" descr="Graphique en barres comparant les totaux de chaque catégorie." title="Totaux de Catégorie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695325</xdr:colOff>
      <xdr:row>4</xdr:row>
      <xdr:rowOff>28575</xdr:rowOff>
    </xdr:from>
    <xdr:to>
      <xdr:col>6</xdr:col>
      <xdr:colOff>292576</xdr:colOff>
      <xdr:row>11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ATÉGORIE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57188" y="846287"/>
              <a:ext cx="3506096" cy="18527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Maguy Usselio" refreshedDate="42676.576479166666" createdVersion="5" refreshedVersion="6" minRefreshableVersion="3" recordCount="64">
  <cacheSource type="worksheet">
    <worksheetSource name="Dépenses"/>
  </cacheSource>
  <cacheFields count="5">
    <cacheField name="DATE" numFmtId="14">
      <sharedItems containsSemiMixedTypes="0" containsNonDate="0" containsDate="1" containsString="0" minDate="2016-10-22T00:00:00" maxDate="2017-11-16T00:00:00" count="21">
        <d v="2016-10-22T00:00:00"/>
        <d v="2016-10-28T00:00:00"/>
        <d v="2016-10-25T00:00:00"/>
        <d v="2016-10-26T00:00:00"/>
        <d v="2016-10-24T00:00:00"/>
        <d v="2016-10-29T00:00:00"/>
        <d v="2016-10-27T00:00:00"/>
        <d v="2016-11-15T00:00:00"/>
        <d v="2017-01-15T00:00:00"/>
        <d v="2017-02-15T00:00:00"/>
        <d v="2017-03-15T00:00:00"/>
        <d v="2017-04-15T00:00:00"/>
        <d v="2017-05-15T00:00:00"/>
        <d v="2017-06-15T00:00:00"/>
        <d v="2017-07-15T00:00:00"/>
        <d v="2017-08-15T00:00:00"/>
        <d v="2017-09-15T00:00:00"/>
        <d v="2017-10-15T00:00:00"/>
        <d v="2017-11-15T00:00:00"/>
        <d v="2016-11-01T00:00:00"/>
        <d v="2016-11-05T00:00:00"/>
      </sharedItems>
    </cacheField>
    <cacheField name="CATÉGORIE" numFmtId="0">
      <sharedItems containsBlank="1" count="12">
        <s v="Personnel"/>
        <s v="Alimentation"/>
        <s v="Foyer"/>
        <s v="Enfants"/>
        <s v="Autre"/>
        <s v="Soins"/>
        <s v="Divertissement"/>
        <s v="Impôts/Juridique"/>
        <m u="1"/>
        <s v="Animaux" u="1"/>
        <s v="Comptes de placement" u="1"/>
        <s v="Transport" u="1"/>
      </sharedItems>
    </cacheField>
    <cacheField name="DESCRIPTION" numFmtId="0">
      <sharedItems containsBlank="1" count="70">
        <s v="Vêtements"/>
        <s v="Courses"/>
        <s v="Autre"/>
        <s v="Pressing"/>
        <s v="Chaussures"/>
        <s v="Repas sorties"/>
        <s v="Téléphone portable"/>
        <s v="Cantine"/>
        <s v="periscolaire"/>
        <s v="Repas profesionnels"/>
        <s v="Especes"/>
        <s v="Jouets/jeux"/>
        <s v="Parapharmacie"/>
        <s v="Jardin fleurs"/>
        <s v="Frais bancaire"/>
        <s v="Médecin/Clinique"/>
        <s v="Musique"/>
        <s v="Taxe fronciere"/>
        <s v="Câble/Internet/Téléphone"/>
        <s v="Taxe "/>
        <s v="Taxe habitation"/>
        <s v="Concerts/Théâtre"/>
        <s v="Emprunt-logement"/>
        <m u="1"/>
        <s v="Dining out" u="1"/>
        <s v="Fournitures" u="1"/>
        <s v="Car Insurance" u="1"/>
        <s v="Alimentation" u="1"/>
        <s v="Compte de placement" u="1"/>
        <s v="Carte bancaire 1 " u="1"/>
        <s v="Électricité" u="1"/>
        <s v="Mortgage" u="1"/>
        <s v="Télévision" u="1"/>
        <s v="Garbage" u="1"/>
        <s v="Car 1 Payment " u="1"/>
        <s v="Toilettage" u="1"/>
        <s v="Concerts/Theater" u="1"/>
        <s v="Credit Card 1 " u="1"/>
        <s v="Investment account" u="1"/>
        <s v="Electricity" u="1"/>
        <s v="Internet" u="1"/>
        <s v="Épargne" u="1"/>
        <s v="Television" u="1"/>
        <s v="Food" u="1"/>
        <s v="Movies" u="1"/>
        <s v="Lunch money" u="1"/>
        <s v="Health/Fitness club" u="1"/>
        <s v="Repas à l’extérieur" u="1"/>
        <s v="Téléphone fixe" u="1"/>
        <s v="Poubelles" u="1"/>
        <s v="Maintenance/Réparations" u="1"/>
        <s v="Films" u="1"/>
        <s v="Grooming" u="1"/>
        <s v="Groceries" u="1"/>
        <s v="Argent du déjeuner" u="1"/>
        <s v="Cell phone" u="1"/>
        <s v="Other" u="1"/>
        <s v="Home phone" u="1"/>
        <s v="Car 2 Payment " u="1"/>
        <s v="Eau/canalisations" u="1"/>
        <s v="Maintenance/repairs" u="1"/>
        <s v="Assurance auto" u="1"/>
        <s v="Water/sewer" u="1"/>
        <s v="Paiement voiture 1 " u="1"/>
        <s v="Paiement voiture 2 " u="1"/>
        <s v="Fuel" u="1"/>
        <s v="Supplies" u="1"/>
        <s v="Club de fitness/bien-être" u="1"/>
        <s v="Carburant" u="1"/>
        <s v="Savings" u="1"/>
      </sharedItems>
    </cacheField>
    <cacheField name="MONTANT" numFmtId="167">
      <sharedItems containsSemiMixedTypes="0" containsString="0" containsNumber="1" minValue="4" maxValue="1762.52"/>
    </cacheField>
    <cacheField name="POINTAGE" numFmtId="0">
      <sharedItems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n v="14.99"/>
    <s v="X"/>
  </r>
  <r>
    <x v="0"/>
    <x v="1"/>
    <x v="1"/>
    <n v="202.18"/>
    <s v="X"/>
  </r>
  <r>
    <x v="0"/>
    <x v="0"/>
    <x v="0"/>
    <n v="349"/>
    <m/>
  </r>
  <r>
    <x v="0"/>
    <x v="0"/>
    <x v="2"/>
    <n v="39.9"/>
    <s v="X"/>
  </r>
  <r>
    <x v="0"/>
    <x v="0"/>
    <x v="0"/>
    <n v="419.7"/>
    <m/>
  </r>
  <r>
    <x v="0"/>
    <x v="0"/>
    <x v="0"/>
    <n v="98.9"/>
    <s v="X"/>
  </r>
  <r>
    <x v="0"/>
    <x v="0"/>
    <x v="3"/>
    <n v="15"/>
    <s v="X"/>
  </r>
  <r>
    <x v="0"/>
    <x v="0"/>
    <x v="4"/>
    <n v="222"/>
    <s v="X"/>
  </r>
  <r>
    <x v="0"/>
    <x v="1"/>
    <x v="5"/>
    <n v="55.3"/>
    <s v="X"/>
  </r>
  <r>
    <x v="1"/>
    <x v="2"/>
    <x v="6"/>
    <n v="37.69"/>
    <m/>
  </r>
  <r>
    <x v="1"/>
    <x v="2"/>
    <x v="6"/>
    <n v="24.42"/>
    <m/>
  </r>
  <r>
    <x v="2"/>
    <x v="3"/>
    <x v="7"/>
    <n v="155.78"/>
    <m/>
  </r>
  <r>
    <x v="2"/>
    <x v="3"/>
    <x v="8"/>
    <n v="83.3"/>
    <m/>
  </r>
  <r>
    <x v="3"/>
    <x v="1"/>
    <x v="9"/>
    <n v="11"/>
    <s v="X"/>
  </r>
  <r>
    <x v="3"/>
    <x v="4"/>
    <x v="10"/>
    <n v="30"/>
    <s v="X"/>
  </r>
  <r>
    <x v="3"/>
    <x v="1"/>
    <x v="9"/>
    <n v="9.1"/>
    <s v="X"/>
  </r>
  <r>
    <x v="4"/>
    <x v="1"/>
    <x v="1"/>
    <n v="4"/>
    <s v="X"/>
  </r>
  <r>
    <x v="2"/>
    <x v="1"/>
    <x v="9"/>
    <n v="9.15"/>
    <s v="X"/>
  </r>
  <r>
    <x v="1"/>
    <x v="1"/>
    <x v="9"/>
    <n v="9.3000000000000007"/>
    <m/>
  </r>
  <r>
    <x v="5"/>
    <x v="1"/>
    <x v="1"/>
    <n v="39.01"/>
    <m/>
  </r>
  <r>
    <x v="5"/>
    <x v="1"/>
    <x v="1"/>
    <n v="74.92"/>
    <m/>
  </r>
  <r>
    <x v="4"/>
    <x v="3"/>
    <x v="11"/>
    <n v="6"/>
    <m/>
  </r>
  <r>
    <x v="4"/>
    <x v="5"/>
    <x v="12"/>
    <n v="72.489999999999995"/>
    <s v="X"/>
  </r>
  <r>
    <x v="3"/>
    <x v="1"/>
    <x v="1"/>
    <n v="6.3"/>
    <s v="X"/>
  </r>
  <r>
    <x v="1"/>
    <x v="1"/>
    <x v="1"/>
    <n v="100.47"/>
    <m/>
  </r>
  <r>
    <x v="5"/>
    <x v="1"/>
    <x v="1"/>
    <n v="29.25"/>
    <m/>
  </r>
  <r>
    <x v="5"/>
    <x v="0"/>
    <x v="13"/>
    <n v="12.3"/>
    <m/>
  </r>
  <r>
    <x v="5"/>
    <x v="4"/>
    <x v="10"/>
    <n v="80"/>
    <m/>
  </r>
  <r>
    <x v="0"/>
    <x v="2"/>
    <x v="14"/>
    <n v="9.32"/>
    <s v="X"/>
  </r>
  <r>
    <x v="2"/>
    <x v="5"/>
    <x v="15"/>
    <n v="117"/>
    <m/>
  </r>
  <r>
    <x v="6"/>
    <x v="6"/>
    <x v="16"/>
    <n v="9.9499999999999993"/>
    <s v="X"/>
  </r>
  <r>
    <x v="1"/>
    <x v="7"/>
    <x v="17"/>
    <n v="155.78"/>
    <s v="X"/>
  </r>
  <r>
    <x v="1"/>
    <x v="2"/>
    <x v="18"/>
    <n v="37.69"/>
    <s v="X"/>
  </r>
  <r>
    <x v="1"/>
    <x v="7"/>
    <x v="19"/>
    <n v="83.3"/>
    <s v="X"/>
  </r>
  <r>
    <x v="1"/>
    <x v="2"/>
    <x v="18"/>
    <n v="24.42"/>
    <s v="X"/>
  </r>
  <r>
    <x v="1"/>
    <x v="4"/>
    <x v="2"/>
    <n v="1762.52"/>
    <m/>
  </r>
  <r>
    <x v="7"/>
    <x v="7"/>
    <x v="17"/>
    <n v="49"/>
    <m/>
  </r>
  <r>
    <x v="7"/>
    <x v="7"/>
    <x v="20"/>
    <n v="30"/>
    <m/>
  </r>
  <r>
    <x v="8"/>
    <x v="7"/>
    <x v="20"/>
    <n v="69"/>
    <m/>
  </r>
  <r>
    <x v="9"/>
    <x v="7"/>
    <x v="20"/>
    <n v="69"/>
    <m/>
  </r>
  <r>
    <x v="10"/>
    <x v="7"/>
    <x v="20"/>
    <n v="69"/>
    <m/>
  </r>
  <r>
    <x v="11"/>
    <x v="7"/>
    <x v="20"/>
    <n v="69"/>
    <m/>
  </r>
  <r>
    <x v="12"/>
    <x v="7"/>
    <x v="20"/>
    <n v="69"/>
    <m/>
  </r>
  <r>
    <x v="13"/>
    <x v="7"/>
    <x v="20"/>
    <n v="69"/>
    <m/>
  </r>
  <r>
    <x v="14"/>
    <x v="7"/>
    <x v="20"/>
    <n v="69"/>
    <m/>
  </r>
  <r>
    <x v="15"/>
    <x v="7"/>
    <x v="20"/>
    <n v="69"/>
    <m/>
  </r>
  <r>
    <x v="16"/>
    <x v="7"/>
    <x v="20"/>
    <n v="69"/>
    <m/>
  </r>
  <r>
    <x v="17"/>
    <x v="7"/>
    <x v="20"/>
    <n v="69"/>
    <m/>
  </r>
  <r>
    <x v="18"/>
    <x v="7"/>
    <x v="20"/>
    <n v="69"/>
    <m/>
  </r>
  <r>
    <x v="8"/>
    <x v="7"/>
    <x v="17"/>
    <n v="89"/>
    <m/>
  </r>
  <r>
    <x v="9"/>
    <x v="7"/>
    <x v="17"/>
    <n v="89"/>
    <m/>
  </r>
  <r>
    <x v="10"/>
    <x v="7"/>
    <x v="17"/>
    <n v="89"/>
    <m/>
  </r>
  <r>
    <x v="11"/>
    <x v="7"/>
    <x v="17"/>
    <n v="89"/>
    <m/>
  </r>
  <r>
    <x v="12"/>
    <x v="7"/>
    <x v="17"/>
    <n v="89"/>
    <m/>
  </r>
  <r>
    <x v="13"/>
    <x v="7"/>
    <x v="17"/>
    <n v="89"/>
    <m/>
  </r>
  <r>
    <x v="14"/>
    <x v="7"/>
    <x v="17"/>
    <n v="89"/>
    <m/>
  </r>
  <r>
    <x v="15"/>
    <x v="7"/>
    <x v="17"/>
    <n v="89"/>
    <m/>
  </r>
  <r>
    <x v="16"/>
    <x v="7"/>
    <x v="17"/>
    <n v="89"/>
    <m/>
  </r>
  <r>
    <x v="17"/>
    <x v="7"/>
    <x v="17"/>
    <n v="89"/>
    <m/>
  </r>
  <r>
    <x v="18"/>
    <x v="7"/>
    <x v="17"/>
    <n v="89"/>
    <m/>
  </r>
  <r>
    <x v="19"/>
    <x v="6"/>
    <x v="21"/>
    <n v="630"/>
    <m/>
  </r>
  <r>
    <x v="20"/>
    <x v="2"/>
    <x v="22"/>
    <n v="372"/>
    <m/>
  </r>
  <r>
    <x v="20"/>
    <x v="2"/>
    <x v="22"/>
    <n v="496.77"/>
    <m/>
  </r>
  <r>
    <x v="20"/>
    <x v="2"/>
    <x v="22"/>
    <n v="197.6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ExpendituresSummary" cacheId="5" applyNumberFormats="0" applyBorderFormats="0" applyFontFormats="0" applyPatternFormats="0" applyAlignmentFormats="0" applyWidthHeightFormats="1" dataCaption="Values" grandTotalCaption="TOTAL" updatedVersion="6" minRefreshableVersion="5" showDrill="0" itemPrintTitles="1" createdVersion="4" indent="0" compact="0" compactData="0" multipleFieldFilters="0" chartFormat="8">
  <location ref="C15:D39" firstHeaderRow="1" firstDataRow="1" firstDataCol="1"/>
  <pivotFields count="5">
    <pivotField compact="0" outline="0" showAll="0">
      <items count="22">
        <item x="0"/>
        <item x="4"/>
        <item x="2"/>
        <item x="3"/>
        <item x="6"/>
        <item x="1"/>
        <item x="5"/>
        <item x="19"/>
        <item x="20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 defaultSubtotal="0">
      <items count="12">
        <item x="1"/>
        <item m="1" x="9"/>
        <item x="4"/>
        <item m="1" x="10"/>
        <item x="6"/>
        <item x="3"/>
        <item x="2"/>
        <item x="7"/>
        <item x="0"/>
        <item x="5"/>
        <item m="1" x="11"/>
        <item m="1" x="8"/>
      </items>
    </pivotField>
    <pivotField name="DESCRIPTION" axis="axisRow" compact="0" outline="0" showAll="0">
      <items count="71">
        <item m="1" x="34"/>
        <item m="1" x="58"/>
        <item m="1" x="26"/>
        <item m="1" x="55"/>
        <item m="1" x="37"/>
        <item m="1" x="24"/>
        <item m="1" x="39"/>
        <item m="1" x="43"/>
        <item m="1" x="65"/>
        <item m="1" x="33"/>
        <item m="1" x="53"/>
        <item m="1" x="52"/>
        <item m="1" x="46"/>
        <item m="1" x="57"/>
        <item m="1" x="40"/>
        <item m="1" x="38"/>
        <item m="1" x="45"/>
        <item m="1" x="60"/>
        <item m="1" x="31"/>
        <item m="1" x="44"/>
        <item m="1" x="56"/>
        <item m="1" x="69"/>
        <item m="1" x="42"/>
        <item m="1" x="62"/>
        <item m="1" x="66"/>
        <item m="1" x="36"/>
        <item x="22"/>
        <item m="1" x="30"/>
        <item m="1" x="59"/>
        <item m="1" x="49"/>
        <item x="6"/>
        <item m="1" x="48"/>
        <item m="1" x="32"/>
        <item m="1" x="50"/>
        <item m="1" x="29"/>
        <item m="1" x="51"/>
        <item x="1"/>
        <item m="1" x="47"/>
        <item m="1" x="54"/>
        <item m="1" x="41"/>
        <item m="1" x="28"/>
        <item m="1" x="67"/>
        <item m="1" x="27"/>
        <item m="1" x="35"/>
        <item x="2"/>
        <item m="1" x="63"/>
        <item m="1" x="64"/>
        <item m="1" x="61"/>
        <item m="1" x="68"/>
        <item m="1" x="25"/>
        <item x="0"/>
        <item x="3"/>
        <item x="4"/>
        <item m="1" x="23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compact="0" numFmtId="164" outline="0" showAll="0" defaultSubtotal="0"/>
    <pivotField compact="0" outline="0" showAll="0" defaultSubtotal="0"/>
  </pivotFields>
  <rowFields count="1">
    <field x="2"/>
  </rowFields>
  <rowItems count="24">
    <i>
      <x v="26"/>
    </i>
    <i>
      <x v="30"/>
    </i>
    <i>
      <x v="36"/>
    </i>
    <i>
      <x v="44"/>
    </i>
    <i>
      <x v="50"/>
    </i>
    <i>
      <x v="51"/>
    </i>
    <i>
      <x v="52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Items count="1">
    <i/>
  </colItems>
  <dataFields count="1">
    <dataField name="MONTANT " fld="3" baseField="2" baseItem="14" numFmtId="166"/>
  </dataFields>
  <formats count="4">
    <format dxfId="27">
      <pivotArea dataOnly="0" labelOnly="1" outline="0" axis="axisValues" fieldPosition="0"/>
    </format>
    <format dxfId="26">
      <pivotArea outline="0" fieldPosition="0">
        <references count="1">
          <reference field="4294967294" count="1">
            <x v="0"/>
          </reference>
        </references>
      </pivotArea>
    </format>
    <format dxfId="25">
      <pivotArea outline="0" collapsedLevelsAreSubtotals="1" fieldPosition="0">
        <references count="1">
          <reference field="2" count="0" selected="0"/>
        </references>
      </pivotArea>
    </format>
    <format dxfId="24">
      <pivotArea grandRow="1" outline="0" collapsedLevelsAreSubtotals="1" fieldPosition="0"/>
    </format>
  </formats>
  <pivotTableStyleInfo name="Semi Budget PivotTable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Expenditures PivotTable" altTextSummary="Expenditure totals grouped by description. " hideValuesRow="1"/>
    </ext>
  </extLst>
</pivotTableDefinition>
</file>

<file path=xl/pivotTables/pivotTable2.xml><?xml version="1.0" encoding="utf-8"?>
<pivotTableDefinition xmlns="http://schemas.openxmlformats.org/spreadsheetml/2006/main" name="CategoryTotals" cacheId="5" applyNumberFormats="0" applyBorderFormats="0" applyFontFormats="0" applyPatternFormats="0" applyAlignmentFormats="0" applyWidthHeightFormats="1" dataCaption="Values" updatedVersion="6" minRefreshableVersion="5" useAutoFormatting="1" itemPrintTitles="1" createdVersion="5" indent="0" outline="1" outlineData="1" multipleFieldFilters="0" chartFormat="14" rowHeaderCaption="Étiquettes de lignes">
  <location ref="C7:D16" firstHeaderRow="1" firstDataRow="1" firstDataCol="1"/>
  <pivotFields count="5">
    <pivotField numFmtId="14" showAll="0">
      <items count="22">
        <item x="0"/>
        <item x="4"/>
        <item x="2"/>
        <item x="3"/>
        <item x="6"/>
        <item x="1"/>
        <item x="5"/>
        <item x="19"/>
        <item x="20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axis="axisRow" showAll="0">
      <items count="13">
        <item x="1"/>
        <item m="1" x="9"/>
        <item m="1" x="10"/>
        <item x="6"/>
        <item x="3"/>
        <item x="2"/>
        <item x="0"/>
        <item m="1" x="11"/>
        <item m="1" x="8"/>
        <item x="4"/>
        <item x="5"/>
        <item x="7"/>
        <item t="default"/>
      </items>
    </pivotField>
    <pivotField showAll="0"/>
    <pivotField dataField="1" numFmtId="164" showAll="0" defaultSubtotal="0"/>
    <pivotField showAll="0" defaultSubtotal="0"/>
  </pivotFields>
  <rowFields count="1">
    <field x="1"/>
  </rowFields>
  <rowItems count="9">
    <i>
      <x/>
    </i>
    <i>
      <x v="3"/>
    </i>
    <i>
      <x v="4"/>
    </i>
    <i>
      <x v="5"/>
    </i>
    <i>
      <x v="6"/>
    </i>
    <i>
      <x v="9"/>
    </i>
    <i>
      <x v="10"/>
    </i>
    <i>
      <x v="11"/>
    </i>
    <i t="grand">
      <x/>
    </i>
  </rowItems>
  <colItems count="1">
    <i/>
  </colItems>
  <dataFields count="1">
    <dataField name="MONTANT " fld="3" baseField="1" baseItem="1" numFmtId="168"/>
  </dataFields>
  <formats count="1">
    <format dxfId="0">
      <pivotArea outline="0" collapsedLevelsAreSubtotals="1" fieldPosition="0"/>
    </format>
  </formats>
  <chartFormats count="13">
    <chartFormat chart="2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9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2" format="20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2" format="2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2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2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2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25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26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2" format="27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2" format="28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2" format="29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2" format="30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</chartFormats>
  <pivotTableStyleInfo name="Semi Budget PivotTabl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cription" sourceName="Description">
  <pivotTables>
    <pivotTable tabId="3" name="ExpendituresSummary"/>
  </pivotTables>
  <data>
    <tabular pivotCacheId="2" showMissing="0">
      <items count="70">
        <i x="2" s="1"/>
        <i x="18" s="1"/>
        <i x="7" s="1"/>
        <i x="4" s="1"/>
        <i x="21" s="1"/>
        <i x="1" s="1"/>
        <i x="22" s="1"/>
        <i x="10" s="1"/>
        <i x="14" s="1"/>
        <i x="13" s="1"/>
        <i x="11" s="1"/>
        <i x="15" s="1"/>
        <i x="16" s="1"/>
        <i x="12" s="1"/>
        <i x="8" s="1"/>
        <i x="3" s="1"/>
        <i x="9" s="1"/>
        <i x="5" s="1"/>
        <i x="19" s="1"/>
        <i x="17" s="1"/>
        <i x="20" s="1"/>
        <i x="6" s="1"/>
        <i x="0" s="1"/>
        <i x="27" s="1" nd="1"/>
        <i x="54" s="1" nd="1"/>
        <i x="61" s="1" nd="1"/>
        <i x="34" s="1" nd="1"/>
        <i x="58" s="1" nd="1"/>
        <i x="26" s="1" nd="1"/>
        <i x="68" s="1" nd="1"/>
        <i x="29" s="1" nd="1"/>
        <i x="55" s="1" nd="1"/>
        <i x="67" s="1" nd="1"/>
        <i x="28" s="1" nd="1"/>
        <i x="36" s="1" nd="1"/>
        <i x="37" s="1" nd="1"/>
        <i x="24" s="1" nd="1"/>
        <i x="59" s="1" nd="1"/>
        <i x="30" s="1" nd="1"/>
        <i x="39" s="1" nd="1"/>
        <i x="41" s="1" nd="1"/>
        <i x="51" s="1" nd="1"/>
        <i x="43" s="1" nd="1"/>
        <i x="25" s="1" nd="1"/>
        <i x="65" s="1" nd="1"/>
        <i x="33" s="1" nd="1"/>
        <i x="53" s="1" nd="1"/>
        <i x="52" s="1" nd="1"/>
        <i x="46" s="1" nd="1"/>
        <i x="57" s="1" nd="1"/>
        <i x="40" s="1" nd="1"/>
        <i x="38" s="1" nd="1"/>
        <i x="45" s="1" nd="1"/>
        <i x="60" s="1" nd="1"/>
        <i x="50" s="1" nd="1"/>
        <i x="31" s="1" nd="1"/>
        <i x="44" s="1" nd="1"/>
        <i x="56" s="1" nd="1"/>
        <i x="63" s="1" nd="1"/>
        <i x="64" s="1" nd="1"/>
        <i x="49" s="1" nd="1"/>
        <i x="47" s="1" nd="1"/>
        <i x="69" s="1" nd="1"/>
        <i x="66" s="1" nd="1"/>
        <i x="48" s="1" nd="1"/>
        <i x="42" s="1" nd="1"/>
        <i x="32" s="1" nd="1"/>
        <i x="35" s="1" nd="1"/>
        <i x="62" s="1" nd="1"/>
        <i x="2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6" name="CategoryTotals"/>
    <pivotTable tabId="3" name="ExpendituresSummary"/>
  </pivotTables>
  <data>
    <tabular pivotCacheId="2">
      <items count="12">
        <i x="1" s="1"/>
        <i x="4" s="1"/>
        <i x="6" s="1"/>
        <i x="3" s="1"/>
        <i x="2" s="1"/>
        <i x="7" s="1"/>
        <i x="0" s="1"/>
        <i x="5" s="1"/>
        <i x="9" s="1" nd="1"/>
        <i x="10" s="1" nd="1"/>
        <i x="11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cription" cache="Segment_Description" caption="Description" columnCount="2" rowHeight="182880"/>
  <slicer name="CATÉGORIE" cache="Segment_CATÉGORIE" caption="CATÉGORIE" columnCount="2" rowHeight="193675"/>
</slicers>
</file>

<file path=xl/tables/table1.xml><?xml version="1.0" encoding="utf-8"?>
<table xmlns="http://schemas.openxmlformats.org/spreadsheetml/2006/main" id="2" name="Dépenses" displayName="Dépenses" ref="G8:K46" totalsRowShown="0" headerRowDxfId="37">
  <autoFilter ref="G8:K46"/>
  <tableColumns count="5">
    <tableColumn id="3" name="DATE" dataDxfId="36"/>
    <tableColumn id="1" name="CATÉGORIE" dataDxfId="35"/>
    <tableColumn id="4" name="DESCRIPTION" dataDxfId="34"/>
    <tableColumn id="2" name="MONTANT" dataDxfId="33"/>
    <tableColumn id="5" name="POINTAGE"/>
  </tableColumns>
  <tableStyleInfo name="Dépenses" showFirstColumn="0" showLastColumn="0" showRowStripes="1" showColumnStripes="0"/>
  <extLst>
    <ext xmlns:x14="http://schemas.microsoft.com/office/spreadsheetml/2009/9/main" uri="{504A1905-F514-4f6f-8877-14C23A59335A}">
      <x14:table altText="Table des dépenses" altTextSummary="&quot;&quot;"/>
    </ext>
  </extLst>
</table>
</file>

<file path=xl/tables/table2.xml><?xml version="1.0" encoding="utf-8"?>
<table xmlns="http://schemas.openxmlformats.org/spreadsheetml/2006/main" id="3" name="Revenus" displayName="Revenus" ref="C8:E17" headerRowDxfId="32">
  <autoFilter ref="C8:E17"/>
  <tableColumns count="3">
    <tableColumn id="1" name="DATE" totalsRowLabel="Total" dataDxfId="31"/>
    <tableColumn id="3" name="DESCRIPTION" dataDxfId="30"/>
    <tableColumn id="2" name="MONTANT" totalsRowFunction="sum" dataDxfId="29" totalsRowDxfId="28"/>
  </tableColumns>
  <tableStyleInfo name="Revenus" showFirstColumn="0" showLastColumn="0" showRowStripes="1" showColumnStripes="0"/>
  <extLst>
    <ext xmlns:x14="http://schemas.microsoft.com/office/spreadsheetml/2009/9/main" uri="{504A1905-F514-4f6f-8877-14C23A59335A}">
      <x14:table altText="Table de revenu" altTextSummary="&quot;&quot;"/>
    </ext>
  </extLst>
</table>
</file>

<file path=xl/tables/table3.xml><?xml version="1.0" encoding="utf-8"?>
<table xmlns="http://schemas.openxmlformats.org/spreadsheetml/2006/main" id="9" name="InfosCatégorie" displayName="InfosCatégorie" ref="C7:N21">
  <autoFilter ref="C7:N21"/>
  <tableColumns count="12">
    <tableColumn id="1" name="Foyer" dataDxfId="23" totalsRowDxfId="22"/>
    <tableColumn id="2" name="Divertissement" dataDxfId="21"/>
    <tableColumn id="3" name="Alimentation" dataDxfId="20" totalsRowDxfId="19"/>
    <tableColumn id="4" name="Dons" dataDxfId="18" totalsRowDxfId="17"/>
    <tableColumn id="5" name="Enfants" dataDxfId="16" totalsRowDxfId="15"/>
    <tableColumn id="6" name="Comptes de placement" dataDxfId="14" totalsRowDxfId="13"/>
    <tableColumn id="7" name="Soins" dataDxfId="12" totalsRowDxfId="11"/>
    <tableColumn id="8" name="Autre" dataDxfId="10" totalsRowDxfId="9"/>
    <tableColumn id="9" name="Personnel" dataDxfId="8" totalsRowDxfId="7"/>
    <tableColumn id="10" name="Animaux" dataDxfId="6" totalsRowDxfId="5"/>
    <tableColumn id="11" name="Impôts/Juridique" dataDxfId="4" totalsRowDxfId="3"/>
    <tableColumn id="12" name="Transport" dataDxfId="2" totalsRowDxfId="1"/>
  </tableColumns>
  <tableStyleInfo name="Listes de données" showFirstColumn="0" showLastColumn="0" showRowStripes="1" showColumnStripes="0"/>
  <extLst>
    <ext xmlns:x14="http://schemas.microsoft.com/office/spreadsheetml/2009/9/main" uri="{504A1905-F514-4f6f-8877-14C23A59335A}">
      <x14:table altText="Table Listes de données" altTextSummary="&quot;&quot;"/>
    </ext>
  </extLst>
</table>
</file>

<file path=xl/theme/theme1.xml><?xml version="1.0" encoding="utf-8"?>
<a:theme xmlns:a="http://schemas.openxmlformats.org/drawingml/2006/main" name="Office Theme">
  <a:themeElements>
    <a:clrScheme name="Semi Monthly Budget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FF763A"/>
      </a:accent1>
      <a:accent2>
        <a:srgbClr val="1E80B5"/>
      </a:accent2>
      <a:accent3>
        <a:srgbClr val="7BCD42"/>
      </a:accent3>
      <a:accent4>
        <a:srgbClr val="F0EA00"/>
      </a:accent4>
      <a:accent5>
        <a:srgbClr val="A3589E"/>
      </a:accent5>
      <a:accent6>
        <a:srgbClr val="E35886"/>
      </a:accent6>
      <a:hlink>
        <a:srgbClr val="1CBEC3"/>
      </a:hlink>
      <a:folHlink>
        <a:srgbClr val="A3589E"/>
      </a:folHlink>
    </a:clrScheme>
    <a:fontScheme name="Semi Monthly Budget">
      <a:majorFont>
        <a:latin typeface="Plantagenet Cherokee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3" name="ExpendituresSummary"/>
    <pivotTable tabId="6" name="CategoryTotals"/>
  </pivotTables>
  <state minimalRefreshVersion="6" lastRefreshVersion="6" pivotCacheId="2" filterType="unknown">
    <bounds startDate="2016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 " level="2" selectionLevel="2" scrollPosition="2016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1" tint="0.499984740745262"/>
    <pageSetUpPr autoPageBreaks="0" fitToPage="1"/>
  </sheetPr>
  <dimension ref="B1:P21"/>
  <sheetViews>
    <sheetView showGridLines="0" topLeftCell="A7" zoomScaleNormal="100" workbookViewId="0">
      <selection activeCell="L18" sqref="L18"/>
    </sheetView>
  </sheetViews>
  <sheetFormatPr baseColWidth="10" defaultColWidth="9" defaultRowHeight="13.5"/>
  <cols>
    <col min="1" max="2" width="1.84375" style="3" customWidth="1"/>
    <col min="3" max="3" width="22.23046875" style="3" customWidth="1"/>
    <col min="4" max="12" width="11.61328125" style="3" customWidth="1"/>
    <col min="13" max="13" width="12.3828125" style="3" customWidth="1"/>
    <col min="14" max="15" width="11.61328125" style="3" customWidth="1"/>
    <col min="16" max="16" width="9" style="3" customWidth="1"/>
    <col min="17" max="17" width="3" style="3" customWidth="1"/>
    <col min="18" max="16384" width="9" style="3"/>
  </cols>
  <sheetData>
    <row r="1" spans="2:16" ht="10.5" customHeight="1"/>
    <row r="2" spans="2:16" ht="40.5" customHeight="1">
      <c r="B2" s="50"/>
      <c r="C2" s="52" t="s">
        <v>79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20" t="s">
        <v>78</v>
      </c>
    </row>
    <row r="3" spans="2:16" ht="3" customHeight="1"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2:16" ht="10.5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2:16" ht="15" customHeight="1">
      <c r="E5" s="4"/>
      <c r="F5"/>
      <c r="G5"/>
      <c r="H5"/>
      <c r="I5"/>
      <c r="J5"/>
      <c r="K5"/>
    </row>
    <row r="6" spans="2:16" ht="22.5" customHeight="1">
      <c r="C6" s="67" t="str">
        <f>CHOOSE(NombreMois,"Janvier","Février","Mars","Avril","Mai","Juin","Juillet","Août","Septembre","Octobre","Novembre","Décembre")</f>
        <v>Octobre</v>
      </c>
      <c r="D6" s="67"/>
      <c r="E6" s="27">
        <v>10</v>
      </c>
      <c r="F6"/>
      <c r="G6"/>
      <c r="H6"/>
      <c r="I6"/>
      <c r="J6"/>
      <c r="K6" s="42">
        <v>2016</v>
      </c>
      <c r="M6" s="13"/>
    </row>
    <row r="7" spans="2:16" ht="15" customHeight="1">
      <c r="F7"/>
      <c r="G7" s="1"/>
      <c r="H7"/>
      <c r="I7"/>
      <c r="J7"/>
      <c r="K7"/>
    </row>
    <row r="8" spans="2:16" ht="15" customHeight="1">
      <c r="F8"/>
      <c r="G8"/>
      <c r="H8"/>
      <c r="I8"/>
      <c r="J8"/>
      <c r="K8"/>
    </row>
    <row r="9" spans="2:16" s="7" customFormat="1" ht="30" customHeight="1">
      <c r="C9" s="16" t="s">
        <v>80</v>
      </c>
      <c r="D9" s="8" t="s">
        <v>58</v>
      </c>
      <c r="E9" s="8"/>
      <c r="F9" s="8"/>
      <c r="G9" s="8"/>
      <c r="H9" s="8"/>
      <c r="J9" s="66" t="s">
        <v>81</v>
      </c>
      <c r="K9" s="66"/>
      <c r="L9" s="8" t="s">
        <v>57</v>
      </c>
      <c r="M9" s="8"/>
      <c r="N9" s="8"/>
      <c r="O9" s="8"/>
      <c r="P9" s="8"/>
    </row>
    <row r="10" spans="2:16" s="7" customFormat="1" ht="30" customHeight="1">
      <c r="C10" s="17" t="s">
        <v>9</v>
      </c>
      <c r="D10" s="8" t="s">
        <v>59</v>
      </c>
      <c r="E10" s="60">
        <f>SUMIF(Dépenses[DATE],"&lt;="&amp;JourMoisFin,Dépenses[MONTANT])-SUMIF(Dépenses[DATE],"&lt;"&amp;JourMoisDébut,Dépenses[MONTANT])</f>
        <v>2007.21</v>
      </c>
      <c r="F10" s="8"/>
      <c r="G10" s="8"/>
      <c r="H10" s="8"/>
      <c r="J10" s="65" t="s">
        <v>9</v>
      </c>
      <c r="K10" s="65"/>
      <c r="L10" s="8" t="s">
        <v>59</v>
      </c>
      <c r="M10" s="60">
        <f t="array" ref="M10">SUM(IF(YEAR(Dépenses[DATE])=K6,Dépenses[MONTANT]))</f>
        <v>2833.86</v>
      </c>
      <c r="N10" s="8"/>
      <c r="O10" s="8"/>
      <c r="P10" s="8"/>
    </row>
    <row r="11" spans="2:16" s="7" customFormat="1" ht="30" customHeight="1">
      <c r="C11" s="17" t="s">
        <v>8</v>
      </c>
      <c r="D11" s="8" t="s">
        <v>60</v>
      </c>
      <c r="E11" s="60">
        <f>SUMIF(Revenus[DATE],"&lt;="&amp;JourMoisFin,Revenus[MONTANT])-SUMIF(Revenus[DATE],"&lt;"&amp;JourMoisDébut,Revenus[MONTANT])</f>
        <v>5122.03</v>
      </c>
      <c r="F11" s="8"/>
      <c r="G11" s="8"/>
      <c r="H11" s="8"/>
      <c r="J11" s="65" t="s">
        <v>8</v>
      </c>
      <c r="K11" s="65"/>
      <c r="L11" s="8" t="s">
        <v>60</v>
      </c>
      <c r="M11" s="60">
        <f>SUM(IF(YEAR(Revenus[DATE])=K6,Revenus[MONTANT]))</f>
        <v>5122.03</v>
      </c>
      <c r="N11" s="8"/>
      <c r="O11" s="8"/>
      <c r="P11" s="8"/>
    </row>
    <row r="12" spans="2:16" ht="30" customHeight="1"/>
    <row r="14" spans="2:16" ht="6" customHeight="1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2:16" ht="13.5" customHeight="1"/>
    <row r="16" spans="2:16" ht="13.5" customHeight="1"/>
    <row r="17" spans="3:16" ht="34.5" customHeight="1" thickBot="1">
      <c r="C17" s="37"/>
      <c r="D17" s="38" t="s">
        <v>66</v>
      </c>
      <c r="E17" s="39" t="s">
        <v>67</v>
      </c>
      <c r="F17" s="39" t="s">
        <v>68</v>
      </c>
      <c r="G17" s="39" t="s">
        <v>69</v>
      </c>
      <c r="H17" s="39" t="s">
        <v>70</v>
      </c>
      <c r="I17" s="39" t="s">
        <v>71</v>
      </c>
      <c r="J17" s="39" t="s">
        <v>72</v>
      </c>
      <c r="K17" s="39" t="s">
        <v>73</v>
      </c>
      <c r="L17" s="39" t="s">
        <v>74</v>
      </c>
      <c r="M17" s="39" t="s">
        <v>75</v>
      </c>
      <c r="N17" s="39" t="s">
        <v>76</v>
      </c>
      <c r="O17" s="40" t="s">
        <v>77</v>
      </c>
    </row>
    <row r="18" spans="3:16" ht="20.25" customHeight="1" thickBot="1">
      <c r="C18" s="41" t="s">
        <v>63</v>
      </c>
      <c r="D18" s="56">
        <f>SUMIFS(Revenus[MONTANT],Revenus[DESCRIPTION],"&lt;="&amp;DtMilieu,Revenus[DESCRIPTION],"&gt;="&amp;DtDébut)</f>
        <v>0</v>
      </c>
      <c r="E18" s="56">
        <f>SUMIFS(Revenus[MONTANT],Revenus[DESCRIPTION],"&lt;="&amp;DtMilieu,Revenus[DESCRIPTION],"&gt;="&amp;DtDébut)</f>
        <v>0</v>
      </c>
      <c r="F18" s="56">
        <f>SUMIFS(Revenus[MONTANT],Revenus[DESCRIPTION],"&lt;="&amp;DtMilieu,Revenus[DESCRIPTION],"&gt;="&amp;DtDébut)</f>
        <v>0</v>
      </c>
      <c r="G18" s="56">
        <f>SUMIFS(Revenus[MONTANT],Revenus[DESCRIPTION],"&lt;="&amp;DtMilieu,Revenus[DESCRIPTION],"&gt;="&amp;DtDébut)</f>
        <v>0</v>
      </c>
      <c r="H18" s="56">
        <f>SUMIFS(Revenus[MONTANT],Revenus[DESCRIPTION],"&lt;="&amp;DtMilieu,Revenus[DESCRIPTION],"&gt;="&amp;DtDébut)</f>
        <v>0</v>
      </c>
      <c r="I18" s="56">
        <f>SUMIFS(Revenus[MONTANT],Revenus[DESCRIPTION],"&lt;="&amp;DtMilieu,Revenus[DESCRIPTION],"&gt;="&amp;DtDébut)</f>
        <v>0</v>
      </c>
      <c r="J18" s="56">
        <f>SUMIFS(Revenus[MONTANT],Revenus[DESCRIPTION],"&lt;="&amp;DtMilieu,Revenus[DESCRIPTION],"&gt;="&amp;DtDébut)</f>
        <v>0</v>
      </c>
      <c r="K18" s="56">
        <f>SUMIFS(Revenus[MONTANT],Revenus[DESCRIPTION],"&lt;="&amp;DtMilieu,Revenus[DESCRIPTION],"&gt;="&amp;DtDébut)</f>
        <v>0</v>
      </c>
      <c r="L18" s="56">
        <f>SUMIFS(Revenus[MONTANT],Revenus[DESCRIPTION],"&lt;="&amp;DtMilieu,Revenus[DESCRIPTION],"&gt;="&amp;DtDébut)</f>
        <v>0</v>
      </c>
      <c r="M18" s="56">
        <f>SUMIFS(Revenus[MONTANT],Revenus[DESCRIPTION],"&lt;="&amp;DtMilieu,Revenus[DESCRIPTION],"&gt;="&amp;DtDébut)</f>
        <v>0</v>
      </c>
      <c r="N18" s="56">
        <f>SUMIFS(Revenus[MONTANT],Revenus[DESCRIPTION],"&lt;="&amp;DtMilieu,Revenus[DESCRIPTION],"&gt;="&amp;DtDébut)</f>
        <v>0</v>
      </c>
      <c r="O18" s="56">
        <f>SUMIFS(Revenus[MONTANT],Revenus[DESCRIPTION],"&lt;="&amp;DtMilieu,Revenus[DESCRIPTION],"&gt;="&amp;DtDébut)</f>
        <v>0</v>
      </c>
      <c r="P18" s="9"/>
    </row>
    <row r="19" spans="3:16" ht="20.25" customHeight="1">
      <c r="C19" s="30" t="s">
        <v>64</v>
      </c>
      <c r="D19" s="57">
        <f>SUMIFS(Revenus[MONTANT],Revenus[DESCRIPTION],"&lt;="&amp;DtFin,Revenus[DESCRIPTION],"&gt;="&amp;DtMilieu+1)</f>
        <v>0</v>
      </c>
      <c r="E19" s="57">
        <f>SUMIFS(Revenus[MONTANT],Revenus[DESCRIPTION],"&lt;="&amp;DtFin,Revenus[DESCRIPTION],"&gt;="&amp;DtMilieu+1)</f>
        <v>0</v>
      </c>
      <c r="F19" s="57">
        <f>SUMIFS(Revenus[MONTANT],Revenus[DESCRIPTION],"&lt;="&amp;DtFin,Revenus[DESCRIPTION],"&gt;="&amp;DtMilieu+1)</f>
        <v>0</v>
      </c>
      <c r="G19" s="57">
        <f>SUMIFS(Revenus[MONTANT],Revenus[DESCRIPTION],"&lt;="&amp;DtFin,Revenus[DESCRIPTION],"&gt;="&amp;DtMilieu+1)</f>
        <v>0</v>
      </c>
      <c r="H19" s="57">
        <f>SUMIFS(Revenus[MONTANT],Revenus[DESCRIPTION],"&lt;="&amp;DtFin,Revenus[DESCRIPTION],"&gt;="&amp;DtMilieu+1)</f>
        <v>0</v>
      </c>
      <c r="I19" s="57">
        <f>SUMIFS(Revenus[MONTANT],Revenus[DESCRIPTION],"&lt;="&amp;DtFin,Revenus[DESCRIPTION],"&gt;="&amp;DtMilieu+1)</f>
        <v>0</v>
      </c>
      <c r="J19" s="57">
        <f>SUMIFS(Revenus[MONTANT],Revenus[DESCRIPTION],"&lt;="&amp;DtFin,Revenus[DESCRIPTION],"&gt;="&amp;DtMilieu+1)</f>
        <v>0</v>
      </c>
      <c r="K19" s="57">
        <f>SUMIFS(Revenus[MONTANT],Revenus[DESCRIPTION],"&lt;="&amp;DtFin,Revenus[DESCRIPTION],"&gt;="&amp;DtMilieu+1)</f>
        <v>0</v>
      </c>
      <c r="L19" s="57">
        <f>SUMIFS(Revenus[MONTANT],Revenus[DESCRIPTION],"&lt;="&amp;DtFin,Revenus[DESCRIPTION],"&gt;="&amp;DtMilieu+1)</f>
        <v>0</v>
      </c>
      <c r="M19" s="57">
        <f>SUMIFS(Revenus[MONTANT],Revenus[DESCRIPTION],"&lt;="&amp;DtFin,Revenus[DESCRIPTION],"&gt;="&amp;DtMilieu+1)</f>
        <v>0</v>
      </c>
      <c r="N19" s="57">
        <f>SUMIFS(Revenus[MONTANT],Revenus[DESCRIPTION],"&lt;="&amp;DtFin,Revenus[DESCRIPTION],"&gt;="&amp;DtMilieu+1)</f>
        <v>0</v>
      </c>
      <c r="O19" s="57">
        <f>SUMIFS(Revenus[MONTANT],Revenus[DESCRIPTION],"&lt;="&amp;DtFin,Revenus[DESCRIPTION],"&gt;="&amp;DtMilieu+1)</f>
        <v>0</v>
      </c>
      <c r="P19" s="9"/>
    </row>
    <row r="20" spans="3:16" ht="20.25" customHeight="1" thickBot="1">
      <c r="C20" s="28" t="s">
        <v>62</v>
      </c>
      <c r="D20" s="58">
        <f>SUMIFS(Dépenses[MONTANT],Dépenses[DATE],"&lt;="&amp;DtMilieu,Dépenses[DATE],"&gt;="&amp;DtDébut)</f>
        <v>0</v>
      </c>
      <c r="E20" s="58">
        <f>SUMIFS(Dépenses[MONTANT],Dépenses[DATE],"&lt;="&amp;DtFin,Dépenses[DATE],"&gt;="&amp;DtDébut)</f>
        <v>0</v>
      </c>
      <c r="F20" s="58">
        <f>SUMIFS(Dépenses[MONTANT],Dépenses[DATE],"&lt;="&amp;DtFin,Dépenses[DATE],"&gt;="&amp;DtDébut)</f>
        <v>0</v>
      </c>
      <c r="G20" s="58">
        <f>SUMIFS(Dépenses[MONTANT],Dépenses[DATE],"&lt;="&amp;DtFin,Dépenses[DATE],"&gt;="&amp;DtDébut)</f>
        <v>0</v>
      </c>
      <c r="H20" s="58">
        <f>SUMIFS(Dépenses[MONTANT],Dépenses[DATE],"&lt;="&amp;DtFin,Dépenses[DATE],"&gt;="&amp;DtDébut)</f>
        <v>0</v>
      </c>
      <c r="I20" s="58">
        <f>SUMIFS(Dépenses[MONTANT],Dépenses[DATE],"&lt;="&amp;DtFin,Dépenses[DATE],"&gt;="&amp;DtDébut)</f>
        <v>0</v>
      </c>
      <c r="J20" s="58">
        <f>SUMIFS(Dépenses[MONTANT],Dépenses[DATE],"&lt;="&amp;DtFin,Dépenses[DATE],"&gt;="&amp;DtDébut)</f>
        <v>0</v>
      </c>
      <c r="K20" s="58">
        <f>SUMIFS(Dépenses[MONTANT],Dépenses[DATE],"&lt;="&amp;DtFin,Dépenses[DATE],"&gt;="&amp;DtDébut)</f>
        <v>0</v>
      </c>
      <c r="L20" s="58">
        <f>SUMIFS(Dépenses[MONTANT],Dépenses[DATE],"&lt;="&amp;DtFin,Dépenses[DATE],"&gt;="&amp;DtDébut)</f>
        <v>2007.21</v>
      </c>
      <c r="M20" s="58">
        <f>SUMIFS(Dépenses[MONTANT],Dépenses[DATE],"&lt;="&amp;DtFin,Dépenses[DATE],"&gt;="&amp;DtDébut)</f>
        <v>826.65</v>
      </c>
      <c r="N20" s="58">
        <f>SUMIFS(Dépenses[MONTANT],Dépenses[DATE],"&lt;="&amp;DtFin,Dépenses[DATE],"&gt;="&amp;DtDébut)</f>
        <v>0</v>
      </c>
      <c r="O20" s="58">
        <f>SUMIFS(Dépenses[MONTANT],Dépenses[DATE],"&lt;="&amp;DtFin,Dépenses[DATE],"&gt;="&amp;DtDébut)</f>
        <v>0</v>
      </c>
      <c r="P20" s="5"/>
    </row>
    <row r="21" spans="3:16" ht="20.25" customHeight="1">
      <c r="C21" s="29" t="s">
        <v>65</v>
      </c>
      <c r="D21" s="59">
        <f>SUMIFS(Dépenses[MONTANT],Dépenses[DATE],"&lt;="&amp;DtFin,Dépenses[DATE],"&gt;="&amp;DtMilieu+1)</f>
        <v>0</v>
      </c>
      <c r="E21" s="59">
        <f>SUMIFS(Dépenses[MONTANT],Dépenses[DATE],"&lt;="&amp;DtFin,Dépenses[DATE],"&gt;="&amp;DtMilieu+1)</f>
        <v>0</v>
      </c>
      <c r="F21" s="59">
        <f>SUMIFS(Dépenses[MONTANT],Dépenses[DATE],"&lt;="&amp;DtFin,Dépenses[DATE],"&gt;="&amp;DtMilieu+1)</f>
        <v>0</v>
      </c>
      <c r="G21" s="59">
        <f>SUMIFS(Dépenses[MONTANT],Dépenses[DATE],"&lt;="&amp;DtFin,Dépenses[DATE],"&gt;="&amp;DtMilieu+1)</f>
        <v>0</v>
      </c>
      <c r="H21" s="59">
        <f>SUMIFS(Dépenses[MONTANT],Dépenses[DATE],"&lt;="&amp;DtFin,Dépenses[DATE],"&gt;="&amp;DtMilieu+1)</f>
        <v>0</v>
      </c>
      <c r="I21" s="59">
        <f>SUMIFS(Dépenses[MONTANT],Dépenses[DATE],"&lt;="&amp;DtFin,Dépenses[DATE],"&gt;="&amp;DtMilieu+1)</f>
        <v>0</v>
      </c>
      <c r="J21" s="59">
        <f>SUMIFS(Dépenses[MONTANT],Dépenses[DATE],"&lt;="&amp;DtFin,Dépenses[DATE],"&gt;="&amp;DtMilieu+1)</f>
        <v>0</v>
      </c>
      <c r="K21" s="59">
        <f>SUMIFS(Dépenses[MONTANT],Dépenses[DATE],"&lt;="&amp;DtFin,Dépenses[DATE],"&gt;="&amp;DtMilieu+1)</f>
        <v>0</v>
      </c>
      <c r="L21" s="59">
        <f>SUMIFS(Dépenses[MONTANT],Dépenses[DATE],"&lt;="&amp;DtFin,Dépenses[DATE],"&gt;="&amp;DtMilieu+1)</f>
        <v>2007.21</v>
      </c>
      <c r="M21" s="59">
        <f>SUMIFS(Dépenses[MONTANT],Dépenses[DATE],"&lt;="&amp;DtFin,Dépenses[DATE],"&gt;="&amp;DtMilieu+1)</f>
        <v>79</v>
      </c>
      <c r="N21" s="59">
        <f>SUMIFS(Dépenses[MONTANT],Dépenses[DATE],"&lt;="&amp;DtFin,Dépenses[DATE],"&gt;="&amp;DtMilieu+1)</f>
        <v>0</v>
      </c>
      <c r="O21" s="59">
        <f>SUMIFS(Dépenses[MONTANT],Dépenses[DATE],"&lt;="&amp;DtFin,Dépenses[DATE],"&gt;="&amp;DtMilieu+1)</f>
        <v>0</v>
      </c>
      <c r="P21" s="5"/>
    </row>
  </sheetData>
  <mergeCells count="4">
    <mergeCell ref="J11:K11"/>
    <mergeCell ref="J10:K10"/>
    <mergeCell ref="J9:K9"/>
    <mergeCell ref="C6:D6"/>
  </mergeCells>
  <printOptions horizontalCentered="1"/>
  <pageMargins left="0.25" right="0.25" top="0.75" bottom="0.75" header="0.3" footer="0.3"/>
  <pageSetup scale="6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ompteur 7">
              <controlPr defaultSize="0" autoPict="0" altText="Compteur pour l’Mois">
                <anchor moveWithCells="1" sizeWithCells="1">
                  <from>
                    <xdr:col>4</xdr:col>
                    <xdr:colOff>88900</xdr:colOff>
                    <xdr:row>5</xdr:row>
                    <xdr:rowOff>12700</xdr:rowOff>
                  </from>
                  <to>
                    <xdr:col>4</xdr:col>
                    <xdr:colOff>222250</xdr:colOff>
                    <xdr:row>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ompteur 9">
              <controlPr defaultSize="0" autoPict="0" altText="Compteur pour l’Année">
                <anchor moveWithCells="1" sizeWithCells="1">
                  <from>
                    <xdr:col>11</xdr:col>
                    <xdr:colOff>298450</xdr:colOff>
                    <xdr:row>5</xdr:row>
                    <xdr:rowOff>12700</xdr:rowOff>
                  </from>
                  <to>
                    <xdr:col>11</xdr:col>
                    <xdr:colOff>431800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lineWeight="1.5" displayEmptyCellsAs="gap" markers="1" high="1" low="1" negative="1">
          <x14:colorSeries theme="5"/>
          <x14:colorNegative theme="6"/>
          <x14:colorAxis rgb="FF000000"/>
          <x14:colorMarkers theme="5"/>
          <x14:colorFirst theme="5"/>
          <x14:colorLast theme="5"/>
          <x14:colorHigh theme="5"/>
          <x14:colorLow theme="5"/>
          <x14:sparklines>
            <x14:sparkline>
              <xm:f>'Tableau de bord'!D18:N18</xm:f>
              <xm:sqref>P18</xm:sqref>
            </x14:sparkline>
            <x14:sparkline>
              <xm:f>'Tableau de bord'!D19:N19</xm:f>
              <xm:sqref>P19</xm:sqref>
            </x14:sparkline>
          </x14:sparklines>
        </x14:sparklineGroup>
        <x14:sparklineGroup lineWeight="1.5" displayEmptyCellsAs="gap" markers="1" high="1" low="1" negative="1">
          <x14:colorSeries theme="4"/>
          <x14:colorNegative theme="5"/>
          <x14:colorAxis rgb="FF000000"/>
          <x14:colorMarkers theme="4"/>
          <x14:colorFirst theme="4"/>
          <x14:colorLast theme="4"/>
          <x14:colorHigh theme="4"/>
          <x14:colorLow theme="4"/>
          <x14:sparklines>
            <x14:sparkline>
              <xm:f>'Tableau de bord'!D20:O20</xm:f>
              <xm:sqref>P20</xm:sqref>
            </x14:sparkline>
            <x14:sparkline>
              <xm:f>'Tableau de bord'!D21:O21</xm:f>
              <xm:sqref>P21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/>
    <pageSetUpPr autoPageBreaks="0" fitToPage="1"/>
  </sheetPr>
  <dimension ref="B1:K101"/>
  <sheetViews>
    <sheetView showGridLines="0" tabSelected="1" topLeftCell="A23" zoomScaleNormal="100" workbookViewId="0">
      <selection activeCell="G15" sqref="G15:K15"/>
    </sheetView>
  </sheetViews>
  <sheetFormatPr baseColWidth="10" defaultColWidth="9" defaultRowHeight="20.25" customHeight="1"/>
  <cols>
    <col min="1" max="2" width="1.84375" customWidth="1"/>
    <col min="3" max="3" width="15.23046875" customWidth="1"/>
    <col min="4" max="4" width="23.84375" customWidth="1"/>
    <col min="5" max="5" width="14.4609375" style="1" customWidth="1"/>
    <col min="6" max="6" width="1.3828125" customWidth="1"/>
    <col min="7" max="7" width="15.23046875" customWidth="1"/>
    <col min="8" max="8" width="7.69140625" customWidth="1"/>
    <col min="9" max="9" width="8.07421875" style="1" customWidth="1"/>
    <col min="10" max="10" width="13.4609375" style="2" customWidth="1"/>
  </cols>
  <sheetData>
    <row r="1" spans="2:11" s="3" customFormat="1" ht="10.5" customHeight="1"/>
    <row r="2" spans="2:11" s="3" customFormat="1" ht="40.5" customHeight="1">
      <c r="B2" s="50"/>
      <c r="C2" s="48" t="s">
        <v>79</v>
      </c>
      <c r="D2" s="51"/>
      <c r="E2" s="51"/>
      <c r="F2" s="51"/>
      <c r="G2" s="51"/>
      <c r="H2" s="51"/>
      <c r="I2" s="19"/>
      <c r="J2" s="20" t="s">
        <v>102</v>
      </c>
    </row>
    <row r="3" spans="2:11" s="3" customFormat="1" ht="3" customHeight="1">
      <c r="C3"/>
      <c r="D3"/>
      <c r="E3"/>
      <c r="F3"/>
      <c r="G3"/>
      <c r="H3"/>
      <c r="I3"/>
      <c r="J3"/>
    </row>
    <row r="4" spans="2:11" s="3" customFormat="1" ht="10.5" customHeight="1">
      <c r="B4" s="6"/>
      <c r="C4" s="6"/>
      <c r="D4" s="6"/>
      <c r="E4" s="6"/>
      <c r="F4" s="6"/>
      <c r="G4" s="6"/>
      <c r="H4" s="6"/>
      <c r="I4" s="6"/>
      <c r="J4" s="6"/>
    </row>
    <row r="6" spans="2:11" ht="20.25" customHeight="1">
      <c r="C6" s="47" t="s">
        <v>9</v>
      </c>
      <c r="D6" s="10"/>
      <c r="E6" s="10"/>
      <c r="G6" s="47" t="s">
        <v>8</v>
      </c>
      <c r="H6" s="10"/>
      <c r="I6" s="10"/>
      <c r="J6" s="10"/>
    </row>
    <row r="7" spans="2:11" ht="10.5" customHeight="1">
      <c r="D7" s="1"/>
      <c r="E7" s="2"/>
    </row>
    <row r="8" spans="2:11" s="14" customFormat="1" ht="20.25" customHeight="1" thickBot="1">
      <c r="C8" s="31" t="s">
        <v>83</v>
      </c>
      <c r="D8" s="31" t="s">
        <v>82</v>
      </c>
      <c r="E8" s="31" t="s">
        <v>84</v>
      </c>
      <c r="G8" s="34" t="s">
        <v>83</v>
      </c>
      <c r="H8" s="32" t="s">
        <v>85</v>
      </c>
      <c r="I8" s="32" t="s">
        <v>82</v>
      </c>
      <c r="J8" s="49" t="s">
        <v>84</v>
      </c>
      <c r="K8" s="14" t="s">
        <v>115</v>
      </c>
    </row>
    <row r="9" spans="2:11" ht="20.25" customHeight="1" thickBot="1">
      <c r="C9" s="33">
        <v>42666</v>
      </c>
      <c r="D9" s="43" t="s">
        <v>106</v>
      </c>
      <c r="E9" s="55">
        <v>1471.35</v>
      </c>
      <c r="G9" s="33">
        <v>42665</v>
      </c>
      <c r="H9" s="32" t="s">
        <v>93</v>
      </c>
      <c r="I9" s="32" t="s">
        <v>17</v>
      </c>
      <c r="J9" s="54">
        <v>14.99</v>
      </c>
      <c r="K9" t="s">
        <v>116</v>
      </c>
    </row>
    <row r="10" spans="2:11" ht="20.25" customHeight="1" thickBot="1">
      <c r="C10" s="33">
        <v>42669</v>
      </c>
      <c r="D10" s="44" t="s">
        <v>118</v>
      </c>
      <c r="E10" s="55">
        <v>39</v>
      </c>
      <c r="G10" s="33">
        <v>42665</v>
      </c>
      <c r="H10" s="32" t="s">
        <v>21</v>
      </c>
      <c r="I10" s="32" t="s">
        <v>10</v>
      </c>
      <c r="J10" s="54">
        <v>202.18</v>
      </c>
      <c r="K10" t="s">
        <v>116</v>
      </c>
    </row>
    <row r="11" spans="2:11" ht="20.25" customHeight="1" thickBot="1">
      <c r="C11" s="33">
        <v>42670</v>
      </c>
      <c r="D11" s="43" t="s">
        <v>123</v>
      </c>
      <c r="E11" s="55">
        <v>1500</v>
      </c>
      <c r="G11" s="33">
        <v>42665</v>
      </c>
      <c r="H11" s="32" t="s">
        <v>93</v>
      </c>
      <c r="I11" s="32" t="s">
        <v>17</v>
      </c>
      <c r="J11" s="54">
        <v>349</v>
      </c>
    </row>
    <row r="12" spans="2:11" ht="20.25" customHeight="1" thickBot="1">
      <c r="C12" s="33">
        <v>42671</v>
      </c>
      <c r="D12" s="44" t="s">
        <v>124</v>
      </c>
      <c r="E12" s="55">
        <v>2111.6799999999998</v>
      </c>
      <c r="G12" s="33">
        <v>42665</v>
      </c>
      <c r="H12" s="32" t="s">
        <v>93</v>
      </c>
      <c r="I12" s="32" t="s">
        <v>16</v>
      </c>
      <c r="J12" s="54">
        <v>39.9</v>
      </c>
      <c r="K12" t="s">
        <v>116</v>
      </c>
    </row>
    <row r="13" spans="2:11" ht="20.25" customHeight="1" thickBot="1">
      <c r="C13" s="33"/>
      <c r="D13" s="43"/>
      <c r="E13" s="55"/>
      <c r="G13" s="33">
        <v>42665</v>
      </c>
      <c r="H13" s="32" t="s">
        <v>93</v>
      </c>
      <c r="I13" s="32" t="s">
        <v>17</v>
      </c>
      <c r="J13" s="54">
        <v>98.9</v>
      </c>
      <c r="K13" t="s">
        <v>116</v>
      </c>
    </row>
    <row r="14" spans="2:11" ht="20.25" customHeight="1" thickBot="1">
      <c r="C14" s="33"/>
      <c r="D14" s="44"/>
      <c r="E14" s="55"/>
      <c r="G14" s="33">
        <v>42665</v>
      </c>
      <c r="H14" s="32" t="s">
        <v>93</v>
      </c>
      <c r="I14" s="32" t="s">
        <v>51</v>
      </c>
      <c r="J14" s="54">
        <v>15</v>
      </c>
      <c r="K14" t="s">
        <v>116</v>
      </c>
    </row>
    <row r="15" spans="2:11" ht="20.25" customHeight="1" thickBot="1">
      <c r="C15" s="33"/>
      <c r="D15" s="43"/>
      <c r="E15" s="55"/>
      <c r="G15" s="33">
        <v>42665</v>
      </c>
      <c r="H15" s="32" t="s">
        <v>21</v>
      </c>
      <c r="I15" s="32" t="s">
        <v>110</v>
      </c>
      <c r="J15" s="54">
        <v>55.3</v>
      </c>
      <c r="K15" t="s">
        <v>116</v>
      </c>
    </row>
    <row r="16" spans="2:11" ht="20.25" customHeight="1" thickBot="1">
      <c r="C16" s="33"/>
      <c r="D16" s="44"/>
      <c r="E16" s="55"/>
      <c r="G16" s="33">
        <v>42671</v>
      </c>
      <c r="H16" s="32" t="s">
        <v>88</v>
      </c>
      <c r="I16" s="32" t="s">
        <v>4</v>
      </c>
      <c r="J16" s="54">
        <v>37.69</v>
      </c>
    </row>
    <row r="17" spans="3:11" ht="20.25" customHeight="1" thickBot="1">
      <c r="C17" s="33"/>
      <c r="D17" s="43"/>
      <c r="E17" s="55"/>
      <c r="G17" s="33">
        <v>42671</v>
      </c>
      <c r="H17" s="32" t="s">
        <v>88</v>
      </c>
      <c r="I17" s="32" t="s">
        <v>4</v>
      </c>
      <c r="J17" s="54">
        <v>24.42</v>
      </c>
    </row>
    <row r="18" spans="3:11" ht="20.25" customHeight="1">
      <c r="E18"/>
      <c r="G18" s="33">
        <v>42668</v>
      </c>
      <c r="H18" s="32" t="s">
        <v>91</v>
      </c>
      <c r="I18" s="32" t="s">
        <v>108</v>
      </c>
      <c r="J18" s="54">
        <v>155.78</v>
      </c>
    </row>
    <row r="19" spans="3:11" ht="20.25" customHeight="1">
      <c r="E19"/>
      <c r="G19" s="33">
        <v>42668</v>
      </c>
      <c r="H19" s="32" t="s">
        <v>91</v>
      </c>
      <c r="I19" s="32" t="s">
        <v>111</v>
      </c>
      <c r="J19" s="54">
        <v>83.3</v>
      </c>
    </row>
    <row r="20" spans="3:11" ht="20.25" customHeight="1">
      <c r="E20"/>
      <c r="G20" s="33">
        <v>42669</v>
      </c>
      <c r="H20" s="32" t="s">
        <v>21</v>
      </c>
      <c r="I20" s="32" t="s">
        <v>109</v>
      </c>
      <c r="J20" s="54">
        <v>11</v>
      </c>
      <c r="K20" t="s">
        <v>116</v>
      </c>
    </row>
    <row r="21" spans="3:11" ht="20.25" customHeight="1">
      <c r="E21"/>
      <c r="G21" s="33">
        <v>42669</v>
      </c>
      <c r="H21" s="32" t="s">
        <v>16</v>
      </c>
      <c r="I21" s="32" t="s">
        <v>112</v>
      </c>
      <c r="J21" s="54">
        <v>30</v>
      </c>
      <c r="K21" t="s">
        <v>116</v>
      </c>
    </row>
    <row r="22" spans="3:11" ht="20.25" customHeight="1">
      <c r="E22"/>
      <c r="G22" s="33">
        <v>42669</v>
      </c>
      <c r="H22" s="32" t="s">
        <v>21</v>
      </c>
      <c r="I22" s="32" t="s">
        <v>109</v>
      </c>
      <c r="J22" s="54">
        <v>9.1</v>
      </c>
      <c r="K22" t="s">
        <v>116</v>
      </c>
    </row>
    <row r="23" spans="3:11" ht="20.25" customHeight="1">
      <c r="E23"/>
      <c r="G23" s="33">
        <v>42667</v>
      </c>
      <c r="H23" s="32" t="s">
        <v>21</v>
      </c>
      <c r="I23" s="32" t="s">
        <v>10</v>
      </c>
      <c r="J23" s="54">
        <v>4</v>
      </c>
      <c r="K23" t="s">
        <v>116</v>
      </c>
    </row>
    <row r="24" spans="3:11" ht="20.25" customHeight="1">
      <c r="E24"/>
      <c r="G24" s="33">
        <v>42668</v>
      </c>
      <c r="H24" s="32" t="s">
        <v>21</v>
      </c>
      <c r="I24" s="32" t="s">
        <v>109</v>
      </c>
      <c r="J24" s="54">
        <v>9.15</v>
      </c>
      <c r="K24" t="s">
        <v>116</v>
      </c>
    </row>
    <row r="25" spans="3:11" ht="20.25" customHeight="1">
      <c r="E25"/>
      <c r="G25" s="33">
        <v>42671</v>
      </c>
      <c r="H25" s="32" t="s">
        <v>21</v>
      </c>
      <c r="I25" s="32" t="s">
        <v>109</v>
      </c>
      <c r="J25" s="54">
        <v>9.3000000000000007</v>
      </c>
    </row>
    <row r="26" spans="3:11" ht="20.25" customHeight="1">
      <c r="E26"/>
      <c r="G26" s="33">
        <v>42672</v>
      </c>
      <c r="H26" s="32" t="s">
        <v>21</v>
      </c>
      <c r="I26" s="32" t="s">
        <v>10</v>
      </c>
      <c r="J26" s="54">
        <v>39.01</v>
      </c>
    </row>
    <row r="27" spans="3:11" ht="20.25" customHeight="1">
      <c r="E27"/>
      <c r="G27" s="33">
        <v>42672</v>
      </c>
      <c r="H27" s="32" t="s">
        <v>21</v>
      </c>
      <c r="I27" s="32" t="s">
        <v>10</v>
      </c>
      <c r="J27" s="54">
        <v>74.92</v>
      </c>
    </row>
    <row r="28" spans="3:11" ht="20.25" customHeight="1">
      <c r="G28" s="33">
        <v>42667</v>
      </c>
      <c r="H28" s="32" t="s">
        <v>91</v>
      </c>
      <c r="I28" s="32" t="s">
        <v>52</v>
      </c>
      <c r="J28" s="54">
        <v>6</v>
      </c>
    </row>
    <row r="29" spans="3:11" ht="20.25" customHeight="1">
      <c r="G29" s="33">
        <v>42667</v>
      </c>
      <c r="H29" s="32" t="s">
        <v>14</v>
      </c>
      <c r="I29" s="32" t="s">
        <v>113</v>
      </c>
      <c r="J29" s="54">
        <v>72.489999999999995</v>
      </c>
      <c r="K29" t="s">
        <v>116</v>
      </c>
    </row>
    <row r="30" spans="3:11" ht="20.25" customHeight="1">
      <c r="G30" s="33">
        <v>42669</v>
      </c>
      <c r="H30" s="32" t="s">
        <v>21</v>
      </c>
      <c r="I30" s="32" t="s">
        <v>10</v>
      </c>
      <c r="J30" s="54">
        <v>6.3</v>
      </c>
      <c r="K30" t="s">
        <v>116</v>
      </c>
    </row>
    <row r="31" spans="3:11" ht="20.25" customHeight="1">
      <c r="G31" s="33">
        <v>42671</v>
      </c>
      <c r="H31" s="32" t="s">
        <v>21</v>
      </c>
      <c r="I31" s="32" t="s">
        <v>10</v>
      </c>
      <c r="J31" s="54">
        <v>100.47</v>
      </c>
    </row>
    <row r="32" spans="3:11" ht="20.25" customHeight="1">
      <c r="G32" s="33">
        <v>42672</v>
      </c>
      <c r="H32" s="32" t="s">
        <v>21</v>
      </c>
      <c r="I32" s="32" t="s">
        <v>10</v>
      </c>
      <c r="J32" s="54">
        <v>29.25</v>
      </c>
    </row>
    <row r="33" spans="7:11" ht="20.25" customHeight="1">
      <c r="G33" s="33">
        <v>42672</v>
      </c>
      <c r="H33" s="32" t="s">
        <v>93</v>
      </c>
      <c r="I33" s="32" t="s">
        <v>114</v>
      </c>
      <c r="J33" s="54">
        <v>12.3</v>
      </c>
    </row>
    <row r="34" spans="7:11" ht="20.25" customHeight="1">
      <c r="G34" s="33">
        <v>42672</v>
      </c>
      <c r="H34" s="32" t="s">
        <v>16</v>
      </c>
      <c r="I34" s="32" t="s">
        <v>112</v>
      </c>
      <c r="J34" s="54">
        <v>80</v>
      </c>
    </row>
    <row r="35" spans="7:11" ht="20.25" customHeight="1">
      <c r="G35" s="33">
        <v>42665</v>
      </c>
      <c r="H35" s="32" t="s">
        <v>88</v>
      </c>
      <c r="I35" s="32" t="s">
        <v>117</v>
      </c>
      <c r="J35" s="54">
        <v>9.32</v>
      </c>
      <c r="K35" t="s">
        <v>116</v>
      </c>
    </row>
    <row r="36" spans="7:11" ht="20.25" customHeight="1">
      <c r="G36" s="33">
        <v>42668</v>
      </c>
      <c r="H36" s="32" t="s">
        <v>14</v>
      </c>
      <c r="I36" s="32" t="s">
        <v>56</v>
      </c>
      <c r="J36" s="54">
        <v>117</v>
      </c>
    </row>
    <row r="37" spans="7:11" ht="20.25" customHeight="1">
      <c r="G37" s="33">
        <v>42670</v>
      </c>
      <c r="H37" s="32" t="s">
        <v>89</v>
      </c>
      <c r="I37" s="32" t="s">
        <v>47</v>
      </c>
      <c r="J37" s="54">
        <v>9.9499999999999993</v>
      </c>
      <c r="K37" t="s">
        <v>116</v>
      </c>
    </row>
    <row r="38" spans="7:11" ht="20.25" customHeight="1">
      <c r="G38" s="33">
        <v>42671</v>
      </c>
      <c r="H38" s="32" t="s">
        <v>95</v>
      </c>
      <c r="I38" s="32" t="s">
        <v>119</v>
      </c>
      <c r="J38" s="54">
        <v>155.78</v>
      </c>
      <c r="K38" t="s">
        <v>116</v>
      </c>
    </row>
    <row r="39" spans="7:11" ht="20.25" customHeight="1">
      <c r="G39" s="33">
        <v>42671</v>
      </c>
      <c r="H39" s="31" t="s">
        <v>88</v>
      </c>
      <c r="I39" s="62" t="s">
        <v>15</v>
      </c>
      <c r="J39" s="63">
        <v>37.69</v>
      </c>
      <c r="K39" t="s">
        <v>116</v>
      </c>
    </row>
    <row r="40" spans="7:11" ht="20.25" customHeight="1">
      <c r="G40" s="33">
        <v>42671</v>
      </c>
      <c r="H40" s="31" t="s">
        <v>95</v>
      </c>
      <c r="I40" s="62" t="s">
        <v>120</v>
      </c>
      <c r="J40" s="63">
        <v>83.3</v>
      </c>
      <c r="K40" t="s">
        <v>116</v>
      </c>
    </row>
    <row r="41" spans="7:11" ht="20.25" customHeight="1">
      <c r="G41" s="33">
        <v>42671</v>
      </c>
      <c r="H41" s="31" t="s">
        <v>88</v>
      </c>
      <c r="I41" s="62" t="s">
        <v>15</v>
      </c>
      <c r="J41" s="63">
        <v>24.42</v>
      </c>
      <c r="K41" t="s">
        <v>116</v>
      </c>
    </row>
    <row r="42" spans="7:11" ht="20.25" customHeight="1">
      <c r="G42" s="33">
        <v>42689</v>
      </c>
      <c r="H42" s="31" t="s">
        <v>95</v>
      </c>
      <c r="I42" s="62" t="s">
        <v>119</v>
      </c>
      <c r="J42" s="63">
        <v>49</v>
      </c>
    </row>
    <row r="43" spans="7:11" ht="20.25" customHeight="1">
      <c r="G43" s="33">
        <v>42689</v>
      </c>
      <c r="H43" s="31" t="s">
        <v>95</v>
      </c>
      <c r="I43" s="62" t="s">
        <v>122</v>
      </c>
      <c r="J43" s="63">
        <v>30</v>
      </c>
    </row>
    <row r="44" spans="7:11" ht="20.25" customHeight="1">
      <c r="G44" s="33">
        <v>42679</v>
      </c>
      <c r="H44" s="31" t="s">
        <v>88</v>
      </c>
      <c r="I44" s="62" t="s">
        <v>0</v>
      </c>
      <c r="J44" s="63">
        <v>200</v>
      </c>
    </row>
    <row r="45" spans="7:11" ht="20.25" customHeight="1">
      <c r="G45" s="33">
        <v>42679</v>
      </c>
      <c r="H45" s="31" t="s">
        <v>88</v>
      </c>
      <c r="I45" s="62" t="s">
        <v>0</v>
      </c>
      <c r="J45" s="63">
        <v>350</v>
      </c>
    </row>
    <row r="46" spans="7:11" ht="20.25" customHeight="1">
      <c r="G46" s="33">
        <v>42679</v>
      </c>
      <c r="H46" s="31" t="s">
        <v>88</v>
      </c>
      <c r="I46" s="62" t="s">
        <v>0</v>
      </c>
      <c r="J46" s="63">
        <v>197.65</v>
      </c>
    </row>
    <row r="47" spans="7:11" ht="20.25" customHeight="1">
      <c r="G47" s="64"/>
    </row>
    <row r="48" spans="7:11" ht="20.25" customHeight="1">
      <c r="G48" s="64"/>
    </row>
    <row r="49" spans="7:7" ht="20.25" customHeight="1">
      <c r="G49" s="64"/>
    </row>
    <row r="50" spans="7:7" ht="20.25" customHeight="1">
      <c r="G50" s="64"/>
    </row>
    <row r="51" spans="7:7" ht="20.25" customHeight="1">
      <c r="G51" s="64"/>
    </row>
    <row r="52" spans="7:7" ht="20.25" customHeight="1">
      <c r="G52" s="64"/>
    </row>
    <row r="53" spans="7:7" ht="20.25" customHeight="1">
      <c r="G53" s="64"/>
    </row>
    <row r="54" spans="7:7" ht="20.25" customHeight="1">
      <c r="G54" s="64"/>
    </row>
    <row r="55" spans="7:7" ht="20.25" customHeight="1">
      <c r="G55" s="64"/>
    </row>
    <row r="56" spans="7:7" ht="20.25" customHeight="1">
      <c r="G56" s="64"/>
    </row>
    <row r="57" spans="7:7" ht="20.25" customHeight="1">
      <c r="G57" s="64"/>
    </row>
    <row r="58" spans="7:7" ht="20.25" customHeight="1">
      <c r="G58" s="64"/>
    </row>
    <row r="59" spans="7:7" ht="20.25" customHeight="1">
      <c r="G59" s="64"/>
    </row>
    <row r="60" spans="7:7" ht="20.25" customHeight="1">
      <c r="G60" s="64"/>
    </row>
    <row r="61" spans="7:7" ht="20.25" customHeight="1">
      <c r="G61" s="64"/>
    </row>
    <row r="62" spans="7:7" ht="20.25" customHeight="1">
      <c r="G62" s="64"/>
    </row>
    <row r="63" spans="7:7" ht="20.25" customHeight="1">
      <c r="G63" s="64"/>
    </row>
    <row r="64" spans="7:7" ht="20.25" customHeight="1">
      <c r="G64" s="64"/>
    </row>
    <row r="65" spans="7:7" ht="20.25" customHeight="1">
      <c r="G65" s="64"/>
    </row>
    <row r="66" spans="7:7" ht="20.25" customHeight="1">
      <c r="G66" s="64"/>
    </row>
    <row r="67" spans="7:7" ht="20.25" customHeight="1">
      <c r="G67" s="64"/>
    </row>
    <row r="68" spans="7:7" ht="20.25" customHeight="1">
      <c r="G68" s="64"/>
    </row>
    <row r="69" spans="7:7" ht="20.25" customHeight="1">
      <c r="G69" s="64"/>
    </row>
    <row r="70" spans="7:7" ht="20.25" customHeight="1">
      <c r="G70" s="64"/>
    </row>
    <row r="71" spans="7:7" ht="20.25" customHeight="1">
      <c r="G71" s="64"/>
    </row>
    <row r="72" spans="7:7" ht="20.25" customHeight="1">
      <c r="G72" s="64"/>
    </row>
    <row r="73" spans="7:7" ht="20.25" customHeight="1">
      <c r="G73" s="64"/>
    </row>
    <row r="74" spans="7:7" ht="20.25" customHeight="1">
      <c r="G74" s="64"/>
    </row>
    <row r="75" spans="7:7" ht="20.25" customHeight="1">
      <c r="G75" s="64"/>
    </row>
    <row r="76" spans="7:7" ht="20.25" customHeight="1">
      <c r="G76" s="64"/>
    </row>
    <row r="77" spans="7:7" ht="20.25" customHeight="1">
      <c r="G77" s="64"/>
    </row>
    <row r="78" spans="7:7" ht="20.25" customHeight="1">
      <c r="G78" s="64"/>
    </row>
    <row r="79" spans="7:7" ht="20.25" customHeight="1">
      <c r="G79" s="64"/>
    </row>
    <row r="80" spans="7:7" ht="20.25" customHeight="1">
      <c r="G80" s="64"/>
    </row>
    <row r="81" spans="7:7" ht="20.25" customHeight="1">
      <c r="G81" s="64"/>
    </row>
    <row r="82" spans="7:7" ht="20.25" customHeight="1">
      <c r="G82" s="64"/>
    </row>
    <row r="83" spans="7:7" ht="20.25" customHeight="1">
      <c r="G83" s="64"/>
    </row>
    <row r="84" spans="7:7" ht="20.25" customHeight="1">
      <c r="G84" s="64"/>
    </row>
    <row r="85" spans="7:7" ht="20.25" customHeight="1">
      <c r="G85" s="64"/>
    </row>
    <row r="86" spans="7:7" ht="20.25" customHeight="1">
      <c r="G86" s="64"/>
    </row>
    <row r="87" spans="7:7" ht="20.25" customHeight="1">
      <c r="G87" s="64"/>
    </row>
    <row r="88" spans="7:7" ht="20.25" customHeight="1">
      <c r="G88" s="64"/>
    </row>
    <row r="89" spans="7:7" ht="20.25" customHeight="1">
      <c r="G89" s="64"/>
    </row>
    <row r="90" spans="7:7" ht="20.25" customHeight="1">
      <c r="G90" s="64"/>
    </row>
    <row r="91" spans="7:7" ht="20.25" customHeight="1">
      <c r="G91" s="64"/>
    </row>
    <row r="92" spans="7:7" ht="20.25" customHeight="1">
      <c r="G92" s="64"/>
    </row>
    <row r="93" spans="7:7" ht="20.25" customHeight="1">
      <c r="G93" s="64"/>
    </row>
    <row r="94" spans="7:7" ht="20.25" customHeight="1">
      <c r="G94" s="64"/>
    </row>
    <row r="95" spans="7:7" ht="20.25" customHeight="1">
      <c r="G95" s="64"/>
    </row>
    <row r="96" spans="7:7" ht="20.25" customHeight="1">
      <c r="G96" s="64"/>
    </row>
    <row r="97" spans="7:7" ht="20.25" customHeight="1">
      <c r="G97" s="64"/>
    </row>
    <row r="98" spans="7:7" ht="20.25" customHeight="1">
      <c r="G98" s="64"/>
    </row>
    <row r="99" spans="7:7" ht="20.25" customHeight="1">
      <c r="G99" s="64"/>
    </row>
    <row r="100" spans="7:7" ht="20.25" customHeight="1">
      <c r="G100" s="64"/>
    </row>
    <row r="101" spans="7:7" ht="20.25" customHeight="1">
      <c r="G101" s="64"/>
    </row>
  </sheetData>
  <dataValidations count="2">
    <dataValidation type="list" allowBlank="1" showInputMessage="1" sqref="I9:I46">
      <formula1>ListeRecherche</formula1>
    </dataValidation>
    <dataValidation type="list" allowBlank="1" showInputMessage="1" sqref="H9:H46">
      <formula1>Catégorie</formula1>
    </dataValidation>
  </dataValidations>
  <pageMargins left="0.25" right="0.25" top="0.75" bottom="0.75" header="0.3" footer="0.3"/>
  <pageSetup fitToHeight="0" orientation="portrait" r:id="rId1"/>
  <headerFooter differentFirst="1">
    <oddFooter>Page &amp;P of &amp;N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H39"/>
  <sheetViews>
    <sheetView showGridLines="0" topLeftCell="A28" zoomScaleNormal="100" workbookViewId="0"/>
  </sheetViews>
  <sheetFormatPr baseColWidth="10" defaultColWidth="10.4609375" defaultRowHeight="20.25" customHeight="1"/>
  <cols>
    <col min="1" max="1" width="1.84375" customWidth="1"/>
    <col min="2" max="2" width="2.15234375" customWidth="1"/>
    <col min="3" max="3" width="22.3828125" customWidth="1"/>
    <col min="4" max="4" width="16.3828125" customWidth="1"/>
    <col min="5" max="5" width="9.23046875" customWidth="1"/>
    <col min="6" max="6" width="42.15234375" customWidth="1"/>
    <col min="7" max="7" width="44.765625" customWidth="1"/>
    <col min="8" max="8" width="12.4609375" customWidth="1"/>
    <col min="9" max="9" width="1.84375" customWidth="1"/>
  </cols>
  <sheetData>
    <row r="1" spans="2:8" s="3" customFormat="1" ht="10.5" customHeight="1"/>
    <row r="2" spans="2:8" s="3" customFormat="1" ht="40.5" customHeight="1">
      <c r="B2" s="26"/>
      <c r="C2" s="48" t="s">
        <v>79</v>
      </c>
      <c r="D2" s="18"/>
      <c r="E2" s="18"/>
      <c r="F2" s="18"/>
      <c r="G2" s="26"/>
      <c r="H2" s="20" t="s">
        <v>103</v>
      </c>
    </row>
    <row r="3" spans="2:8" s="3" customFormat="1" ht="3" customHeight="1">
      <c r="C3"/>
      <c r="D3"/>
      <c r="E3"/>
      <c r="F3"/>
      <c r="G3"/>
      <c r="H3"/>
    </row>
    <row r="4" spans="2:8" s="3" customFormat="1" ht="10.5" customHeight="1">
      <c r="B4" s="6"/>
      <c r="C4" s="6"/>
      <c r="D4" s="6"/>
      <c r="E4" s="6"/>
      <c r="F4" s="6"/>
      <c r="G4" s="6"/>
      <c r="H4" s="6"/>
    </row>
    <row r="13" spans="2:8" ht="20.25" customHeight="1">
      <c r="C13" s="24" t="s">
        <v>8</v>
      </c>
      <c r="D13" s="24"/>
      <c r="F13" s="24" t="s">
        <v>99</v>
      </c>
      <c r="G13" s="24"/>
      <c r="H13" s="24"/>
    </row>
    <row r="14" spans="2:8" ht="10.5" customHeight="1"/>
    <row r="15" spans="2:8" ht="20.25" customHeight="1">
      <c r="C15" s="15" t="s">
        <v>82</v>
      </c>
      <c r="D15" s="36" t="s">
        <v>104</v>
      </c>
    </row>
    <row r="16" spans="2:8" ht="20.25" customHeight="1">
      <c r="C16" t="s">
        <v>0</v>
      </c>
      <c r="D16" s="53">
        <v>1066.42</v>
      </c>
    </row>
    <row r="17" spans="3:4" ht="20.25" customHeight="1">
      <c r="C17" t="s">
        <v>4</v>
      </c>
      <c r="D17" s="53">
        <v>62.11</v>
      </c>
    </row>
    <row r="18" spans="3:4" ht="20.25" customHeight="1">
      <c r="C18" t="s">
        <v>10</v>
      </c>
      <c r="D18" s="53">
        <v>456.13</v>
      </c>
    </row>
    <row r="19" spans="3:4" ht="20.25" customHeight="1">
      <c r="C19" t="s">
        <v>16</v>
      </c>
      <c r="D19" s="53">
        <v>1802.42</v>
      </c>
    </row>
    <row r="20" spans="3:4" ht="20.25" customHeight="1">
      <c r="C20" t="s">
        <v>17</v>
      </c>
      <c r="D20" s="53">
        <v>882.59</v>
      </c>
    </row>
    <row r="21" spans="3:4" ht="20.25" customHeight="1">
      <c r="C21" t="s">
        <v>51</v>
      </c>
      <c r="D21" s="53">
        <v>15</v>
      </c>
    </row>
    <row r="22" spans="3:4" ht="20.25" customHeight="1">
      <c r="C22" t="s">
        <v>107</v>
      </c>
      <c r="D22" s="53">
        <v>222</v>
      </c>
    </row>
    <row r="23" spans="3:4" ht="20.25" customHeight="1">
      <c r="C23" t="s">
        <v>110</v>
      </c>
      <c r="D23" s="53">
        <v>55.3</v>
      </c>
    </row>
    <row r="24" spans="3:4" ht="20.25" customHeight="1">
      <c r="C24" t="s">
        <v>108</v>
      </c>
      <c r="D24" s="53">
        <v>155.78</v>
      </c>
    </row>
    <row r="25" spans="3:4" ht="20.25" customHeight="1">
      <c r="C25" t="s">
        <v>111</v>
      </c>
      <c r="D25" s="53">
        <v>83.3</v>
      </c>
    </row>
    <row r="26" spans="3:4" ht="20.25" customHeight="1">
      <c r="C26" t="s">
        <v>109</v>
      </c>
      <c r="D26" s="53">
        <v>38.549999999999997</v>
      </c>
    </row>
    <row r="27" spans="3:4" ht="20.25" customHeight="1">
      <c r="C27" t="s">
        <v>112</v>
      </c>
      <c r="D27" s="53">
        <v>110</v>
      </c>
    </row>
    <row r="28" spans="3:4" ht="20.25" customHeight="1">
      <c r="C28" t="s">
        <v>52</v>
      </c>
      <c r="D28" s="53">
        <v>6</v>
      </c>
    </row>
    <row r="29" spans="3:4" ht="20.25" customHeight="1">
      <c r="C29" t="s">
        <v>113</v>
      </c>
      <c r="D29" s="53">
        <v>72.489999999999995</v>
      </c>
    </row>
    <row r="30" spans="3:4" ht="20.25" customHeight="1">
      <c r="C30" t="s">
        <v>114</v>
      </c>
      <c r="D30" s="53">
        <v>12.3</v>
      </c>
    </row>
    <row r="31" spans="3:4" ht="20.25" customHeight="1">
      <c r="C31" t="s">
        <v>117</v>
      </c>
      <c r="D31" s="53">
        <v>9.32</v>
      </c>
    </row>
    <row r="32" spans="3:4" ht="20.25" customHeight="1">
      <c r="C32" t="s">
        <v>56</v>
      </c>
      <c r="D32" s="53">
        <v>117</v>
      </c>
    </row>
    <row r="33" spans="3:4" ht="20.25" customHeight="1">
      <c r="C33" t="s">
        <v>47</v>
      </c>
      <c r="D33" s="53">
        <v>9.9499999999999993</v>
      </c>
    </row>
    <row r="34" spans="3:4" ht="20.25" customHeight="1">
      <c r="C34" t="s">
        <v>119</v>
      </c>
      <c r="D34" s="53">
        <v>1183.78</v>
      </c>
    </row>
    <row r="35" spans="3:4" ht="20.25" customHeight="1">
      <c r="C35" t="s">
        <v>15</v>
      </c>
      <c r="D35" s="53">
        <v>62.11</v>
      </c>
    </row>
    <row r="36" spans="3:4" ht="20.25" customHeight="1">
      <c r="C36" t="s">
        <v>120</v>
      </c>
      <c r="D36" s="53">
        <v>83.3</v>
      </c>
    </row>
    <row r="37" spans="3:4" ht="20.25" customHeight="1">
      <c r="C37" t="s">
        <v>122</v>
      </c>
      <c r="D37" s="53">
        <v>789</v>
      </c>
    </row>
    <row r="38" spans="3:4" ht="20.25" customHeight="1">
      <c r="C38" t="s">
        <v>48</v>
      </c>
      <c r="D38" s="53">
        <v>630</v>
      </c>
    </row>
    <row r="39" spans="3:4" ht="20.25" customHeight="1">
      <c r="C39" t="s">
        <v>86</v>
      </c>
      <c r="D39" s="53">
        <v>7924.8499999999995</v>
      </c>
    </row>
  </sheetData>
  <printOptions horizontalCentered="1"/>
  <pageMargins left="0.25" right="0.25" top="0.75" bottom="0.75" header="0.3" footer="0.3"/>
  <pageSetup scale="66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autoPageBreaks="0" fitToPage="1"/>
  </sheetPr>
  <dimension ref="B1:N21"/>
  <sheetViews>
    <sheetView showGridLines="0" topLeftCell="H1" zoomScaleNormal="100" workbookViewId="0">
      <selection activeCell="M10" sqref="M10"/>
    </sheetView>
  </sheetViews>
  <sheetFormatPr baseColWidth="10" defaultColWidth="13.765625" defaultRowHeight="20.25" customHeight="1"/>
  <cols>
    <col min="1" max="2" width="1.84375" style="3" customWidth="1"/>
    <col min="3" max="3" width="24.61328125" style="3" customWidth="1"/>
    <col min="4" max="4" width="18.765625" style="3" customWidth="1"/>
    <col min="5" max="5" width="15" style="3" customWidth="1"/>
    <col min="6" max="6" width="21" style="3" customWidth="1"/>
    <col min="7" max="7" width="22.765625" style="3" customWidth="1"/>
    <col min="8" max="8" width="26.3828125" style="3" customWidth="1"/>
    <col min="9" max="9" width="17.15234375" style="3" customWidth="1"/>
    <col min="10" max="10" width="22.15234375" style="3" customWidth="1"/>
    <col min="11" max="11" width="23.61328125" style="3" customWidth="1"/>
    <col min="12" max="12" width="13.765625" style="3"/>
    <col min="13" max="13" width="21" style="3" customWidth="1"/>
    <col min="14" max="14" width="27.61328125" style="3" customWidth="1"/>
    <col min="15" max="16384" width="13.765625" style="3"/>
  </cols>
  <sheetData>
    <row r="1" spans="2:14" ht="10.5" customHeight="1"/>
    <row r="2" spans="2:14" ht="40.5" customHeight="1">
      <c r="B2" s="26"/>
      <c r="C2" s="48" t="s">
        <v>79</v>
      </c>
      <c r="D2" s="21"/>
      <c r="E2" s="21"/>
      <c r="F2" s="20"/>
      <c r="G2" s="20"/>
      <c r="H2" s="20"/>
      <c r="I2" s="20"/>
      <c r="J2" s="20"/>
      <c r="K2" s="20"/>
      <c r="L2" s="20"/>
      <c r="M2" s="20"/>
      <c r="N2" s="20" t="s">
        <v>87</v>
      </c>
    </row>
    <row r="3" spans="2:14" ht="3" customHeight="1">
      <c r="C3"/>
      <c r="D3"/>
      <c r="E3"/>
      <c r="F3"/>
      <c r="G3"/>
      <c r="H3"/>
      <c r="I3"/>
      <c r="J3"/>
      <c r="K3"/>
      <c r="L3"/>
      <c r="M3"/>
      <c r="N3"/>
    </row>
    <row r="4" spans="2:14" ht="10.5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2:14" ht="20.25" customHeight="1">
      <c r="C5" s="16" t="s">
        <v>97</v>
      </c>
      <c r="D5" s="23"/>
      <c r="E5" s="11"/>
      <c r="F5" s="11"/>
      <c r="G5" s="11"/>
      <c r="H5" s="11"/>
      <c r="I5" s="12"/>
      <c r="J5" s="12"/>
      <c r="K5" s="12"/>
      <c r="L5" s="12"/>
      <c r="M5" s="12"/>
      <c r="N5" s="22"/>
    </row>
    <row r="6" spans="2:14" customFormat="1" ht="10.5" customHeight="1"/>
    <row r="7" spans="2:14" ht="20.25" customHeight="1">
      <c r="B7" s="25"/>
      <c r="C7" s="45" t="s">
        <v>88</v>
      </c>
      <c r="D7" s="45" t="s">
        <v>89</v>
      </c>
      <c r="E7" s="45" t="s">
        <v>21</v>
      </c>
      <c r="F7" s="45" t="s">
        <v>90</v>
      </c>
      <c r="G7" s="45" t="s">
        <v>91</v>
      </c>
      <c r="H7" s="45" t="s">
        <v>92</v>
      </c>
      <c r="I7" s="45" t="s">
        <v>14</v>
      </c>
      <c r="J7" s="45" t="s">
        <v>16</v>
      </c>
      <c r="K7" s="45" t="s">
        <v>93</v>
      </c>
      <c r="L7" s="45" t="s">
        <v>94</v>
      </c>
      <c r="M7" s="45" t="s">
        <v>95</v>
      </c>
      <c r="N7" s="45" t="s">
        <v>96</v>
      </c>
    </row>
    <row r="8" spans="2:14" ht="20.25" customHeight="1">
      <c r="C8" s="45" t="s">
        <v>0</v>
      </c>
      <c r="D8" s="45" t="s">
        <v>18</v>
      </c>
      <c r="E8" s="45" t="s">
        <v>10</v>
      </c>
      <c r="F8" s="45" t="s">
        <v>24</v>
      </c>
      <c r="G8" s="45" t="s">
        <v>36</v>
      </c>
      <c r="H8" s="45" t="s">
        <v>19</v>
      </c>
      <c r="I8" s="45" t="s">
        <v>56</v>
      </c>
      <c r="J8" s="45" t="s">
        <v>16</v>
      </c>
      <c r="K8" s="45" t="s">
        <v>17</v>
      </c>
      <c r="L8" s="45" t="s">
        <v>21</v>
      </c>
      <c r="M8" s="45" t="s">
        <v>119</v>
      </c>
      <c r="N8" s="45" t="s">
        <v>11</v>
      </c>
    </row>
    <row r="9" spans="2:14" ht="20.25" customHeight="1">
      <c r="C9" s="45" t="s">
        <v>1</v>
      </c>
      <c r="D9" s="45" t="s">
        <v>46</v>
      </c>
      <c r="E9" s="45" t="s">
        <v>109</v>
      </c>
      <c r="F9" s="45" t="s">
        <v>25</v>
      </c>
      <c r="G9" s="45" t="s">
        <v>52</v>
      </c>
      <c r="H9" s="45" t="s">
        <v>20</v>
      </c>
      <c r="I9" s="45" t="s">
        <v>39</v>
      </c>
      <c r="J9" s="45" t="s">
        <v>40</v>
      </c>
      <c r="K9" s="45" t="s">
        <v>54</v>
      </c>
      <c r="L9" s="45" t="s">
        <v>34</v>
      </c>
      <c r="M9" s="45" t="s">
        <v>122</v>
      </c>
      <c r="N9" s="45" t="s">
        <v>12</v>
      </c>
    </row>
    <row r="10" spans="2:14" ht="20.25" customHeight="1">
      <c r="C10" s="45" t="s">
        <v>2</v>
      </c>
      <c r="D10" s="45" t="s">
        <v>47</v>
      </c>
      <c r="E10" s="45" t="s">
        <v>110</v>
      </c>
      <c r="F10" s="45" t="s">
        <v>26</v>
      </c>
      <c r="G10" s="45" t="s">
        <v>108</v>
      </c>
      <c r="H10" s="45" t="s">
        <v>37</v>
      </c>
      <c r="I10" s="45" t="s">
        <v>113</v>
      </c>
      <c r="J10" s="45" t="s">
        <v>112</v>
      </c>
      <c r="K10" s="45" t="s">
        <v>51</v>
      </c>
      <c r="L10" s="45" t="s">
        <v>14</v>
      </c>
      <c r="M10" s="45" t="s">
        <v>121</v>
      </c>
      <c r="N10" s="45" t="s">
        <v>13</v>
      </c>
    </row>
    <row r="11" spans="2:14" ht="20.25" customHeight="1">
      <c r="C11" s="45" t="s">
        <v>3</v>
      </c>
      <c r="D11" s="45" t="s">
        <v>48</v>
      </c>
      <c r="E11" s="45"/>
      <c r="F11" s="45" t="s">
        <v>41</v>
      </c>
      <c r="G11" s="45" t="s">
        <v>53</v>
      </c>
      <c r="H11" s="45" t="s">
        <v>38</v>
      </c>
      <c r="I11" s="45"/>
      <c r="J11" s="45"/>
      <c r="K11" s="45" t="s">
        <v>55</v>
      </c>
      <c r="L11" s="45" t="s">
        <v>50</v>
      </c>
      <c r="M11" s="45" t="s">
        <v>16</v>
      </c>
      <c r="N11" s="45" t="s">
        <v>32</v>
      </c>
    </row>
    <row r="12" spans="2:14" ht="20.25" customHeight="1">
      <c r="C12" s="45" t="s">
        <v>4</v>
      </c>
      <c r="D12" s="45" t="s">
        <v>43</v>
      </c>
      <c r="E12" s="45"/>
      <c r="F12" s="45"/>
      <c r="G12" s="45" t="s">
        <v>49</v>
      </c>
      <c r="H12" s="45" t="s">
        <v>22</v>
      </c>
      <c r="I12" s="45"/>
      <c r="J12" s="45"/>
      <c r="K12" s="45" t="s">
        <v>61</v>
      </c>
      <c r="L12" s="45" t="s">
        <v>16</v>
      </c>
      <c r="M12" s="45" t="s">
        <v>27</v>
      </c>
      <c r="N12" s="45" t="s">
        <v>31</v>
      </c>
    </row>
    <row r="13" spans="2:14" ht="20.25" customHeight="1">
      <c r="C13" s="45" t="s">
        <v>5</v>
      </c>
      <c r="D13" s="45" t="s">
        <v>16</v>
      </c>
      <c r="E13" s="45"/>
      <c r="F13" s="45"/>
      <c r="G13" s="45" t="s">
        <v>111</v>
      </c>
      <c r="H13" s="45" t="s">
        <v>23</v>
      </c>
      <c r="I13" s="45"/>
      <c r="J13" s="45"/>
      <c r="K13" s="45" t="s">
        <v>114</v>
      </c>
      <c r="L13" s="45"/>
      <c r="M13" s="45" t="s">
        <v>42</v>
      </c>
      <c r="N13" s="45" t="s">
        <v>33</v>
      </c>
    </row>
    <row r="14" spans="2:14" ht="20.25" customHeight="1">
      <c r="C14" s="45" t="s">
        <v>6</v>
      </c>
      <c r="D14" s="45"/>
      <c r="E14" s="45"/>
      <c r="F14" s="45"/>
      <c r="G14" s="45"/>
      <c r="H14" s="45" t="s">
        <v>44</v>
      </c>
      <c r="I14" s="45"/>
      <c r="J14" s="45"/>
      <c r="K14" s="45" t="s">
        <v>107</v>
      </c>
      <c r="L14" s="45"/>
      <c r="M14" s="45" t="s">
        <v>28</v>
      </c>
      <c r="N14" s="45" t="s">
        <v>35</v>
      </c>
    </row>
    <row r="15" spans="2:14" ht="20.25" customHeight="1">
      <c r="C15" s="45" t="s">
        <v>7</v>
      </c>
      <c r="D15" s="45"/>
      <c r="E15" s="45"/>
      <c r="F15" s="45"/>
      <c r="G15" s="45"/>
      <c r="H15" s="45" t="s">
        <v>45</v>
      </c>
      <c r="I15" s="45"/>
      <c r="J15" s="45"/>
      <c r="K15" s="45"/>
      <c r="L15" s="45"/>
      <c r="M15" s="45" t="s">
        <v>16</v>
      </c>
      <c r="N15" s="45"/>
    </row>
    <row r="16" spans="2:14" ht="20.25" customHeight="1">
      <c r="C16" s="45" t="s">
        <v>33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  <row r="17" spans="3:14" ht="20.25" customHeight="1">
      <c r="C17" s="45" t="s">
        <v>34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</row>
    <row r="18" spans="3:14" ht="20.25" customHeight="1">
      <c r="C18" s="45" t="s">
        <v>15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</row>
    <row r="19" spans="3:14" ht="20.25" customHeight="1">
      <c r="C19" s="45" t="s">
        <v>29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</row>
    <row r="20" spans="3:14" ht="20.25" customHeight="1">
      <c r="C20" s="45" t="s">
        <v>30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3:14" ht="20.25" customHeight="1">
      <c r="C21" s="61" t="s">
        <v>117</v>
      </c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</sheetData>
  <pageMargins left="0.25" right="0.25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/>
  </sheetPr>
  <dimension ref="B1:N16"/>
  <sheetViews>
    <sheetView showGridLines="0" workbookViewId="0">
      <selection activeCell="D12" sqref="D12"/>
    </sheetView>
  </sheetViews>
  <sheetFormatPr baseColWidth="10" defaultColWidth="9" defaultRowHeight="20.25" customHeight="1"/>
  <cols>
    <col min="1" max="2" width="1.84375" customWidth="1"/>
    <col min="3" max="3" width="18.15234375" customWidth="1"/>
    <col min="4" max="4" width="9.15234375" customWidth="1"/>
  </cols>
  <sheetData>
    <row r="1" spans="2:14" s="3" customFormat="1" ht="10.5" customHeight="1"/>
    <row r="2" spans="2:14" s="3" customFormat="1" ht="40.5" customHeight="1">
      <c r="B2" s="26"/>
      <c r="C2" s="48" t="s">
        <v>79</v>
      </c>
      <c r="D2" s="21"/>
      <c r="E2" s="21"/>
      <c r="F2" s="20"/>
      <c r="G2" s="20"/>
      <c r="H2" s="20"/>
      <c r="I2" s="20"/>
      <c r="J2" s="20"/>
      <c r="K2" s="20"/>
      <c r="L2" s="20"/>
      <c r="M2" s="20"/>
      <c r="N2" s="20" t="s">
        <v>100</v>
      </c>
    </row>
    <row r="3" spans="2:14" s="3" customFormat="1" ht="3" customHeight="1">
      <c r="C3"/>
      <c r="D3"/>
      <c r="E3"/>
      <c r="F3"/>
      <c r="G3"/>
      <c r="H3"/>
      <c r="I3"/>
      <c r="J3"/>
      <c r="K3"/>
      <c r="L3"/>
      <c r="M3"/>
      <c r="N3"/>
    </row>
    <row r="4" spans="2:14" s="3" customFormat="1" ht="10.5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2:14" s="3" customFormat="1" ht="20.25" customHeight="1">
      <c r="B5" s="46" t="s">
        <v>101</v>
      </c>
      <c r="C5" s="23"/>
      <c r="D5" s="23"/>
      <c r="E5" s="11"/>
      <c r="F5" s="11"/>
      <c r="G5" s="11"/>
      <c r="H5" s="11"/>
      <c r="I5" s="12"/>
      <c r="J5" s="12"/>
      <c r="K5" s="12"/>
      <c r="L5" s="12"/>
      <c r="M5" s="12"/>
      <c r="N5" s="22"/>
    </row>
    <row r="7" spans="2:14" ht="20.25" customHeight="1">
      <c r="C7" s="15" t="s">
        <v>98</v>
      </c>
      <c r="D7" t="s">
        <v>104</v>
      </c>
    </row>
    <row r="8" spans="2:14" ht="20.25" customHeight="1">
      <c r="C8" s="35" t="s">
        <v>21</v>
      </c>
      <c r="D8" s="53">
        <v>549.98</v>
      </c>
    </row>
    <row r="9" spans="2:14" ht="20.25" customHeight="1">
      <c r="C9" s="35" t="s">
        <v>89</v>
      </c>
      <c r="D9" s="53">
        <v>639.95000000000005</v>
      </c>
    </row>
    <row r="10" spans="2:14" ht="20.25" customHeight="1">
      <c r="C10" s="35" t="s">
        <v>91</v>
      </c>
      <c r="D10" s="53">
        <v>245.07999999999998</v>
      </c>
    </row>
    <row r="11" spans="2:14" ht="20.25" customHeight="1">
      <c r="C11" s="35" t="s">
        <v>88</v>
      </c>
      <c r="D11" s="53">
        <v>1199.96</v>
      </c>
    </row>
    <row r="12" spans="2:14" ht="20.25" customHeight="1">
      <c r="C12" s="35" t="s">
        <v>93</v>
      </c>
      <c r="D12" s="53">
        <v>1171.7899999999997</v>
      </c>
    </row>
    <row r="13" spans="2:14" ht="20.25" customHeight="1">
      <c r="C13" s="35" t="s">
        <v>16</v>
      </c>
      <c r="D13" s="53">
        <v>1872.52</v>
      </c>
    </row>
    <row r="14" spans="2:14" ht="20.25" customHeight="1">
      <c r="C14" s="35" t="s">
        <v>14</v>
      </c>
      <c r="D14" s="53">
        <v>189.49</v>
      </c>
    </row>
    <row r="15" spans="2:14" ht="20.25" customHeight="1">
      <c r="C15" s="35" t="s">
        <v>95</v>
      </c>
      <c r="D15" s="53">
        <v>2056.08</v>
      </c>
    </row>
    <row r="16" spans="2:14" ht="20.25" customHeight="1">
      <c r="C16" s="35" t="s">
        <v>105</v>
      </c>
      <c r="D16" s="53">
        <v>7924.85</v>
      </c>
    </row>
  </sheetData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E1EE141-E426-4EB1-9343-090EB14FB5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Tableau de bord</vt:lpstr>
      <vt:lpstr>Dépenses et Revenus</vt:lpstr>
      <vt:lpstr>Rapport de budget</vt:lpstr>
      <vt:lpstr>Listes de données</vt:lpstr>
      <vt:lpstr>TCD de catégorie</vt:lpstr>
      <vt:lpstr>Catégorie</vt:lpstr>
      <vt:lpstr>ChoixMois</vt:lpstr>
      <vt:lpstr>'Dépenses et Revenus'!Impression_des_titres</vt:lpstr>
      <vt:lpstr>'Listes de données'!Impression_des_titres</vt:lpstr>
      <vt:lpstr>NombreAnnées</vt:lpstr>
      <vt:lpstr>NombreMois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Maguy Usselio</dc:creator>
  <cp:keywords/>
  <cp:lastModifiedBy>Maguy Usselio</cp:lastModifiedBy>
  <dcterms:created xsi:type="dcterms:W3CDTF">2016-10-23T08:55:22Z</dcterms:created>
  <dcterms:modified xsi:type="dcterms:W3CDTF">2016-11-02T13:10:45Z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TC034289199991</vt:lpwstr>
  </property>
</Properties>
</file>