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0490" windowHeight="7455" activeTab="2"/>
  </bookViews>
  <sheets>
    <sheet name="En-tête" sheetId="2" r:id="rId1"/>
    <sheet name="Inventaire OLD" sheetId="11" r:id="rId2"/>
    <sheet name="Inventaire 060616" sheetId="22" r:id="rId3"/>
    <sheet name="Inventaire-201509" sheetId="4" state="hidden" r:id="rId4"/>
    <sheet name="Inventaire v2" sheetId="32" r:id="rId5"/>
    <sheet name="UO-201609" sheetId="30" r:id="rId6"/>
    <sheet name="UO-201608" sheetId="29" r:id="rId7"/>
    <sheet name="UO-201607" sheetId="25" r:id="rId8"/>
    <sheet name="UO-201606" sheetId="24" r:id="rId9"/>
    <sheet name="UO-201605" sheetId="21" r:id="rId10"/>
    <sheet name="UO-201604" sheetId="20" r:id="rId11"/>
    <sheet name="UO-201603" sheetId="19" r:id="rId12"/>
    <sheet name="UO-201602" sheetId="18" r:id="rId13"/>
    <sheet name="UO-201601" sheetId="17" r:id="rId14"/>
    <sheet name="UO-201512" sheetId="16" r:id="rId15"/>
    <sheet name="UO-201511" sheetId="15" r:id="rId16"/>
    <sheet name="UO-201510" sheetId="12" r:id="rId17"/>
    <sheet name="UO-201509" sheetId="10" r:id="rId18"/>
    <sheet name="UO-201508" sheetId="7" r:id="rId19"/>
    <sheet name="UO-201507" sheetId="6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xlnm._FilterDatabase" localSheetId="2" hidden="1">'Inventaire 060616'!$A$2:$N$151</definedName>
    <definedName name="_xlnm._FilterDatabase" localSheetId="1" hidden="1">'Inventaire OLD'!$A$1:$M$148</definedName>
    <definedName name="_xlnm._FilterDatabase" localSheetId="4" hidden="1">'Inventaire v2'!$A$1:$M$151</definedName>
    <definedName name="_xlnm._FilterDatabase" localSheetId="3" hidden="1">'Inventaire-201509'!$A$1:$P$101</definedName>
    <definedName name="_PEC_ACQUISITION_LOT1">[1]PEC!$G$78</definedName>
    <definedName name="_PEC_ACQUISITION_LOT2">[1]PEC!$G$79</definedName>
    <definedName name="_PEC_PROJET_LOT1_REM">[1]PEC!$G$44</definedName>
    <definedName name="_PEC_PROJET_LOT2_REM">[1]PEC!$G$46</definedName>
    <definedName name="_RUN_INFRA">[1]RUN!$I$57</definedName>
    <definedName name="_RUN_INFRA_DEC">'[1]RUN DECEMBRE'!$I$47</definedName>
    <definedName name="_RUN_RESEAU_LOT1">[1]RUN!$I$115</definedName>
    <definedName name="_RUN_RESEAU_LOT2">[1]RUN!$I$116</definedName>
    <definedName name="_RUN_SERVICE">[1]RUN!$I$96</definedName>
    <definedName name="_RUN_SERVICE_DEC">'[1]RUN DECEMBRE'!$I$86</definedName>
    <definedName name="_SOFTWARE_GLOBAL">[1]SOFTWARE!$I$61</definedName>
    <definedName name="_TELEPHONIE_GLOBAL">[1]TELEPHONIE!$I$20</definedName>
    <definedName name="COLNOMENCLATURE" localSheetId="11">'UO-201603'!$P$5</definedName>
    <definedName name="COLNOMENCLATURE" localSheetId="10">'UO-201604'!$P$5</definedName>
    <definedName name="COLNOMENCLATURE" localSheetId="9">'UO-201605'!$P$5</definedName>
    <definedName name="COLNOMENCLATURE" localSheetId="8">'UO-201606'!$P$5</definedName>
    <definedName name="COLNOMENCLATURE" localSheetId="7">'UO-201607'!$P$5</definedName>
    <definedName name="COLNOMENCLATURE" localSheetId="6">'UO-201608'!$P$5</definedName>
    <definedName name="COLNOMENCLATURE" localSheetId="5">'UO-201609'!$P$5</definedName>
    <definedName name="COLNOMENCLATURE">'UO-201602'!$P$5</definedName>
    <definedName name="COLPRIXTOTAL" localSheetId="11">'UO-201603'!$L$4</definedName>
    <definedName name="COLPRIXTOTAL" localSheetId="10">'UO-201604'!$L$4</definedName>
    <definedName name="COLPRIXTOTAL" localSheetId="9">'UO-201605'!$L$4</definedName>
    <definedName name="COLPRIXTOTAL" localSheetId="8">'UO-201606'!$L$4</definedName>
    <definedName name="COLPRIXTOTAL" localSheetId="7">'UO-201607'!$L$4</definedName>
    <definedName name="COLPRIXTOTAL" localSheetId="6">'UO-201608'!$L$4</definedName>
    <definedName name="COLPRIXTOTAL" localSheetId="5">'UO-201609'!$L$4</definedName>
    <definedName name="COLPRIXTOTAL">'UO-201602'!$L$4</definedName>
    <definedName name="Conso" localSheetId="2">[2]Contrat!#REF!</definedName>
    <definedName name="Conso" localSheetId="8">[2]Contrat!#REF!</definedName>
    <definedName name="Conso" localSheetId="7">[2]Contrat!#REF!</definedName>
    <definedName name="Conso" localSheetId="6">[2]Contrat!#REF!</definedName>
    <definedName name="Conso" localSheetId="5">[2]Contrat!#REF!</definedName>
    <definedName name="Conso">[2]Contrat!#REF!</definedName>
    <definedName name="CONTRAT_PRIXUO" localSheetId="2">#REF!</definedName>
    <definedName name="CONTRAT_PRIXUO" localSheetId="11">#REF!</definedName>
    <definedName name="CONTRAT_PRIXUO" localSheetId="10">#REF!</definedName>
    <definedName name="CONTRAT_PRIXUO" localSheetId="9">#REF!</definedName>
    <definedName name="CONTRAT_PRIXUO" localSheetId="8">#REF!</definedName>
    <definedName name="CONTRAT_PRIXUO" localSheetId="7">#REF!</definedName>
    <definedName name="CONTRAT_PRIXUO" localSheetId="6">#REF!</definedName>
    <definedName name="CONTRAT_PRIXUO" localSheetId="5">#REF!</definedName>
    <definedName name="CONTRAT_PRIXUO">#REF!</definedName>
    <definedName name="CONTRAT_UO" localSheetId="2">#REF!</definedName>
    <definedName name="CONTRAT_UO" localSheetId="11">#REF!</definedName>
    <definedName name="CONTRAT_UO" localSheetId="10">#REF!</definedName>
    <definedName name="CONTRAT_UO" localSheetId="9">#REF!</definedName>
    <definedName name="CONTRAT_UO" localSheetId="8">#REF!</definedName>
    <definedName name="CONTRAT_UO" localSheetId="7">#REF!</definedName>
    <definedName name="CONTRAT_UO" localSheetId="6">#REF!</definedName>
    <definedName name="CONTRAT_UO" localSheetId="5">#REF!</definedName>
    <definedName name="CONTRAT_UO">#REF!</definedName>
    <definedName name="CT_REMISE_POINTS" localSheetId="19">'UO-201507'!$G$54</definedName>
    <definedName name="CT_REMISE_POINTS" localSheetId="18">'UO-201508'!$G$54</definedName>
    <definedName name="CT_REMISE_POINTS" localSheetId="17">'UO-201509'!$G$54</definedName>
    <definedName name="CT_REMISE_POINTS" localSheetId="16">'UO-201510'!$G$54</definedName>
    <definedName name="CT_REMISE_POINTS" localSheetId="15">'UO-201511'!$G$54</definedName>
    <definedName name="CT_REMISE_POINTS" localSheetId="14">'UO-201512'!$G$54</definedName>
    <definedName name="CT_REMISE_POINTS" localSheetId="13">'UO-201601'!$G$53</definedName>
    <definedName name="CT_REMISE_POINTS" localSheetId="11">'UO-201603'!$G$58</definedName>
    <definedName name="CT_REMISE_POINTS" localSheetId="10">'UO-201604'!$G$58</definedName>
    <definedName name="CT_REMISE_POINTS" localSheetId="9">'UO-201605'!$G$58</definedName>
    <definedName name="CT_REMISE_POINTS" localSheetId="8">'UO-201606'!$G$58</definedName>
    <definedName name="CT_REMISE_POINTS" localSheetId="7">'UO-201607'!$G$58</definedName>
    <definedName name="CT_REMISE_POINTS" localSheetId="6">'UO-201608'!$G$58</definedName>
    <definedName name="CT_REMISE_POINTS" localSheetId="5">'UO-201609'!$G$58</definedName>
    <definedName name="CT_REMISE_POINTS">'UO-201602'!$G$58</definedName>
    <definedName name="CT_TOTAL_POINTS" localSheetId="11">'UO-201603'!$J$58</definedName>
    <definedName name="CT_TOTAL_POINTS" localSheetId="10">'UO-201604'!$J$58</definedName>
    <definedName name="CT_TOTAL_POINTS" localSheetId="9">'UO-201605'!$J$58</definedName>
    <definedName name="CT_TOTAL_POINTS" localSheetId="8">'UO-201606'!$J$58</definedName>
    <definedName name="CT_TOTAL_POINTS" localSheetId="7">'UO-201607'!$J$58</definedName>
    <definedName name="CT_TOTAL_POINTS" localSheetId="6">'UO-201608'!$J$58</definedName>
    <definedName name="CT_TOTAL_POINTS" localSheetId="5">'UO-201609'!$J$58</definedName>
    <definedName name="CT_TOTAL_POINTS">'UO-201602'!$J$58</definedName>
    <definedName name="CT_VALEUR_POINT" localSheetId="19">'UO-201507'!$C$54</definedName>
    <definedName name="CT_VALEUR_POINT" localSheetId="18">'UO-201508'!$C$54</definedName>
    <definedName name="CT_VALEUR_POINT" localSheetId="17">'UO-201509'!$C$54</definedName>
    <definedName name="CT_VALEUR_POINT" localSheetId="16">'UO-201510'!$C$54</definedName>
    <definedName name="CT_VALEUR_POINT" localSheetId="15">'UO-201511'!$C$54</definedName>
    <definedName name="CT_VALEUR_POINT" localSheetId="14">'UO-201512'!$C$54</definedName>
    <definedName name="CT_VALEUR_POINT" localSheetId="13">'UO-201601'!$C$53</definedName>
    <definedName name="CT_VALEUR_POINT" localSheetId="11">'UO-201603'!$C$58</definedName>
    <definedName name="CT_VALEUR_POINT" localSheetId="10">'UO-201604'!$C$58</definedName>
    <definedName name="CT_VALEUR_POINT" localSheetId="9">'UO-201605'!$C$58</definedName>
    <definedName name="CT_VALEUR_POINT" localSheetId="8">'UO-201606'!$C$58</definedName>
    <definedName name="CT_VALEUR_POINT" localSheetId="7">'UO-201607'!$C$58</definedName>
    <definedName name="CT_VALEUR_POINT" localSheetId="6">'UO-201608'!$C$58</definedName>
    <definedName name="CT_VALEUR_POINT" localSheetId="5">'UO-201609'!$C$58</definedName>
    <definedName name="CT_VALEUR_POINT">'UO-201602'!$C$58</definedName>
    <definedName name="Designation">[3]PriceList!$B$2:$B$98</definedName>
    <definedName name="FACTURE_MOIS" localSheetId="12">'UO-201602'!$C$4</definedName>
    <definedName name="FACTURE_MOIS" localSheetId="11">'UO-201603'!$C$4</definedName>
    <definedName name="FACTURE_MOIS" localSheetId="10">'UO-201604'!$C$4</definedName>
    <definedName name="FACTURE_MOIS" localSheetId="9">'UO-201605'!$C$4</definedName>
    <definedName name="FACTURE_MOIS" localSheetId="8">'UO-201606'!$C$4</definedName>
    <definedName name="FACTURE_MOIS" localSheetId="7">'UO-201607'!$C$4</definedName>
    <definedName name="FACTURE_MOIS" localSheetId="6">'UO-201608'!$C$4</definedName>
    <definedName name="FACTURE_MOIS" localSheetId="5">'UO-201609'!$C$4</definedName>
    <definedName name="FACTURE_PERIMETRE" localSheetId="2">[4]ancienFacturationMensuelle!#REF!</definedName>
    <definedName name="FACTURE_PERIMETRE" localSheetId="11">[5]ancienFacturationMensuelle!#REF!</definedName>
    <definedName name="FACTURE_PERIMETRE" localSheetId="10">[6]ancienFacturationMensuelle!#REF!</definedName>
    <definedName name="FACTURE_PERIMETRE" localSheetId="9">[7]ancienFacturationMensuelle!#REF!</definedName>
    <definedName name="FACTURE_PERIMETRE" localSheetId="8">[8]ancienFacturationMensuelle!#REF!</definedName>
    <definedName name="FACTURE_PERIMETRE" localSheetId="7">[9]ancienFacturationMensuelle!#REF!</definedName>
    <definedName name="FACTURE_PERIMETRE" localSheetId="6">[10]ancienFacturationMensuelle!#REF!</definedName>
    <definedName name="FACTURE_PERIMETRE" localSheetId="5">[11]ancienFacturationMensuelle!#REF!</definedName>
    <definedName name="FACTURE_PERIMETRE">[4]ancienFacturationMensuelle!#REF!</definedName>
    <definedName name="Fournisseur">[12]Données!$A$1:$A$65536</definedName>
    <definedName name="LAME_CPU" localSheetId="12">#REF!</definedName>
    <definedName name="LAME_CPU" localSheetId="11">#REF!</definedName>
    <definedName name="LAME_CPU" localSheetId="10">#REF!</definedName>
    <definedName name="LAME_CPU" localSheetId="9">#REF!</definedName>
    <definedName name="LAME_CPU" localSheetId="8">#REF!</definedName>
    <definedName name="LAME_CPU" localSheetId="7">#REF!</definedName>
    <definedName name="LAME_CPU" localSheetId="6">#REF!</definedName>
    <definedName name="LAME_CPU" localSheetId="5">#REF!</definedName>
    <definedName name="LAME_CPU">[13]infosLamesARCH!$G$2:$G$250</definedName>
    <definedName name="LAME_DISK" localSheetId="12">#REF!</definedName>
    <definedName name="LAME_DISK" localSheetId="11">#REF!</definedName>
    <definedName name="LAME_DISK" localSheetId="10">#REF!</definedName>
    <definedName name="LAME_DISK" localSheetId="9">#REF!</definedName>
    <definedName name="LAME_DISK" localSheetId="8">#REF!</definedName>
    <definedName name="LAME_DISK" localSheetId="7">#REF!</definedName>
    <definedName name="LAME_DISK" localSheetId="6">#REF!</definedName>
    <definedName name="LAME_DISK" localSheetId="5">#REF!</definedName>
    <definedName name="LAME_DISK">[13]infosLamesARCH!$F$2:$F$250</definedName>
    <definedName name="LAME_NOM" localSheetId="12">#REF!</definedName>
    <definedName name="LAME_NOM" localSheetId="11">#REF!</definedName>
    <definedName name="LAME_NOM" localSheetId="10">#REF!</definedName>
    <definedName name="LAME_NOM" localSheetId="9">#REF!</definedName>
    <definedName name="LAME_NOM" localSheetId="8">#REF!</definedName>
    <definedName name="LAME_NOM" localSheetId="7">#REF!</definedName>
    <definedName name="LAME_NOM" localSheetId="6">#REF!</definedName>
    <definedName name="LAME_NOM" localSheetId="5">#REF!</definedName>
    <definedName name="LAME_NOM">[13]infosLamesARCH!$D$2:$D$250</definedName>
    <definedName name="LAME_RAM" localSheetId="12">#REF!</definedName>
    <definedName name="LAME_RAM" localSheetId="11">#REF!</definedName>
    <definedName name="LAME_RAM" localSheetId="10">#REF!</definedName>
    <definedName name="LAME_RAM" localSheetId="9">#REF!</definedName>
    <definedName name="LAME_RAM" localSheetId="8">#REF!</definedName>
    <definedName name="LAME_RAM" localSheetId="7">#REF!</definedName>
    <definedName name="LAME_RAM" localSheetId="6">#REF!</definedName>
    <definedName name="LAME_RAM" localSheetId="5">#REF!</definedName>
    <definedName name="LAME_RAM">[13]infosLamesARCH!$J$2:$J$250</definedName>
    <definedName name="matrice_mois">'[14]calc date'!$B$4:$D$34</definedName>
    <definedName name="NOMCLIENT_ARCH" localSheetId="2">#REF!</definedName>
    <definedName name="NOMCLIENT_ARCH" localSheetId="11">#REF!</definedName>
    <definedName name="NOMCLIENT_ARCH" localSheetId="10">#REF!</definedName>
    <definedName name="NOMCLIENT_ARCH" localSheetId="9">#REF!</definedName>
    <definedName name="NOMCLIENT_ARCH" localSheetId="8">#REF!</definedName>
    <definedName name="NOMCLIENT_ARCH" localSheetId="7">#REF!</definedName>
    <definedName name="NOMCLIENT_ARCH" localSheetId="6">#REF!</definedName>
    <definedName name="NOMCLIENT_ARCH" localSheetId="5">#REF!</definedName>
    <definedName name="NOMCLIENT_ARCH">#REF!</definedName>
    <definedName name="NOMCLIENT_FDM" localSheetId="2">#REF!</definedName>
    <definedName name="NOMCLIENT_FDM" localSheetId="12">'UO-201602'!$Q$3</definedName>
    <definedName name="NOMCLIENT_FDM" localSheetId="11">'UO-201603'!$Q$3</definedName>
    <definedName name="NOMCLIENT_FDM" localSheetId="10">'UO-201604'!$Q$3</definedName>
    <definedName name="NOMCLIENT_FDM" localSheetId="9">'UO-201605'!$Q$3</definedName>
    <definedName name="NOMCLIENT_FDM" localSheetId="8">'UO-201606'!$Q$3</definedName>
    <definedName name="NOMCLIENT_FDM" localSheetId="7">'UO-201607'!$Q$3</definedName>
    <definedName name="NOMCLIENT_FDM" localSheetId="6">'UO-201608'!$Q$3</definedName>
    <definedName name="NOMCLIENT_FDM" localSheetId="5">'UO-201609'!$Q$3</definedName>
    <definedName name="NOMCLIENT_FDM">#REF!</definedName>
    <definedName name="NOMCLIENT_RTMS" localSheetId="2">#REF!</definedName>
    <definedName name="NOMCLIENT_RTMS" localSheetId="11">#REF!</definedName>
    <definedName name="NOMCLIENT_RTMS" localSheetId="10">#REF!</definedName>
    <definedName name="NOMCLIENT_RTMS" localSheetId="9">#REF!</definedName>
    <definedName name="NOMCLIENT_RTMS" localSheetId="8">#REF!</definedName>
    <definedName name="NOMCLIENT_RTMS" localSheetId="7">#REF!</definedName>
    <definedName name="NOMCLIENT_RTMS" localSheetId="6">#REF!</definedName>
    <definedName name="NOMCLIENT_RTMS" localSheetId="5">#REF!</definedName>
    <definedName name="NOMCLIENT_RTMS">#REF!</definedName>
    <definedName name="STATUS" localSheetId="2">#REF!</definedName>
    <definedName name="STATUS" localSheetId="11">#REF!</definedName>
    <definedName name="STATUS" localSheetId="10">#REF!</definedName>
    <definedName name="STATUS" localSheetId="9">#REF!</definedName>
    <definedName name="STATUS" localSheetId="8">#REF!</definedName>
    <definedName name="STATUS" localSheetId="7">#REF!</definedName>
    <definedName name="STATUS" localSheetId="6">#REF!</definedName>
    <definedName name="STATUS" localSheetId="5">#REF!</definedName>
    <definedName name="STATUS">#REF!</definedName>
    <definedName name="VARIATION_DATEDEBUT" localSheetId="2">#REF!</definedName>
    <definedName name="VARIATION_DATEDEBUT" localSheetId="11">#REF!</definedName>
    <definedName name="VARIATION_DATEDEBUT" localSheetId="10">#REF!</definedName>
    <definedName name="VARIATION_DATEDEBUT" localSheetId="9">#REF!</definedName>
    <definedName name="VARIATION_DATEDEBUT" localSheetId="8">#REF!</definedName>
    <definedName name="VARIATION_DATEDEBUT" localSheetId="7">#REF!</definedName>
    <definedName name="VARIATION_DATEDEBUT" localSheetId="6">#REF!</definedName>
    <definedName name="VARIATION_DATEDEBUT" localSheetId="5">#REF!</definedName>
    <definedName name="VARIATION_DATEDEBUT">#REF!</definedName>
    <definedName name="VARIATION_DATEDUT" localSheetId="2">#REF!</definedName>
    <definedName name="VARIATION_DATEDUT" localSheetId="11">#REF!</definedName>
    <definedName name="VARIATION_DATEDUT" localSheetId="10">#REF!</definedName>
    <definedName name="VARIATION_DATEDUT" localSheetId="9">#REF!</definedName>
    <definedName name="VARIATION_DATEDUT" localSheetId="8">#REF!</definedName>
    <definedName name="VARIATION_DATEDUT" localSheetId="7">#REF!</definedName>
    <definedName name="VARIATION_DATEDUT" localSheetId="6">#REF!</definedName>
    <definedName name="VARIATION_DATEDUT" localSheetId="5">#REF!</definedName>
    <definedName name="VARIATION_DATEDUT">#REF!</definedName>
    <definedName name="VARIATION_DATEFIN" localSheetId="2">#REF!</definedName>
    <definedName name="VARIATION_DATEFIN" localSheetId="11">#REF!</definedName>
    <definedName name="VARIATION_DATEFIN" localSheetId="10">#REF!</definedName>
    <definedName name="VARIATION_DATEFIN" localSheetId="9">#REF!</definedName>
    <definedName name="VARIATION_DATEFIN" localSheetId="8">#REF!</definedName>
    <definedName name="VARIATION_DATEFIN" localSheetId="7">#REF!</definedName>
    <definedName name="VARIATION_DATEFIN" localSheetId="6">#REF!</definedName>
    <definedName name="VARIATION_DATEFIN" localSheetId="5">#REF!</definedName>
    <definedName name="VARIATION_DATEFIN">#REF!</definedName>
    <definedName name="VARIATION_LISTE" localSheetId="2">#REF!</definedName>
    <definedName name="VARIATION_LISTE" localSheetId="11">#REF!</definedName>
    <definedName name="VARIATION_LISTE" localSheetId="10">#REF!</definedName>
    <definedName name="VARIATION_LISTE" localSheetId="9">#REF!</definedName>
    <definedName name="VARIATION_LISTE" localSheetId="8">#REF!</definedName>
    <definedName name="VARIATION_LISTE" localSheetId="7">#REF!</definedName>
    <definedName name="VARIATION_LISTE" localSheetId="6">#REF!</definedName>
    <definedName name="VARIATION_LISTE" localSheetId="5">#REF!</definedName>
    <definedName name="VARIATION_LISTE">#REF!</definedName>
    <definedName name="VARIATION_QUANTITE" localSheetId="2">#REF!</definedName>
    <definedName name="VARIATION_QUANTITE" localSheetId="11">#REF!</definedName>
    <definedName name="VARIATION_QUANTITE" localSheetId="10">#REF!</definedName>
    <definedName name="VARIATION_QUANTITE" localSheetId="9">#REF!</definedName>
    <definedName name="VARIATION_QUANTITE" localSheetId="8">#REF!</definedName>
    <definedName name="VARIATION_QUANTITE" localSheetId="7">#REF!</definedName>
    <definedName name="VARIATION_QUANTITE" localSheetId="6">#REF!</definedName>
    <definedName name="VARIATION_QUANTITE" localSheetId="5">#REF!</definedName>
    <definedName name="VARIATION_QUANTITE">#REF!</definedName>
    <definedName name="VARIATION_STATUS" localSheetId="2">#REF!</definedName>
    <definedName name="VARIATION_STATUS" localSheetId="11">#REF!</definedName>
    <definedName name="VARIATION_STATUS" localSheetId="10">#REF!</definedName>
    <definedName name="VARIATION_STATUS" localSheetId="9">#REF!</definedName>
    <definedName name="VARIATION_STATUS" localSheetId="8">#REF!</definedName>
    <definedName name="VARIATION_STATUS" localSheetId="7">#REF!</definedName>
    <definedName name="VARIATION_STATUS" localSheetId="6">#REF!</definedName>
    <definedName name="VARIATION_STATUS" localSheetId="5">#REF!</definedName>
    <definedName name="VARIATION_STATUS">#REF!</definedName>
    <definedName name="VARIATION_UO" localSheetId="2">#REF!</definedName>
    <definedName name="VARIATION_UO" localSheetId="11">#REF!</definedName>
    <definedName name="VARIATION_UO" localSheetId="10">#REF!</definedName>
    <definedName name="VARIATION_UO" localSheetId="9">#REF!</definedName>
    <definedName name="VARIATION_UO" localSheetId="8">#REF!</definedName>
    <definedName name="VARIATION_UO" localSheetId="7">#REF!</definedName>
    <definedName name="VARIATION_UO" localSheetId="6">#REF!</definedName>
    <definedName name="VARIATION_UO" localSheetId="5">#REF!</definedName>
    <definedName name="VARIATION_UO">#REF!</definedName>
    <definedName name="VM_CLIENT" localSheetId="2">#REF!</definedName>
    <definedName name="VM_CLIENT" localSheetId="11">#REF!</definedName>
    <definedName name="VM_CLIENT" localSheetId="10">#REF!</definedName>
    <definedName name="VM_CLIENT" localSheetId="9">#REF!</definedName>
    <definedName name="VM_CLIENT" localSheetId="8">#REF!</definedName>
    <definedName name="VM_CLIENT" localSheetId="7">#REF!</definedName>
    <definedName name="VM_CLIENT" localSheetId="6">#REF!</definedName>
    <definedName name="VM_CLIENT" localSheetId="5">#REF!</definedName>
    <definedName name="VM_CLIENT">#REF!</definedName>
    <definedName name="VM_CPU" localSheetId="12">#REF!</definedName>
    <definedName name="VM_CPU" localSheetId="11">#REF!</definedName>
    <definedName name="VM_CPU" localSheetId="10">#REF!</definedName>
    <definedName name="VM_CPU" localSheetId="9">#REF!</definedName>
    <definedName name="VM_CPU" localSheetId="8">#REF!</definedName>
    <definedName name="VM_CPU" localSheetId="7">#REF!</definedName>
    <definedName name="VM_CPU" localSheetId="6">#REF!</definedName>
    <definedName name="VM_CPU" localSheetId="5">#REF!</definedName>
    <definedName name="VM_CPU">[13]infosVMsARCH!$C$2:$C$10401</definedName>
    <definedName name="VM_DISK" localSheetId="12">#REF!</definedName>
    <definedName name="VM_DISK" localSheetId="11">#REF!</definedName>
    <definedName name="VM_DISK" localSheetId="10">#REF!</definedName>
    <definedName name="VM_DISK" localSheetId="9">#REF!</definedName>
    <definedName name="VM_DISK" localSheetId="8">#REF!</definedName>
    <definedName name="VM_DISK" localSheetId="7">#REF!</definedName>
    <definedName name="VM_DISK" localSheetId="6">#REF!</definedName>
    <definedName name="VM_DISK" localSheetId="5">#REF!</definedName>
    <definedName name="VM_DISK">[13]infosVMsARCH!$M$2:$M$10401</definedName>
    <definedName name="VM_FACTURATION" localSheetId="2">#REF!</definedName>
    <definedName name="VM_FACTURATION" localSheetId="11">#REF!</definedName>
    <definedName name="VM_FACTURATION" localSheetId="10">#REF!</definedName>
    <definedName name="VM_FACTURATION" localSheetId="9">#REF!</definedName>
    <definedName name="VM_FACTURATION" localSheetId="8">#REF!</definedName>
    <definedName name="VM_FACTURATION" localSheetId="7">#REF!</definedName>
    <definedName name="VM_FACTURATION" localSheetId="6">#REF!</definedName>
    <definedName name="VM_FACTURATION" localSheetId="5">#REF!</definedName>
    <definedName name="VM_FACTURATION">#REF!</definedName>
    <definedName name="VM_NOM" localSheetId="12">#REF!</definedName>
    <definedName name="VM_NOM" localSheetId="11">#REF!</definedName>
    <definedName name="VM_NOM" localSheetId="10">#REF!</definedName>
    <definedName name="VM_NOM" localSheetId="9">#REF!</definedName>
    <definedName name="VM_NOM" localSheetId="8">#REF!</definedName>
    <definedName name="VM_NOM" localSheetId="7">#REF!</definedName>
    <definedName name="VM_NOM" localSheetId="6">#REF!</definedName>
    <definedName name="VM_NOM" localSheetId="5">#REF!</definedName>
    <definedName name="VM_NOM">[13]infosVMsARCH!$B$2:$B$10401</definedName>
    <definedName name="VM_PRA" localSheetId="2">#REF!</definedName>
    <definedName name="VM_PRA" localSheetId="11">#REF!</definedName>
    <definedName name="VM_PRA" localSheetId="10">#REF!</definedName>
    <definedName name="VM_PRA" localSheetId="9">#REF!</definedName>
    <definedName name="VM_PRA" localSheetId="8">#REF!</definedName>
    <definedName name="VM_PRA" localSheetId="7">#REF!</definedName>
    <definedName name="VM_PRA" localSheetId="6">#REF!</definedName>
    <definedName name="VM_PRA" localSheetId="5">#REF!</definedName>
    <definedName name="VM_PRA">#REF!</definedName>
    <definedName name="VM_RAM" localSheetId="12">#REF!</definedName>
    <definedName name="VM_RAM" localSheetId="11">#REF!</definedName>
    <definedName name="VM_RAM" localSheetId="10">#REF!</definedName>
    <definedName name="VM_RAM" localSheetId="9">#REF!</definedName>
    <definedName name="VM_RAM" localSheetId="8">#REF!</definedName>
    <definedName name="VM_RAM" localSheetId="7">#REF!</definedName>
    <definedName name="VM_RAM" localSheetId="6">#REF!</definedName>
    <definedName name="VM_RAM" localSheetId="5">#REF!</definedName>
    <definedName name="VM_RAM">[13]infosVMsARCH!$D$2:$D$10401</definedName>
    <definedName name="VM_STATUS" localSheetId="2">#REF!</definedName>
    <definedName name="VM_STATUS" localSheetId="11">#REF!</definedName>
    <definedName name="VM_STATUS" localSheetId="10">#REF!</definedName>
    <definedName name="VM_STATUS" localSheetId="9">#REF!</definedName>
    <definedName name="VM_STATUS" localSheetId="8">#REF!</definedName>
    <definedName name="VM_STATUS" localSheetId="7">#REF!</definedName>
    <definedName name="VM_STATUS" localSheetId="6">#REF!</definedName>
    <definedName name="VM_STATUS" localSheetId="5">#REF!</definedName>
    <definedName name="VM_STATUS">#REF!</definedName>
    <definedName name="_xlnm.Print_Area" localSheetId="12">'UO-201602'!$B:$L</definedName>
    <definedName name="_xlnm.Print_Area" localSheetId="11">'UO-201603'!$B:$L</definedName>
    <definedName name="_xlnm.Print_Area" localSheetId="10">'UO-201604'!$B:$L</definedName>
    <definedName name="_xlnm.Print_Area" localSheetId="9">'UO-201605'!$B:$L</definedName>
    <definedName name="_xlnm.Print_Area" localSheetId="8">'UO-201606'!$B:$L</definedName>
    <definedName name="_xlnm.Print_Area" localSheetId="7">'UO-201607'!$B:$L</definedName>
    <definedName name="_xlnm.Print_Area" localSheetId="6">'UO-201608'!$B:$L</definedName>
    <definedName name="_xlnm.Print_Area" localSheetId="5">'UO-201609'!$B:$L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0" i="30" l="1"/>
  <c r="L89" i="30"/>
  <c r="L87" i="30"/>
  <c r="L86" i="30"/>
  <c r="L85" i="30"/>
  <c r="L84" i="30"/>
  <c r="L83" i="30"/>
  <c r="L82" i="30"/>
  <c r="L80" i="30"/>
  <c r="L79" i="30"/>
  <c r="L78" i="30"/>
  <c r="L77" i="30"/>
  <c r="L103" i="30" s="1"/>
  <c r="L76" i="30"/>
  <c r="L75" i="30"/>
  <c r="L74" i="30"/>
  <c r="L73" i="30"/>
  <c r="L72" i="30"/>
  <c r="L71" i="30"/>
  <c r="L63" i="30"/>
  <c r="L62" i="30"/>
  <c r="L64" i="30" s="1"/>
  <c r="L61" i="30"/>
  <c r="L56" i="30"/>
  <c r="J56" i="30"/>
  <c r="L55" i="30"/>
  <c r="J55" i="30"/>
  <c r="L54" i="30"/>
  <c r="J53" i="30"/>
  <c r="L53" i="30" s="1"/>
  <c r="L52" i="30"/>
  <c r="L51" i="30"/>
  <c r="J51" i="30"/>
  <c r="L50" i="30"/>
  <c r="J50" i="30"/>
  <c r="L49" i="30"/>
  <c r="J49" i="30"/>
  <c r="L48" i="30"/>
  <c r="J48" i="30"/>
  <c r="L47" i="30"/>
  <c r="J46" i="30"/>
  <c r="L46" i="30" s="1"/>
  <c r="J45" i="30"/>
  <c r="L45" i="30" s="1"/>
  <c r="J44" i="30"/>
  <c r="L44" i="30" s="1"/>
  <c r="L43" i="30"/>
  <c r="L42" i="30"/>
  <c r="J42" i="30"/>
  <c r="L41" i="30"/>
  <c r="J41" i="30"/>
  <c r="L40" i="30"/>
  <c r="J40" i="30"/>
  <c r="L39" i="30"/>
  <c r="J39" i="30"/>
  <c r="L38" i="30"/>
  <c r="J38" i="30"/>
  <c r="L37" i="30"/>
  <c r="J37" i="30"/>
  <c r="J58" i="30" s="1"/>
  <c r="L32" i="30"/>
  <c r="L31" i="30"/>
  <c r="L30" i="30"/>
  <c r="L29" i="30"/>
  <c r="L21" i="30"/>
  <c r="L20" i="30"/>
  <c r="L19" i="30"/>
  <c r="L18" i="30"/>
  <c r="L17" i="30"/>
  <c r="L16" i="30"/>
  <c r="L15" i="30"/>
  <c r="L14" i="30"/>
  <c r="L13" i="30"/>
  <c r="L12" i="30"/>
  <c r="L11" i="30"/>
  <c r="L10" i="30"/>
  <c r="L9" i="30"/>
  <c r="L8" i="30"/>
  <c r="L23" i="30" s="1"/>
  <c r="L58" i="30" l="1"/>
  <c r="L66" i="30" s="1"/>
  <c r="I70" i="30" s="1"/>
  <c r="L70" i="30" s="1"/>
  <c r="L25" i="30"/>
  <c r="L103" i="29"/>
  <c r="L90" i="29"/>
  <c r="L89" i="29"/>
  <c r="L87" i="29"/>
  <c r="L86" i="29"/>
  <c r="L85" i="29"/>
  <c r="L84" i="29"/>
  <c r="L83" i="29"/>
  <c r="L82" i="29"/>
  <c r="L80" i="29"/>
  <c r="L79" i="29"/>
  <c r="L78" i="29"/>
  <c r="L77" i="29"/>
  <c r="L76" i="29"/>
  <c r="L75" i="29"/>
  <c r="L74" i="29"/>
  <c r="L73" i="29"/>
  <c r="L72" i="29"/>
  <c r="L71" i="29"/>
  <c r="L63" i="29"/>
  <c r="L62" i="29"/>
  <c r="L61" i="29"/>
  <c r="L64" i="29" s="1"/>
  <c r="J56" i="29"/>
  <c r="L56" i="29" s="1"/>
  <c r="J55" i="29"/>
  <c r="L55" i="29" s="1"/>
  <c r="L54" i="29"/>
  <c r="L53" i="29"/>
  <c r="J53" i="29"/>
  <c r="L52" i="29"/>
  <c r="L51" i="29"/>
  <c r="L50" i="29"/>
  <c r="L49" i="29"/>
  <c r="L48" i="29"/>
  <c r="L47" i="29"/>
  <c r="L46" i="29"/>
  <c r="J46" i="29"/>
  <c r="L45" i="29"/>
  <c r="J45" i="29"/>
  <c r="L44" i="29"/>
  <c r="J44" i="29"/>
  <c r="L43" i="29"/>
  <c r="J42" i="29"/>
  <c r="L42" i="29" s="1"/>
  <c r="J41" i="29"/>
  <c r="L41" i="29" s="1"/>
  <c r="J40" i="29"/>
  <c r="L40" i="29" s="1"/>
  <c r="J39" i="29"/>
  <c r="L39" i="29" s="1"/>
  <c r="J38" i="29"/>
  <c r="L38" i="29" s="1"/>
  <c r="J37" i="29"/>
  <c r="L37" i="29" s="1"/>
  <c r="L31" i="29"/>
  <c r="L30" i="29"/>
  <c r="L29" i="29"/>
  <c r="L32" i="29" s="1"/>
  <c r="L21" i="29"/>
  <c r="L20" i="29"/>
  <c r="L19" i="29"/>
  <c r="L18" i="29"/>
  <c r="L17" i="29"/>
  <c r="L16" i="29"/>
  <c r="L15" i="29"/>
  <c r="L14" i="29"/>
  <c r="L13" i="29"/>
  <c r="L12" i="29"/>
  <c r="L11" i="29"/>
  <c r="L10" i="29"/>
  <c r="L9" i="29"/>
  <c r="L8" i="29"/>
  <c r="L23" i="29" s="1"/>
  <c r="L58" i="29" l="1"/>
  <c r="L66" i="29" s="1"/>
  <c r="I70" i="29" s="1"/>
  <c r="L70" i="29" s="1"/>
  <c r="L25" i="29"/>
  <c r="L24" i="30"/>
  <c r="J58" i="29"/>
  <c r="L92" i="30"/>
  <c r="L96" i="30" s="1"/>
  <c r="L90" i="25"/>
  <c r="L89" i="25"/>
  <c r="L87" i="25"/>
  <c r="L86" i="25"/>
  <c r="L85" i="25"/>
  <c r="L84" i="25"/>
  <c r="L83" i="25"/>
  <c r="L82" i="25"/>
  <c r="L80" i="25"/>
  <c r="L79" i="25"/>
  <c r="L78" i="25"/>
  <c r="L77" i="25"/>
  <c r="L103" i="25" s="1"/>
  <c r="L76" i="25"/>
  <c r="L75" i="25"/>
  <c r="L74" i="25"/>
  <c r="L73" i="25"/>
  <c r="L72" i="25"/>
  <c r="L71" i="25"/>
  <c r="L63" i="25"/>
  <c r="L62" i="25"/>
  <c r="L64" i="25" s="1"/>
  <c r="L61" i="25"/>
  <c r="L56" i="25"/>
  <c r="J56" i="25"/>
  <c r="J55" i="25"/>
  <c r="L55" i="25" s="1"/>
  <c r="L54" i="25"/>
  <c r="J53" i="25"/>
  <c r="L53" i="25" s="1"/>
  <c r="L52" i="25"/>
  <c r="L51" i="25"/>
  <c r="L50" i="25"/>
  <c r="L49" i="25"/>
  <c r="L48" i="25"/>
  <c r="L47" i="25"/>
  <c r="J46" i="25"/>
  <c r="L46" i="25" s="1"/>
  <c r="J45" i="25"/>
  <c r="L45" i="25" s="1"/>
  <c r="J44" i="25"/>
  <c r="L44" i="25" s="1"/>
  <c r="L43" i="25"/>
  <c r="L42" i="25"/>
  <c r="J42" i="25"/>
  <c r="L41" i="25"/>
  <c r="J41" i="25"/>
  <c r="L40" i="25"/>
  <c r="J40" i="25"/>
  <c r="L39" i="25"/>
  <c r="J39" i="25"/>
  <c r="L38" i="25"/>
  <c r="J38" i="25"/>
  <c r="L37" i="25"/>
  <c r="J37" i="25"/>
  <c r="J58" i="25" s="1"/>
  <c r="L32" i="25"/>
  <c r="L31" i="25"/>
  <c r="L30" i="25"/>
  <c r="L29" i="25"/>
  <c r="L21" i="25"/>
  <c r="L20" i="25"/>
  <c r="L19" i="25"/>
  <c r="L18" i="25"/>
  <c r="L17" i="25"/>
  <c r="L16" i="25"/>
  <c r="L15" i="25"/>
  <c r="L14" i="25"/>
  <c r="L13" i="25"/>
  <c r="L12" i="25"/>
  <c r="L11" i="25"/>
  <c r="L10" i="25"/>
  <c r="L9" i="25"/>
  <c r="L8" i="25"/>
  <c r="L23" i="25" s="1"/>
  <c r="L102" i="30" l="1"/>
  <c r="L99" i="30"/>
  <c r="L101" i="30" s="1"/>
  <c r="L24" i="29"/>
  <c r="L92" i="29"/>
  <c r="L96" i="29" s="1"/>
  <c r="L58" i="25"/>
  <c r="L66" i="25" s="1"/>
  <c r="I70" i="25" s="1"/>
  <c r="L70" i="25" s="1"/>
  <c r="L25" i="25"/>
  <c r="L90" i="24"/>
  <c r="L89" i="24"/>
  <c r="L87" i="24"/>
  <c r="L86" i="24"/>
  <c r="L85" i="24"/>
  <c r="L84" i="24"/>
  <c r="L83" i="24"/>
  <c r="L82" i="24"/>
  <c r="L80" i="24"/>
  <c r="L79" i="24"/>
  <c r="L78" i="24"/>
  <c r="L77" i="24"/>
  <c r="L103" i="24" s="1"/>
  <c r="L76" i="24"/>
  <c r="L75" i="24"/>
  <c r="L74" i="24"/>
  <c r="L73" i="24"/>
  <c r="L72" i="24"/>
  <c r="L71" i="24"/>
  <c r="L63" i="24"/>
  <c r="L62" i="24"/>
  <c r="L64" i="24" s="1"/>
  <c r="L61" i="24"/>
  <c r="L56" i="24"/>
  <c r="J56" i="24"/>
  <c r="J55" i="24"/>
  <c r="L55" i="24" s="1"/>
  <c r="L54" i="24"/>
  <c r="J53" i="24"/>
  <c r="L53" i="24" s="1"/>
  <c r="L52" i="24"/>
  <c r="L51" i="24"/>
  <c r="L50" i="24"/>
  <c r="L49" i="24"/>
  <c r="L48" i="24"/>
  <c r="L47" i="24"/>
  <c r="J46" i="24"/>
  <c r="L46" i="24" s="1"/>
  <c r="J45" i="24"/>
  <c r="L45" i="24" s="1"/>
  <c r="J44" i="24"/>
  <c r="L44" i="24" s="1"/>
  <c r="L43" i="24"/>
  <c r="L42" i="24"/>
  <c r="J42" i="24"/>
  <c r="J41" i="24"/>
  <c r="L41" i="24" s="1"/>
  <c r="L40" i="24"/>
  <c r="J40" i="24"/>
  <c r="J39" i="24"/>
  <c r="L39" i="24" s="1"/>
  <c r="L38" i="24"/>
  <c r="J38" i="24"/>
  <c r="J37" i="24"/>
  <c r="L37" i="24" s="1"/>
  <c r="L32" i="24"/>
  <c r="L31" i="24"/>
  <c r="L30" i="24"/>
  <c r="L29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9" i="24"/>
  <c r="L8" i="24"/>
  <c r="L23" i="24" s="1"/>
  <c r="L102" i="29" l="1"/>
  <c r="L99" i="29"/>
  <c r="L101" i="29" s="1"/>
  <c r="L107" i="30"/>
  <c r="L106" i="30"/>
  <c r="L58" i="24"/>
  <c r="L24" i="25"/>
  <c r="L92" i="25"/>
  <c r="L96" i="25" s="1"/>
  <c r="L102" i="25" s="1"/>
  <c r="L25" i="24"/>
  <c r="J58" i="24"/>
  <c r="K1" i="22"/>
  <c r="L107" i="25" l="1"/>
  <c r="L106" i="25"/>
  <c r="L107" i="29"/>
  <c r="L106" i="29"/>
  <c r="L99" i="25"/>
  <c r="L101" i="25" s="1"/>
  <c r="L24" i="24"/>
  <c r="L66" i="24"/>
  <c r="I70" i="24" s="1"/>
  <c r="L70" i="24" s="1"/>
  <c r="I1" i="22"/>
  <c r="J1" i="22"/>
  <c r="L92" i="24" l="1"/>
  <c r="L96" i="24" s="1"/>
  <c r="L90" i="21"/>
  <c r="L89" i="21"/>
  <c r="L87" i="21"/>
  <c r="L86" i="21"/>
  <c r="L85" i="21"/>
  <c r="L84" i="21"/>
  <c r="L83" i="21"/>
  <c r="L82" i="21"/>
  <c r="L80" i="21"/>
  <c r="L79" i="21"/>
  <c r="L78" i="21"/>
  <c r="L77" i="21"/>
  <c r="L104" i="21" s="1"/>
  <c r="L76" i="21"/>
  <c r="L75" i="21"/>
  <c r="L74" i="21"/>
  <c r="L73" i="21"/>
  <c r="L72" i="21"/>
  <c r="L71" i="21"/>
  <c r="L63" i="21"/>
  <c r="L62" i="21"/>
  <c r="L61" i="21"/>
  <c r="L64" i="21" s="1"/>
  <c r="J56" i="21"/>
  <c r="L56" i="21" s="1"/>
  <c r="J55" i="21"/>
  <c r="L55" i="21" s="1"/>
  <c r="L54" i="21"/>
  <c r="L53" i="21"/>
  <c r="J53" i="21"/>
  <c r="L52" i="21"/>
  <c r="L51" i="21"/>
  <c r="L50" i="21"/>
  <c r="L49" i="21"/>
  <c r="L48" i="21"/>
  <c r="L47" i="21"/>
  <c r="L46" i="21"/>
  <c r="J46" i="21"/>
  <c r="J45" i="21"/>
  <c r="L45" i="21" s="1"/>
  <c r="L44" i="21"/>
  <c r="J44" i="21"/>
  <c r="L43" i="21"/>
  <c r="J42" i="21"/>
  <c r="L42" i="21" s="1"/>
  <c r="J41" i="21"/>
  <c r="L41" i="21" s="1"/>
  <c r="J40" i="21"/>
  <c r="L40" i="21" s="1"/>
  <c r="J39" i="21"/>
  <c r="L39" i="21" s="1"/>
  <c r="J38" i="21"/>
  <c r="L38" i="21" s="1"/>
  <c r="J37" i="21"/>
  <c r="L37" i="21" s="1"/>
  <c r="L31" i="21"/>
  <c r="L32" i="21" s="1"/>
  <c r="L30" i="21"/>
  <c r="L29" i="21"/>
  <c r="L21" i="21"/>
  <c r="L20" i="21"/>
  <c r="L19" i="21"/>
  <c r="L18" i="21"/>
  <c r="L17" i="21"/>
  <c r="L16" i="21"/>
  <c r="L15" i="21"/>
  <c r="L14" i="21"/>
  <c r="L13" i="21"/>
  <c r="L12" i="21"/>
  <c r="L11" i="21"/>
  <c r="L10" i="21"/>
  <c r="L9" i="21"/>
  <c r="L8" i="21"/>
  <c r="L23" i="21" s="1"/>
  <c r="L102" i="24" l="1"/>
  <c r="L99" i="24"/>
  <c r="L101" i="24" s="1"/>
  <c r="L58" i="21"/>
  <c r="L66" i="21" s="1"/>
  <c r="I70" i="21" s="1"/>
  <c r="L70" i="21" s="1"/>
  <c r="L25" i="21"/>
  <c r="J58" i="21"/>
  <c r="L107" i="24" l="1"/>
  <c r="L106" i="24"/>
  <c r="L92" i="21"/>
  <c r="L96" i="21" s="1"/>
  <c r="L103" i="21" s="1"/>
  <c r="L24" i="21"/>
  <c r="L99" i="21" l="1"/>
  <c r="L116" i="21" s="1"/>
  <c r="L102" i="21" l="1"/>
  <c r="L90" i="20"/>
  <c r="L89" i="20"/>
  <c r="L87" i="20"/>
  <c r="L86" i="20"/>
  <c r="L85" i="20"/>
  <c r="L84" i="20"/>
  <c r="L83" i="20"/>
  <c r="L82" i="20"/>
  <c r="L80" i="20"/>
  <c r="L79" i="20"/>
  <c r="L78" i="20"/>
  <c r="L77" i="20"/>
  <c r="L103" i="20" s="1"/>
  <c r="L76" i="20"/>
  <c r="L75" i="20"/>
  <c r="L74" i="20"/>
  <c r="L73" i="20"/>
  <c r="L72" i="20"/>
  <c r="L71" i="20"/>
  <c r="L63" i="20"/>
  <c r="L62" i="20"/>
  <c r="L61" i="20"/>
  <c r="L64" i="20" s="1"/>
  <c r="J56" i="20"/>
  <c r="L56" i="20" s="1"/>
  <c r="J55" i="20"/>
  <c r="L55" i="20" s="1"/>
  <c r="L54" i="20"/>
  <c r="L53" i="20"/>
  <c r="J53" i="20"/>
  <c r="L52" i="20"/>
  <c r="L51" i="20"/>
  <c r="L50" i="20"/>
  <c r="L49" i="20"/>
  <c r="L48" i="20"/>
  <c r="L47" i="20"/>
  <c r="L46" i="20"/>
  <c r="J46" i="20"/>
  <c r="J45" i="20"/>
  <c r="L45" i="20" s="1"/>
  <c r="L44" i="20"/>
  <c r="J44" i="20"/>
  <c r="L43" i="20"/>
  <c r="J42" i="20"/>
  <c r="L42" i="20" s="1"/>
  <c r="J41" i="20"/>
  <c r="L41" i="20" s="1"/>
  <c r="J40" i="20"/>
  <c r="L40" i="20" s="1"/>
  <c r="J39" i="20"/>
  <c r="L39" i="20" s="1"/>
  <c r="J38" i="20"/>
  <c r="L38" i="20" s="1"/>
  <c r="J37" i="20"/>
  <c r="L37" i="20" s="1"/>
  <c r="L31" i="20"/>
  <c r="L30" i="20"/>
  <c r="L29" i="20"/>
  <c r="L32" i="20" s="1"/>
  <c r="L21" i="20"/>
  <c r="L20" i="20"/>
  <c r="L19" i="20"/>
  <c r="L18" i="20"/>
  <c r="L17" i="20"/>
  <c r="L16" i="20"/>
  <c r="L15" i="20"/>
  <c r="L14" i="20"/>
  <c r="L13" i="20"/>
  <c r="L12" i="20"/>
  <c r="L11" i="20"/>
  <c r="L10" i="20"/>
  <c r="L9" i="20"/>
  <c r="L8" i="20"/>
  <c r="L23" i="20" s="1"/>
  <c r="L58" i="20" l="1"/>
  <c r="L66" i="20" s="1"/>
  <c r="I70" i="20" s="1"/>
  <c r="L70" i="20" s="1"/>
  <c r="L25" i="20"/>
  <c r="J58" i="20"/>
  <c r="L24" i="20" l="1"/>
  <c r="L92" i="20"/>
  <c r="L96" i="20" s="1"/>
  <c r="L102" i="20" l="1"/>
  <c r="L99" i="20"/>
  <c r="L115" i="20" l="1"/>
  <c r="L101" i="20"/>
  <c r="L103" i="19" l="1"/>
  <c r="L90" i="19"/>
  <c r="L89" i="19"/>
  <c r="L87" i="19"/>
  <c r="L86" i="19"/>
  <c r="L85" i="19"/>
  <c r="L84" i="19"/>
  <c r="L83" i="19"/>
  <c r="L82" i="19"/>
  <c r="L80" i="19"/>
  <c r="L79" i="19"/>
  <c r="L78" i="19"/>
  <c r="L77" i="19"/>
  <c r="L76" i="19"/>
  <c r="L75" i="19"/>
  <c r="L74" i="19"/>
  <c r="L73" i="19"/>
  <c r="L72" i="19"/>
  <c r="L71" i="19"/>
  <c r="L63" i="19"/>
  <c r="L62" i="19"/>
  <c r="L61" i="19"/>
  <c r="L64" i="19" s="1"/>
  <c r="L56" i="19"/>
  <c r="J56" i="19"/>
  <c r="J55" i="19"/>
  <c r="L55" i="19" s="1"/>
  <c r="L54" i="19"/>
  <c r="J53" i="19"/>
  <c r="L53" i="19" s="1"/>
  <c r="L52" i="19"/>
  <c r="L51" i="19"/>
  <c r="L50" i="19"/>
  <c r="L49" i="19"/>
  <c r="L48" i="19"/>
  <c r="L47" i="19"/>
  <c r="J46" i="19"/>
  <c r="L46" i="19" s="1"/>
  <c r="L45" i="19"/>
  <c r="J45" i="19"/>
  <c r="J44" i="19"/>
  <c r="L44" i="19" s="1"/>
  <c r="L43" i="19"/>
  <c r="L42" i="19"/>
  <c r="J42" i="19"/>
  <c r="J41" i="19"/>
  <c r="L41" i="19" s="1"/>
  <c r="L40" i="19"/>
  <c r="J40" i="19"/>
  <c r="J39" i="19"/>
  <c r="L39" i="19" s="1"/>
  <c r="L38" i="19"/>
  <c r="J38" i="19"/>
  <c r="J37" i="19"/>
  <c r="L37" i="19" s="1"/>
  <c r="L31" i="19"/>
  <c r="L30" i="19"/>
  <c r="L29" i="19"/>
  <c r="L32" i="19" s="1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23" i="19" s="1"/>
  <c r="L58" i="19" l="1"/>
  <c r="L66" i="19" s="1"/>
  <c r="I70" i="19" s="1"/>
  <c r="L70" i="19" s="1"/>
  <c r="J58" i="19"/>
  <c r="L25" i="19"/>
  <c r="L24" i="19" l="1"/>
  <c r="L92" i="19"/>
  <c r="L96" i="19" s="1"/>
  <c r="L102" i="19" s="1"/>
  <c r="L99" i="19" l="1"/>
  <c r="L115" i="19" l="1"/>
  <c r="L101" i="19"/>
  <c r="L8" i="18" l="1"/>
  <c r="L9" i="18"/>
  <c r="L10" i="18"/>
  <c r="L25" i="18" s="1"/>
  <c r="L11" i="18"/>
  <c r="L12" i="18"/>
  <c r="L13" i="18"/>
  <c r="L14" i="18"/>
  <c r="L15" i="18"/>
  <c r="L16" i="18"/>
  <c r="L17" i="18"/>
  <c r="L18" i="18"/>
  <c r="L19" i="18"/>
  <c r="L20" i="18"/>
  <c r="L21" i="18"/>
  <c r="L23" i="18"/>
  <c r="L29" i="18"/>
  <c r="L32" i="18" s="1"/>
  <c r="L30" i="18"/>
  <c r="L31" i="18"/>
  <c r="J37" i="18"/>
  <c r="L37" i="18"/>
  <c r="J38" i="18"/>
  <c r="L38" i="18"/>
  <c r="J39" i="18"/>
  <c r="L39" i="18"/>
  <c r="J40" i="18"/>
  <c r="L40" i="18"/>
  <c r="J41" i="18"/>
  <c r="L41" i="18"/>
  <c r="J42" i="18"/>
  <c r="L42" i="18"/>
  <c r="L43" i="18"/>
  <c r="J44" i="18"/>
  <c r="L44" i="18" s="1"/>
  <c r="J45" i="18"/>
  <c r="L45" i="18"/>
  <c r="J46" i="18"/>
  <c r="L46" i="18" s="1"/>
  <c r="L47" i="18"/>
  <c r="J48" i="18"/>
  <c r="L48" i="18"/>
  <c r="J49" i="18"/>
  <c r="L49" i="18"/>
  <c r="J50" i="18"/>
  <c r="L50" i="18"/>
  <c r="J51" i="18"/>
  <c r="L51" i="18"/>
  <c r="L52" i="18"/>
  <c r="J53" i="18"/>
  <c r="L53" i="18" s="1"/>
  <c r="J54" i="18"/>
  <c r="L54" i="18"/>
  <c r="J55" i="18"/>
  <c r="L55" i="18" s="1"/>
  <c r="J56" i="18"/>
  <c r="L56" i="18"/>
  <c r="J58" i="18"/>
  <c r="L61" i="18"/>
  <c r="L64" i="18" s="1"/>
  <c r="L62" i="18"/>
  <c r="L63" i="18"/>
  <c r="L71" i="18"/>
  <c r="L72" i="18"/>
  <c r="L73" i="18"/>
  <c r="L74" i="18"/>
  <c r="L75" i="18"/>
  <c r="L76" i="18"/>
  <c r="L77" i="18"/>
  <c r="L78" i="18"/>
  <c r="L79" i="18"/>
  <c r="L80" i="18"/>
  <c r="L82" i="18"/>
  <c r="L83" i="18"/>
  <c r="L84" i="18"/>
  <c r="L85" i="18"/>
  <c r="L86" i="18"/>
  <c r="L87" i="18"/>
  <c r="L89" i="18"/>
  <c r="L90" i="18"/>
  <c r="L103" i="18"/>
  <c r="L58" i="18" l="1"/>
  <c r="L66" i="18" s="1"/>
  <c r="L24" i="18"/>
  <c r="I70" i="18" l="1"/>
  <c r="L70" i="18" s="1"/>
  <c r="L92" i="18" l="1"/>
  <c r="L96" i="18" s="1"/>
  <c r="L102" i="18" l="1"/>
  <c r="L99" i="18"/>
  <c r="L115" i="18" l="1"/>
  <c r="L101" i="18"/>
  <c r="L85" i="17" l="1"/>
  <c r="L84" i="17"/>
  <c r="L82" i="17"/>
  <c r="L81" i="17"/>
  <c r="L80" i="17"/>
  <c r="L79" i="17"/>
  <c r="L78" i="17"/>
  <c r="L77" i="17"/>
  <c r="L75" i="17"/>
  <c r="L74" i="17"/>
  <c r="L73" i="17"/>
  <c r="L72" i="17"/>
  <c r="L71" i="17"/>
  <c r="L70" i="17"/>
  <c r="L69" i="17"/>
  <c r="L68" i="17"/>
  <c r="L67" i="17"/>
  <c r="L66" i="17"/>
  <c r="L59" i="17"/>
  <c r="L58" i="17"/>
  <c r="L57" i="17"/>
  <c r="L56" i="17"/>
  <c r="J51" i="17"/>
  <c r="L51" i="17"/>
  <c r="L50" i="17"/>
  <c r="J50" i="17"/>
  <c r="J49" i="17"/>
  <c r="L49" i="17"/>
  <c r="L48" i="17"/>
  <c r="J48" i="17"/>
  <c r="L47" i="17"/>
  <c r="J46" i="17"/>
  <c r="L46" i="17"/>
  <c r="L45" i="17"/>
  <c r="J45" i="17"/>
  <c r="J44" i="17"/>
  <c r="L44" i="17"/>
  <c r="L43" i="17"/>
  <c r="J43" i="17"/>
  <c r="L42" i="17"/>
  <c r="L41" i="17"/>
  <c r="J41" i="17"/>
  <c r="J40" i="17"/>
  <c r="L40" i="17"/>
  <c r="L39" i="17"/>
  <c r="J39" i="17"/>
  <c r="L38" i="17"/>
  <c r="J37" i="17"/>
  <c r="L37" i="17"/>
  <c r="L36" i="17"/>
  <c r="J36" i="17"/>
  <c r="J35" i="17"/>
  <c r="L35" i="17"/>
  <c r="L34" i="17"/>
  <c r="J34" i="17"/>
  <c r="L33" i="17"/>
  <c r="J33" i="17"/>
  <c r="L32" i="17"/>
  <c r="J32" i="17"/>
  <c r="J53" i="17"/>
  <c r="L26" i="17"/>
  <c r="L27" i="17"/>
  <c r="L25" i="17"/>
  <c r="L24" i="17"/>
  <c r="L16" i="17"/>
  <c r="L15" i="17"/>
  <c r="L14" i="17"/>
  <c r="L13" i="17"/>
  <c r="L12" i="17"/>
  <c r="L11" i="17"/>
  <c r="L10" i="17"/>
  <c r="L9" i="17"/>
  <c r="L8" i="17"/>
  <c r="L7" i="17"/>
  <c r="L6" i="17"/>
  <c r="L20" i="17"/>
  <c r="L5" i="17"/>
  <c r="L18" i="17"/>
  <c r="L4" i="17"/>
  <c r="L19" i="17"/>
  <c r="L86" i="16"/>
  <c r="L85" i="16"/>
  <c r="L83" i="16"/>
  <c r="L82" i="16"/>
  <c r="L81" i="16"/>
  <c r="L80" i="16"/>
  <c r="L79" i="16"/>
  <c r="L78" i="16"/>
  <c r="L76" i="16"/>
  <c r="L75" i="16"/>
  <c r="L74" i="16"/>
  <c r="L73" i="16"/>
  <c r="L72" i="16"/>
  <c r="L71" i="16"/>
  <c r="L70" i="16"/>
  <c r="L69" i="16"/>
  <c r="L68" i="16"/>
  <c r="L67" i="16"/>
  <c r="L59" i="16"/>
  <c r="L58" i="16"/>
  <c r="L57" i="16"/>
  <c r="L52" i="16"/>
  <c r="J52" i="16"/>
  <c r="J51" i="16"/>
  <c r="L51" i="16"/>
  <c r="L50" i="16"/>
  <c r="J50" i="16"/>
  <c r="J49" i="16"/>
  <c r="L49" i="16"/>
  <c r="L48" i="16"/>
  <c r="J47" i="16"/>
  <c r="L47" i="16"/>
  <c r="J46" i="16"/>
  <c r="L46" i="16"/>
  <c r="J45" i="16"/>
  <c r="L45" i="16"/>
  <c r="J44" i="16"/>
  <c r="L44" i="16"/>
  <c r="L43" i="16"/>
  <c r="J42" i="16"/>
  <c r="L42" i="16"/>
  <c r="J41" i="16"/>
  <c r="L41" i="16"/>
  <c r="J40" i="16"/>
  <c r="L40" i="16"/>
  <c r="L39" i="16"/>
  <c r="J38" i="16"/>
  <c r="L38" i="16"/>
  <c r="J37" i="16"/>
  <c r="L37" i="16"/>
  <c r="J36" i="16"/>
  <c r="L36" i="16"/>
  <c r="J35" i="16"/>
  <c r="L35" i="16"/>
  <c r="J34" i="16"/>
  <c r="L34" i="16"/>
  <c r="J33" i="16"/>
  <c r="L27" i="16"/>
  <c r="L26" i="16"/>
  <c r="L25" i="16"/>
  <c r="L17" i="16"/>
  <c r="L16" i="16"/>
  <c r="L15" i="16"/>
  <c r="L14" i="16"/>
  <c r="L13" i="16"/>
  <c r="L12" i="16"/>
  <c r="L11" i="16"/>
  <c r="L10" i="16"/>
  <c r="L9" i="16"/>
  <c r="L8" i="16"/>
  <c r="L7" i="16"/>
  <c r="L6" i="16"/>
  <c r="L5" i="16"/>
  <c r="L4" i="16"/>
  <c r="L21" i="16"/>
  <c r="L86" i="15"/>
  <c r="L85" i="15"/>
  <c r="L83" i="15"/>
  <c r="L82" i="15"/>
  <c r="L81" i="15"/>
  <c r="L80" i="15"/>
  <c r="L79" i="15"/>
  <c r="L78" i="15"/>
  <c r="L76" i="15"/>
  <c r="L75" i="15"/>
  <c r="L74" i="15"/>
  <c r="L73" i="15"/>
  <c r="L72" i="15"/>
  <c r="L71" i="15"/>
  <c r="L70" i="15"/>
  <c r="L69" i="15"/>
  <c r="L68" i="15"/>
  <c r="L67" i="15"/>
  <c r="L59" i="15"/>
  <c r="L58" i="15"/>
  <c r="L60" i="15"/>
  <c r="L57" i="15"/>
  <c r="L52" i="15"/>
  <c r="J52" i="15"/>
  <c r="L51" i="15"/>
  <c r="J51" i="15"/>
  <c r="L50" i="15"/>
  <c r="J50" i="15"/>
  <c r="J49" i="15"/>
  <c r="L49" i="15"/>
  <c r="L48" i="15"/>
  <c r="J47" i="15"/>
  <c r="L47" i="15"/>
  <c r="J46" i="15"/>
  <c r="L46" i="15"/>
  <c r="J45" i="15"/>
  <c r="L45" i="15"/>
  <c r="J44" i="15"/>
  <c r="L44" i="15"/>
  <c r="L43" i="15"/>
  <c r="L42" i="15"/>
  <c r="J42" i="15"/>
  <c r="L41" i="15"/>
  <c r="J41" i="15"/>
  <c r="L40" i="15"/>
  <c r="J40" i="15"/>
  <c r="L39" i="15"/>
  <c r="J38" i="15"/>
  <c r="L38" i="15"/>
  <c r="J37" i="15"/>
  <c r="L37" i="15"/>
  <c r="J36" i="15"/>
  <c r="L36" i="15"/>
  <c r="J35" i="15"/>
  <c r="L35" i="15"/>
  <c r="J34" i="15"/>
  <c r="L34" i="15"/>
  <c r="J33" i="15"/>
  <c r="L27" i="15"/>
  <c r="L26" i="15"/>
  <c r="L25" i="15"/>
  <c r="L28" i="15"/>
  <c r="L17" i="15"/>
  <c r="L16" i="15"/>
  <c r="L15" i="15"/>
  <c r="L14" i="15"/>
  <c r="L13" i="15"/>
  <c r="L12" i="15"/>
  <c r="L11" i="15"/>
  <c r="L10" i="15"/>
  <c r="L9" i="15"/>
  <c r="L8" i="15"/>
  <c r="L7" i="15"/>
  <c r="L6" i="15"/>
  <c r="L5" i="15"/>
  <c r="L4" i="15"/>
  <c r="L21" i="15"/>
  <c r="L86" i="12"/>
  <c r="L85" i="12"/>
  <c r="L83" i="12"/>
  <c r="L82" i="12"/>
  <c r="L81" i="12"/>
  <c r="L80" i="12"/>
  <c r="L79" i="12"/>
  <c r="L78" i="12"/>
  <c r="L76" i="12"/>
  <c r="L75" i="12"/>
  <c r="L74" i="12"/>
  <c r="L73" i="12"/>
  <c r="L72" i="12"/>
  <c r="L71" i="12"/>
  <c r="L70" i="12"/>
  <c r="L69" i="12"/>
  <c r="L68" i="12"/>
  <c r="L67" i="12"/>
  <c r="L59" i="12"/>
  <c r="L58" i="12"/>
  <c r="L57" i="12"/>
  <c r="L60" i="12"/>
  <c r="J52" i="12"/>
  <c r="L52" i="12"/>
  <c r="J51" i="12"/>
  <c r="L51" i="12"/>
  <c r="J50" i="12"/>
  <c r="L50" i="12"/>
  <c r="J49" i="12"/>
  <c r="L49" i="12"/>
  <c r="L48" i="12"/>
  <c r="L47" i="12"/>
  <c r="J47" i="12"/>
  <c r="L46" i="12"/>
  <c r="J46" i="12"/>
  <c r="L45" i="12"/>
  <c r="J45" i="12"/>
  <c r="L44" i="12"/>
  <c r="J44" i="12"/>
  <c r="L43" i="12"/>
  <c r="J42" i="12"/>
  <c r="L42" i="12"/>
  <c r="J41" i="12"/>
  <c r="L41" i="12"/>
  <c r="J40" i="12"/>
  <c r="L40" i="12"/>
  <c r="L39" i="12"/>
  <c r="L38" i="12"/>
  <c r="J38" i="12"/>
  <c r="L37" i="12"/>
  <c r="J37" i="12"/>
  <c r="L36" i="12"/>
  <c r="J36" i="12"/>
  <c r="L35" i="12"/>
  <c r="J35" i="12"/>
  <c r="L34" i="12"/>
  <c r="J34" i="12"/>
  <c r="L33" i="12"/>
  <c r="J33" i="12"/>
  <c r="L27" i="12"/>
  <c r="L26" i="12"/>
  <c r="L28" i="12"/>
  <c r="L25" i="12"/>
  <c r="L19" i="12"/>
  <c r="L17" i="12"/>
  <c r="L16" i="12"/>
  <c r="L15" i="12"/>
  <c r="L14" i="12"/>
  <c r="L13" i="12"/>
  <c r="L12" i="12"/>
  <c r="L11" i="12"/>
  <c r="L10" i="12"/>
  <c r="L9" i="12"/>
  <c r="L8" i="12"/>
  <c r="L7" i="12"/>
  <c r="L6" i="12"/>
  <c r="L5" i="12"/>
  <c r="L4" i="12"/>
  <c r="L21" i="12"/>
  <c r="L19" i="16"/>
  <c r="L60" i="16"/>
  <c r="L28" i="16"/>
  <c r="J54" i="16"/>
  <c r="L20" i="16"/>
  <c r="L33" i="16"/>
  <c r="J54" i="15"/>
  <c r="L20" i="12"/>
  <c r="L20" i="15"/>
  <c r="J54" i="12"/>
  <c r="L19" i="15"/>
  <c r="L33" i="15"/>
  <c r="L86" i="10"/>
  <c r="L85" i="10"/>
  <c r="L83" i="10"/>
  <c r="L82" i="10"/>
  <c r="L81" i="10"/>
  <c r="L80" i="10"/>
  <c r="L79" i="10"/>
  <c r="L78" i="10"/>
  <c r="L76" i="10"/>
  <c r="L75" i="10"/>
  <c r="L74" i="10"/>
  <c r="L73" i="10"/>
  <c r="L72" i="10"/>
  <c r="L71" i="10"/>
  <c r="L70" i="10"/>
  <c r="L69" i="10"/>
  <c r="L68" i="10"/>
  <c r="L67" i="10"/>
  <c r="L59" i="10"/>
  <c r="L58" i="10"/>
  <c r="L60" i="10"/>
  <c r="L57" i="10"/>
  <c r="L52" i="10"/>
  <c r="J52" i="10"/>
  <c r="L51" i="10"/>
  <c r="J51" i="10"/>
  <c r="L50" i="10"/>
  <c r="J50" i="10"/>
  <c r="L49" i="10"/>
  <c r="J49" i="10"/>
  <c r="L48" i="10"/>
  <c r="J47" i="10"/>
  <c r="L47" i="10"/>
  <c r="J46" i="10"/>
  <c r="L46" i="10"/>
  <c r="J45" i="10"/>
  <c r="L45" i="10"/>
  <c r="J44" i="10"/>
  <c r="L44" i="10"/>
  <c r="L43" i="10"/>
  <c r="L42" i="10"/>
  <c r="J42" i="10"/>
  <c r="L41" i="10"/>
  <c r="J41" i="10"/>
  <c r="L40" i="10"/>
  <c r="J40" i="10"/>
  <c r="L39" i="10"/>
  <c r="J38" i="10"/>
  <c r="L38" i="10"/>
  <c r="J37" i="10"/>
  <c r="L37" i="10"/>
  <c r="J36" i="10"/>
  <c r="L36" i="10"/>
  <c r="J35" i="10"/>
  <c r="L35" i="10"/>
  <c r="J34" i="10"/>
  <c r="L34" i="10"/>
  <c r="J33" i="10"/>
  <c r="J54" i="10"/>
  <c r="L27" i="10"/>
  <c r="L26" i="10"/>
  <c r="L25" i="10"/>
  <c r="L2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5" i="10"/>
  <c r="L4" i="10"/>
  <c r="L19" i="10"/>
  <c r="L21" i="10"/>
  <c r="L33" i="10"/>
  <c r="L20" i="10"/>
  <c r="L86" i="7"/>
  <c r="L85" i="7"/>
  <c r="L83" i="7"/>
  <c r="L82" i="7"/>
  <c r="L81" i="7"/>
  <c r="L80" i="7"/>
  <c r="L79" i="7"/>
  <c r="L78" i="7"/>
  <c r="L76" i="7"/>
  <c r="L75" i="7"/>
  <c r="L74" i="7"/>
  <c r="L73" i="7"/>
  <c r="L72" i="7"/>
  <c r="L71" i="7"/>
  <c r="L70" i="7"/>
  <c r="L69" i="7"/>
  <c r="L68" i="7"/>
  <c r="L67" i="7"/>
  <c r="L59" i="7"/>
  <c r="L58" i="7"/>
  <c r="L57" i="7"/>
  <c r="L60" i="7"/>
  <c r="L52" i="7"/>
  <c r="J52" i="7"/>
  <c r="J51" i="7"/>
  <c r="L51" i="7"/>
  <c r="L50" i="7"/>
  <c r="J50" i="7"/>
  <c r="J49" i="7"/>
  <c r="L49" i="7"/>
  <c r="L48" i="7"/>
  <c r="J47" i="7"/>
  <c r="L47" i="7"/>
  <c r="J46" i="7"/>
  <c r="L46" i="7"/>
  <c r="J45" i="7"/>
  <c r="L45" i="7"/>
  <c r="J44" i="7"/>
  <c r="L44" i="7"/>
  <c r="L43" i="7"/>
  <c r="J42" i="7"/>
  <c r="L42" i="7"/>
  <c r="L41" i="7"/>
  <c r="J41" i="7"/>
  <c r="J40" i="7"/>
  <c r="L40" i="7"/>
  <c r="L39" i="7"/>
  <c r="L38" i="7"/>
  <c r="J38" i="7"/>
  <c r="J37" i="7"/>
  <c r="L37" i="7"/>
  <c r="L36" i="7"/>
  <c r="J36" i="7"/>
  <c r="J35" i="7"/>
  <c r="L35" i="7"/>
  <c r="L34" i="7"/>
  <c r="J34" i="7"/>
  <c r="J33" i="7"/>
  <c r="J54" i="7"/>
  <c r="L27" i="7"/>
  <c r="L26" i="7"/>
  <c r="L25" i="7"/>
  <c r="L2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L4" i="7"/>
  <c r="L19" i="7"/>
  <c r="L33" i="6"/>
  <c r="L86" i="6"/>
  <c r="L85" i="6"/>
  <c r="L83" i="6"/>
  <c r="L82" i="6"/>
  <c r="L81" i="6"/>
  <c r="L80" i="6"/>
  <c r="L79" i="6"/>
  <c r="L78" i="6"/>
  <c r="L76" i="6"/>
  <c r="L75" i="6"/>
  <c r="L74" i="6"/>
  <c r="L73" i="6"/>
  <c r="L72" i="6"/>
  <c r="L71" i="6"/>
  <c r="L70" i="6"/>
  <c r="L69" i="6"/>
  <c r="L68" i="6"/>
  <c r="L67" i="6"/>
  <c r="L59" i="6"/>
  <c r="L58" i="6"/>
  <c r="L57" i="6"/>
  <c r="J52" i="6"/>
  <c r="L52" i="6"/>
  <c r="J51" i="6"/>
  <c r="L51" i="6"/>
  <c r="J50" i="6"/>
  <c r="L50" i="6"/>
  <c r="J49" i="6"/>
  <c r="L49" i="6"/>
  <c r="L48" i="6"/>
  <c r="L47" i="6"/>
  <c r="J47" i="6"/>
  <c r="J46" i="6"/>
  <c r="L46" i="6"/>
  <c r="J45" i="6"/>
  <c r="L45" i="6"/>
  <c r="J44" i="6"/>
  <c r="L44" i="6"/>
  <c r="L43" i="6"/>
  <c r="J42" i="6"/>
  <c r="L42" i="6"/>
  <c r="J41" i="6"/>
  <c r="L41" i="6"/>
  <c r="J40" i="6"/>
  <c r="L40" i="6"/>
  <c r="L39" i="6"/>
  <c r="L38" i="6"/>
  <c r="J38" i="6"/>
  <c r="L37" i="6"/>
  <c r="J37" i="6"/>
  <c r="L36" i="6"/>
  <c r="J36" i="6"/>
  <c r="J35" i="6"/>
  <c r="L35" i="6"/>
  <c r="L34" i="6"/>
  <c r="J34" i="6"/>
  <c r="J33" i="6"/>
  <c r="L28" i="6"/>
  <c r="L27" i="6"/>
  <c r="L26" i="6"/>
  <c r="L25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19" i="6"/>
  <c r="L21" i="7"/>
  <c r="L33" i="7"/>
  <c r="L60" i="6"/>
  <c r="L21" i="6"/>
  <c r="J54" i="6"/>
  <c r="L20" i="7"/>
  <c r="L20" i="6"/>
  <c r="L54" i="16" l="1"/>
  <c r="L62" i="16" s="1"/>
  <c r="I66" i="16" s="1"/>
  <c r="L66" i="16" s="1"/>
  <c r="L54" i="15"/>
  <c r="L62" i="15" s="1"/>
  <c r="I66" i="15" s="1"/>
  <c r="L66" i="15" s="1"/>
  <c r="L54" i="7"/>
  <c r="L62" i="7" s="1"/>
  <c r="I66" i="7" s="1"/>
  <c r="L66" i="7" s="1"/>
  <c r="L54" i="12"/>
  <c r="L62" i="12" s="1"/>
  <c r="I66" i="12" s="1"/>
  <c r="L66" i="12" s="1"/>
  <c r="L53" i="17"/>
  <c r="L61" i="17" s="1"/>
  <c r="I65" i="17" s="1"/>
  <c r="L65" i="17" s="1"/>
  <c r="L54" i="10"/>
  <c r="L62" i="10" s="1"/>
  <c r="I66" i="10" s="1"/>
  <c r="L66" i="10" s="1"/>
  <c r="L54" i="6"/>
  <c r="L62" i="6" s="1"/>
  <c r="I66" i="6" s="1"/>
  <c r="L66" i="6" s="1"/>
  <c r="L88" i="6" l="1"/>
  <c r="L92" i="6" s="1"/>
  <c r="L94" i="6" s="1"/>
  <c r="L96" i="6" s="1"/>
  <c r="L88" i="12"/>
  <c r="L92" i="12" s="1"/>
  <c r="L94" i="12" s="1"/>
  <c r="L96" i="12" s="1"/>
  <c r="L88" i="7"/>
  <c r="L92" i="7" s="1"/>
  <c r="L94" i="7" s="1"/>
  <c r="L96" i="7" s="1"/>
  <c r="L88" i="10"/>
  <c r="L92" i="10" s="1"/>
  <c r="L94" i="10" s="1"/>
  <c r="L96" i="10" s="1"/>
  <c r="L88" i="16"/>
  <c r="L92" i="16" s="1"/>
  <c r="L94" i="16" s="1"/>
  <c r="L96" i="16" s="1"/>
  <c r="L88" i="15"/>
  <c r="L92" i="15" s="1"/>
  <c r="L94" i="15" s="1"/>
  <c r="L96" i="15" s="1"/>
  <c r="L87" i="17"/>
  <c r="L91" i="17" s="1"/>
  <c r="L93" i="17" s="1"/>
  <c r="L95" i="17" s="1"/>
</calcChain>
</file>

<file path=xl/sharedStrings.xml><?xml version="1.0" encoding="utf-8"?>
<sst xmlns="http://schemas.openxmlformats.org/spreadsheetml/2006/main" count="7382" uniqueCount="1004">
  <si>
    <t>Référence</t>
  </si>
  <si>
    <t>Interlocuteur contractuel</t>
  </si>
  <si>
    <t>Dernière modification</t>
  </si>
  <si>
    <t>Description des onglets</t>
  </si>
  <si>
    <t>Unités d'œuvre</t>
  </si>
  <si>
    <t>Annexe 1a : Périmètre</t>
  </si>
  <si>
    <t>VAPP</t>
  </si>
  <si>
    <t>Nom</t>
  </si>
  <si>
    <t>Nom vcenter</t>
  </si>
  <si>
    <t>Rôles</t>
  </si>
  <si>
    <t>Environnement</t>
  </si>
  <si>
    <t>Criticité</t>
  </si>
  <si>
    <t>vCPU</t>
  </si>
  <si>
    <t>RAM (Go)</t>
  </si>
  <si>
    <t>OS</t>
  </si>
  <si>
    <t>Zone</t>
  </si>
  <si>
    <t>APP-PRD-Magento</t>
  </si>
  <si>
    <t>WBX-PRD-WEB01</t>
  </si>
  <si>
    <t>WEB01</t>
  </si>
  <si>
    <t>Production</t>
  </si>
  <si>
    <t>Vitale</t>
  </si>
  <si>
    <t>PAR7</t>
  </si>
  <si>
    <t>Debian 7.8</t>
  </si>
  <si>
    <t>172.21.1.193</t>
  </si>
  <si>
    <t>PRD-FO</t>
  </si>
  <si>
    <t>WBX-PRD-WEB02</t>
  </si>
  <si>
    <t xml:space="preserve">WBX-PRD-WEB02 </t>
  </si>
  <si>
    <t>WEB02</t>
  </si>
  <si>
    <t>TH3</t>
  </si>
  <si>
    <t>172.21.1.194</t>
  </si>
  <si>
    <t>APP-PRD-EspaceP</t>
  </si>
  <si>
    <t>WBX-PRD-WEB03</t>
  </si>
  <si>
    <t>WEB03</t>
  </si>
  <si>
    <t>Critique</t>
  </si>
  <si>
    <t>172.21.1.195</t>
  </si>
  <si>
    <t>WBX-PRD-WEB04</t>
  </si>
  <si>
    <t>WEB04</t>
  </si>
  <si>
    <t>Standard</t>
  </si>
  <si>
    <t>172.21.1.202</t>
  </si>
  <si>
    <t>WBX-PRD-WEB05</t>
  </si>
  <si>
    <t>WEB05</t>
  </si>
  <si>
    <t>172.21.1.217</t>
  </si>
  <si>
    <t>APP-PRD-RowBXFront</t>
  </si>
  <si>
    <t>WBX-PRD-WEB06</t>
  </si>
  <si>
    <t>WEB06</t>
  </si>
  <si>
    <t>172.21.1.204</t>
  </si>
  <si>
    <t>WBX-PRD-MYSQL01</t>
  </si>
  <si>
    <t>WBX-PRD-MySQL01</t>
  </si>
  <si>
    <t>MySQL Front Nœud 1</t>
  </si>
  <si>
    <t>172.21.1.200</t>
  </si>
  <si>
    <t>WBX-PRD-MYSQL02</t>
  </si>
  <si>
    <t>WBX-PRD-MySQL02</t>
  </si>
  <si>
    <t>MySQL Front Nœud 2</t>
  </si>
  <si>
    <t>172.21.1.201</t>
  </si>
  <si>
    <t>WBX-PRD-MEM01</t>
  </si>
  <si>
    <t xml:space="preserve">WBX-PRD-MEM01 </t>
  </si>
  <si>
    <t>Memcache Nœud 1</t>
  </si>
  <si>
    <t>172.21.1.10</t>
  </si>
  <si>
    <t>WBX-PRD-MEM02</t>
  </si>
  <si>
    <t>Memcache Nœud 2</t>
  </si>
  <si>
    <t>172.21.1.11</t>
  </si>
  <si>
    <t>INF-PRD-GFS</t>
  </si>
  <si>
    <t>WBX-PRD-GFS01</t>
  </si>
  <si>
    <t>Gluster FO Nœud 1</t>
  </si>
  <si>
    <t>172.21.1.210</t>
  </si>
  <si>
    <t>WBX-PRD-GFS02</t>
  </si>
  <si>
    <t>Gluster FO Nœud 2</t>
  </si>
  <si>
    <t>172.21.1.211</t>
  </si>
  <si>
    <t>APP-PRD-FTP</t>
  </si>
  <si>
    <t>WBX-PRD-FTP01</t>
  </si>
  <si>
    <t>FTP Prod</t>
  </si>
  <si>
    <t>172.21.2.197</t>
  </si>
  <si>
    <t>PRD-BO</t>
  </si>
  <si>
    <t>APP-PRD-Gateway</t>
  </si>
  <si>
    <t>WBX-PRD-GW01</t>
  </si>
  <si>
    <t>Gateway Principal</t>
  </si>
  <si>
    <t>172.21.2.20</t>
  </si>
  <si>
    <t>WBX-PRD-GW02</t>
  </si>
  <si>
    <t>Gateway Secondaire</t>
  </si>
  <si>
    <t>172.21.2.21</t>
  </si>
  <si>
    <t>APP-PRD-Ordonnanceur</t>
  </si>
  <si>
    <t>WBX-PRD-SCHEDULER</t>
  </si>
  <si>
    <t>Scheduler</t>
  </si>
  <si>
    <t>Debian 5.0.10</t>
  </si>
  <si>
    <t>172.21.2.196</t>
  </si>
  <si>
    <t>APP-PRD-Keepeek</t>
  </si>
  <si>
    <t>WBX-PRD-KEEPEEK</t>
  </si>
  <si>
    <t>Keepeek</t>
  </si>
  <si>
    <t>CentOS release 6.4</t>
  </si>
  <si>
    <t>172.21.2.50</t>
  </si>
  <si>
    <t>APP-PRD-Ariane</t>
  </si>
  <si>
    <t>WBX-PRD-ARI01</t>
  </si>
  <si>
    <t xml:space="preserve">wbx-prd-ari01 </t>
  </si>
  <si>
    <t>Ariane</t>
  </si>
  <si>
    <t>172.21.2.2</t>
  </si>
  <si>
    <t>APP-PRD-RowBX</t>
  </si>
  <si>
    <t>WBX-PRD-RWB01</t>
  </si>
  <si>
    <t>Rowbx</t>
  </si>
  <si>
    <t>172.21.2.10</t>
  </si>
  <si>
    <t>APP-PRD-Compiere</t>
  </si>
  <si>
    <t>WBX-PRD-ORA01</t>
  </si>
  <si>
    <t>BDD oracle Principal</t>
  </si>
  <si>
    <t>Red Hat 4</t>
  </si>
  <si>
    <t>172.21.2.11</t>
  </si>
  <si>
    <t>En cours</t>
  </si>
  <si>
    <t>WBX-PRD-ORA02</t>
  </si>
  <si>
    <t>BDD oracle Secondaire</t>
  </si>
  <si>
    <t>172.21.2.12</t>
  </si>
  <si>
    <t>APP-PRD-Compiere-Front</t>
  </si>
  <si>
    <t>WBX-PRD-COMP01</t>
  </si>
  <si>
    <t>Compiere</t>
  </si>
  <si>
    <t>RHEL 5.11</t>
  </si>
  <si>
    <t>172.21.2.9</t>
  </si>
  <si>
    <t>WBX-PRD-PGSQL01</t>
  </si>
  <si>
    <t xml:space="preserve">WBX-PRD-PGSQL01 </t>
  </si>
  <si>
    <t>PGSQL Noeud 1</t>
  </si>
  <si>
    <t>172.21.2.3</t>
  </si>
  <si>
    <t>WBX-PRD-PGSQL02</t>
  </si>
  <si>
    <t>PGSQL Noeud 2</t>
  </si>
  <si>
    <t>172.21.2.4</t>
  </si>
  <si>
    <t>WBX-PRD-GFS03</t>
  </si>
  <si>
    <t>Gluster BO Nœud 1</t>
  </si>
  <si>
    <t>172.21.2.210</t>
  </si>
  <si>
    <t>WBX-PRD-GFS04</t>
  </si>
  <si>
    <t>Gluster BO Nœud 2</t>
  </si>
  <si>
    <t>172.21.2.211</t>
  </si>
  <si>
    <t>INF-PRD-BACKUP</t>
  </si>
  <si>
    <t>WBX-SRV-BCK01</t>
  </si>
  <si>
    <t>Backup BDD dédié</t>
  </si>
  <si>
    <t>N/A</t>
  </si>
  <si>
    <t>Debian 7.3</t>
  </si>
  <si>
    <t>172.21.2.250</t>
  </si>
  <si>
    <t>APP-PRD-MapGenerator</t>
  </si>
  <si>
    <t>WBX-PRD-MAP01</t>
  </si>
  <si>
    <t>wbx-prd-map01</t>
  </si>
  <si>
    <t>Map Generator</t>
  </si>
  <si>
    <t>172.21.2.40</t>
  </si>
  <si>
    <t>APP-PRD-Qview</t>
  </si>
  <si>
    <t>WBX-PRD-QVIEW</t>
  </si>
  <si>
    <t>QlikView</t>
  </si>
  <si>
    <t>W2012 R2 US</t>
  </si>
  <si>
    <t>172.21.2.212</t>
  </si>
  <si>
    <t>APP-PRD-BONITA-Back</t>
  </si>
  <si>
    <t>WBX-PRD-BONITA</t>
  </si>
  <si>
    <t xml:space="preserve">WBX-PRD-BONITA </t>
  </si>
  <si>
    <t>Bonita</t>
  </si>
  <si>
    <t>172.21.2.5</t>
  </si>
  <si>
    <t>APP-PRD-BONITA-Bdd</t>
  </si>
  <si>
    <t>WBX-PRD-PGSQL03</t>
  </si>
  <si>
    <t>PGSQL Bonita</t>
  </si>
  <si>
    <t>Debian 6.0.7</t>
  </si>
  <si>
    <t>172.21.2.6</t>
  </si>
  <si>
    <t>INF-PRD-Supervision</t>
  </si>
  <si>
    <t>WBX-APP-RTMS</t>
  </si>
  <si>
    <t>Appliance RTMS</t>
  </si>
  <si>
    <t>Appliance</t>
  </si>
  <si>
    <t>172.21.5.250</t>
  </si>
  <si>
    <t>DMZ</t>
  </si>
  <si>
    <t>INF-PRD-HAPROXY</t>
  </si>
  <si>
    <t>WBX-PRD-ALOHA01</t>
  </si>
  <si>
    <t>LoadBalancer Principal</t>
  </si>
  <si>
    <t>172.21.5.240</t>
  </si>
  <si>
    <t>wbx-srv-aloha02</t>
  </si>
  <si>
    <t>LoadBalancer Secondaire</t>
  </si>
  <si>
    <t>172.21.5.241</t>
  </si>
  <si>
    <t>INF-PRD-NS</t>
  </si>
  <si>
    <t>WBX-PRD-NS01</t>
  </si>
  <si>
    <t>wbx-prd-ns01</t>
  </si>
  <si>
    <t>Bind/ntp Principal</t>
  </si>
  <si>
    <t>172.21.5.10</t>
  </si>
  <si>
    <t>INF-PRD-DNS</t>
  </si>
  <si>
    <t>WBX-PRD-NS02</t>
  </si>
  <si>
    <t xml:space="preserve">wbx-prd-ns02 </t>
  </si>
  <si>
    <t>Bind/ntp Secondaire</t>
  </si>
  <si>
    <t>172.21.5.11</t>
  </si>
  <si>
    <t>APP-PRD-SYSLOG</t>
  </si>
  <si>
    <t>WBX-SRV-LOG1</t>
  </si>
  <si>
    <t>WBX-SRV-LOG01</t>
  </si>
  <si>
    <t>Syslog LoadBalancer</t>
  </si>
  <si>
    <t>172.21.5.249</t>
  </si>
  <si>
    <t>INF-PRD-AD</t>
  </si>
  <si>
    <t>WBX-PRD-DC01</t>
  </si>
  <si>
    <t>AD DC Principal</t>
  </si>
  <si>
    <t>172.21.6.213</t>
  </si>
  <si>
    <t>BUR</t>
  </si>
  <si>
    <t>WBX-PRD-DC02</t>
  </si>
  <si>
    <t>AD DC Secondaire</t>
  </si>
  <si>
    <t>WBX-PP-Magento</t>
  </si>
  <si>
    <t>WBX-PP-MYSQL01</t>
  </si>
  <si>
    <t xml:space="preserve">WBX-PP-MYSQL01 </t>
  </si>
  <si>
    <t>MySQL Pré-Prod</t>
  </si>
  <si>
    <t>Pré-Production</t>
  </si>
  <si>
    <t>Debian 6.0.5</t>
  </si>
  <si>
    <t>172.21.3.67</t>
  </si>
  <si>
    <t>TEST-FO</t>
  </si>
  <si>
    <t>WBX-PP-MEM01</t>
  </si>
  <si>
    <t>MemCache Pré-Prod</t>
  </si>
  <si>
    <t>SSH KO</t>
  </si>
  <si>
    <t>172.21.3.73</t>
  </si>
  <si>
    <t>WBX-PP-WEB01</t>
  </si>
  <si>
    <t xml:space="preserve">WBX-PP-WEB01 </t>
  </si>
  <si>
    <t>Web Pré-Prod</t>
  </si>
  <si>
    <t>172.21.3.65</t>
  </si>
  <si>
    <t>APP-REC-WebMagento</t>
  </si>
  <si>
    <t>WBX-REC-WEB01</t>
  </si>
  <si>
    <t>Web Recette</t>
  </si>
  <si>
    <t>Recette</t>
  </si>
  <si>
    <t>172.21.3.198</t>
  </si>
  <si>
    <t>BDD-REC-WebMagento</t>
  </si>
  <si>
    <t>WBX-REC-MYSQL01</t>
  </si>
  <si>
    <t>MySQL Recette</t>
  </si>
  <si>
    <t>172.21.3.206</t>
  </si>
  <si>
    <t>APP-PP-RowBX</t>
  </si>
  <si>
    <t>WBX-PP-ROWBX</t>
  </si>
  <si>
    <t>Rowbx Pré-Prod</t>
  </si>
  <si>
    <t>Debian 6.0.8</t>
  </si>
  <si>
    <t>172.21.4.100</t>
  </si>
  <si>
    <t>TEST-BO</t>
  </si>
  <si>
    <t>APP-PP-Ariane</t>
  </si>
  <si>
    <t>WBX-PP-ARI01</t>
  </si>
  <si>
    <t>Ariane Pré-Prod</t>
  </si>
  <si>
    <t>Debian 7.6</t>
  </si>
  <si>
    <t>172.21.4.99</t>
  </si>
  <si>
    <t>APP-PP-Compiere</t>
  </si>
  <si>
    <t>WBX-PP-ORA11</t>
  </si>
  <si>
    <t xml:space="preserve">WBX-PP-ORA11 </t>
  </si>
  <si>
    <t>Oracle Pré-Prod</t>
  </si>
  <si>
    <t>172.21.4.70</t>
  </si>
  <si>
    <t>WBX-PP-COMP01</t>
  </si>
  <si>
    <t>Compiere Pré-Prod</t>
  </si>
  <si>
    <t>172.21.4.78</t>
  </si>
  <si>
    <t>APP-PP-FTP</t>
  </si>
  <si>
    <t>WBX-PP-FTP01</t>
  </si>
  <si>
    <t>FTP Pré-Prod</t>
  </si>
  <si>
    <t>172.21.4.76</t>
  </si>
  <si>
    <t>WBX-PP-PGSQL01</t>
  </si>
  <si>
    <t xml:space="preserve">WBX-PP-PGSQL01 </t>
  </si>
  <si>
    <t>PGSQL Pré-Prod</t>
  </si>
  <si>
    <t>172.21.4.101</t>
  </si>
  <si>
    <t>APP-PP-Gateway</t>
  </si>
  <si>
    <t>WBX-PP-GW01</t>
  </si>
  <si>
    <t>Gateway Pré-Prod</t>
  </si>
  <si>
    <t>Plugin PMAD KO</t>
  </si>
  <si>
    <t>172.21.4.97</t>
  </si>
  <si>
    <t>APP-PP-Bonita</t>
  </si>
  <si>
    <t>WBX-PP-BONITA</t>
  </si>
  <si>
    <t>Bonita Pré-Prod</t>
  </si>
  <si>
    <t>Debian 6.0.9</t>
  </si>
  <si>
    <t>172.21.4.102</t>
  </si>
  <si>
    <t>APP-REC-RowBX</t>
  </si>
  <si>
    <t>WBX-REC-ROWBX</t>
  </si>
  <si>
    <t>Rowbx Recette</t>
  </si>
  <si>
    <t>Debian 6.0.10</t>
  </si>
  <si>
    <t>172.21.4.208</t>
  </si>
  <si>
    <t>APP-REC-Bonita</t>
  </si>
  <si>
    <t>WBX-REC-BONITA</t>
  </si>
  <si>
    <t>Bonita Recette</t>
  </si>
  <si>
    <t>172.21.4.214</t>
  </si>
  <si>
    <t>APP-REC-DiversBO</t>
  </si>
  <si>
    <t>WBX-REC-DIVERSBO</t>
  </si>
  <si>
    <t>Divers BO Recette</t>
  </si>
  <si>
    <t>172.21.4.66</t>
  </si>
  <si>
    <t>Supervision</t>
  </si>
  <si>
    <t>Sauvegarde</t>
  </si>
  <si>
    <t>Service rendu</t>
  </si>
  <si>
    <t>MP1</t>
  </si>
  <si>
    <t>S-FR-VLJENKINS_replica</t>
  </si>
  <si>
    <t>TPL-DEBIAN.7.7.0</t>
  </si>
  <si>
    <t>vc1-wbx-ucs1-itx7</t>
  </si>
  <si>
    <t>vcns1-wbx-ucs1-itx7</t>
  </si>
  <si>
    <t>WBX-PP-ORA11-CLONE</t>
  </si>
  <si>
    <t>WBX-PRD-GS01</t>
  </si>
  <si>
    <t>WBX-PRD-GS02</t>
  </si>
  <si>
    <t>WBX-SRV-MP7</t>
  </si>
  <si>
    <t>WBX-SRV-VEEAM01</t>
  </si>
  <si>
    <t>test-resto</t>
  </si>
  <si>
    <t>TMPL-www-back</t>
  </si>
  <si>
    <t>TMPL-www-front</t>
  </si>
  <si>
    <t>TPL-BACK</t>
  </si>
  <si>
    <t>WBX-DEV-COMP01</t>
  </si>
  <si>
    <t>WBX-PP-MDB01</t>
  </si>
  <si>
    <t>WBX-PP-SCHED01</t>
  </si>
  <si>
    <t>WBX-PP-WS01</t>
  </si>
  <si>
    <t>WBX-PRD-APP01</t>
  </si>
  <si>
    <t>wbx-prd-ns01-resto</t>
  </si>
  <si>
    <t xml:space="preserve">WBX-PRD-ROWBACK </t>
  </si>
  <si>
    <t>WBX-PRD-SEPA</t>
  </si>
  <si>
    <t>WBX-PRD-WEB07</t>
  </si>
  <si>
    <t>WBX-PRD-WS01</t>
  </si>
  <si>
    <t>WBX-REC-BONITA-V2V</t>
  </si>
  <si>
    <t>WBX-REC-KEEPEEK</t>
  </si>
  <si>
    <t>WBX-REC-ORA21</t>
  </si>
  <si>
    <t>WBX-REC-QV01</t>
  </si>
  <si>
    <t>WBX-REC-ROWBX_V2V</t>
  </si>
  <si>
    <t>WBX-REC-WEB01-BCK</t>
  </si>
  <si>
    <t>WBX-TMP-MYSQL01</t>
  </si>
  <si>
    <t>WBX-TMP-PHP</t>
  </si>
  <si>
    <t>WBX-TMP-BIND</t>
  </si>
  <si>
    <t>wbx-tpl-front</t>
  </si>
  <si>
    <t>Etat</t>
  </si>
  <si>
    <t>WBX-PRD-ALOHA02</t>
  </si>
  <si>
    <t>ON</t>
  </si>
  <si>
    <t>Développement</t>
  </si>
  <si>
    <t>Nouveau Scheduler</t>
  </si>
  <si>
    <t>Clone FW ECRITEL</t>
  </si>
  <si>
    <t>Temporaire Lot 2</t>
  </si>
  <si>
    <t>Template Back DC2</t>
  </si>
  <si>
    <t>Template Back DC1</t>
  </si>
  <si>
    <t>Template Front DC1</t>
  </si>
  <si>
    <t>Template Debian ; A vérifier avec PAD</t>
  </si>
  <si>
    <t>Lot 2</t>
  </si>
  <si>
    <t>A vérifier Cloud Temple</t>
  </si>
  <si>
    <t>Clone temporaire pour PRA</t>
  </si>
  <si>
    <t>Nouveau Scheduler PP</t>
  </si>
  <si>
    <t>Nouveau serveur ; voir WBX</t>
  </si>
  <si>
    <t>A voir avec PAD</t>
  </si>
  <si>
    <t>A verifier ; à supprimer</t>
  </si>
  <si>
    <t>A compléter</t>
  </si>
  <si>
    <t>A vérifier avec PAD</t>
  </si>
  <si>
    <t>Nouveau serveur</t>
  </si>
  <si>
    <t>WBX-SRV-ADM01</t>
  </si>
  <si>
    <t xml:space="preserve">Serveur admin </t>
  </si>
  <si>
    <t>A vérifier avec PAD/EFT</t>
  </si>
  <si>
    <t>Temporaire projet</t>
  </si>
  <si>
    <t>Problème performances ; voir PAD</t>
  </si>
  <si>
    <t>Template Front DC2</t>
  </si>
  <si>
    <t>WBX-REC-TLINK</t>
  </si>
  <si>
    <t>WBX-PRD-BAWBX</t>
  </si>
  <si>
    <t>WBX-PRD-STAT</t>
  </si>
  <si>
    <t>WBX-PRD-MSSQL</t>
  </si>
  <si>
    <t>WBX-PRD-REPORT</t>
  </si>
  <si>
    <t>WBX-PRD-BW</t>
  </si>
  <si>
    <t>WBX-PRD-MASTER</t>
  </si>
  <si>
    <t>WBX-REC-BW</t>
  </si>
  <si>
    <t>WBX-REC-MSSQL</t>
  </si>
  <si>
    <t>OFF</t>
  </si>
  <si>
    <t>Unité d'œuvre</t>
  </si>
  <si>
    <t>Prix total</t>
  </si>
  <si>
    <t>Total unité d'œuvre réseau</t>
  </si>
  <si>
    <t>Prix unitaire</t>
  </si>
  <si>
    <t>Quantité</t>
  </si>
  <si>
    <t xml:space="preserve">Variation 
sur le mois </t>
  </si>
  <si>
    <t>Total unité d'œuvre Licence</t>
  </si>
  <si>
    <t xml:space="preserve">Unité d'œuvre INFRASTUCTURE </t>
  </si>
  <si>
    <t>Intitulé</t>
  </si>
  <si>
    <t>Unité</t>
  </si>
  <si>
    <t>Nb points</t>
  </si>
  <si>
    <t>Engagement
(mois)</t>
  </si>
  <si>
    <t>Rappel des dates d'engagement</t>
  </si>
  <si>
    <t>vDC</t>
  </si>
  <si>
    <t>Mbs</t>
  </si>
  <si>
    <t>IP publiques</t>
  </si>
  <si>
    <t>IP</t>
  </si>
  <si>
    <t>Propagation VLAN privé</t>
  </si>
  <si>
    <t>VLAN</t>
  </si>
  <si>
    <t>Port meet-me room</t>
  </si>
  <si>
    <t>Port</t>
  </si>
  <si>
    <t>ESX</t>
  </si>
  <si>
    <t>Go</t>
  </si>
  <si>
    <t>Cluster</t>
  </si>
  <si>
    <t>Mass storage</t>
  </si>
  <si>
    <t>Vm</t>
  </si>
  <si>
    <t xml:space="preserve">Valeur du point </t>
  </si>
  <si>
    <t>Total unité d'œuvre Infrastructure</t>
  </si>
  <si>
    <t>Unité d'œuvre Service</t>
  </si>
  <si>
    <t xml:space="preserve">Pilotage du contrat (en pourcentage du service) </t>
  </si>
  <si>
    <t xml:space="preserve">Crédit de changement standard </t>
  </si>
  <si>
    <t>validité  ( 3 mois )</t>
  </si>
  <si>
    <t xml:space="preserve">Total unité d'œuvre service </t>
  </si>
  <si>
    <t>Engagement (mois)</t>
  </si>
  <si>
    <t>Lien Telecom - Fibre Noire - Desnouettes - Lien primaire ITX7</t>
  </si>
  <si>
    <t>1000</t>
  </si>
  <si>
    <t>Lien Telecom - Fibre Noire - Desnouettes - Lien backup TCY3</t>
  </si>
  <si>
    <t>Lien Telecom - IPVPN - Cloud Temple ITX7 - Lien primaire (FO)</t>
  </si>
  <si>
    <t>Lien Telecom - IPVPN - Cloud Temple TCY3 - Lien backup (FO)</t>
  </si>
  <si>
    <t>Lien Telecom - IPVPN - Madrid - Lien primaire (FO)</t>
  </si>
  <si>
    <t>Lien Telecom - IPVPN - Madrid - Lien backup (EFM)</t>
  </si>
  <si>
    <t>Lien Telecom - IPVPN - Barcelone - Lien primaire (FO)</t>
  </si>
  <si>
    <t>Lien Telecom - IPVPN - Barcelone - Lien backup (EFM)</t>
  </si>
  <si>
    <t>Lien Telecom - IPVPN - Bruxelles - Lien primaire (FO)</t>
  </si>
  <si>
    <t>Lien Telecom - IPVPN - Bruxelles - Lien backup (EFM)</t>
  </si>
  <si>
    <t>Lien Telecom - IPVPN - Milan - Lien primaire (FO)</t>
  </si>
  <si>
    <t>Lien Telecom - IPVPN - Milan - Lien Backup (EFM)</t>
  </si>
  <si>
    <t>Unité d'œuvre réseau - LOT 1</t>
  </si>
  <si>
    <t>Unité d'œuvre réseau - LOT 2</t>
  </si>
  <si>
    <t xml:space="preserve">Variation sur le mois </t>
  </si>
  <si>
    <t>Licence Microsoft SPLA  Windows Server Datacenter
WinSvrDataCtr ALNG LicSAPk MVL 1Proc</t>
  </si>
  <si>
    <t>Licence Microsoft SPLA Windows Serv er Standard 
WinSvrStd ALNG LicSAPk MVL 1Proc</t>
  </si>
  <si>
    <t>Licence Microsoft SPLA SQL Server Standard Core
SQLSvrStdCore ALNG LicSAPk MVL 2Lic CoreLic</t>
  </si>
  <si>
    <t xml:space="preserve">Unité d'œuvre LICENCES </t>
  </si>
  <si>
    <t>Unité d'œuvre RESEAUX</t>
  </si>
  <si>
    <t>Infrastructure dans la Grille Cloud Temple</t>
  </si>
  <si>
    <t xml:space="preserve">Nombre de Points </t>
  </si>
  <si>
    <t>Virtual DC</t>
  </si>
  <si>
    <t>Internet - Firewall Vmware</t>
  </si>
  <si>
    <t>Mbps</t>
  </si>
  <si>
    <t>Bande passante inter vDC</t>
  </si>
  <si>
    <t>CPU - Lame dédiée</t>
  </si>
  <si>
    <t>RAM dédiée</t>
  </si>
  <si>
    <t>SAS dédié</t>
  </si>
  <si>
    <t>To</t>
  </si>
  <si>
    <t>Sauvegarde DRP4IT</t>
  </si>
  <si>
    <t>Sauvegarde Time Navigator</t>
  </si>
  <si>
    <t>agent</t>
  </si>
  <si>
    <t>Protection ANTI-DDOS</t>
  </si>
  <si>
    <t>Remise au volume</t>
  </si>
  <si>
    <t>Total Points</t>
  </si>
  <si>
    <t>Sous-Total</t>
  </si>
  <si>
    <t>Infrastucture hors Grille Cloud Temple</t>
  </si>
  <si>
    <t>Prix 
Unitaire</t>
  </si>
  <si>
    <t>Relais de messagerie mutalisée</t>
  </si>
  <si>
    <t>Domaine</t>
  </si>
  <si>
    <t>Cluster Firewall Fortinet 300D</t>
  </si>
  <si>
    <t>LoadBalancing HA Proxy Aloha</t>
  </si>
  <si>
    <t>Pack 1000 connexion/s</t>
  </si>
  <si>
    <t>Unité d'œuvre SERVICE et DEMANDES</t>
  </si>
  <si>
    <t xml:space="preserve">Support Cloud </t>
  </si>
  <si>
    <t>Administration C1  (24/7)</t>
  </si>
  <si>
    <t>Administration C2  (24/7)</t>
  </si>
  <si>
    <t>Administration C3  (8H à 19H)</t>
  </si>
  <si>
    <t>Infogérance C1  (24/7)</t>
  </si>
  <si>
    <t>Infogérance C2  (24/7)</t>
  </si>
  <si>
    <t>Infogérance C3  (8H à 19H)</t>
  </si>
  <si>
    <t>Supervision des equipements non infogeré</t>
  </si>
  <si>
    <t>Forfait 55 demandes &amp; 11 changements (+/- 10% sur deux mois)</t>
  </si>
  <si>
    <t>Dispositif période très critique (15 nov au 15 janvier facturé sur décembre)</t>
  </si>
  <si>
    <t xml:space="preserve">Unité d'œuvre Demandes </t>
  </si>
  <si>
    <t xml:space="preserve">Changement  &gt; 2 h            </t>
  </si>
  <si>
    <t>cf TJM</t>
  </si>
  <si>
    <t xml:space="preserve">Changement standard &lt; 2 h            </t>
  </si>
  <si>
    <t xml:space="preserve">Action  complexe  &lt; 1h                      </t>
  </si>
  <si>
    <t xml:space="preserve">Action moyenne &lt; 1/2h                    </t>
  </si>
  <si>
    <t xml:space="preserve">Action simple &lt; 1/4h                         </t>
  </si>
  <si>
    <t>Coefficient multiplicateur en heure non ouvrée</t>
  </si>
  <si>
    <t>Action datacenter - Hands&amp;Eyes - GTI 2h HO</t>
  </si>
  <si>
    <t>Action datacenter - Hands&amp;Eyes - GTI 2h HNO</t>
  </si>
  <si>
    <t>Forfait Astreinte (pour Admin. et Infog. C1 et C2)</t>
  </si>
  <si>
    <t>Forfait Astreinte 24/7 (pour Admin. et Infog. C1 et C2)</t>
  </si>
  <si>
    <t>Datacenter</t>
  </si>
  <si>
    <t>Inventaire</t>
  </si>
  <si>
    <t>Liste des serveurs du périmètre</t>
  </si>
  <si>
    <t>Liste des unités d'œuvre courantes</t>
  </si>
  <si>
    <t>Contrat WONDERBOX</t>
  </si>
  <si>
    <t>UO-YYYYMM</t>
  </si>
  <si>
    <t>Archive facturation année-mois</t>
  </si>
  <si>
    <t>Infra</t>
  </si>
  <si>
    <t>Budget Marketing</t>
  </si>
  <si>
    <t>WBX-PRD-Sched01</t>
  </si>
  <si>
    <t>ORDONNANCEUR BO</t>
  </si>
  <si>
    <t>RTMS</t>
  </si>
  <si>
    <t>BONITA</t>
  </si>
  <si>
    <t>ROWBX</t>
  </si>
  <si>
    <t>COMPIERE</t>
  </si>
  <si>
    <t>ARIANE</t>
  </si>
  <si>
    <t>FTP</t>
  </si>
  <si>
    <t>REVERSE PROXY BO</t>
  </si>
  <si>
    <t>Incident Technique</t>
  </si>
  <si>
    <t>B2C FO</t>
  </si>
  <si>
    <t>B2B FO ; B2C FO</t>
  </si>
  <si>
    <t>ARIANE ; ROWBX ; MAPGEN</t>
  </si>
  <si>
    <t>COMPIERE ; WINDU</t>
  </si>
  <si>
    <t>AD</t>
  </si>
  <si>
    <t>STOCKAGE MULTIMEDIA FO</t>
  </si>
  <si>
    <t>STOCKAGE MULTIMEDIA BO</t>
  </si>
  <si>
    <t>KEEPEEK</t>
  </si>
  <si>
    <t>MAPGEN</t>
  </si>
  <si>
    <t>DNS</t>
  </si>
  <si>
    <t>QLIKVIEW</t>
  </si>
  <si>
    <t>B2B FO</t>
  </si>
  <si>
    <t>ROWBX FO</t>
  </si>
  <si>
    <t>RECETTE2 BO
ARIANE, ROWBX, MAPGEN, COMPIERE, BONITA</t>
  </si>
  <si>
    <t>SAGE</t>
  </si>
  <si>
    <t>RECETTE1 BO
ARIANE, ROWBX, MAPGEN, COMPIERE</t>
  </si>
  <si>
    <t>Appliance sauvegarde BDD</t>
  </si>
  <si>
    <t>Syslog LB</t>
  </si>
  <si>
    <t>SAGE ; BASEWARE ; MYREPORT</t>
  </si>
  <si>
    <t>REMOTEAPP</t>
  </si>
  <si>
    <t>BAWBX</t>
  </si>
  <si>
    <t>SEPA</t>
  </si>
  <si>
    <t>MYREPORT</t>
  </si>
  <si>
    <t>STATIGEST</t>
  </si>
  <si>
    <t>B2C FO
ADMIN MAGENTO ; CDN ; ORDONNANCEUR FO</t>
  </si>
  <si>
    <t>BASWARE</t>
  </si>
  <si>
    <t>OUTILLAGE TEST</t>
  </si>
  <si>
    <t>TOTAL UO</t>
  </si>
  <si>
    <t>Remise Marketing</t>
  </si>
  <si>
    <t>TOTAL MENSUEL</t>
  </si>
  <si>
    <t>Licence Microsoft SPLA Windows Server Standard 
WinSvrStd ALNG LicSAPk MVL 1Proc</t>
  </si>
  <si>
    <t>validité  (3 mois)</t>
  </si>
  <si>
    <t>VM</t>
  </si>
  <si>
    <t>ALOHA</t>
  </si>
  <si>
    <t>isc-tpl-rhe_gs</t>
  </si>
  <si>
    <t>MAC-TEMPLATE</t>
  </si>
  <si>
    <t>vc1-wbx-ucs1-th3</t>
  </si>
  <si>
    <t>vcns1-wbx-ucs1-th3</t>
  </si>
  <si>
    <t>WBX-BIZ-REC-WEB01</t>
  </si>
  <si>
    <t>Stockage</t>
  </si>
  <si>
    <t>WBX-MAC01</t>
  </si>
  <si>
    <t>WBX-MAC02</t>
  </si>
  <si>
    <t>WBX-PERF-ALOHA02</t>
  </si>
  <si>
    <t>WBX-PP-MEM02</t>
  </si>
  <si>
    <t>WBX-PP-MYSQL02</t>
  </si>
  <si>
    <t>WBX-PP-MYSQL03</t>
  </si>
  <si>
    <t>WBX-PP-MYSQL04</t>
  </si>
  <si>
    <t>WBX-PP-ORA11-CLONE-eft</t>
  </si>
  <si>
    <t>WBX-PP-WEB02</t>
  </si>
  <si>
    <t>WBX-PRD-ADSYNC</t>
  </si>
  <si>
    <t>WBX-PRD-ARI01-PRA</t>
  </si>
  <si>
    <t>WBX-PRD-BONITA-PRA</t>
  </si>
  <si>
    <t>WBX-PRD-COMP01-PRA</t>
  </si>
  <si>
    <t>WBX-PRD-FM</t>
  </si>
  <si>
    <t>WBX-PRD-FS01</t>
  </si>
  <si>
    <t>WBX-PRD-FTP01-PRA</t>
  </si>
  <si>
    <t>WBX-PRD-GFS01-OLD</t>
  </si>
  <si>
    <t>WBX-PRD-GFS02-OLD</t>
  </si>
  <si>
    <t>WBX-PRD-JENK</t>
  </si>
  <si>
    <t>WBX-PRD-KEEPEEK-PRA</t>
  </si>
  <si>
    <t>WBX-PRD-KOFAX</t>
  </si>
  <si>
    <t>WBX-PRD-MAP01-PRA</t>
  </si>
  <si>
    <t>WBX-PRD-PGSQL04</t>
  </si>
  <si>
    <t>WBX-PRD-PGSQL05</t>
  </si>
  <si>
    <t>WBX-PRD-RWB01-PRA</t>
  </si>
  <si>
    <t>WBX-PRD-SCHED01</t>
  </si>
  <si>
    <t>WBX-PRD-SCHED01-PRA</t>
  </si>
  <si>
    <t>WBX-PRD-SCHEDULER-PRA</t>
  </si>
  <si>
    <t>WBX-PRD-WEB01-OLD</t>
  </si>
  <si>
    <t>WBX-PRD-WEB02-OLD</t>
  </si>
  <si>
    <t>WBX-PRD-WEB03-OLD</t>
  </si>
  <si>
    <t>WBX-PRD-WEB04-OLD</t>
  </si>
  <si>
    <t>WBX-PRD-WEB05-OLD</t>
  </si>
  <si>
    <t>WBX-PRD-WEB06-OLD</t>
  </si>
  <si>
    <t>WBX-PRD-WS01-PRA</t>
  </si>
  <si>
    <t>WBX-REC-WEB01-151115</t>
  </si>
  <si>
    <t>WBX-REC-WEB01-OLD</t>
  </si>
  <si>
    <t>WBX-SRV-ALOHA02</t>
  </si>
  <si>
    <t>WBX-SRV-EFTADM</t>
  </si>
  <si>
    <t>WBX-WEB01-V2V-CLONE</t>
  </si>
  <si>
    <t>INFRA</t>
  </si>
  <si>
    <t>STANDARD</t>
  </si>
  <si>
    <t>VITALE</t>
  </si>
  <si>
    <t>FILER</t>
  </si>
  <si>
    <t>FUTURMASTER</t>
  </si>
  <si>
    <t>JENKINS</t>
  </si>
  <si>
    <t>KOFAX</t>
  </si>
  <si>
    <t>ARIANE ; COMPIERE ; WINDU</t>
  </si>
  <si>
    <t>CRITIQUE</t>
  </si>
  <si>
    <t>SYSLOG</t>
  </si>
  <si>
    <t>BACKUP BDD</t>
  </si>
  <si>
    <t>WBX-PRD-FS02</t>
  </si>
  <si>
    <t>TEMPLATE-MACOS10.9-64BITS</t>
  </si>
  <si>
    <t>TEMPLATE-WINDOWS2012R2-FR-50G</t>
  </si>
  <si>
    <t>WBX-BIZ-PRD-WEB01</t>
  </si>
  <si>
    <t>WBX-MAC02-NEW</t>
  </si>
  <si>
    <t>WBX-PRD-FAC</t>
  </si>
  <si>
    <t>WBX-REC-MAC01</t>
  </si>
  <si>
    <t>WBX-REC-DOCKER</t>
  </si>
  <si>
    <t>WBX-PRD-MSAPP02</t>
  </si>
  <si>
    <t>WBX-SRV-FAC</t>
  </si>
  <si>
    <t>WBX-PRD-GFS11</t>
  </si>
  <si>
    <t>WBX-PRD-GFS12</t>
  </si>
  <si>
    <t>LOT</t>
  </si>
  <si>
    <t>NEW</t>
  </si>
  <si>
    <t>DESNOUETTES</t>
  </si>
  <si>
    <t>ECRITEL</t>
  </si>
  <si>
    <t>?</t>
  </si>
  <si>
    <t>Supprimer</t>
  </si>
  <si>
    <t>WINDU, BONITA</t>
  </si>
  <si>
    <t>PB GFS</t>
  </si>
  <si>
    <t>PROD 2016</t>
  </si>
  <si>
    <t>CROISSANCE FILER</t>
  </si>
  <si>
    <t>BIZDEV</t>
  </si>
  <si>
    <t>DOCKER</t>
  </si>
  <si>
    <t>Production PRA</t>
  </si>
  <si>
    <t>Pré-Production PRA</t>
  </si>
  <si>
    <t>Astreinte</t>
  </si>
  <si>
    <t>IFG-RUN-ASTR</t>
  </si>
  <si>
    <t>Exploitation</t>
  </si>
  <si>
    <t>IFG-RUN-SM</t>
  </si>
  <si>
    <t xml:space="preserve"> </t>
  </si>
  <si>
    <t>0</t>
  </si>
  <si>
    <t>Extension Service 24/7  (uniquement pour A. et I. C1)</t>
  </si>
  <si>
    <t>Infogérance C3  ( GTI 4H - GTR J+1 - 8H à 19H)</t>
  </si>
  <si>
    <t>Infogérance C2  ( GTI 2H - GTR 8H - 8H à 19H)</t>
  </si>
  <si>
    <t>Infogérance C1  ( GTI 1H - GTR 4H - 24/7)</t>
  </si>
  <si>
    <t>Administration C3  ( GTI 4H - GTR J+1 - 8H à 19H)</t>
  </si>
  <si>
    <t>Administration C2  ( GTI 2H - GTR 8H - 8H à 19H)</t>
  </si>
  <si>
    <t>Administration C1  ( GTI 1H - GTR 4H - 24/7)</t>
  </si>
  <si>
    <t>CT-RUN-IAAS</t>
  </si>
  <si>
    <t xml:space="preserve">Unité d'oeuvre INFRASTUCTURE </t>
  </si>
  <si>
    <t>SQLSvrStdCore ALNG LicSAPk MVL 2Lic CoreLic</t>
  </si>
  <si>
    <t xml:space="preserve">CT-ST-SPLA </t>
  </si>
  <si>
    <t>WinSvrStd ALNG LicSAPk MVL 1Proc</t>
  </si>
  <si>
    <t>WinSvrDataCtr ALNG LicSAPk MVL 1Proc</t>
  </si>
  <si>
    <t xml:space="preserve">Unité d'œuvre LICENCE </t>
  </si>
  <si>
    <t>Milan</t>
  </si>
  <si>
    <t>CT-ST-TCOM</t>
  </si>
  <si>
    <t>Bruxelles</t>
  </si>
  <si>
    <t>Barcelone</t>
  </si>
  <si>
    <t>Madrid</t>
  </si>
  <si>
    <t>Lien Télécom CT TCY3</t>
  </si>
  <si>
    <t>Lien Télécom CT ITX7</t>
  </si>
  <si>
    <t>Lien Télécom Fibre noire TCY3</t>
  </si>
  <si>
    <t>Lien Télécom Fibre noire ITX7</t>
  </si>
  <si>
    <t>Unité d'œuvre RESEAU</t>
  </si>
  <si>
    <t>Nomenclature consolidation Uos</t>
  </si>
  <si>
    <t>Nomenclature FDMs</t>
  </si>
  <si>
    <t xml:space="preserve">Facture du mois de </t>
  </si>
  <si>
    <t>WONDERBOX</t>
  </si>
  <si>
    <t>Nom Client FDM:</t>
  </si>
  <si>
    <t>NE RIEN MODIFIER DANS LE CADRE ROUGE</t>
  </si>
  <si>
    <t>La régularisation concerne un surplus de facturation de deux ESX le mois précèdent (soit 1UO EX + 16 UO RAM à déduire ce mois)</t>
  </si>
  <si>
    <t>REGULARISATION</t>
  </si>
  <si>
    <t>Clément NICOLAS</t>
  </si>
  <si>
    <t>MAC-TEST-SSA</t>
  </si>
  <si>
    <t>Machine de test pour les MAC</t>
  </si>
  <si>
    <t>W2K8R2-MTNAV (WBX-PRD-MTNAV)</t>
  </si>
  <si>
    <t>W2K8R2-Navision (WBX-PRD-NAV2009)</t>
  </si>
  <si>
    <t>WBX-PRD-BO01</t>
  </si>
  <si>
    <t>Back office</t>
  </si>
  <si>
    <t>WBX-PRD-BO02</t>
  </si>
  <si>
    <t>WBX-PRD-DFS01</t>
  </si>
  <si>
    <t>DFS</t>
  </si>
  <si>
    <t>WBX-PRD-FS03</t>
  </si>
  <si>
    <t>WBX-PRD-FS04</t>
  </si>
  <si>
    <t>FILER d'archivage</t>
  </si>
  <si>
    <t>wbx-prd-gfs01</t>
  </si>
  <si>
    <t>wbx-prd-gfs1</t>
  </si>
  <si>
    <t>Clone de PRD-GFS01</t>
  </si>
  <si>
    <t>WBX-PRD-MSSQL03</t>
  </si>
  <si>
    <t>WBX-PRD-MYSQL03</t>
  </si>
  <si>
    <t>Prodcution</t>
  </si>
  <si>
    <t>PRA PRD-MYSQL01</t>
  </si>
  <si>
    <t>WBX-PRD-MYSQL04</t>
  </si>
  <si>
    <t>WBX-PRD-NAV01</t>
  </si>
  <si>
    <t>Vivabox</t>
  </si>
  <si>
    <t>WBX-PRD-VIVAWEB01</t>
  </si>
  <si>
    <t>wbx-prd-web01</t>
  </si>
  <si>
    <t>wbx-prd-web03</t>
  </si>
  <si>
    <t>wbx-prd-web05</t>
  </si>
  <si>
    <t>WBX-REC-MSSQL03</t>
  </si>
  <si>
    <t>WBX-REC-NAV01</t>
  </si>
  <si>
    <t>WBX-REC-VIVAWEB01</t>
  </si>
  <si>
    <t>WBX-PRD-CFACT</t>
  </si>
  <si>
    <t>wbx-prd-ns02</t>
  </si>
  <si>
    <t>WBX-PP-MSSQL01</t>
  </si>
  <si>
    <t>wbx-prd-ari01_pra</t>
  </si>
  <si>
    <t>WBX-PRD-DFS02</t>
  </si>
  <si>
    <t>wbx-prd-gfs02-clone</t>
  </si>
  <si>
    <t>Clone pour récupérer les données</t>
  </si>
  <si>
    <t>wbx-prd-gfs2</t>
  </si>
  <si>
    <t>Clone de PRD-GFS02</t>
  </si>
  <si>
    <t>wbx-prd-map01_pra</t>
  </si>
  <si>
    <t>WBX-PRD-MSSQL02</t>
  </si>
  <si>
    <t>wbx-prd-web02</t>
  </si>
  <si>
    <t>wbx-prd-web04</t>
  </si>
  <si>
    <t>wbx-prd-web06</t>
  </si>
  <si>
    <t>WBX-PRD-WS01_pra</t>
  </si>
  <si>
    <t>WBX-REC-DCK01</t>
  </si>
  <si>
    <t>Docker</t>
  </si>
  <si>
    <t>WBX-PRD-COMP01_pra</t>
  </si>
  <si>
    <t>WBX-PRD-BONITA_pra</t>
  </si>
  <si>
    <t>WBX-PRD-FTP01_pra</t>
  </si>
  <si>
    <t>WBX-PRD-KEEPEEK_pra</t>
  </si>
  <si>
    <t>WBX-PRD-RWB01_pra</t>
  </si>
  <si>
    <t>WBX-PRD-SCHED01_pra</t>
  </si>
  <si>
    <t>WBX-PRD-SCHEDULER_pra</t>
  </si>
  <si>
    <t>172.21.10.1</t>
  </si>
  <si>
    <t>172.21.10.2</t>
  </si>
  <si>
    <t>172.21.4.25</t>
  </si>
  <si>
    <t>WBX-PRD-ECAT01 (WBX-MAC01)</t>
  </si>
  <si>
    <t>172.21.6.115</t>
  </si>
  <si>
    <t>172.21.3.101</t>
  </si>
  <si>
    <t>172.21.3.104</t>
  </si>
  <si>
    <t>172.21.4.75</t>
  </si>
  <si>
    <t>172.21.4.77</t>
  </si>
  <si>
    <t>172.21.6.90</t>
  </si>
  <si>
    <t>172.21.6.50</t>
  </si>
  <si>
    <t>172.21.8.81</t>
  </si>
  <si>
    <t>172.21.2.13</t>
  </si>
  <si>
    <t>172.21.2.39</t>
  </si>
  <si>
    <t>172.21.6.17</t>
  </si>
  <si>
    <t>172.21.6.18</t>
  </si>
  <si>
    <t>172.21.2.51</t>
  </si>
  <si>
    <t>172.21.1.236</t>
  </si>
  <si>
    <t>172.21.2.85</t>
  </si>
  <si>
    <t>172.21.6.3</t>
  </si>
  <si>
    <t>172.21.2.71</t>
  </si>
  <si>
    <t>172.21.6.30</t>
  </si>
  <si>
    <t>172.21.2.76</t>
  </si>
  <si>
    <t>172.21.2.41</t>
  </si>
  <si>
    <t>172.21.2.42</t>
  </si>
  <si>
    <t>172.21.2.120</t>
  </si>
  <si>
    <t>Supervision à rajouter</t>
  </si>
  <si>
    <t>172.21.2.22</t>
  </si>
  <si>
    <t>172.21.2.74</t>
  </si>
  <si>
    <t>172.21.2.33</t>
  </si>
  <si>
    <t>172.21.2.60</t>
  </si>
  <si>
    <t>172.21.4.22</t>
  </si>
  <si>
    <t>172.21.4.72</t>
  </si>
  <si>
    <t>172.21.4.50</t>
  </si>
  <si>
    <t>172.21.6.110</t>
  </si>
  <si>
    <t>172.21.4.18</t>
  </si>
  <si>
    <t>172.21.4.30</t>
  </si>
  <si>
    <t>172.21.4.82</t>
  </si>
  <si>
    <t>172.21.4.10</t>
  </si>
  <si>
    <t>172.21.2.239</t>
  </si>
  <si>
    <t>172.21.2.35</t>
  </si>
  <si>
    <t>172.21.2.36</t>
  </si>
  <si>
    <t>172.21.1.21</t>
  </si>
  <si>
    <t>172.21.6.219</t>
  </si>
  <si>
    <t>172.21.6.38</t>
  </si>
  <si>
    <t>172.21.2.224</t>
  </si>
  <si>
    <t>172.21.1.150</t>
  </si>
  <si>
    <t>172.21.1.221</t>
  </si>
  <si>
    <t>172.21.2.223</t>
  </si>
  <si>
    <t>172.21.1.220</t>
  </si>
  <si>
    <t>172.21.4.229</t>
  </si>
  <si>
    <t>172.21.4.228</t>
  </si>
  <si>
    <t>172.21.3.222</t>
  </si>
  <si>
    <t>172.21.4.40</t>
  </si>
  <si>
    <t>172.21.1.22</t>
  </si>
  <si>
    <t>172.21.6.98</t>
  </si>
  <si>
    <t>172.21.4.73</t>
  </si>
  <si>
    <t>Annexe 1a - Périmètre - v5.0</t>
  </si>
  <si>
    <t>CT</t>
  </si>
  <si>
    <t>SAN</t>
  </si>
  <si>
    <t>MassSTG</t>
  </si>
  <si>
    <t>PRA</t>
  </si>
  <si>
    <t>MIG</t>
  </si>
  <si>
    <t>Conserver en MassSTG</t>
  </si>
  <si>
    <t>PRA Sage</t>
  </si>
  <si>
    <t>PP Sage</t>
  </si>
  <si>
    <t>TEMP</t>
  </si>
  <si>
    <t>VCENTER</t>
  </si>
  <si>
    <t>WBX-PRD-IRAPP01 (WBX-MAC02-NEW)</t>
  </si>
  <si>
    <t>Remote app pour MAC</t>
  </si>
  <si>
    <t>Temp</t>
  </si>
  <si>
    <t>EBIZ</t>
  </si>
  <si>
    <t>PRA WEB</t>
  </si>
  <si>
    <t>WINDU</t>
  </si>
  <si>
    <t>REC KEEPEEK</t>
  </si>
  <si>
    <t>REC MAC</t>
  </si>
  <si>
    <t>REC SAGE</t>
  </si>
  <si>
    <t>Serveur d'admin CT</t>
  </si>
  <si>
    <t>SYSLOG - A exploiter??</t>
  </si>
  <si>
    <t>TEMPLATE</t>
  </si>
  <si>
    <t>BO</t>
  </si>
  <si>
    <t>EASY CAT</t>
  </si>
  <si>
    <t>supprimer</t>
  </si>
  <si>
    <t>CT-ST-SPLA</t>
  </si>
  <si>
    <t>Répartition de la remise Marketing pour FDM</t>
  </si>
  <si>
    <t>3 +</t>
  </si>
  <si>
    <t>2-</t>
  </si>
  <si>
    <t>16-</t>
  </si>
  <si>
    <t>1-</t>
  </si>
  <si>
    <t>5+</t>
  </si>
  <si>
    <t>3+</t>
  </si>
  <si>
    <t>Machine</t>
  </si>
  <si>
    <t>Processeur</t>
  </si>
  <si>
    <t>Mémoire</t>
  </si>
  <si>
    <t>Capacité*</t>
  </si>
  <si>
    <t>Liste Datastore</t>
  </si>
  <si>
    <t>Lot</t>
  </si>
  <si>
    <t>Remarque RED</t>
  </si>
  <si>
    <t>ITX7-UCS1-VC1</t>
  </si>
  <si>
    <t>true</t>
  </si>
  <si>
    <t>esx03-ct-ucs01-itx7.cloud-temple.lan</t>
  </si>
  <si>
    <t>ds02-ct-svc1-stor2-itx7</t>
  </si>
  <si>
    <t/>
  </si>
  <si>
    <t>TH3-UCS1-VC1</t>
  </si>
  <si>
    <t>esx02-ct-ucs1-th3.cloud-temple.lan</t>
  </si>
  <si>
    <t>ds02-ct-svc1-stor2-th3</t>
  </si>
  <si>
    <t>esx01-ct-ucs1-th3.cloud-temple.lan</t>
  </si>
  <si>
    <t>WBX-APP-RTMS (fd451b36-ce5e-4346-aa5d-b71d34648175)</t>
  </si>
  <si>
    <t>esx05-wbx-ucs01-itx7.cloud-temple.lan</t>
  </si>
  <si>
    <t>ds14-wbx-svc-stor1-itx7</t>
  </si>
  <si>
    <t>PRODUCTION</t>
  </si>
  <si>
    <t>Applicance de supervision RTMS</t>
  </si>
  <si>
    <t>WBX-DEV-COMP01 (b130a6f8-6167-46b6-8a27-64c668e13860)</t>
  </si>
  <si>
    <t>esx-wbx03-ucs1-th3.cloud-temple.lan</t>
  </si>
  <si>
    <t>ds04-wbx-svc1-stor1-th3</t>
  </si>
  <si>
    <t>DEVELOPPEMENT</t>
  </si>
  <si>
    <t>Compiere DEV</t>
  </si>
  <si>
    <t>WBX-PP-ARI01 (33724473-ad65-4d25-808e-a14a8946c026)</t>
  </si>
  <si>
    <t>esx-wbx01-ucs1-th3.cloud-temple.lan</t>
  </si>
  <si>
    <t>ds02-wbx-svc1-stor1-th3</t>
  </si>
  <si>
    <t>PRE-PRODUCTION</t>
  </si>
  <si>
    <t>WBX-PP-BONITA (a59a14ec-57b1-493d-aef1-b89abf2e5a91)</t>
  </si>
  <si>
    <t>esx05-wbx-ucs01-th3.cloud-temple.lan</t>
  </si>
  <si>
    <t>WBX-PP-COMP01 (8b2ab72a-e737-4eaa-ab83-7e5e5ad8637e)</t>
  </si>
  <si>
    <t>esx-wbx02-ucs1-th3.cloud-temple.lan</t>
  </si>
  <si>
    <t>WBX-PP-FTP01 (8153a93f-39f0-4c29-82ec-ceba6c8ee897)</t>
  </si>
  <si>
    <t>ds03-wbx-svc1-stor1-th3</t>
  </si>
  <si>
    <t>WBX-PP-GW01 (e2b2a3a3-ae01-4330-9793-8589898c57a0)</t>
  </si>
  <si>
    <t>WBX-PP-MEM01 (0d7041e9-3fe2-418a-b410-971710ee677d)</t>
  </si>
  <si>
    <t>WBX-PP-MYSQL01 (05dd8d29-5650-4dae-9220-bb13b87a9cf4)</t>
  </si>
  <si>
    <t>WBX-PP-ORA11 (da7c5ee7-7df0-451e-87e6-f40852874b46)</t>
  </si>
  <si>
    <t>esx04-wbx-ucs01-itx7.cloud-temple.lan</t>
  </si>
  <si>
    <t>ds04-wbx-svc-stor1-itx7</t>
  </si>
  <si>
    <t>Compiere PP</t>
  </si>
  <si>
    <t>WBX-PP-PGSQL01 (4daea0e8-4880-4af1-be3d-2cb1d1b36d29)</t>
  </si>
  <si>
    <t>WBX-PP-ROWBX (70e19329-34ec-4ece-85ed-d42214c6209a)</t>
  </si>
  <si>
    <t>WBX-PP-SCHED01 (6280dac4-f580-4123-931d-5013ebdf6520)</t>
  </si>
  <si>
    <t>WBX-PP-WEB01 (5c23ae26-766b-49ae-9635-6d8d30c2e672)</t>
  </si>
  <si>
    <t>WBX-PP-WS01 (797c8923-e4ac-4260-9ff7-47c309c4dd5f)</t>
  </si>
  <si>
    <t>WBX-PRD-ADSYNC (505e7ce6-563b-49dc-816f-10f7909391dc)</t>
  </si>
  <si>
    <t>DirSync Prod</t>
  </si>
  <si>
    <t>WBX-PRD-ALOHA01 (1ab810a0-a19e-4ba3-8b56-acf37b7cf8dd)</t>
  </si>
  <si>
    <t>esx02-wbx-ucs1-itx7.cloud-temple.lan</t>
  </si>
  <si>
    <t>ds13-wbx-svc-stor1-itx7</t>
  </si>
  <si>
    <t>VITAL</t>
  </si>
  <si>
    <t>Appliance virtuelle ALOHA01 ITX7</t>
  </si>
  <si>
    <t>WBX-PRD-APP01 (c9084961-33da-4f73-89d9-692902fc1f56)</t>
  </si>
  <si>
    <t>esx11-wbx-ucs01-itx7.cloud-temple.lan</t>
  </si>
  <si>
    <t>ds01-wbx-svc-stor1-itx7</t>
  </si>
  <si>
    <t>Remote App</t>
  </si>
  <si>
    <t>wbx-prd-ari01 (170f2fde-06f3-4fe0-8c64-0482e8acabac)</t>
  </si>
  <si>
    <t>WBX-PRD-BAWBX (56f7505b-6328-4132-bfe3-daf426d4661d)</t>
  </si>
  <si>
    <t>esx01-wbx-ucs1-itx7.cloud-temple.lan</t>
  </si>
  <si>
    <t>WBX-PRD-BONITA (d91a366f-2dc6-4a26-864b-5bee1159f480)</t>
  </si>
  <si>
    <t>WBX-PRD-BW (e0460528-b961-4208-b54e-d0a2b7561cec)</t>
  </si>
  <si>
    <t>BASEWARE</t>
  </si>
  <si>
    <t>Basware</t>
  </si>
  <si>
    <t>WBX-PRD-CFACT (f83d3b2a-d879-496c-81ef-4e91c5f1ceba)</t>
  </si>
  <si>
    <t>ColorFactory</t>
  </si>
  <si>
    <t>WBX-PRD-COMP01 (49c5af86-9e33-4693-a103-d63060cf2b93)</t>
  </si>
  <si>
    <t>esx03-wbx-ucs1-itx7.cloud-temple.lan</t>
  </si>
  <si>
    <t>Compiere APP PRD</t>
  </si>
  <si>
    <t>WBX-PRD-DC01 (9cc5e2cb-2b38-41a5-bc56-fa1863464971)</t>
  </si>
  <si>
    <t>ds15-wbx-svc-stor1-itx7</t>
  </si>
  <si>
    <t>Contrôleur de domaine 1 PAR7</t>
  </si>
  <si>
    <t>WBX-PRD-DC02 (fba79f3f-651c-46ec-bf3e-c333ed644022)</t>
  </si>
  <si>
    <t>Controleur domaine 2 sur TH3</t>
  </si>
  <si>
    <t>WBX-PRD-FM (db86a9e9-f397-4f2c-8ccf-5bb8cd5ac5fd)</t>
  </si>
  <si>
    <t>ds07-wbx-svc1-stor1-th3</t>
  </si>
  <si>
    <t>FuturMaster</t>
  </si>
  <si>
    <t>WBX-PRD-FTP01 (3d60743b-f86f-44c8-8ae8-fc0bd7ae1048)</t>
  </si>
  <si>
    <t>wbx-prd-gfs02</t>
  </si>
  <si>
    <t>ds02-wbx-svc-stor2-th3</t>
  </si>
  <si>
    <t>WBX-PRD-GFS03 (f042fa7c-b325-4ca1-94df-7d7b669a7262)</t>
  </si>
  <si>
    <t>Gluster Cluster 2 Nœud 1</t>
  </si>
  <si>
    <t>WBX-PRD-GFS04 (e1c25565-75b6-4166-977e-36c15171023d)</t>
  </si>
  <si>
    <t>Gluster Cluster 2 Nœud 2</t>
  </si>
  <si>
    <t>WBX-PRD-GW01 (1b59ed80-a70a-4195-ae42-d0319d5f750b)</t>
  </si>
  <si>
    <t>Gateway reverse proxy Apache</t>
  </si>
  <si>
    <t>WBX-PRD-GW02 (4868d7bc-39db-4ab8-a48a-d473edcf40dc)</t>
  </si>
  <si>
    <t>Gateway Reverse Proxy Apache</t>
  </si>
  <si>
    <t>WBX-PRD-JENK (3b0bb5a1-9a79-4dbc-8479-609e9057beb7)</t>
  </si>
  <si>
    <t>Jenkins</t>
  </si>
  <si>
    <t>WBX-PRD-KEEPEEK (14007714-04a2-4ea6-9b02-a40bda28d7d3)</t>
  </si>
  <si>
    <t>WBX-PRD-KOFAX (103d639c-a338-4e36-a260-4d295a6d0d91)</t>
  </si>
  <si>
    <t>wbx-prd-map01 (3d3895b5-b4d1-4735-b949-8be451874d95)</t>
  </si>
  <si>
    <t>WBX-PRD-MASTER (077a20e3-b8a9-49d0-8b33-5bf7c5469fa5)</t>
  </si>
  <si>
    <t>SMTP</t>
  </si>
  <si>
    <t>WBX-PRD-MEM01 (fa7777df-417c-42d2-8b6e-6cfcc906498e)</t>
  </si>
  <si>
    <t>Web Magento</t>
  </si>
  <si>
    <t>WBX-PRD-MEM02 (bce373b8-3b64-4a40-8c9e-7a4057e02a0d)</t>
  </si>
  <si>
    <t>WBX-PRD-MSSQL (e6a9eed0-8fe0-466b-bfd8-6db81715a7df)</t>
  </si>
  <si>
    <t>SAGE;BASEWARE;MYREPORT</t>
  </si>
  <si>
    <t>SAGE S100</t>
  </si>
  <si>
    <t>WBX-PRD-MySQL01 (77432672-b4d3-43a6-94df-87c3388da96b)</t>
  </si>
  <si>
    <t>ds06-wbx-svc-stor1-itx7</t>
  </si>
  <si>
    <t>Serveur MySQL Magento</t>
  </si>
  <si>
    <t>WBX-PRD-MySQL02 (d7bc839b-d688-4452-b068-e513f405e237)</t>
  </si>
  <si>
    <t>ds06-wbx-svc1-stor1-th3</t>
  </si>
  <si>
    <t>wbx-prd-ns01 (8160620b-a584-41fd-b698-d0390c12afc8)</t>
  </si>
  <si>
    <t>Serveur DNS NTP et Postfix</t>
  </si>
  <si>
    <t>wbx-prd-ns02 (3cab6d92-e22a-4878-97c9-5588830c5de0)</t>
  </si>
  <si>
    <t>Serveur DNS 2</t>
  </si>
  <si>
    <t>WBX-PRD-ORA01 (3b9b2e13-a16c-4d14-9767-30bd47c0e81d)</t>
  </si>
  <si>
    <t>Serveur ORACLE</t>
  </si>
  <si>
    <t>WBX-PRD-ORA02 (cafeaa94-46f1-42b1-aa83-c9a6092132cf)</t>
  </si>
  <si>
    <t>esx04-wbx-ucs01-th3.cloud-temple.lan</t>
  </si>
  <si>
    <t>ds05-wbx-svc1-stor1-th3</t>
  </si>
  <si>
    <t>Compiere Prod Secours</t>
  </si>
  <si>
    <t>WBX-PRD-PGSQL01 (2b9f711c-7b0e-422d-b2ac-6f6834bc3436)</t>
  </si>
  <si>
    <t>ds10-wbx-svc-stor1-itx7</t>
  </si>
  <si>
    <t>WBX-PRD-PGSQL02 (791fedac-5ee7-4f15-b39d-511d2a8855a9)</t>
  </si>
  <si>
    <t>ds08-wbx-svc1-stor1-th3</t>
  </si>
  <si>
    <t>WBX-PRD-QVIEW (16e06ed6-4742-4cf5-aa15-28ffb20fa457)</t>
  </si>
  <si>
    <t>Qlikview Prod</t>
  </si>
  <si>
    <t>WBX-PRD-REPORT (dc987da9-1e89-44ba-b16c-7ac077a226dd)</t>
  </si>
  <si>
    <t>Sage MyReport Prod</t>
  </si>
  <si>
    <t>WBX-PRD-RWB01 (fff99046-b07a-4678-83e9-30449f1c39c9)</t>
  </si>
  <si>
    <t>WBX-PRD-SCHED01 (42405d89-9f26-42eb-b318-89d1494fba61)</t>
  </si>
  <si>
    <t>Scheduler Prod Nouveau</t>
  </si>
  <si>
    <t>WBX-PRD-SCHEDULER (00b58a48-64f8-48c3-853b-5a371cbb4d8e)</t>
  </si>
  <si>
    <t>WBX-PRD-SEPA (1771d2e3-54f7-400c-bfdc-40f46ade7c15)</t>
  </si>
  <si>
    <t>SEPA Prod</t>
  </si>
  <si>
    <t>WBX-PRD-STAT (c910d563-2f66-49ce-a848-76f691b8ac25)</t>
  </si>
  <si>
    <t>Statigest Prod</t>
  </si>
  <si>
    <t>WBX-PRD-WS01 (db75db94-d5e2-49a0-b077-c85bf1851552)</t>
  </si>
  <si>
    <t>ARIANE, COMPIERE, WINDU</t>
  </si>
  <si>
    <t>Web Services Compiere</t>
  </si>
  <si>
    <t>WBX-REC-BONITA (2b4119c9-f94d-4fe2-a7df-2455c07e2edc)</t>
  </si>
  <si>
    <t>RECETTE</t>
  </si>
  <si>
    <t>WBX-REC-DIVERSBO (81fe3224-7d0a-4293-bc1b-4e86edf093d8)</t>
  </si>
  <si>
    <t>REC2 BOARIANNE, ROWBX, MAPGEN, COMPIERE, BONITA</t>
  </si>
  <si>
    <t>WBX-REC-KEEPEEK (48de234b-d13b-4535-abf0-e7d0917eb970)</t>
  </si>
  <si>
    <t>WBX-REC-MSSQL (3b57f8ee-7ee9-4e05-915e-ba69887fb814)</t>
  </si>
  <si>
    <t>MSSQL Sage Recette</t>
  </si>
  <si>
    <t>WBX-REC-MYSQL01 (b8f1dc41-f323-4b05-96ea-44a6b9383f8b)</t>
  </si>
  <si>
    <t>B2B FO, B2C FO</t>
  </si>
  <si>
    <t>WBX-REC-ORA21 (980a2b89-d28f-4ee0-a057-18ad642548ce)</t>
  </si>
  <si>
    <t>Oracle Compiere Recette</t>
  </si>
  <si>
    <t>WBX-REC-QV01 (78d9680f-d1b4-4eaf-9e51-1be8f71c96d5)</t>
  </si>
  <si>
    <t>Qlikview Recette</t>
  </si>
  <si>
    <t>WBX-REC-TLINK (b10e0493-222c-4ec0-982e-e5b38184f973)</t>
  </si>
  <si>
    <t>Testlink Recette</t>
  </si>
  <si>
    <t>wbx-srv-aloha02 (82ccbbb7-b01b-4cf4-b5ab-cc0f0cc5e494)</t>
  </si>
  <si>
    <t>Appliance virtuelle ALOHA02  TCY</t>
  </si>
  <si>
    <t>WBX-SRV-EFTADM (7abeb117-2440-4253-9547-29eb30a78d55)</t>
  </si>
  <si>
    <t>Serveur Administration</t>
  </si>
  <si>
    <t>WBX-SRV-LOG01 (edd71ba0-960e-48ef-ae65-ece6114d1d92)</t>
  </si>
  <si>
    <t>Serveur Syslog Aloha</t>
  </si>
  <si>
    <t>AUTRE</t>
  </si>
  <si>
    <t>Veeam Projet Temporaire</t>
  </si>
  <si>
    <t>false</t>
  </si>
  <si>
    <t>TEMPLATE-WINDOWS2012R2-FR-50G (25bee7b1-3b01-4657-8738-dff12ae62c62)</t>
  </si>
  <si>
    <t>TPL-BACK (49b81812-604f-45c9-911e-9e871374cd70)</t>
  </si>
  <si>
    <t>WBX-BIZ-PRD-WEB01 (e76fb148-7339-4f4b-8f9c-170235488635)</t>
  </si>
  <si>
    <t>WBX-BIZ-REC-WEB01 (2339813f-b5f6-4bff-89dc-26cb61bc65d5)</t>
  </si>
  <si>
    <t>WBX-PP-MEM02 (d5e37436-210d-42ff-9dd3-467414d9789d)</t>
  </si>
  <si>
    <t>WBX-PP-MSSQL01 (8cf239b2-785b-4131-bf76-a6831ada8a53)</t>
  </si>
  <si>
    <t>WBX-PP-MYSQL02 (5e8469bb-3235-4721-b7a5-c14f4053f5ec)</t>
  </si>
  <si>
    <t>WBX-PP-MYSQL03 (9d4c20a2-3bea-48b5-aa4d-f141d79cf42c)</t>
  </si>
  <si>
    <t>WBX-PP-MYSQL04 (60446cad-01aa-461e-8920-56d24387be0f)</t>
  </si>
  <si>
    <t>ds01-wbx-stw-ms-stor1-itx7</t>
  </si>
  <si>
    <t>ds03-wbx-stw3-stor2-th3</t>
  </si>
  <si>
    <t>WBX-PP-WEB02 (63a5adb2-8dd7-49ce-9562-2dd4f63a863e)</t>
  </si>
  <si>
    <t>wbx-prd-ari01_pra (8b9772d2-c8c0-42a1-98e9-9b90459889bd)</t>
  </si>
  <si>
    <t>PRODUCTION PRA</t>
  </si>
  <si>
    <t>WBX-PRD-BO02 (296b6ce8-3ee1-415a-a984-9d8c42818084)</t>
  </si>
  <si>
    <t>WBX-PRD-BONITA_pra (911ec408-e10d-4186-806c-df57d5557e65)</t>
  </si>
  <si>
    <t>WBX-PRD-COMP01_pra (89ede8bc-55b2-4297-8f2b-c1e8211a6bf6)</t>
  </si>
  <si>
    <t>WBX-PRD-DFS01 (6e810689-f7c0-4a75-8252-f47280612aee)</t>
  </si>
  <si>
    <t>ds01-wbx-stw-ms-stor1-itx7;ds13-wbx-svc-stor1-itx7</t>
  </si>
  <si>
    <t>WBX-PRD-DFS02 (1bfe5466-5086-4cae-b7e6-858cf06c80da)</t>
  </si>
  <si>
    <t>ds01-wbx-stw3-stor2-th3;ds02-wbx-svc1-stor1-th3;ds03-wbx-stw3-stor2-th3</t>
  </si>
  <si>
    <t>WBX-PRD-FLUNCH</t>
  </si>
  <si>
    <t>ds01-wbx-svc-stor2-th3;ds01-wbx-svc1-stor1-th3;ds04-wbx-svc1-stor3-th3</t>
  </si>
  <si>
    <t>WBX-PRD-FS02 (651cc4b3-8c4b-4806-adff-bb0aeac451a0)</t>
  </si>
  <si>
    <t>ds01-wbx-stw3-stor2-th3;ds01-wbx-svc-stor2-th3;ds02-wbx-stw3-stor2-th3</t>
  </si>
  <si>
    <t>WBX-PRD-FS03 (331ad172-7512-44ad-b9ed-3cc82ffd9c3c)</t>
  </si>
  <si>
    <t>ds01-wbx-stw-ms-stor1-itx7;ds15-wbx-svc-stor1-itx7</t>
  </si>
  <si>
    <t>WBX-PRD-FTP01_pra (84d42036-d472-4937-9e48-ee319ffd00a3)</t>
  </si>
  <si>
    <t>wbx-prd-gfs01 (8f21ad59-e0e8-40c3-bdfc-d9a2a4be996b)</t>
  </si>
  <si>
    <t>ds08-wbx-svc-stor1-itx7</t>
  </si>
  <si>
    <t>wbx-prd-gfs1 (dd0933c0-366f-41ed-8b7b-355507a9310f)</t>
  </si>
  <si>
    <t>wbx-prd-gfs2 (6e14f486-d77c-41d0-9538-d3142e209cad)</t>
  </si>
  <si>
    <t>ds01-wbx-svc-stor2-th3</t>
  </si>
  <si>
    <t>WBX-PRD-KEEPEEK_pra (7c8ee78a-91fd-4f20-abcc-4c42c0058b33)</t>
  </si>
  <si>
    <t>wbx-prd-map01_pra (27b71e2b-cc97-427f-9bd5-d7b7bef5cf2f)</t>
  </si>
  <si>
    <t>WBX-PRD-MSAPP02 (1104167e-d5cc-439e-8e64-1b5d25d8d3b1)</t>
  </si>
  <si>
    <t>WBX-PRD-MSSQL02 (324d86f4-303b-4d20-b870-04d7f5e8a55f)</t>
  </si>
  <si>
    <t>WBX-PRD-MSSQL03 (e9510230-adf3-4c7a-bdb6-1d0d67835bf6)</t>
  </si>
  <si>
    <t>WBX-PRD-MYSQL03 (de643c56-e178-4993-876c-428577b50cbf)</t>
  </si>
  <si>
    <t>ds05-wbx-svc-stor1-itx7</t>
  </si>
  <si>
    <t>WBX-PRD-MYSQL04 (d8210f6c-220d-4e36-9e1c-c2b27e32b034)</t>
  </si>
  <si>
    <t>WBX-PRD-NAV01 (087f81e3-6483-47ff-8f76-6609a85ee5b8)</t>
  </si>
  <si>
    <t>WBX-PRD-NS01-clone-CST</t>
  </si>
  <si>
    <t>ZFS_WBX_NS01_637002</t>
  </si>
  <si>
    <t>WBX-PRD-PGSQL04 (060c1dee-6838-4310-af80-9d639f414c7b)</t>
  </si>
  <si>
    <t>ds07-wbx-svc-stor1-itx7;ds11-wbx-svc-stor1-itx7</t>
  </si>
  <si>
    <t>WBX-PRD-PGSQL05 (cfe15b23-4829-469c-9571-d89b86ba005c)</t>
  </si>
  <si>
    <t>WBX-PRD-RWB01_pra (921580b8-df15-4230-b19c-ae6579a5643a)</t>
  </si>
  <si>
    <t>WBX-PRD-SCHED01_pra (467b1b86-e879-4ef4-9a6f-3afe8e9f0ae6)</t>
  </si>
  <si>
    <t>WBX-PRD-SCHEDULER_pra (05c8c1ec-ab8a-43d4-ba74-46eda49534e1)</t>
  </si>
  <si>
    <t>WBX-PRD-VIVAWEB01 (2fce02ee-2386-48d9-82eb-49b0db617843)</t>
  </si>
  <si>
    <t>wbx-prd-web01 (aa0d9b88-dfd8-4a1a-97e1-0c9007368aee)</t>
  </si>
  <si>
    <t>wbx-prd-web02 (58a411f0-abd3-4fa4-9892-13460613f8ac)</t>
  </si>
  <si>
    <t>wbx-prd-web03 (da16b7d0-d37b-44f1-ae08-1ce4f2b58833)</t>
  </si>
  <si>
    <t>wbx-prd-web04 (a305e9d0-23d7-41af-80a4-ed4b66054f6f)</t>
  </si>
  <si>
    <t>wbx-prd-web05 (9307173f-16d7-42e3-a0da-c184392ad622)</t>
  </si>
  <si>
    <t>B2C FO ADMIN MAGENTO; CDN; ORDONNANCEUR FO</t>
  </si>
  <si>
    <t>wbx-prd-web06 (6cd01009-4a06-4ae3-9f8f-76ddc9077ad5)</t>
  </si>
  <si>
    <t>WBX-PRD-WS01_pra (32f460c7-d011-4117-b57a-a420a19e663e)</t>
  </si>
  <si>
    <t>WBX-PRD-WSUS01 (7c859ee0-207b-45ce-875b-dcda42b44b13)</t>
  </si>
  <si>
    <t>WBX-REC-BONITA_UPGRADE</t>
  </si>
  <si>
    <t>WBX-REC-BW (d0e06f6c-7dc9-44e8-bf5e-35c37ad56658)</t>
  </si>
  <si>
    <t>BW Recette</t>
  </si>
  <si>
    <t>WBX-REC-COMP03 (ecaac934-cf5a-4db8-82c6-3860f06b1a5c)</t>
  </si>
  <si>
    <t>WBX-REC-COMP04 (215ce0d4-f82f-43d8-a4a9-f097b7785db5)</t>
  </si>
  <si>
    <t>WBX-REC-COMPIERE</t>
  </si>
  <si>
    <t>WBX-REC-DCK01 (b4f7321c-9588-43d6-9463-1c29e472d454)</t>
  </si>
  <si>
    <t>WBX-REC-DCK02 (7b65c249-7f77-4535-98d8-0ce7c9a0c9e5)</t>
  </si>
  <si>
    <t>WBX-REC-DOCKER (1716d5fd-a9d1-401a-adca-7acc0ecd9937)</t>
  </si>
  <si>
    <t>WBX-REC-MSSQL03 (15e79d2d-9201-46f8-a391-bb233488dcaf)</t>
  </si>
  <si>
    <t>WBX-REC-NAV01 (4dbf3a0e-f863-4291-aa1a-b17549407b01)</t>
  </si>
  <si>
    <t>WBX-REC-ORA22 (e87ceab9-3408-48a9-a498-fd50ba25b4f0)</t>
  </si>
  <si>
    <t>WBX-REC-ROWBX (9676988e-9d62-4c64-b008-80c999f175be)</t>
  </si>
  <si>
    <t>REC1 BOARIANNE, ROWBX, MAPGEN, COMPIERE</t>
  </si>
  <si>
    <t>WBX-REC-ROWBX_UPGRADE</t>
  </si>
  <si>
    <t>WBX-REC-VIVAWEB01 (fd0529d5-276b-4192-a973-9f87e5f958cd)</t>
  </si>
  <si>
    <t>WBX-REC-WEB01 (fcf5b38d-1bf4-4d07-84c5-a90c1181e274)</t>
  </si>
  <si>
    <t>WBX-REC-WEB01_UPGRADE2</t>
  </si>
  <si>
    <t>WBX-SRV-BCK01 (9c7a6791-f34f-4b9e-8132-104f56295d1c)</t>
  </si>
  <si>
    <t>wbx-tpl-deb8 (95e276f9-f2f9-4e82-8a90-e74a00ee1a03)</t>
  </si>
  <si>
    <t>wbx-tpl-front (f5c212c8-cc9b-4c42-bb40-c1f6921ee901)</t>
  </si>
  <si>
    <t>WBX-TST-WEB03-PHP-56</t>
  </si>
  <si>
    <t>DESNOUETTE</t>
  </si>
  <si>
    <t>B2B FO; B2C FO</t>
  </si>
  <si>
    <t>ARIANE, ROWBX, MAPGEN</t>
  </si>
  <si>
    <t>ARIANE; ROWBX; MAPGEN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</si>
</sst>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_-* #,##0\ &quot;€&quot;_-;\-* #,##0\ &quot;€&quot;_-;_-* &quot;-&quot;??\ &quot;€&quot;_-;_-@_-"/>
    <numFmt numFmtId="166" formatCode="#,##0.00\ &quot;€&quot;"/>
    <numFmt numFmtId="167" formatCode="#,##0\ &quot;€&quot;"/>
    <numFmt numFmtId="168" formatCode="&quot;€&quot;#,##0_);[Red]\(&quot;€&quot;#,##0\)"/>
    <numFmt numFmtId="169" formatCode="_-* #,##0.00\ [$€-40C]_-;\-* #,##0.00\ [$€-40C]_-;_-* &quot;-&quot;??\ [$€-40C]_-;_-@_-"/>
    <numFmt numFmtId="170" formatCode="&quot;€&quot;#,##0.00_);[Red]\(&quot;€&quot;#,##0.00\)"/>
    <numFmt numFmtId="171" formatCode="0.0"/>
    <numFmt numFmtId="172" formatCode="&quot;€&quot;#,##0.00_);\(&quot;€&quot;#,##0.00\)"/>
    <numFmt numFmtId="173" formatCode="_(&quot;€&quot;* #,##0.00_);_(&quot;€&quot;* \(#,##0.00\);_(&quot;€&quot;* &quot;-&quot;??_);_(@_)"/>
    <numFmt numFmtId="174" formatCode="mm\-yyyy"/>
    <numFmt numFmtId="175" formatCode="mmmm\ yyyy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8"/>
      <color rgb="FF808080"/>
      <name val="Calibri"/>
      <family val="2"/>
    </font>
    <font>
      <i/>
      <sz val="8"/>
      <name val="Calibri"/>
      <family val="2"/>
    </font>
    <font>
      <sz val="8"/>
      <name val="Arial"/>
      <family val="2"/>
    </font>
    <font>
      <sz val="8"/>
      <name val="Calibri"/>
      <family val="2"/>
    </font>
    <font>
      <sz val="8"/>
      <name val="Calibri"/>
      <family val="2"/>
      <scheme val="minor"/>
    </font>
    <font>
      <b/>
      <sz val="14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9"/>
      <color rgb="FF000000"/>
      <name val="Calibri"/>
      <family val="2"/>
    </font>
    <font>
      <i/>
      <sz val="8"/>
      <color rgb="FFFF0000"/>
      <name val="Calibri"/>
      <family val="2"/>
    </font>
    <font>
      <sz val="8"/>
      <color rgb="FFFF0000"/>
      <name val="Calibri"/>
      <family val="2"/>
    </font>
    <font>
      <b/>
      <i/>
      <sz val="12"/>
      <color rgb="FF000000"/>
      <name val="Calibri"/>
      <family val="2"/>
    </font>
    <font>
      <i/>
      <sz val="12"/>
      <color rgb="FF000000"/>
      <name val="Calibri"/>
      <family val="2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0" tint="-0.1499984740745262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name val="Calibri"/>
      <family val="2"/>
    </font>
    <font>
      <b/>
      <sz val="8"/>
      <color theme="1"/>
      <name val="Calibri"/>
      <family val="2"/>
      <scheme val="minor"/>
    </font>
    <font>
      <sz val="10"/>
      <color indexed="63"/>
      <name val="Arial"/>
    </font>
  </fonts>
  <fills count="2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26B0A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AFAFA"/>
        <bgColor indexed="64"/>
      </patternFill>
    </fill>
  </fills>
  <borders count="1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auto="1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dashed">
        <color indexed="64"/>
      </right>
      <top style="thin">
        <color indexed="64"/>
      </top>
      <bottom style="dotted">
        <color auto="1"/>
      </bottom>
      <diagonal/>
    </border>
    <border>
      <left style="dashed">
        <color indexed="64"/>
      </left>
      <right/>
      <top style="thin">
        <color indexed="64"/>
      </top>
      <bottom style="dotted">
        <color auto="1"/>
      </bottom>
      <diagonal/>
    </border>
    <border>
      <left/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rgb="FFAAAAAA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6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0" fontId="7" fillId="6" borderId="13" applyNumberFormat="0" applyProtection="0">
      <alignment horizontal="center"/>
    </xf>
    <xf numFmtId="1" fontId="7" fillId="6" borderId="13" applyProtection="0">
      <alignment horizontal="center"/>
    </xf>
    <xf numFmtId="0" fontId="7" fillId="7" borderId="13" applyNumberFormat="0" applyProtection="0">
      <alignment horizontal="center"/>
    </xf>
    <xf numFmtId="1" fontId="7" fillId="7" borderId="13" applyProtection="0">
      <alignment horizontal="center"/>
    </xf>
    <xf numFmtId="1" fontId="7" fillId="7" borderId="13" applyProtection="0">
      <alignment horizontal="center"/>
    </xf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3" fillId="28" borderId="164" applyNumberFormat="0" applyProtection="0">
      <alignment horizontal="center"/>
    </xf>
    <xf numFmtId="0" fontId="43" fillId="7" borderId="164" applyNumberFormat="0" applyProtection="0">
      <alignment horizontal="center"/>
    </xf>
    <xf numFmtId="0" fontId="43" fillId="7" borderId="164" applyNumberFormat="0" applyProtection="0">
      <alignment horizontal="center"/>
    </xf>
    <xf numFmtId="1" fontId="43" fillId="6" borderId="164" applyProtection="0">
      <alignment horizontal="center"/>
    </xf>
    <xf numFmtId="0" fontId="43" fillId="6" borderId="164" applyNumberFormat="0" applyProtection="0">
      <alignment horizontal="center"/>
    </xf>
    <xf numFmtId="1" fontId="43" fillId="7" borderId="164" applyProtection="0">
      <alignment horizontal="center"/>
    </xf>
  </cellStyleXfs>
  <cellXfs count="9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3" fillId="2" borderId="3" xfId="0" applyFont="1" applyFill="1" applyBorder="1"/>
    <xf numFmtId="14" fontId="2" fillId="0" borderId="4" xfId="0" applyNumberFormat="1" applyFont="1" applyBorder="1"/>
    <xf numFmtId="0" fontId="3" fillId="2" borderId="5" xfId="0" applyFont="1" applyFill="1" applyBorder="1"/>
    <xf numFmtId="14" fontId="2" fillId="0" borderId="6" xfId="0" applyNumberFormat="1" applyFont="1" applyBorder="1"/>
    <xf numFmtId="0" fontId="3" fillId="2" borderId="7" xfId="0" applyFont="1" applyFill="1" applyBorder="1"/>
    <xf numFmtId="0" fontId="6" fillId="2" borderId="9" xfId="0" applyFont="1" applyFill="1" applyBorder="1"/>
    <xf numFmtId="0" fontId="2" fillId="0" borderId="10" xfId="0" applyFont="1" applyBorder="1"/>
    <xf numFmtId="164" fontId="2" fillId="0" borderId="8" xfId="0" applyNumberFormat="1" applyFont="1" applyBorder="1" applyAlignment="1">
      <alignment horizontal="left"/>
    </xf>
    <xf numFmtId="0" fontId="8" fillId="0" borderId="0" xfId="0" applyFont="1"/>
    <xf numFmtId="0" fontId="10" fillId="9" borderId="12" xfId="0" applyFont="1" applyFill="1" applyBorder="1" applyAlignment="1">
      <alignment horizontal="center" vertical="center"/>
    </xf>
    <xf numFmtId="0" fontId="11" fillId="8" borderId="13" xfId="2" applyFont="1" applyFill="1" applyBorder="1" applyAlignment="1">
      <alignment horizontal="center"/>
    </xf>
    <xf numFmtId="0" fontId="12" fillId="9" borderId="12" xfId="0" applyFont="1" applyFill="1" applyBorder="1" applyAlignment="1">
      <alignment horizontal="center" vertical="center"/>
    </xf>
    <xf numFmtId="0" fontId="11" fillId="4" borderId="13" xfId="2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" fontId="12" fillId="0" borderId="12" xfId="0" applyNumberFormat="1" applyFont="1" applyBorder="1" applyAlignment="1">
      <alignment horizontal="center" vertical="center"/>
    </xf>
    <xf numFmtId="1" fontId="12" fillId="9" borderId="12" xfId="0" applyNumberFormat="1" applyFont="1" applyFill="1" applyBorder="1" applyAlignment="1">
      <alignment horizontal="center" vertical="center"/>
    </xf>
    <xf numFmtId="0" fontId="13" fillId="0" borderId="12" xfId="0" applyFont="1" applyBorder="1"/>
    <xf numFmtId="0" fontId="13" fillId="9" borderId="12" xfId="0" applyFont="1" applyFill="1" applyBorder="1"/>
    <xf numFmtId="0" fontId="12" fillId="0" borderId="14" xfId="0" applyFont="1" applyBorder="1" applyAlignment="1">
      <alignment horizontal="center" vertical="center"/>
    </xf>
    <xf numFmtId="0" fontId="12" fillId="9" borderId="14" xfId="0" applyFont="1" applyFill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/>
    </xf>
    <xf numFmtId="0" fontId="13" fillId="10" borderId="11" xfId="0" quotePrefix="1" applyFont="1" applyFill="1" applyBorder="1" applyAlignment="1">
      <alignment horizontal="center"/>
    </xf>
    <xf numFmtId="0" fontId="13" fillId="5" borderId="15" xfId="0" applyFont="1" applyFill="1" applyBorder="1" applyAlignment="1">
      <alignment horizontal="center"/>
    </xf>
    <xf numFmtId="0" fontId="15" fillId="12" borderId="85" xfId="0" applyFont="1" applyFill="1" applyBorder="1" applyAlignment="1">
      <alignment horizontal="center" vertical="center" wrapText="1"/>
    </xf>
    <xf numFmtId="49" fontId="15" fillId="13" borderId="89" xfId="0" applyNumberFormat="1" applyFont="1" applyFill="1" applyBorder="1" applyAlignment="1">
      <alignment horizontal="right" vertical="center" wrapText="1"/>
    </xf>
    <xf numFmtId="49" fontId="15" fillId="13" borderId="90" xfId="0" applyNumberFormat="1" applyFont="1" applyFill="1" applyBorder="1" applyAlignment="1">
      <alignment vertical="center" wrapText="1"/>
    </xf>
    <xf numFmtId="0" fontId="16" fillId="14" borderId="28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/>
    </xf>
    <xf numFmtId="44" fontId="15" fillId="0" borderId="10" xfId="7" applyNumberFormat="1" applyFont="1" applyFill="1" applyBorder="1" applyAlignment="1">
      <alignment horizontal="center" vertical="center" wrapText="1"/>
    </xf>
    <xf numFmtId="49" fontId="15" fillId="13" borderId="71" xfId="0" applyNumberFormat="1" applyFont="1" applyFill="1" applyBorder="1" applyAlignment="1">
      <alignment horizontal="right" vertical="center" wrapText="1"/>
    </xf>
    <xf numFmtId="49" fontId="15" fillId="13" borderId="74" xfId="0" applyNumberFormat="1" applyFont="1" applyFill="1" applyBorder="1" applyAlignment="1">
      <alignment vertical="center" wrapText="1"/>
    </xf>
    <xf numFmtId="0" fontId="16" fillId="0" borderId="24" xfId="0" applyFont="1" applyFill="1" applyBorder="1" applyAlignment="1">
      <alignment horizontal="center" vertical="center"/>
    </xf>
    <xf numFmtId="0" fontId="16" fillId="0" borderId="30" xfId="0" applyFont="1" applyFill="1" applyBorder="1"/>
    <xf numFmtId="0" fontId="16" fillId="0" borderId="0" xfId="0" applyFont="1" applyFill="1" applyBorder="1" applyAlignment="1"/>
    <xf numFmtId="0" fontId="16" fillId="0" borderId="0" xfId="0" applyFont="1" applyFill="1" applyBorder="1"/>
    <xf numFmtId="0" fontId="16" fillId="0" borderId="31" xfId="0" applyFont="1" applyFill="1" applyBorder="1"/>
    <xf numFmtId="0" fontId="15" fillId="12" borderId="6" xfId="0" applyFont="1" applyFill="1" applyBorder="1" applyAlignment="1">
      <alignment horizontal="center" vertical="center" wrapText="1"/>
    </xf>
    <xf numFmtId="0" fontId="16" fillId="11" borderId="18" xfId="0" applyFont="1" applyFill="1" applyBorder="1" applyAlignment="1">
      <alignment horizontal="left"/>
    </xf>
    <xf numFmtId="0" fontId="16" fillId="11" borderId="19" xfId="0" applyFont="1" applyFill="1" applyBorder="1"/>
    <xf numFmtId="0" fontId="15" fillId="12" borderId="47" xfId="0" applyFont="1" applyFill="1" applyBorder="1" applyAlignment="1">
      <alignment horizontal="center" vertical="center" wrapText="1"/>
    </xf>
    <xf numFmtId="0" fontId="15" fillId="12" borderId="19" xfId="0" applyFont="1" applyFill="1" applyBorder="1" applyAlignment="1">
      <alignment horizontal="center" vertical="center" wrapText="1"/>
    </xf>
    <xf numFmtId="0" fontId="16" fillId="14" borderId="70" xfId="0" applyFont="1" applyFill="1" applyBorder="1" applyAlignment="1">
      <alignment horizontal="center" vertical="center"/>
    </xf>
    <xf numFmtId="0" fontId="18" fillId="14" borderId="70" xfId="0" applyFont="1" applyFill="1" applyBorder="1" applyAlignment="1">
      <alignment horizontal="center" vertical="center"/>
    </xf>
    <xf numFmtId="44" fontId="15" fillId="14" borderId="46" xfId="0" applyNumberFormat="1" applyFont="1" applyFill="1" applyBorder="1" applyAlignment="1">
      <alignment horizontal="center" vertical="center"/>
    </xf>
    <xf numFmtId="44" fontId="19" fillId="0" borderId="33" xfId="0" applyNumberFormat="1" applyFont="1" applyFill="1" applyBorder="1" applyAlignment="1">
      <alignment vertical="center"/>
    </xf>
    <xf numFmtId="167" fontId="19" fillId="0" borderId="37" xfId="0" applyNumberFormat="1" applyFont="1" applyFill="1" applyBorder="1" applyAlignment="1">
      <alignment vertical="center"/>
    </xf>
    <xf numFmtId="167" fontId="19" fillId="0" borderId="95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left"/>
    </xf>
    <xf numFmtId="0" fontId="16" fillId="0" borderId="32" xfId="0" applyFont="1" applyFill="1" applyBorder="1" applyAlignment="1"/>
    <xf numFmtId="0" fontId="16" fillId="0" borderId="32" xfId="0" applyFont="1" applyFill="1" applyBorder="1" applyAlignment="1">
      <alignment horizontal="left"/>
    </xf>
    <xf numFmtId="0" fontId="16" fillId="0" borderId="18" xfId="0" applyFont="1" applyFill="1" applyBorder="1" applyAlignment="1">
      <alignment horizontal="left"/>
    </xf>
    <xf numFmtId="0" fontId="16" fillId="0" borderId="19" xfId="0" applyFont="1" applyFill="1" applyBorder="1" applyAlignment="1">
      <alignment horizontal="left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33" xfId="0" applyFont="1" applyFill="1" applyBorder="1" applyAlignment="1">
      <alignment horizontal="center" vertical="center" wrapText="1"/>
    </xf>
    <xf numFmtId="0" fontId="15" fillId="15" borderId="53" xfId="0" applyFont="1" applyFill="1" applyBorder="1"/>
    <xf numFmtId="0" fontId="16" fillId="0" borderId="54" xfId="0" applyFont="1" applyFill="1" applyBorder="1" applyAlignment="1"/>
    <xf numFmtId="0" fontId="16" fillId="0" borderId="97" xfId="0" applyFont="1" applyFill="1" applyBorder="1"/>
    <xf numFmtId="0" fontId="16" fillId="0" borderId="98" xfId="0" applyFont="1" applyFill="1" applyBorder="1" applyAlignment="1">
      <alignment horizontal="center"/>
    </xf>
    <xf numFmtId="0" fontId="16" fillId="0" borderId="99" xfId="0" applyFont="1" applyFill="1" applyBorder="1" applyAlignment="1">
      <alignment horizontal="center"/>
    </xf>
    <xf numFmtId="0" fontId="16" fillId="0" borderId="53" xfId="0" applyFont="1" applyFill="1" applyBorder="1" applyAlignment="1">
      <alignment horizontal="center" vertical="center"/>
    </xf>
    <xf numFmtId="0" fontId="15" fillId="0" borderId="53" xfId="0" applyFont="1" applyFill="1" applyBorder="1" applyAlignment="1">
      <alignment horizontal="center" vertical="center"/>
    </xf>
    <xf numFmtId="44" fontId="15" fillId="0" borderId="100" xfId="0" applyNumberFormat="1" applyFont="1" applyFill="1" applyBorder="1" applyAlignment="1">
      <alignment horizontal="center"/>
    </xf>
    <xf numFmtId="0" fontId="15" fillId="15" borderId="101" xfId="0" applyFont="1" applyFill="1" applyBorder="1"/>
    <xf numFmtId="0" fontId="16" fillId="0" borderId="102" xfId="0" applyFont="1" applyFill="1" applyBorder="1" applyAlignment="1"/>
    <xf numFmtId="0" fontId="16" fillId="0" borderId="29" xfId="0" applyFont="1" applyFill="1" applyBorder="1"/>
    <xf numFmtId="0" fontId="16" fillId="0" borderId="103" xfId="0" applyFont="1" applyFill="1" applyBorder="1" applyAlignment="1">
      <alignment horizontal="center"/>
    </xf>
    <xf numFmtId="0" fontId="16" fillId="0" borderId="104" xfId="0" applyFont="1" applyFill="1" applyBorder="1" applyAlignment="1">
      <alignment horizontal="center"/>
    </xf>
    <xf numFmtId="0" fontId="16" fillId="0" borderId="101" xfId="0" applyFont="1" applyFill="1" applyBorder="1" applyAlignment="1">
      <alignment horizontal="center" vertical="center"/>
    </xf>
    <xf numFmtId="44" fontId="15" fillId="0" borderId="105" xfId="0" applyNumberFormat="1" applyFont="1" applyFill="1" applyBorder="1" applyAlignment="1">
      <alignment horizontal="center"/>
    </xf>
    <xf numFmtId="0" fontId="15" fillId="15" borderId="57" xfId="0" applyFont="1" applyFill="1" applyBorder="1"/>
    <xf numFmtId="0" fontId="16" fillId="0" borderId="58" xfId="0" applyFont="1" applyFill="1" applyBorder="1" applyAlignment="1"/>
    <xf numFmtId="0" fontId="16" fillId="0" borderId="25" xfId="0" applyFont="1" applyFill="1" applyBorder="1"/>
    <xf numFmtId="0" fontId="16" fillId="0" borderId="106" xfId="0" applyFont="1" applyFill="1" applyBorder="1" applyAlignment="1">
      <alignment horizontal="center"/>
    </xf>
    <xf numFmtId="0" fontId="16" fillId="0" borderId="107" xfId="0" applyFont="1" applyFill="1" applyBorder="1" applyAlignment="1">
      <alignment horizontal="center"/>
    </xf>
    <xf numFmtId="0" fontId="16" fillId="0" borderId="57" xfId="0" applyFont="1" applyFill="1" applyBorder="1" applyAlignment="1">
      <alignment horizontal="center" vertical="center"/>
    </xf>
    <xf numFmtId="0" fontId="15" fillId="0" borderId="57" xfId="0" applyFont="1" applyFill="1" applyBorder="1" applyAlignment="1">
      <alignment horizontal="center" vertical="center"/>
    </xf>
    <xf numFmtId="44" fontId="15" fillId="0" borderId="108" xfId="0" applyNumberFormat="1" applyFont="1" applyFill="1" applyBorder="1" applyAlignment="1">
      <alignment horizontal="center"/>
    </xf>
    <xf numFmtId="0" fontId="15" fillId="15" borderId="60" xfId="0" applyFont="1" applyFill="1" applyBorder="1"/>
    <xf numFmtId="0" fontId="16" fillId="0" borderId="61" xfId="0" applyFont="1" applyFill="1" applyBorder="1" applyAlignment="1"/>
    <xf numFmtId="0" fontId="16" fillId="0" borderId="109" xfId="0" applyFont="1" applyFill="1" applyBorder="1"/>
    <xf numFmtId="0" fontId="16" fillId="0" borderId="110" xfId="0" applyFont="1" applyFill="1" applyBorder="1" applyAlignment="1">
      <alignment horizontal="center"/>
    </xf>
    <xf numFmtId="0" fontId="16" fillId="0" borderId="111" xfId="0" applyFont="1" applyFill="1" applyBorder="1" applyAlignment="1">
      <alignment horizontal="center"/>
    </xf>
    <xf numFmtId="0" fontId="16" fillId="0" borderId="60" xfId="0" applyFont="1" applyFill="1" applyBorder="1" applyAlignment="1">
      <alignment horizontal="center" vertical="center"/>
    </xf>
    <xf numFmtId="0" fontId="15" fillId="0" borderId="60" xfId="0" applyFont="1" applyFill="1" applyBorder="1" applyAlignment="1">
      <alignment horizontal="center" vertical="center"/>
    </xf>
    <xf numFmtId="44" fontId="15" fillId="0" borderId="112" xfId="0" applyNumberFormat="1" applyFont="1" applyFill="1" applyBorder="1" applyAlignment="1">
      <alignment horizontal="center"/>
    </xf>
    <xf numFmtId="0" fontId="15" fillId="0" borderId="30" xfId="0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32" xfId="0" applyFont="1" applyFill="1" applyBorder="1" applyAlignment="1">
      <alignment horizontal="center"/>
    </xf>
    <xf numFmtId="0" fontId="15" fillId="0" borderId="32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44" fontId="15" fillId="0" borderId="32" xfId="0" applyNumberFormat="1" applyFont="1" applyFill="1" applyBorder="1" applyAlignment="1">
      <alignment horizontal="center"/>
    </xf>
    <xf numFmtId="0" fontId="15" fillId="15" borderId="52" xfId="0" applyFont="1" applyFill="1" applyBorder="1"/>
    <xf numFmtId="0" fontId="16" fillId="0" borderId="113" xfId="0" applyFont="1" applyFill="1" applyBorder="1"/>
    <xf numFmtId="0" fontId="16" fillId="0" borderId="114" xfId="0" applyFont="1" applyFill="1" applyBorder="1" applyAlignment="1">
      <alignment horizontal="center"/>
    </xf>
    <xf numFmtId="0" fontId="16" fillId="0" borderId="115" xfId="0" applyFont="1" applyFill="1" applyBorder="1" applyAlignment="1">
      <alignment horizontal="center"/>
    </xf>
    <xf numFmtId="0" fontId="16" fillId="0" borderId="52" xfId="0" applyFont="1" applyFill="1" applyBorder="1" applyAlignment="1">
      <alignment horizontal="center" vertical="center"/>
    </xf>
    <xf numFmtId="44" fontId="15" fillId="0" borderId="52" xfId="0" applyNumberFormat="1" applyFont="1" applyFill="1" applyBorder="1" applyAlignment="1">
      <alignment horizontal="center"/>
    </xf>
    <xf numFmtId="0" fontId="16" fillId="0" borderId="32" xfId="0" applyFont="1" applyFill="1" applyBorder="1"/>
    <xf numFmtId="0" fontId="16" fillId="0" borderId="53" xfId="0" quotePrefix="1" applyFont="1" applyFill="1" applyBorder="1" applyAlignment="1">
      <alignment horizontal="center" vertical="center"/>
    </xf>
    <xf numFmtId="0" fontId="16" fillId="0" borderId="52" xfId="0" quotePrefix="1" applyFont="1" applyFill="1" applyBorder="1" applyAlignment="1">
      <alignment horizontal="center" vertical="center"/>
    </xf>
    <xf numFmtId="0" fontId="16" fillId="0" borderId="60" xfId="0" quotePrefix="1" applyFont="1" applyFill="1" applyBorder="1" applyAlignment="1">
      <alignment horizontal="center" vertical="center"/>
    </xf>
    <xf numFmtId="44" fontId="15" fillId="0" borderId="31" xfId="0" applyNumberFormat="1" applyFont="1" applyFill="1" applyBorder="1" applyAlignment="1">
      <alignment horizontal="center"/>
    </xf>
    <xf numFmtId="0" fontId="16" fillId="0" borderId="55" xfId="0" applyFont="1" applyFill="1" applyBorder="1" applyAlignment="1"/>
    <xf numFmtId="0" fontId="16" fillId="0" borderId="99" xfId="0" applyFont="1" applyFill="1" applyBorder="1" applyAlignment="1">
      <alignment horizontal="center" vertical="center"/>
    </xf>
    <xf numFmtId="0" fontId="16" fillId="0" borderId="24" xfId="0" applyFont="1" applyFill="1" applyBorder="1" applyAlignment="1"/>
    <xf numFmtId="0" fontId="16" fillId="0" borderId="107" xfId="0" applyFont="1" applyFill="1" applyBorder="1" applyAlignment="1">
      <alignment horizontal="center" vertical="center"/>
    </xf>
    <xf numFmtId="0" fontId="15" fillId="15" borderId="116" xfId="0" applyFont="1" applyFill="1" applyBorder="1"/>
    <xf numFmtId="0" fontId="16" fillId="0" borderId="117" xfId="0" applyFont="1" applyFill="1" applyBorder="1" applyAlignment="1"/>
    <xf numFmtId="0" fontId="16" fillId="0" borderId="118" xfId="0" applyFont="1" applyFill="1" applyBorder="1"/>
    <xf numFmtId="0" fontId="16" fillId="0" borderId="119" xfId="0" applyFont="1" applyFill="1" applyBorder="1" applyAlignment="1">
      <alignment horizontal="center"/>
    </xf>
    <xf numFmtId="0" fontId="16" fillId="0" borderId="12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44" fontId="15" fillId="0" borderId="121" xfId="0" applyNumberFormat="1" applyFont="1" applyFill="1" applyBorder="1" applyAlignment="1">
      <alignment horizontal="center"/>
    </xf>
    <xf numFmtId="0" fontId="16" fillId="0" borderId="62" xfId="0" applyFont="1" applyFill="1" applyBorder="1" applyAlignment="1"/>
    <xf numFmtId="0" fontId="16" fillId="0" borderId="111" xfId="0" applyFont="1" applyFill="1" applyBorder="1" applyAlignment="1">
      <alignment horizontal="center" vertical="center"/>
    </xf>
    <xf numFmtId="0" fontId="19" fillId="15" borderId="33" xfId="0" applyFont="1" applyFill="1" applyBorder="1" applyAlignment="1">
      <alignment horizontal="center" vertical="center"/>
    </xf>
    <xf numFmtId="9" fontId="20" fillId="15" borderId="49" xfId="0" applyNumberFormat="1" applyFont="1" applyFill="1" applyBorder="1" applyAlignment="1">
      <alignment horizontal="center" vertical="center"/>
    </xf>
    <xf numFmtId="3" fontId="17" fillId="15" borderId="49" xfId="0" applyNumberFormat="1" applyFont="1" applyFill="1" applyBorder="1" applyAlignment="1">
      <alignment horizontal="center" vertical="center"/>
    </xf>
    <xf numFmtId="9" fontId="19" fillId="15" borderId="47" xfId="0" applyNumberFormat="1" applyFont="1" applyFill="1" applyBorder="1" applyAlignment="1">
      <alignment horizontal="center" vertical="center" wrapText="1"/>
    </xf>
    <xf numFmtId="44" fontId="19" fillId="0" borderId="47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0" fontId="16" fillId="0" borderId="2" xfId="0" applyFont="1" applyFill="1" applyBorder="1"/>
    <xf numFmtId="0" fontId="15" fillId="12" borderId="122" xfId="0" applyFont="1" applyFill="1" applyBorder="1" applyAlignment="1">
      <alignment horizontal="center" vertical="center" wrapText="1"/>
    </xf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15" borderId="100" xfId="0" applyFont="1" applyFill="1" applyBorder="1" applyAlignment="1">
      <alignment vertical="center" wrapText="1"/>
    </xf>
    <xf numFmtId="0" fontId="15" fillId="14" borderId="123" xfId="0" applyFont="1" applyFill="1" applyBorder="1" applyAlignment="1">
      <alignment vertical="center" wrapText="1"/>
    </xf>
    <xf numFmtId="0" fontId="15" fillId="14" borderId="124" xfId="0" applyFont="1" applyFill="1" applyBorder="1" applyAlignment="1">
      <alignment vertical="center" wrapText="1"/>
    </xf>
    <xf numFmtId="167" fontId="15" fillId="14" borderId="124" xfId="0" applyNumberFormat="1" applyFont="1" applyFill="1" applyBorder="1" applyAlignment="1">
      <alignment horizontal="center" vertical="center" wrapText="1"/>
    </xf>
    <xf numFmtId="0" fontId="15" fillId="14" borderId="125" xfId="0" applyFont="1" applyFill="1" applyBorder="1" applyAlignment="1">
      <alignment horizontal="center" vertical="center" wrapText="1"/>
    </xf>
    <xf numFmtId="0" fontId="18" fillId="0" borderId="100" xfId="0" applyFont="1" applyFill="1" applyBorder="1" applyAlignment="1">
      <alignment horizontal="center"/>
    </xf>
    <xf numFmtId="44" fontId="15" fillId="0" borderId="126" xfId="0" applyNumberFormat="1" applyFont="1" applyFill="1" applyBorder="1" applyAlignment="1">
      <alignment horizontal="center"/>
    </xf>
    <xf numFmtId="0" fontId="15" fillId="15" borderId="108" xfId="0" applyFont="1" applyFill="1" applyBorder="1" applyAlignment="1">
      <alignment vertical="center" wrapText="1"/>
    </xf>
    <xf numFmtId="0" fontId="15" fillId="14" borderId="127" xfId="0" applyFont="1" applyFill="1" applyBorder="1" applyAlignment="1">
      <alignment vertical="center" wrapText="1"/>
    </xf>
    <xf numFmtId="0" fontId="15" fillId="14" borderId="128" xfId="0" applyFont="1" applyFill="1" applyBorder="1" applyAlignment="1">
      <alignment vertical="center" wrapText="1"/>
    </xf>
    <xf numFmtId="167" fontId="15" fillId="14" borderId="128" xfId="0" applyNumberFormat="1" applyFont="1" applyFill="1" applyBorder="1" applyAlignment="1">
      <alignment horizontal="center" vertical="center" wrapText="1"/>
    </xf>
    <xf numFmtId="0" fontId="15" fillId="14" borderId="129" xfId="0" applyFont="1" applyFill="1" applyBorder="1" applyAlignment="1">
      <alignment horizontal="center" vertical="center" wrapText="1"/>
    </xf>
    <xf numFmtId="0" fontId="18" fillId="0" borderId="108" xfId="0" applyFont="1" applyFill="1" applyBorder="1" applyAlignment="1">
      <alignment horizontal="center"/>
    </xf>
    <xf numFmtId="0" fontId="15" fillId="15" borderId="112" xfId="0" applyFont="1" applyFill="1" applyBorder="1" applyAlignment="1">
      <alignment vertical="center" wrapText="1"/>
    </xf>
    <xf numFmtId="0" fontId="15" fillId="14" borderId="130" xfId="0" applyFont="1" applyFill="1" applyBorder="1" applyAlignment="1">
      <alignment vertical="center" wrapText="1"/>
    </xf>
    <xf numFmtId="0" fontId="15" fillId="14" borderId="131" xfId="0" applyFont="1" applyFill="1" applyBorder="1" applyAlignment="1">
      <alignment vertical="center" wrapText="1"/>
    </xf>
    <xf numFmtId="167" fontId="15" fillId="14" borderId="131" xfId="0" applyNumberFormat="1" applyFont="1" applyFill="1" applyBorder="1" applyAlignment="1">
      <alignment horizontal="center" vertical="center" wrapText="1"/>
    </xf>
    <xf numFmtId="0" fontId="15" fillId="14" borderId="132" xfId="0" applyFont="1" applyFill="1" applyBorder="1" applyAlignment="1">
      <alignment horizontal="center" vertical="center" wrapText="1"/>
    </xf>
    <xf numFmtId="0" fontId="15" fillId="13" borderId="30" xfId="0" applyFont="1" applyFill="1" applyBorder="1" applyAlignment="1">
      <alignment horizontal="center" vertical="center" wrapText="1"/>
    </xf>
    <xf numFmtId="0" fontId="15" fillId="13" borderId="0" xfId="0" applyFont="1" applyFill="1" applyBorder="1" applyAlignment="1">
      <alignment horizontal="center" vertical="center" wrapText="1"/>
    </xf>
    <xf numFmtId="168" fontId="16" fillId="0" borderId="0" xfId="0" applyNumberFormat="1" applyFont="1" applyFill="1" applyBorder="1" applyAlignment="1">
      <alignment horizontal="center"/>
    </xf>
    <xf numFmtId="9" fontId="19" fillId="15" borderId="33" xfId="0" applyNumberFormat="1" applyFont="1" applyFill="1" applyBorder="1" applyAlignment="1">
      <alignment horizontal="center" vertical="center" wrapText="1"/>
    </xf>
    <xf numFmtId="169" fontId="19" fillId="0" borderId="33" xfId="7" applyNumberFormat="1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/>
    </xf>
    <xf numFmtId="168" fontId="15" fillId="0" borderId="19" xfId="0" applyNumberFormat="1" applyFont="1" applyFill="1" applyBorder="1" applyAlignment="1">
      <alignment horizontal="center"/>
    </xf>
    <xf numFmtId="0" fontId="16" fillId="0" borderId="18" xfId="0" applyFont="1" applyFill="1" applyBorder="1" applyAlignment="1"/>
    <xf numFmtId="0" fontId="16" fillId="0" borderId="18" xfId="0" applyFont="1" applyFill="1" applyBorder="1"/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9" fontId="16" fillId="0" borderId="69" xfId="0" applyNumberFormat="1" applyFont="1" applyFill="1" applyBorder="1" applyAlignment="1">
      <alignment horizontal="center"/>
    </xf>
    <xf numFmtId="6" fontId="16" fillId="0" borderId="82" xfId="0" applyNumberFormat="1" applyFont="1" applyFill="1" applyBorder="1" applyAlignment="1">
      <alignment horizontal="center"/>
    </xf>
    <xf numFmtId="0" fontId="16" fillId="0" borderId="70" xfId="0" applyFont="1" applyFill="1" applyBorder="1" applyAlignment="1">
      <alignment horizontal="center" vertical="center"/>
    </xf>
    <xf numFmtId="0" fontId="16" fillId="14" borderId="38" xfId="0" quotePrefix="1" applyFont="1" applyFill="1" applyBorder="1" applyAlignment="1">
      <alignment horizontal="right"/>
    </xf>
    <xf numFmtId="44" fontId="15" fillId="0" borderId="135" xfId="0" applyNumberFormat="1" applyFont="1" applyFill="1" applyBorder="1" applyAlignment="1">
      <alignment horizontal="center" vertical="center"/>
    </xf>
    <xf numFmtId="0" fontId="16" fillId="0" borderId="70" xfId="0" applyFont="1" applyFill="1" applyBorder="1" applyAlignment="1">
      <alignment horizontal="center"/>
    </xf>
    <xf numFmtId="6" fontId="16" fillId="0" borderId="70" xfId="0" applyNumberFormat="1" applyFont="1" applyFill="1" applyBorder="1" applyAlignment="1">
      <alignment horizontal="center"/>
    </xf>
    <xf numFmtId="0" fontId="16" fillId="0" borderId="70" xfId="0" applyFont="1" applyFill="1" applyBorder="1" applyAlignment="1">
      <alignment horizontal="right"/>
    </xf>
    <xf numFmtId="169" fontId="15" fillId="0" borderId="46" xfId="7" applyNumberFormat="1" applyFont="1" applyFill="1" applyBorder="1" applyAlignment="1">
      <alignment horizontal="center" vertical="center"/>
    </xf>
    <xf numFmtId="0" fontId="16" fillId="14" borderId="70" xfId="0" quotePrefix="1" applyFont="1" applyFill="1" applyBorder="1" applyAlignment="1">
      <alignment horizontal="right"/>
    </xf>
    <xf numFmtId="0" fontId="16" fillId="0" borderId="43" xfId="0" applyFont="1" applyFill="1" applyBorder="1" applyAlignment="1">
      <alignment horizontal="right"/>
    </xf>
    <xf numFmtId="0" fontId="15" fillId="13" borderId="117" xfId="0" applyFont="1" applyFill="1" applyBorder="1" applyAlignment="1">
      <alignment horizontal="left" vertical="center" wrapText="1"/>
    </xf>
    <xf numFmtId="0" fontId="15" fillId="13" borderId="137" xfId="0" applyFont="1" applyFill="1" applyBorder="1" applyAlignment="1">
      <alignment horizontal="left" vertical="center" wrapText="1"/>
    </xf>
    <xf numFmtId="0" fontId="16" fillId="0" borderId="43" xfId="0" applyFont="1" applyFill="1" applyBorder="1" applyAlignment="1">
      <alignment horizontal="center"/>
    </xf>
    <xf numFmtId="6" fontId="16" fillId="0" borderId="43" xfId="0" applyNumberFormat="1" applyFont="1" applyFill="1" applyBorder="1" applyAlignment="1">
      <alignment horizontal="center"/>
    </xf>
    <xf numFmtId="169" fontId="15" fillId="0" borderId="73" xfId="7" applyNumberFormat="1" applyFont="1" applyFill="1" applyBorder="1" applyAlignment="1">
      <alignment horizontal="center" vertical="center"/>
    </xf>
    <xf numFmtId="167" fontId="16" fillId="0" borderId="72" xfId="8" applyNumberFormat="1" applyFont="1" applyFill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8" fillId="0" borderId="72" xfId="0" applyFont="1" applyFill="1" applyBorder="1"/>
    <xf numFmtId="169" fontId="15" fillId="0" borderId="139" xfId="7" applyNumberFormat="1" applyFont="1" applyFill="1" applyBorder="1" applyAlignment="1">
      <alignment horizontal="center" vertical="center"/>
    </xf>
    <xf numFmtId="9" fontId="16" fillId="12" borderId="41" xfId="8" applyFont="1" applyFill="1" applyBorder="1"/>
    <xf numFmtId="0" fontId="16" fillId="12" borderId="41" xfId="0" applyFont="1" applyFill="1" applyBorder="1"/>
    <xf numFmtId="0" fontId="21" fillId="12" borderId="41" xfId="0" applyFont="1" applyFill="1" applyBorder="1" applyAlignment="1">
      <alignment horizontal="right"/>
    </xf>
    <xf numFmtId="168" fontId="15" fillId="12" borderId="40" xfId="0" applyNumberFormat="1" applyFont="1" applyFill="1" applyBorder="1" applyAlignment="1">
      <alignment horizontal="center"/>
    </xf>
    <xf numFmtId="1" fontId="16" fillId="0" borderId="70" xfId="7" applyNumberFormat="1" applyFont="1" applyFill="1" applyBorder="1" applyAlignment="1">
      <alignment horizontal="center" vertical="center"/>
    </xf>
    <xf numFmtId="165" fontId="16" fillId="0" borderId="70" xfId="7" applyNumberFormat="1" applyFont="1" applyFill="1" applyBorder="1"/>
    <xf numFmtId="0" fontId="16" fillId="14" borderId="43" xfId="0" quotePrefix="1" applyFont="1" applyFill="1" applyBorder="1" applyAlignment="1">
      <alignment horizontal="right"/>
    </xf>
    <xf numFmtId="44" fontId="15" fillId="0" borderId="46" xfId="0" applyNumberFormat="1" applyFont="1" applyFill="1" applyBorder="1" applyAlignment="1">
      <alignment horizontal="center"/>
    </xf>
    <xf numFmtId="0" fontId="15" fillId="13" borderId="22" xfId="0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167" fontId="16" fillId="0" borderId="70" xfId="7" applyNumberFormat="1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45" xfId="0" applyFont="1" applyFill="1" applyBorder="1" applyAlignment="1">
      <alignment horizontal="left" vertical="center" wrapText="1" indent="2"/>
    </xf>
    <xf numFmtId="1" fontId="16" fillId="0" borderId="43" xfId="7" applyNumberFormat="1" applyFont="1" applyFill="1" applyBorder="1" applyAlignment="1">
      <alignment horizontal="center" vertical="center"/>
    </xf>
    <xf numFmtId="167" fontId="16" fillId="0" borderId="43" xfId="7" applyNumberFormat="1" applyFont="1" applyFill="1" applyBorder="1" applyAlignment="1">
      <alignment horizontal="center"/>
    </xf>
    <xf numFmtId="44" fontId="15" fillId="0" borderId="142" xfId="0" applyNumberFormat="1" applyFont="1" applyFill="1" applyBorder="1" applyAlignment="1">
      <alignment horizontal="center"/>
    </xf>
    <xf numFmtId="0" fontId="15" fillId="14" borderId="1" xfId="0" applyFont="1" applyFill="1" applyBorder="1" applyAlignment="1">
      <alignment horizontal="left" vertical="center" wrapText="1" indent="2"/>
    </xf>
    <xf numFmtId="0" fontId="15" fillId="14" borderId="32" xfId="0" applyFont="1" applyFill="1" applyBorder="1" applyAlignment="1">
      <alignment horizontal="left" vertical="center" wrapText="1" indent="2"/>
    </xf>
    <xf numFmtId="1" fontId="16" fillId="14" borderId="32" xfId="7" applyNumberFormat="1" applyFont="1" applyFill="1" applyBorder="1" applyAlignment="1">
      <alignment horizontal="center" vertical="center"/>
    </xf>
    <xf numFmtId="167" fontId="16" fillId="14" borderId="32" xfId="7" applyNumberFormat="1" applyFont="1" applyFill="1" applyBorder="1" applyAlignment="1">
      <alignment horizontal="center"/>
    </xf>
    <xf numFmtId="165" fontId="16" fillId="14" borderId="32" xfId="7" applyNumberFormat="1" applyFont="1" applyFill="1" applyBorder="1"/>
    <xf numFmtId="0" fontId="16" fillId="14" borderId="32" xfId="0" quotePrefix="1" applyFont="1" applyFill="1" applyBorder="1" applyAlignment="1">
      <alignment horizontal="right"/>
    </xf>
    <xf numFmtId="44" fontId="15" fillId="14" borderId="2" xfId="0" applyNumberFormat="1" applyFont="1" applyFill="1" applyBorder="1" applyAlignment="1">
      <alignment horizontal="center"/>
    </xf>
    <xf numFmtId="0" fontId="15" fillId="13" borderId="27" xfId="0" applyFont="1" applyFill="1" applyBorder="1" applyAlignment="1">
      <alignment horizontal="left" vertical="center" wrapText="1" indent="2"/>
    </xf>
    <xf numFmtId="0" fontId="15" fillId="13" borderId="39" xfId="0" applyFont="1" applyFill="1" applyBorder="1" applyAlignment="1">
      <alignment horizontal="left" vertical="center" wrapText="1" indent="2"/>
    </xf>
    <xf numFmtId="1" fontId="16" fillId="0" borderId="38" xfId="7" applyNumberFormat="1" applyFont="1" applyFill="1" applyBorder="1" applyAlignment="1">
      <alignment horizontal="center" vertical="center"/>
    </xf>
    <xf numFmtId="167" fontId="16" fillId="0" borderId="38" xfId="7" applyNumberFormat="1" applyFont="1" applyFill="1" applyBorder="1" applyAlignment="1">
      <alignment horizontal="center"/>
    </xf>
    <xf numFmtId="0" fontId="16" fillId="14" borderId="41" xfId="0" quotePrefix="1" applyFont="1" applyFill="1" applyBorder="1" applyAlignment="1">
      <alignment horizontal="right"/>
    </xf>
    <xf numFmtId="44" fontId="15" fillId="0" borderId="40" xfId="0" applyNumberFormat="1" applyFont="1" applyFill="1" applyBorder="1" applyAlignment="1">
      <alignment horizontal="center"/>
    </xf>
    <xf numFmtId="1" fontId="16" fillId="0" borderId="72" xfId="7" applyNumberFormat="1" applyFont="1" applyFill="1" applyBorder="1" applyAlignment="1">
      <alignment horizontal="center" vertical="center"/>
    </xf>
    <xf numFmtId="167" fontId="16" fillId="0" borderId="72" xfId="0" applyNumberFormat="1" applyFont="1" applyFill="1" applyBorder="1" applyAlignment="1">
      <alignment horizontal="center"/>
    </xf>
    <xf numFmtId="0" fontId="16" fillId="14" borderId="72" xfId="0" quotePrefix="1" applyFont="1" applyFill="1" applyBorder="1" applyAlignment="1">
      <alignment horizontal="right"/>
    </xf>
    <xf numFmtId="44" fontId="15" fillId="0" borderId="79" xfId="0" applyNumberFormat="1" applyFont="1" applyFill="1" applyBorder="1" applyAlignment="1">
      <alignment horizontal="center"/>
    </xf>
    <xf numFmtId="9" fontId="16" fillId="0" borderId="72" xfId="0" applyNumberFormat="1" applyFont="1" applyFill="1" applyBorder="1" applyAlignment="1">
      <alignment horizontal="center" vertical="center"/>
    </xf>
    <xf numFmtId="165" fontId="15" fillId="0" borderId="79" xfId="0" applyNumberFormat="1" applyFont="1" applyFill="1" applyBorder="1" applyAlignment="1">
      <alignment horizontal="center" vertical="center"/>
    </xf>
    <xf numFmtId="9" fontId="16" fillId="17" borderId="0" xfId="8" applyFont="1" applyFill="1" applyBorder="1"/>
    <xf numFmtId="0" fontId="16" fillId="17" borderId="0" xfId="0" applyFont="1" applyFill="1" applyBorder="1"/>
    <xf numFmtId="0" fontId="18" fillId="17" borderId="0" xfId="0" applyFont="1" applyFill="1" applyBorder="1"/>
    <xf numFmtId="170" fontId="15" fillId="17" borderId="31" xfId="0" applyNumberFormat="1" applyFont="1" applyFill="1" applyBorder="1"/>
    <xf numFmtId="49" fontId="15" fillId="17" borderId="30" xfId="0" applyNumberFormat="1" applyFont="1" applyFill="1" applyBorder="1" applyAlignment="1">
      <alignment horizontal="left" vertical="center" wrapText="1" indent="2"/>
    </xf>
    <xf numFmtId="49" fontId="15" fillId="17" borderId="0" xfId="0" applyNumberFormat="1" applyFont="1" applyFill="1" applyBorder="1" applyAlignment="1">
      <alignment vertical="center" wrapText="1"/>
    </xf>
    <xf numFmtId="0" fontId="16" fillId="17" borderId="30" xfId="0" applyFont="1" applyFill="1" applyBorder="1"/>
    <xf numFmtId="0" fontId="16" fillId="17" borderId="0" xfId="0" applyFont="1" applyFill="1" applyBorder="1" applyAlignment="1"/>
    <xf numFmtId="168" fontId="16" fillId="17" borderId="31" xfId="0" applyNumberFormat="1" applyFont="1" applyFill="1" applyBorder="1"/>
    <xf numFmtId="0" fontId="16" fillId="0" borderId="72" xfId="8" applyNumberFormat="1" applyFont="1" applyFill="1" applyBorder="1" applyAlignment="1">
      <alignment horizontal="center" vertical="center"/>
    </xf>
    <xf numFmtId="0" fontId="22" fillId="12" borderId="47" xfId="0" applyFont="1" applyFill="1" applyBorder="1" applyAlignment="1">
      <alignment horizontal="center" vertical="center" wrapText="1"/>
    </xf>
    <xf numFmtId="0" fontId="16" fillId="18" borderId="70" xfId="0" applyFont="1" applyFill="1" applyBorder="1" applyAlignment="1">
      <alignment horizontal="center" vertical="center"/>
    </xf>
    <xf numFmtId="166" fontId="19" fillId="0" borderId="64" xfId="0" applyNumberFormat="1" applyFont="1" applyFill="1" applyBorder="1" applyAlignment="1">
      <alignment vertical="center"/>
    </xf>
    <xf numFmtId="44" fontId="17" fillId="0" borderId="33" xfId="0" applyNumberFormat="1" applyFont="1" applyFill="1" applyBorder="1" applyAlignment="1">
      <alignment horizontal="center" vertical="center"/>
    </xf>
    <xf numFmtId="0" fontId="16" fillId="16" borderId="70" xfId="0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/>
    </xf>
    <xf numFmtId="44" fontId="19" fillId="0" borderId="33" xfId="0" applyNumberFormat="1" applyFont="1" applyFill="1" applyBorder="1" applyAlignment="1">
      <alignment horizontal="center" vertical="center"/>
    </xf>
    <xf numFmtId="0" fontId="15" fillId="13" borderId="89" xfId="0" applyNumberFormat="1" applyFont="1" applyFill="1" applyBorder="1" applyAlignment="1">
      <alignment horizontal="right" vertical="center" wrapText="1"/>
    </xf>
    <xf numFmtId="0" fontId="16" fillId="9" borderId="24" xfId="0" applyFont="1" applyFill="1" applyBorder="1" applyAlignment="1">
      <alignment horizontal="center" vertical="center"/>
    </xf>
    <xf numFmtId="0" fontId="16" fillId="5" borderId="70" xfId="0" applyFont="1" applyFill="1" applyBorder="1" applyAlignment="1">
      <alignment horizontal="center" vertic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3" borderId="23" xfId="0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6" fillId="0" borderId="43" xfId="0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19" fillId="0" borderId="37" xfId="0" applyNumberFormat="1" applyFont="1" applyFill="1" applyBorder="1" applyAlignment="1">
      <alignment vertical="center"/>
    </xf>
    <xf numFmtId="166" fontId="19" fillId="0" borderId="95" xfId="0" applyNumberFormat="1" applyFont="1" applyFill="1" applyBorder="1" applyAlignment="1">
      <alignment vertical="center"/>
    </xf>
    <xf numFmtId="0" fontId="16" fillId="5" borderId="24" xfId="0" applyFont="1" applyFill="1" applyBorder="1" applyAlignment="1">
      <alignment horizontal="center" vertical="center"/>
    </xf>
    <xf numFmtId="0" fontId="23" fillId="9" borderId="12" xfId="0" applyFont="1" applyFill="1" applyBorder="1" applyAlignment="1">
      <alignment horizontal="center" vertical="center"/>
    </xf>
    <xf numFmtId="0" fontId="23" fillId="9" borderId="14" xfId="0" applyFont="1" applyFill="1" applyBorder="1" applyAlignment="1">
      <alignment horizontal="center" vertical="center"/>
    </xf>
    <xf numFmtId="0" fontId="23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0" fontId="24" fillId="9" borderId="12" xfId="0" applyFont="1" applyFill="1" applyBorder="1" applyAlignment="1">
      <alignment horizontal="center" vertical="center"/>
    </xf>
    <xf numFmtId="44" fontId="19" fillId="0" borderId="4" xfId="0" applyNumberFormat="1" applyFont="1" applyFill="1" applyBorder="1"/>
    <xf numFmtId="44" fontId="25" fillId="0" borderId="6" xfId="0" applyNumberFormat="1" applyFont="1" applyFill="1" applyBorder="1"/>
    <xf numFmtId="44" fontId="19" fillId="0" borderId="8" xfId="0" applyNumberFormat="1" applyFont="1" applyFill="1" applyBorder="1"/>
    <xf numFmtId="0" fontId="12" fillId="5" borderId="1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/>
    </xf>
    <xf numFmtId="1" fontId="12" fillId="5" borderId="12" xfId="0" applyNumberFormat="1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/>
    </xf>
    <xf numFmtId="0" fontId="27" fillId="9" borderId="70" xfId="0" applyFont="1" applyFill="1" applyBorder="1" applyAlignment="1">
      <alignment horizontal="center" vertical="center"/>
    </xf>
    <xf numFmtId="0" fontId="27" fillId="0" borderId="70" xfId="0" applyFont="1" applyFill="1" applyBorder="1" applyAlignment="1">
      <alignment horizontal="center" vertical="center"/>
    </xf>
    <xf numFmtId="0" fontId="16" fillId="0" borderId="148" xfId="0" applyFont="1" applyFill="1" applyBorder="1" applyAlignment="1">
      <alignment horizontal="center"/>
    </xf>
    <xf numFmtId="0" fontId="16" fillId="0" borderId="147" xfId="0" applyFont="1" applyFill="1" applyBorder="1" applyAlignment="1">
      <alignment horizontal="center"/>
    </xf>
    <xf numFmtId="0" fontId="11" fillId="4" borderId="13" xfId="2" applyFont="1" applyFill="1" applyBorder="1" applyAlignment="1">
      <alignment horizontal="center" vertical="center"/>
    </xf>
    <xf numFmtId="0" fontId="11" fillId="8" borderId="13" xfId="2" applyFont="1" applyFill="1" applyBorder="1" applyAlignment="1">
      <alignment horizontal="center" vertical="center"/>
    </xf>
    <xf numFmtId="0" fontId="11" fillId="4" borderId="146" xfId="2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6" fillId="9" borderId="72" xfId="0" applyFont="1" applyFill="1" applyBorder="1" applyAlignment="1">
      <alignment horizontal="center" vertical="center"/>
    </xf>
    <xf numFmtId="171" fontId="12" fillId="5" borderId="12" xfId="0" applyNumberFormat="1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0" borderId="0" xfId="0" applyFill="1"/>
    <xf numFmtId="0" fontId="2" fillId="0" borderId="0" xfId="0" applyFont="1" applyAlignment="1"/>
    <xf numFmtId="172" fontId="2" fillId="0" borderId="0" xfId="0" applyNumberFormat="1" applyFont="1"/>
    <xf numFmtId="0" fontId="29" fillId="0" borderId="0" xfId="0" applyFont="1" applyFill="1"/>
    <xf numFmtId="0" fontId="3" fillId="0" borderId="0" xfId="0" applyFont="1"/>
    <xf numFmtId="0" fontId="30" fillId="21" borderId="33" xfId="0" applyFont="1" applyFill="1" applyBorder="1" applyAlignment="1">
      <alignment horizontal="center" vertical="center"/>
    </xf>
    <xf numFmtId="170" fontId="2" fillId="0" borderId="0" xfId="0" applyNumberFormat="1" applyFont="1"/>
    <xf numFmtId="44" fontId="4" fillId="0" borderId="33" xfId="0" applyNumberFormat="1" applyFont="1" applyBorder="1"/>
    <xf numFmtId="0" fontId="4" fillId="22" borderId="1" xfId="0" applyFont="1" applyFill="1" applyBorder="1"/>
    <xf numFmtId="0" fontId="2" fillId="0" borderId="0" xfId="0" applyFont="1" applyFill="1" applyBorder="1"/>
    <xf numFmtId="0" fontId="2" fillId="20" borderId="0" xfId="0" applyFont="1" applyFill="1" applyBorder="1"/>
    <xf numFmtId="165" fontId="3" fillId="0" borderId="0" xfId="9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44" fontId="4" fillId="0" borderId="33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8" fontId="2" fillId="24" borderId="31" xfId="0" applyNumberFormat="1" applyFont="1" applyFill="1" applyBorder="1"/>
    <xf numFmtId="0" fontId="0" fillId="24" borderId="0" xfId="0" applyFill="1" applyBorder="1"/>
    <xf numFmtId="0" fontId="2" fillId="24" borderId="0" xfId="0" applyFont="1" applyFill="1" applyBorder="1"/>
    <xf numFmtId="9" fontId="2" fillId="24" borderId="0" xfId="8" applyFont="1" applyFill="1" applyBorder="1"/>
    <xf numFmtId="0" fontId="2" fillId="24" borderId="0" xfId="0" applyFont="1" applyFill="1" applyBorder="1" applyAlignment="1"/>
    <xf numFmtId="0" fontId="2" fillId="24" borderId="30" xfId="0" applyFont="1" applyFill="1" applyBorder="1"/>
    <xf numFmtId="170" fontId="31" fillId="24" borderId="31" xfId="0" applyNumberFormat="1" applyFont="1" applyFill="1" applyBorder="1"/>
    <xf numFmtId="49" fontId="3" fillId="24" borderId="0" xfId="0" applyNumberFormat="1" applyFont="1" applyFill="1" applyBorder="1" applyAlignment="1">
      <alignment vertical="center" wrapText="1"/>
    </xf>
    <xf numFmtId="49" fontId="3" fillId="24" borderId="30" xfId="0" applyNumberFormat="1" applyFont="1" applyFill="1" applyBorder="1" applyAlignment="1">
      <alignment horizontal="left" vertical="center" wrapText="1" indent="2"/>
    </xf>
    <xf numFmtId="0" fontId="2" fillId="20" borderId="0" xfId="0" applyFont="1" applyFill="1" applyBorder="1" applyAlignment="1">
      <alignment horizontal="center" vertical="center"/>
    </xf>
    <xf numFmtId="165" fontId="31" fillId="0" borderId="79" xfId="0" applyNumberFormat="1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9" fontId="2" fillId="0" borderId="72" xfId="0" applyNumberFormat="1" applyFont="1" applyBorder="1" applyAlignment="1">
      <alignment horizontal="center" vertical="center"/>
    </xf>
    <xf numFmtId="168" fontId="31" fillId="23" borderId="40" xfId="0" applyNumberFormat="1" applyFont="1" applyFill="1" applyBorder="1" applyAlignment="1">
      <alignment horizontal="center"/>
    </xf>
    <xf numFmtId="0" fontId="32" fillId="23" borderId="41" xfId="0" applyFont="1" applyFill="1" applyBorder="1" applyAlignment="1">
      <alignment horizontal="right"/>
    </xf>
    <xf numFmtId="0" fontId="2" fillId="23" borderId="41" xfId="0" applyFont="1" applyFill="1" applyBorder="1"/>
    <xf numFmtId="9" fontId="2" fillId="23" borderId="41" xfId="8" applyFont="1" applyFill="1" applyBorder="1"/>
    <xf numFmtId="44" fontId="31" fillId="0" borderId="79" xfId="0" applyNumberFormat="1" applyFont="1" applyBorder="1" applyAlignment="1">
      <alignment horizontal="center"/>
    </xf>
    <xf numFmtId="0" fontId="2" fillId="5" borderId="72" xfId="0" quotePrefix="1" applyFont="1" applyFill="1" applyBorder="1" applyAlignment="1">
      <alignment horizontal="right"/>
    </xf>
    <xf numFmtId="165" fontId="2" fillId="0" borderId="72" xfId="9" applyNumberFormat="1" applyFont="1" applyBorder="1"/>
    <xf numFmtId="167" fontId="33" fillId="0" borderId="72" xfId="0" applyNumberFormat="1" applyFont="1" applyBorder="1" applyAlignment="1">
      <alignment horizontal="center"/>
    </xf>
    <xf numFmtId="1" fontId="2" fillId="0" borderId="72" xfId="9" applyNumberFormat="1" applyFont="1" applyBorder="1" applyAlignment="1">
      <alignment horizontal="center" vertical="center"/>
    </xf>
    <xf numFmtId="44" fontId="31" fillId="0" borderId="40" xfId="0" applyNumberFormat="1" applyFont="1" applyBorder="1" applyAlignment="1">
      <alignment horizontal="center"/>
    </xf>
    <xf numFmtId="0" fontId="2" fillId="5" borderId="41" xfId="0" quotePrefix="1" applyFont="1" applyFill="1" applyBorder="1" applyAlignment="1">
      <alignment horizontal="right"/>
    </xf>
    <xf numFmtId="165" fontId="2" fillId="0" borderId="38" xfId="9" applyNumberFormat="1" applyFont="1" applyBorder="1"/>
    <xf numFmtId="167" fontId="2" fillId="0" borderId="38" xfId="9" applyNumberFormat="1" applyFont="1" applyBorder="1" applyAlignment="1">
      <alignment horizontal="center"/>
    </xf>
    <xf numFmtId="1" fontId="2" fillId="0" borderId="38" xfId="9" applyNumberFormat="1" applyFont="1" applyBorder="1" applyAlignment="1">
      <alignment horizontal="center" vertical="center"/>
    </xf>
    <xf numFmtId="0" fontId="3" fillId="25" borderId="39" xfId="0" applyFont="1" applyFill="1" applyBorder="1" applyAlignment="1">
      <alignment horizontal="left" vertical="center" wrapText="1" indent="2"/>
    </xf>
    <xf numFmtId="0" fontId="3" fillId="25" borderId="27" xfId="0" applyFont="1" applyFill="1" applyBorder="1" applyAlignment="1">
      <alignment horizontal="left" vertical="center" wrapText="1" indent="2"/>
    </xf>
    <xf numFmtId="44" fontId="31" fillId="5" borderId="2" xfId="0" applyNumberFormat="1" applyFont="1" applyFill="1" applyBorder="1" applyAlignment="1">
      <alignment horizontal="center"/>
    </xf>
    <xf numFmtId="0" fontId="2" fillId="5" borderId="32" xfId="0" quotePrefix="1" applyFont="1" applyFill="1" applyBorder="1" applyAlignment="1">
      <alignment horizontal="right"/>
    </xf>
    <xf numFmtId="165" fontId="2" fillId="5" borderId="32" xfId="9" applyNumberFormat="1" applyFont="1" applyFill="1" applyBorder="1"/>
    <xf numFmtId="167" fontId="2" fillId="5" borderId="32" xfId="9" applyNumberFormat="1" applyFont="1" applyFill="1" applyBorder="1" applyAlignment="1">
      <alignment horizontal="center"/>
    </xf>
    <xf numFmtId="1" fontId="2" fillId="5" borderId="32" xfId="9" applyNumberFormat="1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left" vertical="center" wrapText="1" indent="2"/>
    </xf>
    <xf numFmtId="0" fontId="3" fillId="5" borderId="1" xfId="0" applyFont="1" applyFill="1" applyBorder="1" applyAlignment="1">
      <alignment horizontal="left" vertical="center" wrapText="1" indent="2"/>
    </xf>
    <xf numFmtId="44" fontId="31" fillId="0" borderId="142" xfId="0" applyNumberFormat="1" applyFont="1" applyBorder="1" applyAlignment="1">
      <alignment horizontal="center"/>
    </xf>
    <xf numFmtId="0" fontId="2" fillId="5" borderId="43" xfId="0" quotePrefix="1" applyFont="1" applyFill="1" applyBorder="1" applyAlignment="1">
      <alignment horizontal="right"/>
    </xf>
    <xf numFmtId="165" fontId="2" fillId="0" borderId="43" xfId="9" applyNumberFormat="1" applyFont="1" applyBorder="1"/>
    <xf numFmtId="167" fontId="2" fillId="0" borderId="43" xfId="9" applyNumberFormat="1" applyFont="1" applyBorder="1" applyAlignment="1">
      <alignment horizontal="center"/>
    </xf>
    <xf numFmtId="1" fontId="2" fillId="0" borderId="43" xfId="9" applyNumberFormat="1" applyFont="1" applyBorder="1" applyAlignment="1">
      <alignment horizontal="center" vertical="center"/>
    </xf>
    <xf numFmtId="0" fontId="3" fillId="25" borderId="45" xfId="0" applyFont="1" applyFill="1" applyBorder="1" applyAlignment="1">
      <alignment horizontal="left" vertical="center" wrapText="1" indent="2"/>
    </xf>
    <xf numFmtId="44" fontId="31" fillId="0" borderId="46" xfId="0" applyNumberFormat="1" applyFont="1" applyBorder="1" applyAlignment="1">
      <alignment horizontal="center"/>
    </xf>
    <xf numFmtId="165" fontId="2" fillId="0" borderId="70" xfId="9" applyNumberFormat="1" applyFont="1" applyBorder="1"/>
    <xf numFmtId="167" fontId="2" fillId="0" borderId="70" xfId="9" applyNumberFormat="1" applyFont="1" applyBorder="1" applyAlignment="1">
      <alignment horizontal="center"/>
    </xf>
    <xf numFmtId="1" fontId="2" fillId="0" borderId="70" xfId="9" applyNumberFormat="1" applyFont="1" applyBorder="1" applyAlignment="1">
      <alignment horizontal="center" vertical="center"/>
    </xf>
    <xf numFmtId="0" fontId="3" fillId="25" borderId="74" xfId="0" applyFont="1" applyFill="1" applyBorder="1" applyAlignment="1">
      <alignment horizontal="left" vertical="center" wrapText="1" indent="2"/>
    </xf>
    <xf numFmtId="0" fontId="3" fillId="25" borderId="23" xfId="0" applyFont="1" applyFill="1" applyBorder="1" applyAlignment="1">
      <alignment horizontal="left" vertical="center" wrapText="1" indent="2"/>
    </xf>
    <xf numFmtId="0" fontId="3" fillId="25" borderId="22" xfId="0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49" fontId="3" fillId="25" borderId="22" xfId="0" applyNumberFormat="1" applyFont="1" applyFill="1" applyBorder="1" applyAlignment="1">
      <alignment horizontal="left" vertical="center" wrapText="1" indent="2"/>
    </xf>
    <xf numFmtId="169" fontId="31" fillId="0" borderId="139" xfId="9" applyNumberFormat="1" applyFont="1" applyBorder="1" applyAlignment="1">
      <alignment horizontal="center" vertical="center"/>
    </xf>
    <xf numFmtId="0" fontId="0" fillId="0" borderId="72" xfId="0" applyBorder="1"/>
    <xf numFmtId="0" fontId="2" fillId="5" borderId="72" xfId="0" applyFont="1" applyFill="1" applyBorder="1" applyAlignment="1">
      <alignment horizontal="center" vertical="center"/>
    </xf>
    <xf numFmtId="167" fontId="2" fillId="0" borderId="72" xfId="8" applyNumberFormat="1" applyFont="1" applyBorder="1" applyAlignment="1">
      <alignment horizontal="center" vertical="center"/>
    </xf>
    <xf numFmtId="0" fontId="3" fillId="0" borderId="72" xfId="8" applyNumberFormat="1" applyFont="1" applyBorder="1" applyAlignment="1">
      <alignment horizontal="center" vertical="center"/>
    </xf>
    <xf numFmtId="169" fontId="31" fillId="0" borderId="73" xfId="9" applyNumberFormat="1" applyFont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2" fillId="5" borderId="43" xfId="0" applyFont="1" applyFill="1" applyBorder="1" applyAlignment="1">
      <alignment horizontal="center" vertical="center"/>
    </xf>
    <xf numFmtId="6" fontId="33" fillId="0" borderId="43" xfId="0" applyNumberFormat="1" applyFont="1" applyBorder="1" applyAlignment="1">
      <alignment horizontal="center"/>
    </xf>
    <xf numFmtId="0" fontId="33" fillId="0" borderId="43" xfId="0" applyFont="1" applyBorder="1" applyAlignment="1">
      <alignment horizontal="center"/>
    </xf>
    <xf numFmtId="0" fontId="3" fillId="25" borderId="137" xfId="0" applyFont="1" applyFill="1" applyBorder="1" applyAlignment="1">
      <alignment horizontal="left" vertical="center" wrapText="1"/>
    </xf>
    <xf numFmtId="0" fontId="3" fillId="25" borderId="117" xfId="0" applyFont="1" applyFill="1" applyBorder="1" applyAlignment="1">
      <alignment horizontal="left" vertical="center" wrapText="1"/>
    </xf>
    <xf numFmtId="169" fontId="31" fillId="0" borderId="46" xfId="9" applyNumberFormat="1" applyFont="1" applyBorder="1" applyAlignment="1">
      <alignment horizontal="center" vertical="center"/>
    </xf>
    <xf numFmtId="6" fontId="33" fillId="0" borderId="70" xfId="0" applyNumberFormat="1" applyFont="1" applyBorder="1" applyAlignment="1">
      <alignment horizontal="center"/>
    </xf>
    <xf numFmtId="0" fontId="33" fillId="0" borderId="70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5" borderId="70" xfId="0" applyFont="1" applyFill="1" applyBorder="1" applyAlignment="1">
      <alignment horizontal="center" vertical="center"/>
    </xf>
    <xf numFmtId="0" fontId="2" fillId="5" borderId="70" xfId="0" quotePrefix="1" applyFont="1" applyFill="1" applyBorder="1" applyAlignment="1">
      <alignment horizontal="center"/>
    </xf>
    <xf numFmtId="44" fontId="31" fillId="0" borderId="135" xfId="0" applyNumberFormat="1" applyFont="1" applyBorder="1" applyAlignment="1">
      <alignment horizontal="center" vertical="center"/>
    </xf>
    <xf numFmtId="0" fontId="2" fillId="5" borderId="38" xfId="0" quotePrefix="1" applyFont="1" applyFill="1" applyBorder="1" applyAlignment="1">
      <alignment horizontal="center"/>
    </xf>
    <xf numFmtId="6" fontId="33" fillId="0" borderId="82" xfId="0" applyNumberFormat="1" applyFont="1" applyBorder="1" applyAlignment="1">
      <alignment horizontal="center"/>
    </xf>
    <xf numFmtId="9" fontId="33" fillId="0" borderId="69" xfId="0" applyNumberFormat="1" applyFont="1" applyBorder="1" applyAlignment="1">
      <alignment horizontal="center"/>
    </xf>
    <xf numFmtId="0" fontId="3" fillId="23" borderId="19" xfId="0" applyFont="1" applyFill="1" applyBorder="1" applyAlignment="1">
      <alignment horizontal="center" vertical="center" wrapText="1"/>
    </xf>
    <xf numFmtId="0" fontId="3" fillId="23" borderId="33" xfId="0" applyFont="1" applyFill="1" applyBorder="1" applyAlignment="1">
      <alignment horizontal="center" vertical="center" wrapText="1"/>
    </xf>
    <xf numFmtId="0" fontId="3" fillId="23" borderId="47" xfId="0" applyFont="1" applyFill="1" applyBorder="1" applyAlignment="1">
      <alignment horizontal="center" vertical="center" wrapText="1"/>
    </xf>
    <xf numFmtId="0" fontId="2" fillId="22" borderId="19" xfId="0" applyFont="1" applyFill="1" applyBorder="1"/>
    <xf numFmtId="0" fontId="2" fillId="22" borderId="18" xfId="0" applyFont="1" applyFill="1" applyBorder="1" applyAlignment="1">
      <alignment horizontal="left"/>
    </xf>
    <xf numFmtId="169" fontId="35" fillId="0" borderId="33" xfId="9" applyNumberFormat="1" applyFont="1" applyFill="1" applyBorder="1" applyAlignment="1">
      <alignment horizontal="center" vertical="center" wrapText="1"/>
    </xf>
    <xf numFmtId="168" fontId="31" fillId="0" borderId="19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/>
    </xf>
    <xf numFmtId="168" fontId="33" fillId="0" borderId="0" xfId="0" applyNumberFormat="1" applyFont="1" applyBorder="1" applyAlignment="1">
      <alignment horizontal="center"/>
    </xf>
    <xf numFmtId="0" fontId="3" fillId="25" borderId="0" xfId="0" applyFont="1" applyFill="1" applyBorder="1" applyAlignment="1">
      <alignment horizontal="center" vertical="center" wrapText="1"/>
    </xf>
    <xf numFmtId="0" fontId="3" fillId="25" borderId="30" xfId="0" applyFont="1" applyFill="1" applyBorder="1" applyAlignment="1">
      <alignment horizontal="center" vertical="center" wrapText="1"/>
    </xf>
    <xf numFmtId="0" fontId="36" fillId="0" borderId="0" xfId="0" applyFont="1"/>
    <xf numFmtId="169" fontId="30" fillId="0" borderId="33" xfId="9" applyNumberFormat="1" applyFont="1" applyFill="1" applyBorder="1" applyAlignment="1">
      <alignment horizontal="center" vertical="center" wrapText="1"/>
    </xf>
    <xf numFmtId="9" fontId="30" fillId="26" borderId="33" xfId="0" applyNumberFormat="1" applyFont="1" applyFill="1" applyBorder="1" applyAlignment="1">
      <alignment horizontal="center" vertical="center" wrapText="1"/>
    </xf>
    <xf numFmtId="44" fontId="31" fillId="0" borderId="108" xfId="0" applyNumberFormat="1" applyFont="1" applyBorder="1" applyAlignment="1">
      <alignment horizontal="center"/>
    </xf>
    <xf numFmtId="0" fontId="0" fillId="0" borderId="108" xfId="0" applyBorder="1" applyAlignment="1">
      <alignment horizontal="center"/>
    </xf>
    <xf numFmtId="0" fontId="3" fillId="5" borderId="132" xfId="0" applyFont="1" applyFill="1" applyBorder="1" applyAlignment="1">
      <alignment horizontal="center" vertical="center" wrapText="1"/>
    </xf>
    <xf numFmtId="167" fontId="3" fillId="5" borderId="131" xfId="0" applyNumberFormat="1" applyFont="1" applyFill="1" applyBorder="1" applyAlignment="1">
      <alignment horizontal="center" vertical="center" wrapText="1"/>
    </xf>
    <xf numFmtId="0" fontId="3" fillId="5" borderId="131" xfId="0" applyFont="1" applyFill="1" applyBorder="1" applyAlignment="1">
      <alignment vertical="center" wrapText="1"/>
    </xf>
    <xf numFmtId="0" fontId="3" fillId="5" borderId="130" xfId="0" applyFont="1" applyFill="1" applyBorder="1" applyAlignment="1">
      <alignment vertical="center" wrapText="1"/>
    </xf>
    <xf numFmtId="0" fontId="3" fillId="26" borderId="112" xfId="0" applyFont="1" applyFill="1" applyBorder="1" applyAlignment="1">
      <alignment vertical="center" wrapText="1"/>
    </xf>
    <xf numFmtId="0" fontId="3" fillId="5" borderId="129" xfId="0" applyFont="1" applyFill="1" applyBorder="1" applyAlignment="1">
      <alignment horizontal="center" vertical="center" wrapText="1"/>
    </xf>
    <xf numFmtId="167" fontId="3" fillId="5" borderId="128" xfId="0" applyNumberFormat="1" applyFont="1" applyFill="1" applyBorder="1" applyAlignment="1">
      <alignment horizontal="center" vertical="center" wrapText="1"/>
    </xf>
    <xf numFmtId="0" fontId="3" fillId="5" borderId="128" xfId="0" applyFont="1" applyFill="1" applyBorder="1" applyAlignment="1">
      <alignment vertical="center" wrapText="1"/>
    </xf>
    <xf numFmtId="0" fontId="3" fillId="5" borderId="127" xfId="0" applyFont="1" applyFill="1" applyBorder="1" applyAlignment="1">
      <alignment vertical="center" wrapText="1"/>
    </xf>
    <xf numFmtId="0" fontId="3" fillId="26" borderId="108" xfId="0" applyFont="1" applyFill="1" applyBorder="1" applyAlignment="1">
      <alignment vertical="center" wrapText="1"/>
    </xf>
    <xf numFmtId="44" fontId="31" fillId="0" borderId="126" xfId="0" applyNumberFormat="1" applyFont="1" applyBorder="1" applyAlignment="1">
      <alignment horizontal="center"/>
    </xf>
    <xf numFmtId="0" fontId="0" fillId="0" borderId="100" xfId="0" applyBorder="1" applyAlignment="1">
      <alignment horizontal="center"/>
    </xf>
    <xf numFmtId="0" fontId="3" fillId="5" borderId="125" xfId="0" applyFont="1" applyFill="1" applyBorder="1" applyAlignment="1">
      <alignment horizontal="center" vertical="center" wrapText="1"/>
    </xf>
    <xf numFmtId="167" fontId="3" fillId="5" borderId="124" xfId="0" applyNumberFormat="1" applyFont="1" applyFill="1" applyBorder="1" applyAlignment="1">
      <alignment horizontal="center" vertical="center" wrapText="1"/>
    </xf>
    <xf numFmtId="0" fontId="3" fillId="5" borderId="124" xfId="0" applyFont="1" applyFill="1" applyBorder="1" applyAlignment="1">
      <alignment vertical="center" wrapText="1"/>
    </xf>
    <xf numFmtId="0" fontId="3" fillId="5" borderId="123" xfId="0" applyFont="1" applyFill="1" applyBorder="1" applyAlignment="1">
      <alignment vertical="center" wrapText="1"/>
    </xf>
    <xf numFmtId="0" fontId="3" fillId="26" borderId="100" xfId="0" applyFont="1" applyFill="1" applyBorder="1" applyAlignment="1">
      <alignment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3" fillId="23" borderId="48" xfId="0" applyFont="1" applyFill="1" applyBorder="1" applyAlignment="1">
      <alignment horizontal="center" vertical="center" wrapText="1"/>
    </xf>
    <xf numFmtId="0" fontId="3" fillId="23" borderId="122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2" xfId="0" applyFont="1" applyBorder="1"/>
    <xf numFmtId="0" fontId="2" fillId="0" borderId="32" xfId="0" applyFont="1" applyBorder="1" applyAlignment="1"/>
    <xf numFmtId="0" fontId="3" fillId="0" borderId="1" xfId="0" applyFont="1" applyBorder="1" applyAlignment="1">
      <alignment vertical="center"/>
    </xf>
    <xf numFmtId="44" fontId="30" fillId="0" borderId="47" xfId="0" applyNumberFormat="1" applyFont="1" applyFill="1" applyBorder="1" applyAlignment="1">
      <alignment horizontal="center" vertical="center" wrapText="1"/>
    </xf>
    <xf numFmtId="9" fontId="30" fillId="26" borderId="47" xfId="0" applyNumberFormat="1" applyFont="1" applyFill="1" applyBorder="1" applyAlignment="1">
      <alignment horizontal="center" vertical="center" wrapText="1"/>
    </xf>
    <xf numFmtId="3" fontId="4" fillId="26" borderId="49" xfId="0" applyNumberFormat="1" applyFont="1" applyFill="1" applyBorder="1" applyAlignment="1">
      <alignment horizontal="center" vertical="center"/>
    </xf>
    <xf numFmtId="9" fontId="28" fillId="26" borderId="49" xfId="0" applyNumberFormat="1" applyFont="1" applyFill="1" applyBorder="1" applyAlignment="1">
      <alignment horizontal="center" vertical="center"/>
    </xf>
    <xf numFmtId="0" fontId="30" fillId="26" borderId="33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30" xfId="0" applyFont="1" applyBorder="1"/>
    <xf numFmtId="44" fontId="31" fillId="0" borderId="112" xfId="0" applyNumberFormat="1" applyFont="1" applyBorder="1" applyAlignment="1">
      <alignment horizontal="center"/>
    </xf>
    <xf numFmtId="0" fontId="2" fillId="0" borderId="60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0" xfId="0" applyFont="1" applyFill="1" applyBorder="1" applyAlignment="1">
      <alignment horizontal="center"/>
    </xf>
    <xf numFmtId="0" fontId="2" fillId="0" borderId="109" xfId="0" applyFont="1" applyBorder="1"/>
    <xf numFmtId="0" fontId="2" fillId="0" borderId="62" xfId="0" applyFont="1" applyBorder="1" applyAlignment="1"/>
    <xf numFmtId="0" fontId="3" fillId="26" borderId="60" xfId="0" applyFont="1" applyFill="1" applyBorder="1"/>
    <xf numFmtId="44" fontId="31" fillId="0" borderId="121" xfId="0" applyNumberFormat="1" applyFont="1" applyBorder="1" applyAlignment="1">
      <alignment horizontal="center"/>
    </xf>
    <xf numFmtId="0" fontId="2" fillId="0" borderId="116" xfId="0" applyFont="1" applyFill="1" applyBorder="1" applyAlignment="1">
      <alignment horizontal="center" vertical="center"/>
    </xf>
    <xf numFmtId="0" fontId="3" fillId="0" borderId="116" xfId="0" applyFont="1" applyFill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19" xfId="0" applyFont="1" applyFill="1" applyBorder="1" applyAlignment="1">
      <alignment horizontal="center"/>
    </xf>
    <xf numFmtId="0" fontId="2" fillId="0" borderId="118" xfId="0" applyFont="1" applyBorder="1"/>
    <xf numFmtId="0" fontId="2" fillId="0" borderId="117" xfId="0" applyFont="1" applyBorder="1" applyAlignment="1"/>
    <xf numFmtId="0" fontId="3" fillId="26" borderId="116" xfId="0" applyFont="1" applyFill="1" applyBorder="1"/>
    <xf numFmtId="0" fontId="2" fillId="0" borderId="57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0" fontId="2" fillId="0" borderId="106" xfId="0" applyFont="1" applyFill="1" applyBorder="1" applyAlignment="1">
      <alignment horizontal="center"/>
    </xf>
    <xf numFmtId="0" fontId="2" fillId="0" borderId="25" xfId="0" applyFont="1" applyBorder="1"/>
    <xf numFmtId="0" fontId="2" fillId="0" borderId="24" xfId="0" applyFont="1" applyBorder="1" applyAlignment="1"/>
    <xf numFmtId="0" fontId="3" fillId="26" borderId="57" xfId="0" applyFont="1" applyFill="1" applyBorder="1"/>
    <xf numFmtId="44" fontId="31" fillId="0" borderId="100" xfId="0" applyNumberFormat="1" applyFont="1" applyBorder="1" applyAlignment="1">
      <alignment horizontal="center"/>
    </xf>
    <xf numFmtId="0" fontId="2" fillId="0" borderId="53" xfId="0" quotePrefix="1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2" fillId="0" borderId="99" xfId="0" applyFont="1" applyFill="1" applyBorder="1" applyAlignment="1">
      <alignment horizontal="center" vertical="center"/>
    </xf>
    <xf numFmtId="0" fontId="2" fillId="0" borderId="98" xfId="0" applyFont="1" applyFill="1" applyBorder="1" applyAlignment="1">
      <alignment horizontal="center"/>
    </xf>
    <xf numFmtId="0" fontId="2" fillId="0" borderId="97" xfId="0" applyFont="1" applyFill="1" applyBorder="1"/>
    <xf numFmtId="0" fontId="2" fillId="0" borderId="55" xfId="0" applyFont="1" applyFill="1" applyBorder="1" applyAlignment="1"/>
    <xf numFmtId="0" fontId="3" fillId="26" borderId="53" xfId="0" applyFont="1" applyFill="1" applyBorder="1"/>
    <xf numFmtId="44" fontId="31" fillId="0" borderId="31" xfId="0" applyNumberFormat="1" applyFont="1" applyBorder="1" applyAlignment="1">
      <alignment horizontal="center"/>
    </xf>
    <xf numFmtId="0" fontId="2" fillId="0" borderId="3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/>
    </xf>
    <xf numFmtId="0" fontId="2" fillId="0" borderId="0" xfId="0" applyFont="1" applyBorder="1" applyAlignment="1"/>
    <xf numFmtId="0" fontId="3" fillId="0" borderId="30" xfId="0" applyFont="1" applyBorder="1"/>
    <xf numFmtId="0" fontId="2" fillId="0" borderId="60" xfId="0" quotePrefix="1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2" fillId="0" borderId="111" xfId="0" applyFont="1" applyFill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2" fillId="0" borderId="149" xfId="0" applyFont="1" applyBorder="1"/>
    <xf numFmtId="0" fontId="2" fillId="0" borderId="67" xfId="0" applyFont="1" applyBorder="1" applyAlignment="1"/>
    <xf numFmtId="44" fontId="31" fillId="0" borderId="52" xfId="0" applyNumberFormat="1" applyFont="1" applyBorder="1" applyAlignment="1">
      <alignment horizontal="center"/>
    </xf>
    <xf numFmtId="0" fontId="2" fillId="0" borderId="52" xfId="0" quotePrefix="1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115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2" fillId="0" borderId="29" xfId="0" applyFont="1" applyBorder="1"/>
    <xf numFmtId="0" fontId="2" fillId="0" borderId="102" xfId="0" applyFont="1" applyBorder="1" applyAlignment="1"/>
    <xf numFmtId="44" fontId="31" fillId="0" borderId="101" xfId="0" applyNumberFormat="1" applyFont="1" applyBorder="1" applyAlignment="1">
      <alignment horizontal="center"/>
    </xf>
    <xf numFmtId="0" fontId="2" fillId="0" borderId="101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58" xfId="0" applyFont="1" applyFill="1" applyBorder="1" applyAlignment="1"/>
    <xf numFmtId="0" fontId="2" fillId="0" borderId="53" xfId="0" quotePrefix="1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2" fillId="0" borderId="99" xfId="0" applyFont="1" applyFill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97" xfId="0" applyFont="1" applyBorder="1"/>
    <xf numFmtId="0" fontId="2" fillId="0" borderId="54" xfId="0" applyFont="1" applyBorder="1" applyAlignment="1"/>
    <xf numFmtId="44" fontId="31" fillId="0" borderId="32" xfId="0" applyNumberFormat="1" applyFont="1" applyBorder="1" applyAlignment="1">
      <alignment horizontal="center"/>
    </xf>
    <xf numFmtId="0" fontId="2" fillId="5" borderId="32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/>
    </xf>
    <xf numFmtId="0" fontId="37" fillId="20" borderId="0" xfId="0" applyFont="1" applyFill="1" applyAlignment="1">
      <alignment horizontal="center" textRotation="90"/>
    </xf>
    <xf numFmtId="0" fontId="2" fillId="0" borderId="52" xfId="0" applyFont="1" applyBorder="1" applyAlignment="1">
      <alignment horizontal="center" vertical="center"/>
    </xf>
    <xf numFmtId="0" fontId="2" fillId="0" borderId="113" xfId="0" applyFont="1" applyBorder="1"/>
    <xf numFmtId="0" fontId="2" fillId="0" borderId="102" xfId="0" applyFont="1" applyFill="1" applyBorder="1" applyAlignment="1"/>
    <xf numFmtId="0" fontId="3" fillId="26" borderId="52" xfId="0" applyFont="1" applyFill="1" applyBorder="1"/>
    <xf numFmtId="0" fontId="2" fillId="0" borderId="53" xfId="0" applyFont="1" applyBorder="1" applyAlignment="1">
      <alignment horizontal="center" vertical="center"/>
    </xf>
    <xf numFmtId="0" fontId="2" fillId="0" borderId="54" xfId="0" applyFont="1" applyFill="1" applyBorder="1" applyAlignment="1"/>
    <xf numFmtId="0" fontId="2" fillId="0" borderId="61" xfId="0" applyFont="1" applyBorder="1" applyAlignment="1"/>
    <xf numFmtId="0" fontId="3" fillId="0" borderId="57" xfId="0" applyFont="1" applyBorder="1" applyAlignment="1">
      <alignment horizontal="center" vertical="center"/>
    </xf>
    <xf numFmtId="0" fontId="2" fillId="0" borderId="107" xfId="0" applyFont="1" applyFill="1" applyBorder="1" applyAlignment="1">
      <alignment horizontal="center"/>
    </xf>
    <xf numFmtId="0" fontId="2" fillId="0" borderId="106" xfId="0" applyFont="1" applyBorder="1" applyAlignment="1">
      <alignment horizontal="center"/>
    </xf>
    <xf numFmtId="0" fontId="2" fillId="0" borderId="107" xfId="0" applyFont="1" applyBorder="1" applyAlignment="1">
      <alignment horizontal="center"/>
    </xf>
    <xf numFmtId="0" fontId="2" fillId="0" borderId="58" xfId="0" applyFont="1" applyBorder="1" applyAlignment="1"/>
    <xf numFmtId="44" fontId="31" fillId="0" borderId="105" xfId="0" applyNumberFormat="1" applyFont="1" applyBorder="1" applyAlignment="1">
      <alignment horizontal="center"/>
    </xf>
    <xf numFmtId="0" fontId="2" fillId="0" borderId="104" xfId="0" applyFont="1" applyBorder="1" applyAlignment="1">
      <alignment horizontal="center"/>
    </xf>
    <xf numFmtId="0" fontId="2" fillId="0" borderId="103" xfId="0" applyFont="1" applyBorder="1" applyAlignment="1">
      <alignment horizontal="center"/>
    </xf>
    <xf numFmtId="0" fontId="3" fillId="26" borderId="101" xfId="0" applyFont="1" applyFill="1" applyBorder="1"/>
    <xf numFmtId="0" fontId="2" fillId="0" borderId="99" xfId="0" applyFont="1" applyBorder="1" applyAlignment="1">
      <alignment horizontal="center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168" fontId="2" fillId="0" borderId="0" xfId="0" applyNumberFormat="1" applyFont="1"/>
    <xf numFmtId="0" fontId="2" fillId="0" borderId="19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3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168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4" fontId="31" fillId="5" borderId="46" xfId="0" applyNumberFormat="1" applyFont="1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167" fontId="4" fillId="0" borderId="64" xfId="0" applyNumberFormat="1" applyFont="1" applyFill="1" applyBorder="1"/>
    <xf numFmtId="167" fontId="4" fillId="0" borderId="95" xfId="0" applyNumberFormat="1" applyFont="1" applyFill="1" applyBorder="1"/>
    <xf numFmtId="167" fontId="4" fillId="0" borderId="37" xfId="0" applyNumberFormat="1" applyFont="1" applyFill="1" applyBorder="1"/>
    <xf numFmtId="0" fontId="2" fillId="0" borderId="31" xfId="0" applyFont="1" applyBorder="1"/>
    <xf numFmtId="44" fontId="3" fillId="0" borderId="6" xfId="9" applyNumberFormat="1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49" fontId="3" fillId="25" borderId="74" xfId="0" applyNumberFormat="1" applyFont="1" applyFill="1" applyBorder="1" applyAlignment="1">
      <alignment vertical="center" wrapText="1"/>
    </xf>
    <xf numFmtId="49" fontId="3" fillId="25" borderId="71" xfId="0" applyNumberFormat="1" applyFont="1" applyFill="1" applyBorder="1" applyAlignment="1">
      <alignment horizontal="right" vertical="center" wrapText="1"/>
    </xf>
    <xf numFmtId="44" fontId="3" fillId="0" borderId="10" xfId="9" applyNumberFormat="1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/>
    </xf>
    <xf numFmtId="49" fontId="3" fillId="25" borderId="90" xfId="0" applyNumberFormat="1" applyFont="1" applyFill="1" applyBorder="1" applyAlignment="1">
      <alignment vertical="center" wrapText="1"/>
    </xf>
    <xf numFmtId="49" fontId="3" fillId="25" borderId="89" xfId="0" applyNumberFormat="1" applyFont="1" applyFill="1" applyBorder="1" applyAlignment="1">
      <alignment horizontal="right" vertical="center" wrapText="1"/>
    </xf>
    <xf numFmtId="0" fontId="3" fillId="23" borderId="85" xfId="0" applyFont="1" applyFill="1" applyBorder="1" applyAlignment="1">
      <alignment horizontal="center" vertical="center" wrapText="1"/>
    </xf>
    <xf numFmtId="0" fontId="3" fillId="21" borderId="85" xfId="0" applyFont="1" applyFill="1" applyBorder="1" applyAlignment="1">
      <alignment horizontal="center" vertical="center" wrapText="1"/>
    </xf>
    <xf numFmtId="0" fontId="38" fillId="22" borderId="0" xfId="0" applyFont="1" applyFill="1" applyAlignment="1">
      <alignment horizontal="center" vertical="center"/>
    </xf>
    <xf numFmtId="174" fontId="38" fillId="22" borderId="0" xfId="0" applyNumberFormat="1" applyFont="1" applyFill="1" applyAlignment="1">
      <alignment horizontal="center" vertical="center"/>
    </xf>
    <xf numFmtId="0" fontId="39" fillId="2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7" fillId="20" borderId="0" xfId="0" applyFont="1" applyFill="1"/>
    <xf numFmtId="0" fontId="40" fillId="0" borderId="0" xfId="0" applyFont="1"/>
    <xf numFmtId="0" fontId="4" fillId="22" borderId="33" xfId="0" applyFont="1" applyFill="1" applyBorder="1"/>
    <xf numFmtId="0" fontId="13" fillId="0" borderId="15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1" fontId="12" fillId="0" borderId="12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5" borderId="12" xfId="0" applyNumberFormat="1" applyFont="1" applyFill="1" applyBorder="1" applyAlignment="1">
      <alignment horizontal="center" vertical="center"/>
    </xf>
    <xf numFmtId="0" fontId="8" fillId="0" borderId="151" xfId="0" applyFont="1" applyBorder="1"/>
    <xf numFmtId="0" fontId="8" fillId="0" borderId="151" xfId="0" applyNumberFormat="1" applyFont="1" applyBorder="1" applyAlignment="1">
      <alignment horizontal="center"/>
    </xf>
    <xf numFmtId="171" fontId="12" fillId="5" borderId="152" xfId="0" applyNumberFormat="1" applyFont="1" applyFill="1" applyBorder="1" applyAlignment="1">
      <alignment horizontal="center" vertical="center"/>
    </xf>
    <xf numFmtId="0" fontId="8" fillId="0" borderId="155" xfId="0" applyFont="1" applyBorder="1"/>
    <xf numFmtId="0" fontId="8" fillId="0" borderId="152" xfId="0" applyNumberFormat="1" applyFont="1" applyBorder="1"/>
    <xf numFmtId="0" fontId="8" fillId="0" borderId="156" xfId="0" applyFont="1" applyBorder="1"/>
    <xf numFmtId="0" fontId="12" fillId="5" borderId="152" xfId="0" applyFont="1" applyFill="1" applyBorder="1" applyAlignment="1">
      <alignment horizontal="center" vertical="center"/>
    </xf>
    <xf numFmtId="0" fontId="8" fillId="0" borderId="157" xfId="0" applyFont="1" applyBorder="1"/>
    <xf numFmtId="1" fontId="12" fillId="5" borderId="152" xfId="0" applyNumberFormat="1" applyFont="1" applyFill="1" applyBorder="1" applyAlignment="1">
      <alignment horizontal="center" vertical="center"/>
    </xf>
    <xf numFmtId="0" fontId="8" fillId="0" borderId="159" xfId="0" applyFont="1" applyBorder="1"/>
    <xf numFmtId="0" fontId="11" fillId="0" borderId="152" xfId="2" applyFont="1" applyFill="1" applyBorder="1" applyAlignment="1">
      <alignment horizontal="center" vertical="center"/>
    </xf>
    <xf numFmtId="0" fontId="8" fillId="0" borderId="151" xfId="0" applyFont="1" applyBorder="1" applyAlignment="1">
      <alignment vertical="center"/>
    </xf>
    <xf numFmtId="0" fontId="12" fillId="5" borderId="151" xfId="0" applyFont="1" applyFill="1" applyBorder="1" applyAlignment="1">
      <alignment horizontal="center" vertical="center"/>
    </xf>
    <xf numFmtId="0" fontId="12" fillId="0" borderId="160" xfId="0" applyFont="1" applyBorder="1" applyAlignment="1">
      <alignment horizontal="center" vertical="center"/>
    </xf>
    <xf numFmtId="0" fontId="12" fillId="0" borderId="151" xfId="0" applyFont="1" applyBorder="1" applyAlignment="1">
      <alignment horizontal="center" vertical="center"/>
    </xf>
    <xf numFmtId="0" fontId="8" fillId="0" borderId="151" xfId="0" applyFont="1" applyBorder="1" applyAlignment="1">
      <alignment horizontal="center" vertical="center"/>
    </xf>
    <xf numFmtId="0" fontId="13" fillId="5" borderId="152" xfId="0" applyFont="1" applyFill="1" applyBorder="1" applyAlignment="1">
      <alignment horizontal="center"/>
    </xf>
    <xf numFmtId="0" fontId="8" fillId="0" borderId="161" xfId="0" applyFont="1" applyBorder="1"/>
    <xf numFmtId="0" fontId="12" fillId="5" borderId="150" xfId="0" applyFont="1" applyFill="1" applyBorder="1" applyAlignment="1">
      <alignment horizontal="center" vertical="center"/>
    </xf>
    <xf numFmtId="0" fontId="12" fillId="5" borderId="158" xfId="0" applyFont="1" applyFill="1" applyBorder="1" applyAlignment="1">
      <alignment horizontal="center" vertical="center"/>
    </xf>
    <xf numFmtId="0" fontId="12" fillId="9" borderId="12" xfId="10" applyNumberFormat="1" applyFont="1" applyFill="1" applyBorder="1" applyAlignment="1">
      <alignment horizontal="center" vertical="center"/>
    </xf>
    <xf numFmtId="0" fontId="8" fillId="9" borderId="153" xfId="0" applyNumberFormat="1" applyFont="1" applyFill="1" applyBorder="1" applyAlignment="1">
      <alignment horizontal="center"/>
    </xf>
    <xf numFmtId="0" fontId="12" fillId="9" borderId="12" xfId="0" applyNumberFormat="1" applyFont="1" applyFill="1" applyBorder="1" applyAlignment="1">
      <alignment horizontal="center" vertical="center"/>
    </xf>
    <xf numFmtId="0" fontId="8" fillId="9" borderId="154" xfId="0" applyNumberFormat="1" applyFont="1" applyFill="1" applyBorder="1" applyAlignment="1">
      <alignment horizontal="center"/>
    </xf>
    <xf numFmtId="0" fontId="41" fillId="9" borderId="12" xfId="0" applyFont="1" applyFill="1" applyBorder="1" applyAlignment="1">
      <alignment horizontal="center" vertical="center"/>
    </xf>
    <xf numFmtId="0" fontId="8" fillId="9" borderId="162" xfId="0" applyNumberFormat="1" applyFont="1" applyFill="1" applyBorder="1" applyAlignment="1">
      <alignment horizontal="center"/>
    </xf>
    <xf numFmtId="0" fontId="8" fillId="9" borderId="163" xfId="0" applyNumberFormat="1" applyFont="1" applyFill="1" applyBorder="1" applyAlignment="1">
      <alignment horizontal="center"/>
    </xf>
    <xf numFmtId="0" fontId="13" fillId="3" borderId="15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1" fillId="3" borderId="13" xfId="2" applyFont="1" applyFill="1" applyBorder="1" applyAlignment="1">
      <alignment horizontal="center" vertical="center"/>
    </xf>
    <xf numFmtId="0" fontId="12" fillId="3" borderId="12" xfId="0" applyNumberFormat="1" applyFont="1" applyFill="1" applyBorder="1" applyAlignment="1">
      <alignment horizontal="center" vertical="center"/>
    </xf>
    <xf numFmtId="0" fontId="8" fillId="3" borderId="154" xfId="0" applyNumberFormat="1" applyFont="1" applyFill="1" applyBorder="1" applyAlignment="1">
      <alignment horizontal="center"/>
    </xf>
    <xf numFmtId="0" fontId="42" fillId="0" borderId="0" xfId="0" applyFont="1"/>
    <xf numFmtId="1" fontId="12" fillId="3" borderId="1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3" borderId="0" xfId="0" applyFont="1" applyFill="1"/>
    <xf numFmtId="0" fontId="12" fillId="27" borderId="12" xfId="0" applyFont="1" applyFill="1" applyBorder="1" applyAlignment="1">
      <alignment horizontal="center" vertical="center"/>
    </xf>
    <xf numFmtId="171" fontId="12" fillId="3" borderId="12" xfId="0" applyNumberFormat="1" applyFont="1" applyFill="1" applyBorder="1" applyAlignment="1">
      <alignment horizontal="center" vertical="center"/>
    </xf>
    <xf numFmtId="49" fontId="3" fillId="25" borderId="22" xfId="0" applyNumberFormat="1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0" fontId="37" fillId="20" borderId="0" xfId="0" applyFont="1" applyFill="1" applyAlignment="1">
      <alignment horizontal="center" textRotation="90"/>
    </xf>
    <xf numFmtId="0" fontId="3" fillId="23" borderId="48" xfId="0" applyFont="1" applyFill="1" applyBorder="1" applyAlignment="1">
      <alignment horizontal="center"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5" borderId="23" xfId="0" applyFont="1" applyFill="1" applyBorder="1" applyAlignment="1">
      <alignment horizontal="left" vertical="center" wrapText="1" indent="2"/>
    </xf>
    <xf numFmtId="0" fontId="3" fillId="25" borderId="74" xfId="0" applyFont="1" applyFill="1" applyBorder="1" applyAlignment="1">
      <alignment horizontal="left" vertical="center" wrapText="1" indent="2"/>
    </xf>
    <xf numFmtId="0" fontId="2" fillId="0" borderId="43" xfId="0" applyFont="1" applyBorder="1" applyAlignment="1">
      <alignment horizontal="center"/>
    </xf>
    <xf numFmtId="0" fontId="3" fillId="25" borderId="27" xfId="0" applyFont="1" applyFill="1" applyBorder="1" applyAlignment="1">
      <alignment horizontal="left" vertical="center" wrapText="1" indent="2"/>
    </xf>
    <xf numFmtId="0" fontId="41" fillId="3" borderId="12" xfId="0" applyFont="1" applyFill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166" fontId="2" fillId="0" borderId="0" xfId="0" applyNumberFormat="1" applyFont="1"/>
    <xf numFmtId="173" fontId="3" fillId="0" borderId="10" xfId="9" applyNumberFormat="1" applyFont="1" applyFill="1" applyBorder="1" applyAlignment="1">
      <alignment horizontal="center" vertical="center" wrapText="1"/>
    </xf>
    <xf numFmtId="173" fontId="3" fillId="0" borderId="6" xfId="9" applyNumberFormat="1" applyFont="1" applyFill="1" applyBorder="1" applyAlignment="1">
      <alignment horizontal="center" vertical="center" wrapText="1"/>
    </xf>
    <xf numFmtId="173" fontId="31" fillId="5" borderId="46" xfId="0" applyNumberFormat="1" applyFont="1" applyFill="1" applyBorder="1" applyAlignment="1">
      <alignment horizontal="center" vertical="center"/>
    </xf>
    <xf numFmtId="173" fontId="4" fillId="0" borderId="33" xfId="0" applyNumberFormat="1" applyFont="1" applyBorder="1"/>
    <xf numFmtId="173" fontId="31" fillId="0" borderId="100" xfId="0" applyNumberFormat="1" applyFont="1" applyBorder="1" applyAlignment="1">
      <alignment horizontal="center"/>
    </xf>
    <xf numFmtId="173" fontId="31" fillId="0" borderId="105" xfId="0" applyNumberFormat="1" applyFont="1" applyBorder="1" applyAlignment="1">
      <alignment horizontal="center"/>
    </xf>
    <xf numFmtId="173" fontId="31" fillId="0" borderId="108" xfId="0" applyNumberFormat="1" applyFont="1" applyBorder="1" applyAlignment="1">
      <alignment horizontal="center"/>
    </xf>
    <xf numFmtId="173" fontId="31" fillId="0" borderId="112" xfId="0" applyNumberFormat="1" applyFont="1" applyBorder="1" applyAlignment="1">
      <alignment horizontal="center"/>
    </xf>
    <xf numFmtId="173" fontId="31" fillId="0" borderId="32" xfId="0" applyNumberFormat="1" applyFont="1" applyBorder="1" applyAlignment="1">
      <alignment horizontal="center"/>
    </xf>
    <xf numFmtId="173" fontId="31" fillId="0" borderId="52" xfId="0" applyNumberFormat="1" applyFont="1" applyBorder="1" applyAlignment="1">
      <alignment horizontal="center"/>
    </xf>
    <xf numFmtId="0" fontId="2" fillId="9" borderId="101" xfId="0" applyFont="1" applyFill="1" applyBorder="1" applyAlignment="1">
      <alignment horizontal="center" vertical="center"/>
    </xf>
    <xf numFmtId="0" fontId="3" fillId="9" borderId="101" xfId="0" applyFont="1" applyFill="1" applyBorder="1" applyAlignment="1">
      <alignment horizontal="center" vertical="center"/>
    </xf>
    <xf numFmtId="2" fontId="2" fillId="9" borderId="101" xfId="0" applyNumberFormat="1" applyFont="1" applyFill="1" applyBorder="1" applyAlignment="1">
      <alignment horizontal="center" vertical="center"/>
    </xf>
    <xf numFmtId="173" fontId="31" fillId="9" borderId="101" xfId="0" applyNumberFormat="1" applyFont="1" applyFill="1" applyBorder="1" applyAlignment="1">
      <alignment horizontal="center"/>
    </xf>
    <xf numFmtId="173" fontId="31" fillId="0" borderId="31" xfId="0" applyNumberFormat="1" applyFont="1" applyBorder="1" applyAlignment="1">
      <alignment horizontal="center"/>
    </xf>
    <xf numFmtId="173" fontId="31" fillId="0" borderId="121" xfId="0" applyNumberFormat="1" applyFont="1" applyBorder="1" applyAlignment="1">
      <alignment horizontal="center"/>
    </xf>
    <xf numFmtId="173" fontId="30" fillId="0" borderId="47" xfId="0" applyNumberFormat="1" applyFont="1" applyFill="1" applyBorder="1" applyAlignment="1">
      <alignment horizontal="center" vertical="center" wrapText="1"/>
    </xf>
    <xf numFmtId="173" fontId="31" fillId="0" borderId="126" xfId="0" applyNumberFormat="1" applyFont="1" applyBorder="1" applyAlignment="1">
      <alignment horizontal="center"/>
    </xf>
    <xf numFmtId="168" fontId="33" fillId="0" borderId="82" xfId="0" applyNumberFormat="1" applyFont="1" applyBorder="1" applyAlignment="1">
      <alignment horizontal="center"/>
    </xf>
    <xf numFmtId="173" fontId="31" fillId="0" borderId="135" xfId="0" applyNumberFormat="1" applyFont="1" applyBorder="1" applyAlignment="1">
      <alignment horizontal="center" vertical="center"/>
    </xf>
    <xf numFmtId="168" fontId="33" fillId="0" borderId="70" xfId="0" applyNumberFormat="1" applyFont="1" applyBorder="1" applyAlignment="1">
      <alignment horizontal="center"/>
    </xf>
    <xf numFmtId="168" fontId="33" fillId="0" borderId="43" xfId="0" applyNumberFormat="1" applyFont="1" applyBorder="1" applyAlignment="1">
      <alignment horizontal="center"/>
    </xf>
    <xf numFmtId="173" fontId="31" fillId="0" borderId="46" xfId="0" applyNumberFormat="1" applyFont="1" applyBorder="1" applyAlignment="1">
      <alignment horizontal="center"/>
    </xf>
    <xf numFmtId="173" fontId="31" fillId="0" borderId="142" xfId="0" applyNumberFormat="1" applyFont="1" applyBorder="1" applyAlignment="1">
      <alignment horizontal="center"/>
    </xf>
    <xf numFmtId="173" fontId="31" fillId="5" borderId="2" xfId="0" applyNumberFormat="1" applyFont="1" applyFill="1" applyBorder="1" applyAlignment="1">
      <alignment horizontal="center"/>
    </xf>
    <xf numFmtId="173" fontId="31" fillId="0" borderId="40" xfId="0" applyNumberFormat="1" applyFont="1" applyBorder="1" applyAlignment="1">
      <alignment horizontal="center"/>
    </xf>
    <xf numFmtId="173" fontId="31" fillId="0" borderId="79" xfId="0" applyNumberFormat="1" applyFont="1" applyBorder="1" applyAlignment="1">
      <alignment horizontal="center"/>
    </xf>
    <xf numFmtId="173" fontId="4" fillId="0" borderId="33" xfId="0" applyNumberFormat="1" applyFont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/>
    </xf>
    <xf numFmtId="173" fontId="3" fillId="9" borderId="6" xfId="9" applyNumberFormat="1" applyFont="1" applyFill="1" applyBorder="1" applyAlignment="1">
      <alignment horizontal="center" vertical="center" wrapText="1"/>
    </xf>
    <xf numFmtId="0" fontId="2" fillId="9" borderId="53" xfId="0" applyFont="1" applyFill="1" applyBorder="1" applyAlignment="1">
      <alignment horizontal="center" vertical="center"/>
    </xf>
    <xf numFmtId="0" fontId="3" fillId="9" borderId="53" xfId="0" applyFont="1" applyFill="1" applyBorder="1" applyAlignment="1">
      <alignment horizontal="center" vertical="center"/>
    </xf>
    <xf numFmtId="173" fontId="31" fillId="9" borderId="100" xfId="0" applyNumberFormat="1" applyFont="1" applyFill="1" applyBorder="1" applyAlignment="1">
      <alignment horizontal="center"/>
    </xf>
    <xf numFmtId="0" fontId="2" fillId="9" borderId="60" xfId="0" applyFont="1" applyFill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173" fontId="31" fillId="9" borderId="112" xfId="0" applyNumberFormat="1" applyFont="1" applyFill="1" applyBorder="1" applyAlignment="1">
      <alignment horizontal="center"/>
    </xf>
    <xf numFmtId="0" fontId="3" fillId="9" borderId="53" xfId="0" quotePrefix="1" applyFont="1" applyFill="1" applyBorder="1" applyAlignment="1">
      <alignment horizontal="center" vertical="center"/>
    </xf>
    <xf numFmtId="2" fontId="3" fillId="9" borderId="101" xfId="0" applyNumberFormat="1" applyFont="1" applyFill="1" applyBorder="1" applyAlignment="1">
      <alignment horizontal="center" vertical="center"/>
    </xf>
    <xf numFmtId="0" fontId="2" fillId="9" borderId="52" xfId="0" applyFont="1" applyFill="1" applyBorder="1" applyAlignment="1">
      <alignment horizontal="center" vertical="center"/>
    </xf>
    <xf numFmtId="0" fontId="3" fillId="9" borderId="52" xfId="0" applyFont="1" applyFill="1" applyBorder="1" applyAlignment="1">
      <alignment horizontal="center" vertical="center"/>
    </xf>
    <xf numFmtId="0" fontId="3" fillId="9" borderId="52" xfId="0" quotePrefix="1" applyFont="1" applyFill="1" applyBorder="1" applyAlignment="1">
      <alignment horizontal="center" vertical="center"/>
    </xf>
    <xf numFmtId="173" fontId="31" fillId="9" borderId="52" xfId="0" applyNumberFormat="1" applyFont="1" applyFill="1" applyBorder="1" applyAlignment="1">
      <alignment horizontal="center"/>
    </xf>
    <xf numFmtId="0" fontId="2" fillId="0" borderId="60" xfId="0" quotePrefix="1" applyFont="1" applyFill="1" applyBorder="1" applyAlignment="1">
      <alignment horizontal="center" vertical="center"/>
    </xf>
    <xf numFmtId="173" fontId="31" fillId="0" borderId="112" xfId="0" applyNumberFormat="1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 vertical="center"/>
    </xf>
    <xf numFmtId="0" fontId="43" fillId="28" borderId="164" xfId="11" applyFont="1" applyFill="1" applyBorder="1" applyAlignment="1">
      <alignment horizontal="center"/>
    </xf>
    <xf numFmtId="0" fontId="43" fillId="7" borderId="164" xfId="12" applyFont="1" applyFill="1" applyBorder="1" applyAlignment="1">
      <alignment horizontal="center"/>
    </xf>
    <xf numFmtId="0" fontId="43" fillId="7" borderId="164" xfId="13" applyFont="1" applyFill="1" applyBorder="1" applyAlignment="1">
      <alignment horizontal="center"/>
    </xf>
    <xf numFmtId="1" fontId="43" fillId="6" borderId="164" xfId="14" applyNumberFormat="1" applyFont="1" applyFill="1" applyBorder="1" applyAlignment="1">
      <alignment horizontal="center"/>
    </xf>
    <xf numFmtId="0" fontId="43" fillId="6" borderId="164" xfId="15" applyFont="1" applyFill="1" applyBorder="1" applyAlignment="1">
      <alignment horizontal="center"/>
    </xf>
    <xf numFmtId="1" fontId="43" fillId="7" borderId="164" xfId="16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49" fontId="3" fillId="0" borderId="38" xfId="0" applyNumberFormat="1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/>
    </xf>
    <xf numFmtId="0" fontId="4" fillId="23" borderId="67" xfId="0" applyFont="1" applyFill="1" applyBorder="1" applyAlignment="1">
      <alignment horizontal="center" vertical="center" wrapText="1"/>
    </xf>
    <xf numFmtId="0" fontId="4" fillId="23" borderId="68" xfId="0" applyFont="1" applyFill="1" applyBorder="1" applyAlignment="1">
      <alignment horizontal="center" vertical="center" wrapText="1"/>
    </xf>
    <xf numFmtId="0" fontId="4" fillId="23" borderId="83" xfId="0" applyFont="1" applyFill="1" applyBorder="1" applyAlignment="1">
      <alignment horizontal="center" vertical="center" wrapText="1"/>
    </xf>
    <xf numFmtId="0" fontId="3" fillId="25" borderId="140" xfId="0" applyFont="1" applyFill="1" applyBorder="1" applyAlignment="1">
      <alignment horizontal="left" vertical="center" wrapText="1" indent="2"/>
    </xf>
    <xf numFmtId="0" fontId="3" fillId="25" borderId="141" xfId="0" applyFont="1" applyFill="1" applyBorder="1" applyAlignment="1">
      <alignment horizontal="left" vertical="center" wrapText="1" indent="2"/>
    </xf>
    <xf numFmtId="0" fontId="3" fillId="25" borderId="26" xfId="0" applyFont="1" applyFill="1" applyBorder="1" applyAlignment="1">
      <alignment horizontal="left" vertical="center" wrapText="1" indent="2"/>
    </xf>
    <xf numFmtId="0" fontId="3" fillId="25" borderId="27" xfId="0" applyFont="1" applyFill="1" applyBorder="1" applyAlignment="1">
      <alignment horizontal="left" vertical="center" wrapText="1" indent="2"/>
    </xf>
    <xf numFmtId="0" fontId="3" fillId="25" borderId="75" xfId="0" applyFont="1" applyFill="1" applyBorder="1" applyAlignment="1">
      <alignment horizontal="left" vertical="center" wrapText="1" indent="2"/>
    </xf>
    <xf numFmtId="0" fontId="3" fillId="25" borderId="76" xfId="0" applyFont="1" applyFill="1" applyBorder="1" applyAlignment="1">
      <alignment horizontal="left" vertical="center" wrapText="1" indent="2"/>
    </xf>
    <xf numFmtId="0" fontId="3" fillId="25" borderId="77" xfId="0" applyFont="1" applyFill="1" applyBorder="1" applyAlignment="1">
      <alignment horizontal="left" vertical="center" wrapText="1" indent="2"/>
    </xf>
    <xf numFmtId="49" fontId="3" fillId="23" borderId="26" xfId="0" applyNumberFormat="1" applyFont="1" applyFill="1" applyBorder="1" applyAlignment="1">
      <alignment horizontal="center" vertical="center" wrapText="1"/>
    </xf>
    <xf numFmtId="49" fontId="3" fillId="23" borderId="27" xfId="0" applyNumberFormat="1" applyFont="1" applyFill="1" applyBorder="1" applyAlignment="1">
      <alignment horizontal="center" vertical="center" wrapText="1"/>
    </xf>
    <xf numFmtId="49" fontId="3" fillId="23" borderId="39" xfId="0" applyNumberFormat="1" applyFont="1" applyFill="1" applyBorder="1" applyAlignment="1">
      <alignment horizontal="center" vertical="center" wrapText="1"/>
    </xf>
    <xf numFmtId="49" fontId="3" fillId="25" borderId="143" xfId="0" applyNumberFormat="1" applyFont="1" applyFill="1" applyBorder="1" applyAlignment="1">
      <alignment horizontal="left" vertical="center" wrapText="1"/>
    </xf>
    <xf numFmtId="49" fontId="3" fillId="25" borderId="72" xfId="0" applyNumberFormat="1" applyFont="1" applyFill="1" applyBorder="1" applyAlignment="1">
      <alignment horizontal="left" vertical="center" wrapText="1"/>
    </xf>
    <xf numFmtId="49" fontId="3" fillId="23" borderId="30" xfId="0" applyNumberFormat="1" applyFont="1" applyFill="1" applyBorder="1" applyAlignment="1">
      <alignment horizontal="center" vertical="center" wrapText="1"/>
    </xf>
    <xf numFmtId="49" fontId="3" fillId="23" borderId="31" xfId="0" applyNumberFormat="1" applyFont="1" applyFill="1" applyBorder="1" applyAlignment="1">
      <alignment horizontal="center" vertical="center" wrapText="1"/>
    </xf>
    <xf numFmtId="0" fontId="3" fillId="23" borderId="30" xfId="0" applyFont="1" applyFill="1" applyBorder="1" applyAlignment="1">
      <alignment horizontal="center" vertical="center" wrapText="1"/>
    </xf>
    <xf numFmtId="0" fontId="3" fillId="23" borderId="0" xfId="0" applyFont="1" applyFill="1" applyBorder="1" applyAlignment="1">
      <alignment horizontal="center" vertical="center" wrapText="1"/>
    </xf>
    <xf numFmtId="0" fontId="3" fillId="25" borderId="58" xfId="0" applyFont="1" applyFill="1" applyBorder="1" applyAlignment="1">
      <alignment horizontal="left" vertical="center" wrapText="1"/>
    </xf>
    <xf numFmtId="0" fontId="3" fillId="25" borderId="24" xfId="0" applyFont="1" applyFill="1" applyBorder="1" applyAlignment="1">
      <alignment horizontal="left" vertical="center" wrapText="1"/>
    </xf>
    <xf numFmtId="0" fontId="3" fillId="25" borderId="136" xfId="0" applyFont="1" applyFill="1" applyBorder="1" applyAlignment="1">
      <alignment horizontal="left" vertical="center" wrapText="1"/>
    </xf>
    <xf numFmtId="0" fontId="3" fillId="25" borderId="61" xfId="0" applyFont="1" applyFill="1" applyBorder="1" applyAlignment="1">
      <alignment horizontal="left" vertical="center" wrapText="1"/>
    </xf>
    <xf numFmtId="0" fontId="3" fillId="25" borderId="62" xfId="0" applyFont="1" applyFill="1" applyBorder="1" applyAlignment="1">
      <alignment horizontal="left" vertical="center" wrapText="1"/>
    </xf>
    <xf numFmtId="0" fontId="3" fillId="25" borderId="138" xfId="0" applyFont="1" applyFill="1" applyBorder="1" applyAlignment="1">
      <alignment horizontal="left" vertical="center" wrapText="1"/>
    </xf>
    <xf numFmtId="49" fontId="3" fillId="25" borderId="22" xfId="0" applyNumberFormat="1" applyFont="1" applyFill="1" applyBorder="1" applyAlignment="1">
      <alignment horizontal="left" vertical="center" wrapText="1" indent="2"/>
    </xf>
    <xf numFmtId="0" fontId="3" fillId="25" borderId="23" xfId="0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0" fontId="3" fillId="25" borderId="74" xfId="0" applyFont="1" applyFill="1" applyBorder="1" applyAlignment="1">
      <alignment horizontal="left" vertical="center" wrapText="1" indent="2"/>
    </xf>
    <xf numFmtId="0" fontId="3" fillId="5" borderId="61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2" fillId="5" borderId="75" xfId="0" applyFont="1" applyFill="1" applyBorder="1" applyAlignment="1">
      <alignment horizontal="center"/>
    </xf>
    <xf numFmtId="0" fontId="2" fillId="5" borderId="133" xfId="0" applyFont="1" applyFill="1" applyBorder="1" applyAlignment="1">
      <alignment horizontal="center"/>
    </xf>
    <xf numFmtId="0" fontId="4" fillId="23" borderId="1" xfId="0" applyFont="1" applyFill="1" applyBorder="1" applyAlignment="1">
      <alignment horizontal="center" vertical="center" wrapText="1"/>
    </xf>
    <xf numFmtId="0" fontId="4" fillId="23" borderId="32" xfId="0" applyFont="1" applyFill="1" applyBorder="1" applyAlignment="1">
      <alignment horizontal="center" vertical="center" wrapText="1"/>
    </xf>
    <xf numFmtId="0" fontId="4" fillId="23" borderId="2" xfId="0" applyFont="1" applyFill="1" applyBorder="1" applyAlignment="1">
      <alignment horizontal="center" vertical="center" wrapText="1"/>
    </xf>
    <xf numFmtId="0" fontId="34" fillId="22" borderId="17" xfId="0" applyFont="1" applyFill="1" applyBorder="1" applyAlignment="1"/>
    <xf numFmtId="0" fontId="34" fillId="22" borderId="18" xfId="0" applyFont="1" applyFill="1" applyBorder="1" applyAlignment="1"/>
    <xf numFmtId="0" fontId="3" fillId="23" borderId="17" xfId="0" applyFont="1" applyFill="1" applyBorder="1" applyAlignment="1">
      <alignment horizontal="center" vertical="center" wrapText="1"/>
    </xf>
    <xf numFmtId="0" fontId="3" fillId="23" borderId="18" xfId="0" applyFont="1" applyFill="1" applyBorder="1" applyAlignment="1">
      <alignment horizontal="center" vertical="center" wrapText="1"/>
    </xf>
    <xf numFmtId="0" fontId="3" fillId="25" borderId="54" xfId="0" applyFont="1" applyFill="1" applyBorder="1" applyAlignment="1">
      <alignment horizontal="left" vertical="center" wrapText="1"/>
    </xf>
    <xf numFmtId="0" fontId="3" fillId="25" borderId="55" xfId="0" applyFont="1" applyFill="1" applyBorder="1" applyAlignment="1">
      <alignment horizontal="left" vertical="center" wrapText="1"/>
    </xf>
    <xf numFmtId="0" fontId="3" fillId="25" borderId="134" xfId="0" applyFont="1" applyFill="1" applyBorder="1" applyAlignment="1">
      <alignment horizontal="left" vertical="center" wrapText="1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23" borderId="32" xfId="0" applyFont="1" applyFill="1" applyBorder="1" applyAlignment="1">
      <alignment horizontal="center" vertical="center" wrapText="1"/>
    </xf>
    <xf numFmtId="0" fontId="3" fillId="23" borderId="2" xfId="0" applyFont="1" applyFill="1" applyBorder="1" applyAlignment="1">
      <alignment horizontal="center" vertical="center" wrapText="1"/>
    </xf>
    <xf numFmtId="0" fontId="3" fillId="5" borderId="58" xfId="0" applyFont="1" applyFill="1" applyBorder="1" applyAlignment="1">
      <alignment horizontal="center" vertical="center" wrapText="1"/>
    </xf>
    <xf numFmtId="0" fontId="0" fillId="5" borderId="59" xfId="0" applyFill="1" applyBorder="1" applyAlignment="1">
      <alignment horizontal="center" vertical="center" wrapText="1"/>
    </xf>
    <xf numFmtId="0" fontId="2" fillId="0" borderId="80" xfId="0" applyFont="1" applyBorder="1" applyAlignment="1">
      <alignment horizontal="center"/>
    </xf>
    <xf numFmtId="0" fontId="2" fillId="0" borderId="78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1" xfId="0" applyFont="1" applyBorder="1" applyAlignment="1">
      <alignment horizontal="center"/>
    </xf>
    <xf numFmtId="0" fontId="3" fillId="0" borderId="54" xfId="0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166" fontId="30" fillId="26" borderId="1" xfId="0" applyNumberFormat="1" applyFont="1" applyFill="1" applyBorder="1" applyAlignment="1">
      <alignment horizontal="center" vertical="center"/>
    </xf>
    <xf numFmtId="166" fontId="30" fillId="26" borderId="50" xfId="0" applyNumberFormat="1" applyFont="1" applyFill="1" applyBorder="1" applyAlignment="1">
      <alignment horizontal="center" vertical="center"/>
    </xf>
    <xf numFmtId="0" fontId="30" fillId="26" borderId="51" xfId="0" applyFont="1" applyFill="1" applyBorder="1" applyAlignment="1">
      <alignment horizontal="center" vertical="center"/>
    </xf>
    <xf numFmtId="0" fontId="30" fillId="26" borderId="50" xfId="0" applyFont="1" applyFill="1" applyBorder="1" applyAlignment="1">
      <alignment horizontal="center" vertical="center"/>
    </xf>
    <xf numFmtId="0" fontId="30" fillId="26" borderId="1" xfId="0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3" fillId="26" borderId="47" xfId="0" applyFont="1" applyFill="1" applyBorder="1" applyAlignment="1">
      <alignment horizontal="left" vertical="center"/>
    </xf>
    <xf numFmtId="0" fontId="3" fillId="26" borderId="101" xfId="0" applyFont="1" applyFill="1" applyBorder="1" applyAlignment="1">
      <alignment horizontal="left" vertical="center"/>
    </xf>
    <xf numFmtId="0" fontId="3" fillId="9" borderId="54" xfId="0" applyFont="1" applyFill="1" applyBorder="1" applyAlignment="1">
      <alignment horizontal="center" vertical="center"/>
    </xf>
    <xf numFmtId="0" fontId="0" fillId="9" borderId="56" xfId="0" applyFill="1" applyBorder="1" applyAlignment="1">
      <alignment horizontal="center" vertical="center"/>
    </xf>
    <xf numFmtId="0" fontId="3" fillId="9" borderId="58" xfId="0" applyFont="1" applyFill="1" applyBorder="1" applyAlignment="1">
      <alignment horizontal="center" vertical="center" wrapText="1"/>
    </xf>
    <xf numFmtId="0" fontId="3" fillId="9" borderId="59" xfId="0" applyFont="1" applyFill="1" applyBorder="1" applyAlignment="1">
      <alignment horizontal="center" vertical="center" wrapText="1"/>
    </xf>
    <xf numFmtId="0" fontId="3" fillId="26" borderId="116" xfId="0" applyFont="1" applyFill="1" applyBorder="1" applyAlignment="1">
      <alignment horizontal="left" vertical="center"/>
    </xf>
    <xf numFmtId="0" fontId="3" fillId="26" borderId="64" xfId="0" applyFont="1" applyFill="1" applyBorder="1" applyAlignment="1">
      <alignment horizontal="left" vertical="center"/>
    </xf>
    <xf numFmtId="0" fontId="3" fillId="9" borderId="58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3" fillId="9" borderId="54" xfId="0" applyFont="1" applyFill="1" applyBorder="1" applyAlignment="1">
      <alignment horizontal="center" vertical="center" wrapText="1"/>
    </xf>
    <xf numFmtId="0" fontId="0" fillId="9" borderId="56" xfId="0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0" fontId="3" fillId="9" borderId="61" xfId="0" applyFont="1" applyFill="1" applyBorder="1" applyAlignment="1">
      <alignment horizontal="center" vertical="center"/>
    </xf>
    <xf numFmtId="0" fontId="3" fillId="9" borderId="63" xfId="0" applyFont="1" applyFill="1" applyBorder="1" applyAlignment="1">
      <alignment horizontal="center" vertical="center"/>
    </xf>
    <xf numFmtId="0" fontId="37" fillId="20" borderId="0" xfId="0" applyFont="1" applyFill="1" applyAlignment="1">
      <alignment horizontal="center" textRotation="90"/>
    </xf>
    <xf numFmtId="49" fontId="3" fillId="25" borderId="42" xfId="0" applyNumberFormat="1" applyFont="1" applyFill="1" applyBorder="1" applyAlignment="1">
      <alignment horizontal="left" vertical="center" wrapText="1" indent="2"/>
    </xf>
    <xf numFmtId="49" fontId="3" fillId="25" borderId="43" xfId="0" applyNumberFormat="1" applyFont="1" applyFill="1" applyBorder="1" applyAlignment="1">
      <alignment horizontal="left" vertical="center" wrapText="1" indent="2"/>
    </xf>
    <xf numFmtId="49" fontId="3" fillId="25" borderId="44" xfId="0" applyNumberFormat="1" applyFont="1" applyFill="1" applyBorder="1" applyAlignment="1">
      <alignment horizontal="left" vertical="center" wrapText="1" indent="2"/>
    </xf>
    <xf numFmtId="166" fontId="2" fillId="5" borderId="44" xfId="9" applyNumberFormat="1" applyFont="1" applyFill="1" applyBorder="1" applyAlignment="1">
      <alignment horizontal="center" vertical="center"/>
    </xf>
    <xf numFmtId="166" fontId="0" fillId="5" borderId="45" xfId="0" applyNumberFormat="1" applyFill="1" applyBorder="1" applyAlignment="1">
      <alignment horizontal="center" vertical="center"/>
    </xf>
    <xf numFmtId="0" fontId="3" fillId="23" borderId="48" xfId="0" applyFont="1" applyFill="1" applyBorder="1" applyAlignment="1">
      <alignment horizontal="center"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0" fillId="5" borderId="56" xfId="0" applyFill="1" applyBorder="1" applyAlignment="1">
      <alignment horizontal="center" vertical="center" wrapText="1"/>
    </xf>
    <xf numFmtId="0" fontId="3" fillId="23" borderId="34" xfId="0" applyFont="1" applyFill="1" applyBorder="1" applyAlignment="1">
      <alignment horizontal="center" vertical="center" wrapText="1"/>
    </xf>
    <xf numFmtId="0" fontId="3" fillId="23" borderId="35" xfId="0" applyFont="1" applyFill="1" applyBorder="1" applyAlignment="1">
      <alignment horizontal="center" vertical="center" wrapText="1"/>
    </xf>
    <xf numFmtId="0" fontId="3" fillId="23" borderId="36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9" fontId="3" fillId="25" borderId="74" xfId="0" applyNumberFormat="1" applyFont="1" applyFill="1" applyBorder="1" applyAlignment="1">
      <alignment horizontal="left" vertical="center" wrapText="1" indent="2"/>
    </xf>
    <xf numFmtId="166" fontId="33" fillId="5" borderId="71" xfId="0" applyNumberFormat="1" applyFont="1" applyFill="1" applyBorder="1" applyAlignment="1">
      <alignment horizontal="center" vertical="center" wrapText="1"/>
    </xf>
    <xf numFmtId="166" fontId="0" fillId="5" borderId="74" xfId="0" applyNumberFormat="1" applyFill="1" applyBorder="1" applyAlignment="1">
      <alignment horizontal="center" vertical="center" wrapText="1"/>
    </xf>
    <xf numFmtId="166" fontId="2" fillId="0" borderId="93" xfId="0" applyNumberFormat="1" applyFont="1" applyBorder="1" applyAlignment="1">
      <alignment horizontal="center"/>
    </xf>
    <xf numFmtId="166" fontId="2" fillId="0" borderId="24" xfId="0" applyNumberFormat="1" applyFont="1" applyBorder="1" applyAlignment="1">
      <alignment horizontal="center"/>
    </xf>
    <xf numFmtId="0" fontId="4" fillId="23" borderId="34" xfId="0" applyFont="1" applyFill="1" applyBorder="1" applyAlignment="1">
      <alignment horizontal="left" vertical="center" wrapText="1"/>
    </xf>
    <xf numFmtId="0" fontId="4" fillId="23" borderId="35" xfId="0" applyFont="1" applyFill="1" applyBorder="1" applyAlignment="1">
      <alignment horizontal="left" vertical="center" wrapText="1"/>
    </xf>
    <xf numFmtId="0" fontId="4" fillId="23" borderId="36" xfId="0" applyFont="1" applyFill="1" applyBorder="1" applyAlignment="1">
      <alignment horizontal="left" vertical="center" wrapText="1"/>
    </xf>
    <xf numFmtId="0" fontId="4" fillId="23" borderId="20" xfId="0" applyFont="1" applyFill="1" applyBorder="1" applyAlignment="1">
      <alignment horizontal="left" vertical="center" wrapText="1"/>
    </xf>
    <xf numFmtId="0" fontId="4" fillId="23" borderId="21" xfId="0" applyFont="1" applyFill="1" applyBorder="1" applyAlignment="1">
      <alignment horizontal="left" vertical="center" wrapText="1"/>
    </xf>
    <xf numFmtId="0" fontId="4" fillId="23" borderId="94" xfId="0" applyFont="1" applyFill="1" applyBorder="1" applyAlignment="1">
      <alignment horizontal="left" vertical="center" wrapText="1"/>
    </xf>
    <xf numFmtId="175" fontId="39" fillId="22" borderId="0" xfId="0" applyNumberFormat="1" applyFont="1" applyFill="1" applyAlignment="1">
      <alignment horizontal="center" vertical="center"/>
    </xf>
    <xf numFmtId="0" fontId="34" fillId="22" borderId="19" xfId="0" applyFont="1" applyFill="1" applyBorder="1" applyAlignment="1"/>
    <xf numFmtId="0" fontId="3" fillId="23" borderId="65" xfId="0" applyFont="1" applyFill="1" applyBorder="1" applyAlignment="1">
      <alignment horizontal="center" vertical="center" wrapText="1"/>
    </xf>
    <xf numFmtId="0" fontId="3" fillId="23" borderId="84" xfId="0" applyFont="1" applyFill="1" applyBorder="1" applyAlignment="1">
      <alignment horizontal="center" vertical="center" wrapText="1"/>
    </xf>
    <xf numFmtId="0" fontId="3" fillId="23" borderId="66" xfId="0" applyFont="1" applyFill="1" applyBorder="1" applyAlignment="1">
      <alignment horizontal="center" vertical="center" wrapText="1"/>
    </xf>
    <xf numFmtId="49" fontId="3" fillId="25" borderId="86" xfId="0" applyNumberFormat="1" applyFont="1" applyFill="1" applyBorder="1" applyAlignment="1">
      <alignment horizontal="left" vertical="center" wrapText="1" indent="2"/>
    </xf>
    <xf numFmtId="49" fontId="3" fillId="25" borderId="87" xfId="0" applyNumberFormat="1" applyFont="1" applyFill="1" applyBorder="1" applyAlignment="1">
      <alignment horizontal="left" vertical="center" wrapText="1" indent="2"/>
    </xf>
    <xf numFmtId="49" fontId="3" fillId="25" borderId="88" xfId="0" applyNumberFormat="1" applyFont="1" applyFill="1" applyBorder="1" applyAlignment="1">
      <alignment horizontal="left" vertical="center" wrapText="1" indent="2"/>
    </xf>
    <xf numFmtId="166" fontId="2" fillId="0" borderId="91" xfId="0" applyNumberFormat="1" applyFont="1" applyBorder="1" applyAlignment="1">
      <alignment horizontal="center"/>
    </xf>
    <xf numFmtId="166" fontId="2" fillId="0" borderId="92" xfId="0" applyNumberFormat="1" applyFont="1" applyBorder="1" applyAlignment="1">
      <alignment horizontal="center"/>
    </xf>
    <xf numFmtId="166" fontId="2" fillId="9" borderId="93" xfId="0" applyNumberFormat="1" applyFont="1" applyFill="1" applyBorder="1" applyAlignment="1">
      <alignment horizontal="center"/>
    </xf>
    <xf numFmtId="166" fontId="2" fillId="9" borderId="24" xfId="0" applyNumberFormat="1" applyFont="1" applyFill="1" applyBorder="1" applyAlignment="1">
      <alignment horizontal="center"/>
    </xf>
    <xf numFmtId="0" fontId="3" fillId="5" borderId="54" xfId="0" applyFont="1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/>
    </xf>
    <xf numFmtId="0" fontId="26" fillId="19" borderId="5" xfId="0" applyFont="1" applyFill="1" applyBorder="1" applyAlignment="1">
      <alignment horizontal="right"/>
    </xf>
    <xf numFmtId="0" fontId="26" fillId="19" borderId="85" xfId="0" applyFont="1" applyFill="1" applyBorder="1" applyAlignment="1">
      <alignment horizontal="right"/>
    </xf>
    <xf numFmtId="0" fontId="17" fillId="11" borderId="7" xfId="0" applyFont="1" applyFill="1" applyBorder="1" applyAlignment="1">
      <alignment horizontal="right"/>
    </xf>
    <xf numFmtId="0" fontId="17" fillId="11" borderId="145" xfId="0" applyFont="1" applyFill="1" applyBorder="1" applyAlignment="1">
      <alignment horizontal="right"/>
    </xf>
    <xf numFmtId="0" fontId="15" fillId="0" borderId="38" xfId="0" applyNumberFormat="1" applyFont="1" applyFill="1" applyBorder="1" applyAlignment="1">
      <alignment horizontal="center" vertical="center" wrapText="1"/>
    </xf>
    <xf numFmtId="49" fontId="15" fillId="0" borderId="38" xfId="0" applyNumberFormat="1" applyFont="1" applyFill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/>
    </xf>
    <xf numFmtId="0" fontId="17" fillId="12" borderId="67" xfId="0" applyFont="1" applyFill="1" applyBorder="1" applyAlignment="1">
      <alignment horizontal="center" vertical="center" wrapText="1"/>
    </xf>
    <xf numFmtId="0" fontId="17" fillId="12" borderId="68" xfId="0" applyFont="1" applyFill="1" applyBorder="1" applyAlignment="1">
      <alignment horizontal="center" vertical="center" wrapText="1"/>
    </xf>
    <xf numFmtId="0" fontId="17" fillId="12" borderId="83" xfId="0" applyFont="1" applyFill="1" applyBorder="1" applyAlignment="1">
      <alignment horizontal="center" vertical="center" wrapText="1"/>
    </xf>
    <xf numFmtId="0" fontId="19" fillId="19" borderId="3" xfId="0" applyFont="1" applyFill="1" applyBorder="1" applyAlignment="1">
      <alignment horizontal="right"/>
    </xf>
    <xf numFmtId="0" fontId="19" fillId="19" borderId="144" xfId="0" applyFont="1" applyFill="1" applyBorder="1" applyAlignment="1">
      <alignment horizontal="right"/>
    </xf>
    <xf numFmtId="0" fontId="15" fillId="13" borderId="26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3" borderId="75" xfId="0" applyFont="1" applyFill="1" applyBorder="1" applyAlignment="1">
      <alignment horizontal="left" vertical="center" wrapText="1" indent="2"/>
    </xf>
    <xf numFmtId="0" fontId="15" fillId="13" borderId="76" xfId="0" applyFont="1" applyFill="1" applyBorder="1" applyAlignment="1">
      <alignment horizontal="left" vertical="center" wrapText="1" indent="2"/>
    </xf>
    <xf numFmtId="0" fontId="15" fillId="13" borderId="77" xfId="0" applyFont="1" applyFill="1" applyBorder="1" applyAlignment="1">
      <alignment horizontal="left" vertical="center" wrapText="1" indent="2"/>
    </xf>
    <xf numFmtId="49" fontId="15" fillId="12" borderId="26" xfId="0" applyNumberFormat="1" applyFont="1" applyFill="1" applyBorder="1" applyAlignment="1">
      <alignment horizontal="center" vertical="center" wrapText="1"/>
    </xf>
    <xf numFmtId="49" fontId="15" fillId="12" borderId="27" xfId="0" applyNumberFormat="1" applyFont="1" applyFill="1" applyBorder="1" applyAlignment="1">
      <alignment horizontal="center" vertical="center" wrapText="1"/>
    </xf>
    <xf numFmtId="49" fontId="15" fillId="12" borderId="39" xfId="0" applyNumberFormat="1" applyFont="1" applyFill="1" applyBorder="1" applyAlignment="1">
      <alignment horizontal="center" vertical="center" wrapText="1"/>
    </xf>
    <xf numFmtId="49" fontId="15" fillId="13" borderId="143" xfId="0" applyNumberFormat="1" applyFont="1" applyFill="1" applyBorder="1" applyAlignment="1">
      <alignment horizontal="left" vertical="center" wrapText="1"/>
    </xf>
    <xf numFmtId="49" fontId="15" fillId="13" borderId="72" xfId="0" applyNumberFormat="1" applyFont="1" applyFill="1" applyBorder="1" applyAlignment="1">
      <alignment horizontal="left" vertical="center" wrapText="1"/>
    </xf>
    <xf numFmtId="49" fontId="15" fillId="12" borderId="30" xfId="0" applyNumberFormat="1" applyFont="1" applyFill="1" applyBorder="1" applyAlignment="1">
      <alignment horizontal="center" vertical="center" wrapText="1"/>
    </xf>
    <xf numFmtId="49" fontId="15" fillId="12" borderId="31" xfId="0" applyNumberFormat="1" applyFont="1" applyFill="1" applyBorder="1" applyAlignment="1">
      <alignment horizontal="center" vertical="center" wrapText="1"/>
    </xf>
    <xf numFmtId="0" fontId="15" fillId="12" borderId="30" xfId="0" applyFont="1" applyFill="1" applyBorder="1" applyAlignment="1">
      <alignment horizontal="center" vertical="center" wrapText="1"/>
    </xf>
    <xf numFmtId="0" fontId="15" fillId="12" borderId="0" xfId="0" applyFont="1" applyFill="1" applyBorder="1" applyAlignment="1">
      <alignment horizontal="center" vertical="center" wrapText="1"/>
    </xf>
    <xf numFmtId="0" fontId="15" fillId="13" borderId="58" xfId="0" applyFont="1" applyFill="1" applyBorder="1" applyAlignment="1">
      <alignment horizontal="left" vertical="center" wrapText="1"/>
    </xf>
    <xf numFmtId="0" fontId="15" fillId="13" borderId="24" xfId="0" applyFont="1" applyFill="1" applyBorder="1" applyAlignment="1">
      <alignment horizontal="left" vertical="center" wrapText="1"/>
    </xf>
    <xf numFmtId="0" fontId="15" fillId="13" borderId="136" xfId="0" applyFont="1" applyFill="1" applyBorder="1" applyAlignment="1">
      <alignment horizontal="left" vertical="center" wrapText="1"/>
    </xf>
    <xf numFmtId="0" fontId="15" fillId="13" borderId="61" xfId="0" applyFont="1" applyFill="1" applyBorder="1" applyAlignment="1">
      <alignment horizontal="left" vertical="center" wrapText="1"/>
    </xf>
    <xf numFmtId="0" fontId="15" fillId="13" borderId="62" xfId="0" applyFont="1" applyFill="1" applyBorder="1" applyAlignment="1">
      <alignment horizontal="left" vertical="center" wrapText="1"/>
    </xf>
    <xf numFmtId="0" fontId="15" fillId="13" borderId="138" xfId="0" applyFont="1" applyFill="1" applyBorder="1" applyAlignment="1">
      <alignment horizontal="left" vertical="center" wrapText="1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140" xfId="0" applyFont="1" applyFill="1" applyBorder="1" applyAlignment="1">
      <alignment horizontal="left" vertical="center" wrapText="1" indent="2"/>
    </xf>
    <xf numFmtId="0" fontId="15" fillId="13" borderId="141" xfId="0" applyFont="1" applyFill="1" applyBorder="1" applyAlignment="1">
      <alignment horizontal="left" vertical="center" wrapText="1" indent="2"/>
    </xf>
    <xf numFmtId="0" fontId="15" fillId="18" borderId="61" xfId="0" applyFont="1" applyFill="1" applyBorder="1" applyAlignment="1">
      <alignment horizontal="center" vertical="center" wrapText="1"/>
    </xf>
    <xf numFmtId="0" fontId="18" fillId="18" borderId="63" xfId="0" applyFont="1" applyFill="1" applyBorder="1" applyAlignment="1">
      <alignment horizontal="center" vertical="center" wrapText="1"/>
    </xf>
    <xf numFmtId="0" fontId="16" fillId="14" borderId="75" xfId="0" applyFont="1" applyFill="1" applyBorder="1" applyAlignment="1">
      <alignment horizontal="center"/>
    </xf>
    <xf numFmtId="0" fontId="16" fillId="14" borderId="133" xfId="0" applyFont="1" applyFill="1" applyBorder="1" applyAlignment="1">
      <alignment horizontal="center"/>
    </xf>
    <xf numFmtId="0" fontId="17" fillId="12" borderId="1" xfId="0" applyFont="1" applyFill="1" applyBorder="1" applyAlignment="1">
      <alignment horizontal="center" vertical="center" wrapText="1"/>
    </xf>
    <xf numFmtId="0" fontId="17" fillId="12" borderId="32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15" fillId="12" borderId="17" xfId="0" applyFont="1" applyFill="1" applyBorder="1" applyAlignment="1">
      <alignment horizontal="center" vertical="center" wrapText="1"/>
    </xf>
    <xf numFmtId="0" fontId="15" fillId="12" borderId="18" xfId="0" applyFont="1" applyFill="1" applyBorder="1" applyAlignment="1">
      <alignment horizontal="center" vertical="center" wrapText="1"/>
    </xf>
    <xf numFmtId="0" fontId="15" fillId="13" borderId="54" xfId="0" applyFont="1" applyFill="1" applyBorder="1" applyAlignment="1">
      <alignment horizontal="left" vertical="center" wrapText="1"/>
    </xf>
    <xf numFmtId="0" fontId="15" fillId="13" borderId="55" xfId="0" applyFont="1" applyFill="1" applyBorder="1" applyAlignment="1">
      <alignment horizontal="left" vertical="center" wrapText="1"/>
    </xf>
    <xf numFmtId="0" fontId="15" fillId="13" borderId="134" xfId="0" applyFont="1" applyFill="1" applyBorder="1" applyAlignment="1">
      <alignment horizontal="left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32" xfId="0" applyFont="1" applyFill="1" applyBorder="1" applyAlignment="1">
      <alignment horizontal="center" vertical="center" wrapText="1"/>
    </xf>
    <xf numFmtId="0" fontId="15" fillId="12" borderId="2" xfId="0" applyFont="1" applyFill="1" applyBorder="1" applyAlignment="1">
      <alignment horizontal="center" vertical="center" wrapText="1"/>
    </xf>
    <xf numFmtId="0" fontId="15" fillId="16" borderId="58" xfId="0" applyFont="1" applyFill="1" applyBorder="1" applyAlignment="1">
      <alignment horizontal="center" vertical="center" wrapText="1"/>
    </xf>
    <xf numFmtId="0" fontId="18" fillId="16" borderId="59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/>
    </xf>
    <xf numFmtId="0" fontId="16" fillId="0" borderId="78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16" fillId="0" borderId="81" xfId="0" applyFont="1" applyFill="1" applyBorder="1" applyAlignment="1">
      <alignment horizontal="center"/>
    </xf>
    <xf numFmtId="0" fontId="15" fillId="18" borderId="54" xfId="0" applyFont="1" applyFill="1" applyBorder="1" applyAlignment="1">
      <alignment horizontal="center" vertical="center"/>
    </xf>
    <xf numFmtId="0" fontId="18" fillId="18" borderId="56" xfId="0" applyFont="1" applyFill="1" applyBorder="1" applyAlignment="1">
      <alignment horizontal="center" vertical="center"/>
    </xf>
    <xf numFmtId="0" fontId="15" fillId="14" borderId="58" xfId="0" applyFont="1" applyFill="1" applyBorder="1" applyAlignment="1">
      <alignment horizontal="center" vertical="center"/>
    </xf>
    <xf numFmtId="0" fontId="18" fillId="14" borderId="59" xfId="0" applyFont="1" applyFill="1" applyBorder="1" applyAlignment="1">
      <alignment horizontal="center" vertical="center"/>
    </xf>
    <xf numFmtId="0" fontId="15" fillId="14" borderId="59" xfId="0" applyFont="1" applyFill="1" applyBorder="1" applyAlignment="1">
      <alignment horizontal="center" vertical="center"/>
    </xf>
    <xf numFmtId="0" fontId="15" fillId="16" borderId="61" xfId="0" applyFont="1" applyFill="1" applyBorder="1" applyAlignment="1">
      <alignment horizontal="center" vertical="center"/>
    </xf>
    <xf numFmtId="0" fontId="18" fillId="16" borderId="63" xfId="0" applyFont="1" applyFill="1" applyBorder="1" applyAlignment="1">
      <alignment horizontal="center" vertical="center"/>
    </xf>
    <xf numFmtId="166" fontId="19" fillId="15" borderId="1" xfId="0" applyNumberFormat="1" applyFont="1" applyFill="1" applyBorder="1" applyAlignment="1">
      <alignment horizontal="center" vertical="center"/>
    </xf>
    <xf numFmtId="166" fontId="19" fillId="15" borderId="50" xfId="0" applyNumberFormat="1" applyFont="1" applyFill="1" applyBorder="1" applyAlignment="1">
      <alignment horizontal="center" vertical="center"/>
    </xf>
    <xf numFmtId="0" fontId="19" fillId="15" borderId="51" xfId="0" applyFont="1" applyFill="1" applyBorder="1" applyAlignment="1">
      <alignment horizontal="center" vertical="center"/>
    </xf>
    <xf numFmtId="0" fontId="19" fillId="15" borderId="50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18" fillId="0" borderId="50" xfId="0" applyFont="1" applyFill="1" applyBorder="1" applyAlignment="1">
      <alignment horizontal="center" vertical="center"/>
    </xf>
    <xf numFmtId="0" fontId="15" fillId="16" borderId="63" xfId="0" applyFont="1" applyFill="1" applyBorder="1" applyAlignment="1">
      <alignment horizontal="center" vertical="center"/>
    </xf>
    <xf numFmtId="0" fontId="15" fillId="15" borderId="47" xfId="0" applyFont="1" applyFill="1" applyBorder="1" applyAlignment="1">
      <alignment horizontal="left" vertical="center"/>
    </xf>
    <xf numFmtId="0" fontId="15" fillId="15" borderId="101" xfId="0" applyFont="1" applyFill="1" applyBorder="1" applyAlignment="1">
      <alignment horizontal="left" vertical="center"/>
    </xf>
    <xf numFmtId="0" fontId="15" fillId="16" borderId="54" xfId="0" applyFont="1" applyFill="1" applyBorder="1" applyAlignment="1">
      <alignment horizontal="center" vertical="center"/>
    </xf>
    <xf numFmtId="0" fontId="18" fillId="16" borderId="56" xfId="0" applyFont="1" applyFill="1" applyBorder="1" applyAlignment="1">
      <alignment horizontal="center" vertical="center"/>
    </xf>
    <xf numFmtId="0" fontId="15" fillId="18" borderId="58" xfId="0" applyFont="1" applyFill="1" applyBorder="1" applyAlignment="1">
      <alignment horizontal="center" vertical="center"/>
    </xf>
    <xf numFmtId="0" fontId="15" fillId="18" borderId="59" xfId="0" applyFont="1" applyFill="1" applyBorder="1" applyAlignment="1">
      <alignment horizontal="center" vertical="center"/>
    </xf>
    <xf numFmtId="0" fontId="15" fillId="15" borderId="116" xfId="0" applyFont="1" applyFill="1" applyBorder="1" applyAlignment="1">
      <alignment horizontal="left" vertical="center"/>
    </xf>
    <xf numFmtId="0" fontId="15" fillId="15" borderId="64" xfId="0" applyFont="1" applyFill="1" applyBorder="1" applyAlignment="1">
      <alignment horizontal="left" vertical="center"/>
    </xf>
    <xf numFmtId="0" fontId="15" fillId="16" borderId="58" xfId="0" applyFont="1" applyFill="1" applyBorder="1" applyAlignment="1">
      <alignment horizontal="center" vertical="center"/>
    </xf>
    <xf numFmtId="0" fontId="15" fillId="16" borderId="59" xfId="0" applyFont="1" applyFill="1" applyBorder="1" applyAlignment="1">
      <alignment horizontal="center" vertical="center"/>
    </xf>
    <xf numFmtId="0" fontId="15" fillId="14" borderId="61" xfId="0" applyFont="1" applyFill="1" applyBorder="1" applyAlignment="1">
      <alignment horizontal="center" vertical="center" wrapText="1"/>
    </xf>
    <xf numFmtId="0" fontId="18" fillId="14" borderId="63" xfId="0" applyFont="1" applyFill="1" applyBorder="1" applyAlignment="1">
      <alignment horizontal="center" vertical="center" wrapText="1"/>
    </xf>
    <xf numFmtId="0" fontId="15" fillId="16" borderId="54" xfId="0" applyFont="1" applyFill="1" applyBorder="1" applyAlignment="1">
      <alignment horizontal="center" vertical="center" wrapText="1"/>
    </xf>
    <xf numFmtId="0" fontId="18" fillId="16" borderId="56" xfId="0" applyFont="1" applyFill="1" applyBorder="1" applyAlignment="1">
      <alignment horizontal="center" vertical="center" wrapText="1"/>
    </xf>
    <xf numFmtId="0" fontId="15" fillId="16" borderId="59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49" fontId="15" fillId="13" borderId="74" xfId="0" applyNumberFormat="1" applyFont="1" applyFill="1" applyBorder="1" applyAlignment="1">
      <alignment horizontal="left" vertical="center" wrapText="1" indent="2"/>
    </xf>
    <xf numFmtId="166" fontId="16" fillId="14" borderId="71" xfId="0" applyNumberFormat="1" applyFont="1" applyFill="1" applyBorder="1" applyAlignment="1">
      <alignment horizontal="center" vertical="center" wrapText="1"/>
    </xf>
    <xf numFmtId="166" fontId="18" fillId="14" borderId="74" xfId="0" applyNumberFormat="1" applyFont="1" applyFill="1" applyBorder="1" applyAlignment="1">
      <alignment horizontal="center" vertical="center" wrapText="1"/>
    </xf>
    <xf numFmtId="49" fontId="15" fillId="13" borderId="42" xfId="0" applyNumberFormat="1" applyFont="1" applyFill="1" applyBorder="1" applyAlignment="1">
      <alignment horizontal="left" vertical="center" wrapText="1" indent="2"/>
    </xf>
    <xf numFmtId="49" fontId="15" fillId="13" borderId="43" xfId="0" applyNumberFormat="1" applyFont="1" applyFill="1" applyBorder="1" applyAlignment="1">
      <alignment horizontal="left" vertical="center" wrapText="1" indent="2"/>
    </xf>
    <xf numFmtId="49" fontId="15" fillId="13" borderId="44" xfId="0" applyNumberFormat="1" applyFont="1" applyFill="1" applyBorder="1" applyAlignment="1">
      <alignment horizontal="left" vertical="center" wrapText="1" indent="2"/>
    </xf>
    <xf numFmtId="166" fontId="16" fillId="14" borderId="44" xfId="7" applyNumberFormat="1" applyFont="1" applyFill="1" applyBorder="1" applyAlignment="1">
      <alignment horizontal="center" vertical="center"/>
    </xf>
    <xf numFmtId="166" fontId="18" fillId="14" borderId="45" xfId="0" applyNumberFormat="1" applyFont="1" applyFill="1" applyBorder="1" applyAlignment="1">
      <alignment horizontal="center" vertical="center"/>
    </xf>
    <xf numFmtId="0" fontId="17" fillId="12" borderId="34" xfId="0" applyFont="1" applyFill="1" applyBorder="1" applyAlignment="1">
      <alignment horizontal="left" vertical="center" wrapText="1"/>
    </xf>
    <xf numFmtId="0" fontId="17" fillId="12" borderId="35" xfId="0" applyFont="1" applyFill="1" applyBorder="1" applyAlignment="1">
      <alignment horizontal="left" vertical="center" wrapText="1"/>
    </xf>
    <xf numFmtId="0" fontId="17" fillId="12" borderId="36" xfId="0" applyFont="1" applyFill="1" applyBorder="1" applyAlignment="1">
      <alignment horizontal="left" vertical="center" wrapText="1"/>
    </xf>
    <xf numFmtId="0" fontId="17" fillId="12" borderId="20" xfId="0" applyFont="1" applyFill="1" applyBorder="1" applyAlignment="1">
      <alignment horizontal="left" vertical="center" wrapText="1"/>
    </xf>
    <xf numFmtId="0" fontId="17" fillId="12" borderId="21" xfId="0" applyFont="1" applyFill="1" applyBorder="1" applyAlignment="1">
      <alignment horizontal="left" vertical="center" wrapText="1"/>
    </xf>
    <xf numFmtId="0" fontId="17" fillId="12" borderId="94" xfId="0" applyFont="1" applyFill="1" applyBorder="1" applyAlignment="1">
      <alignment horizontal="left" vertical="center" wrapText="1"/>
    </xf>
    <xf numFmtId="0" fontId="15" fillId="12" borderId="34" xfId="0" applyFont="1" applyFill="1" applyBorder="1" applyAlignment="1">
      <alignment horizontal="center" vertical="center" wrapText="1"/>
    </xf>
    <xf numFmtId="0" fontId="15" fillId="12" borderId="35" xfId="0" applyFont="1" applyFill="1" applyBorder="1" applyAlignment="1">
      <alignment horizontal="center" vertical="center" wrapText="1"/>
    </xf>
    <xf numFmtId="0" fontId="15" fillId="12" borderId="36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166" fontId="16" fillId="0" borderId="93" xfId="0" applyNumberFormat="1" applyFont="1" applyFill="1" applyBorder="1" applyAlignment="1">
      <alignment horizontal="center"/>
    </xf>
    <xf numFmtId="166" fontId="16" fillId="0" borderId="24" xfId="0" applyNumberFormat="1" applyFont="1" applyFill="1" applyBorder="1" applyAlignment="1">
      <alignment horizontal="center"/>
    </xf>
    <xf numFmtId="166" fontId="16" fillId="9" borderId="93" xfId="0" applyNumberFormat="1" applyFont="1" applyFill="1" applyBorder="1" applyAlignment="1">
      <alignment horizontal="center"/>
    </xf>
    <xf numFmtId="166" fontId="16" fillId="9" borderId="24" xfId="0" applyNumberFormat="1" applyFont="1" applyFill="1" applyBorder="1" applyAlignment="1">
      <alignment horizontal="center"/>
    </xf>
    <xf numFmtId="0" fontId="14" fillId="11" borderId="34" xfId="0" applyFont="1" applyFill="1" applyBorder="1" applyAlignment="1"/>
    <xf numFmtId="0" fontId="14" fillId="11" borderId="35" xfId="0" applyFont="1" applyFill="1" applyBorder="1" applyAlignment="1"/>
    <xf numFmtId="0" fontId="14" fillId="11" borderId="36" xfId="0" applyFont="1" applyFill="1" applyBorder="1" applyAlignment="1"/>
    <xf numFmtId="0" fontId="15" fillId="12" borderId="96" xfId="0" applyFont="1" applyFill="1" applyBorder="1" applyAlignment="1">
      <alignment horizontal="center" vertical="center" wrapText="1"/>
    </xf>
    <xf numFmtId="0" fontId="15" fillId="12" borderId="84" xfId="0" applyFont="1" applyFill="1" applyBorder="1" applyAlignment="1">
      <alignment horizontal="center" vertical="center" wrapText="1"/>
    </xf>
    <xf numFmtId="0" fontId="15" fillId="12" borderId="66" xfId="0" applyFont="1" applyFill="1" applyBorder="1" applyAlignment="1">
      <alignment horizontal="center" vertical="center" wrapText="1"/>
    </xf>
    <xf numFmtId="0" fontId="15" fillId="12" borderId="65" xfId="0" applyFont="1" applyFill="1" applyBorder="1" applyAlignment="1">
      <alignment horizontal="center" vertical="center" wrapText="1"/>
    </xf>
    <xf numFmtId="49" fontId="15" fillId="13" borderId="86" xfId="0" applyNumberFormat="1" applyFont="1" applyFill="1" applyBorder="1" applyAlignment="1">
      <alignment horizontal="left" vertical="center" wrapText="1" indent="2"/>
    </xf>
    <xf numFmtId="49" fontId="15" fillId="13" borderId="87" xfId="0" applyNumberFormat="1" applyFont="1" applyFill="1" applyBorder="1" applyAlignment="1">
      <alignment horizontal="left" vertical="center" wrapText="1" indent="2"/>
    </xf>
    <xf numFmtId="49" fontId="15" fillId="13" borderId="88" xfId="0" applyNumberFormat="1" applyFont="1" applyFill="1" applyBorder="1" applyAlignment="1">
      <alignment horizontal="left" vertical="center" wrapText="1" indent="2"/>
    </xf>
    <xf numFmtId="166" fontId="16" fillId="0" borderId="91" xfId="0" applyNumberFormat="1" applyFont="1" applyFill="1" applyBorder="1" applyAlignment="1">
      <alignment horizontal="center"/>
    </xf>
    <xf numFmtId="166" fontId="16" fillId="0" borderId="92" xfId="0" applyNumberFormat="1" applyFont="1" applyFill="1" applyBorder="1" applyAlignment="1">
      <alignment horizontal="center"/>
    </xf>
    <xf numFmtId="0" fontId="15" fillId="18" borderId="54" xfId="0" applyFont="1" applyFill="1" applyBorder="1" applyAlignment="1">
      <alignment horizontal="center" vertical="center" wrapText="1"/>
    </xf>
    <xf numFmtId="0" fontId="18" fillId="18" borderId="56" xfId="0" applyFont="1" applyFill="1" applyBorder="1" applyAlignment="1">
      <alignment horizontal="center" vertical="center" wrapText="1"/>
    </xf>
    <xf numFmtId="0" fontId="15" fillId="18" borderId="61" xfId="0" applyFont="1" applyFill="1" applyBorder="1" applyAlignment="1">
      <alignment horizontal="center" vertical="center"/>
    </xf>
    <xf numFmtId="0" fontId="15" fillId="18" borderId="63" xfId="0" applyFont="1" applyFill="1" applyBorder="1" applyAlignment="1">
      <alignment horizontal="center" vertical="center"/>
    </xf>
    <xf numFmtId="0" fontId="14" fillId="11" borderId="19" xfId="0" applyFont="1" applyFill="1" applyBorder="1" applyAlignment="1"/>
    <xf numFmtId="0" fontId="15" fillId="16" borderId="61" xfId="0" applyFont="1" applyFill="1" applyBorder="1" applyAlignment="1">
      <alignment horizontal="center" vertical="center" wrapText="1"/>
    </xf>
    <xf numFmtId="0" fontId="18" fillId="16" borderId="63" xfId="0" applyFont="1" applyFill="1" applyBorder="1" applyAlignment="1">
      <alignment horizontal="center" vertical="center" wrapText="1"/>
    </xf>
    <xf numFmtId="0" fontId="15" fillId="18" borderId="58" xfId="0" applyFont="1" applyFill="1" applyBorder="1" applyAlignment="1">
      <alignment horizontal="center" vertical="center" wrapText="1"/>
    </xf>
    <xf numFmtId="0" fontId="18" fillId="18" borderId="59" xfId="0" applyFont="1" applyFill="1" applyBorder="1" applyAlignment="1">
      <alignment horizontal="center" vertical="center" wrapText="1"/>
    </xf>
    <xf numFmtId="0" fontId="18" fillId="18" borderId="63" xfId="0" applyFont="1" applyFill="1" applyBorder="1" applyAlignment="1">
      <alignment horizontal="center" vertical="center"/>
    </xf>
    <xf numFmtId="0" fontId="15" fillId="14" borderId="54" xfId="0" applyFont="1" applyFill="1" applyBorder="1" applyAlignment="1">
      <alignment horizontal="center" vertical="center"/>
    </xf>
    <xf numFmtId="0" fontId="18" fillId="14" borderId="56" xfId="0" applyFont="1" applyFill="1" applyBorder="1" applyAlignment="1">
      <alignment horizontal="center" vertical="center"/>
    </xf>
    <xf numFmtId="0" fontId="15" fillId="18" borderId="59" xfId="0" applyFont="1" applyFill="1" applyBorder="1" applyAlignment="1">
      <alignment horizontal="center" vertical="center" wrapText="1"/>
    </xf>
  </cellXfs>
  <cellStyles count="17">
    <cellStyle name="Milliers" xfId="10" builtinId="3"/>
    <cellStyle name="Monétaire" xfId="7" builtinId="4"/>
    <cellStyle name="Monétaire 2" xfId="1"/>
    <cellStyle name="Monétaire 3" xfId="9"/>
    <cellStyle name="Normal" xfId="0" builtinId="0"/>
    <cellStyle name="Pourcentage" xfId="8" builtinId="5"/>
    <cellStyle name="xls-style-1" xfId="11"/>
    <cellStyle name="xls-style-10" xfId="16"/>
    <cellStyle name="xls-style-2" xfId="2"/>
    <cellStyle name="xls-style-2 2" xfId="12"/>
    <cellStyle name="xls-style-3" xfId="3"/>
    <cellStyle name="xls-style-3 2" xfId="13"/>
    <cellStyle name="xls-style-4" xfId="4"/>
    <cellStyle name="xls-style-5" xfId="5"/>
    <cellStyle name="xls-style-6" xfId="15"/>
    <cellStyle name="xls-style-7" xfId="6"/>
    <cellStyle name="xls-style-7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21" Type="http://schemas.openxmlformats.org/officeDocument/2006/relationships/externalLink" Target="externalLinks/externalLink1.xml"/><Relationship Id="rId34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openxmlformats.org/officeDocument/2006/relationships/externalLink" Target="externalLinks/externalLink1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externalLink" Target="externalLinks/externalLink1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11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10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9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8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7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6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5]!CT_GenereChargesFDM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247650</xdr:colOff>
      <xdr:row>3</xdr:row>
      <xdr:rowOff>77716</xdr:rowOff>
    </xdr:from>
    <xdr:ext cx="1037986" cy="407965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9650" y="649216"/>
          <a:ext cx="1037986" cy="407965"/>
        </a:xfrm>
        <a:prstGeom prst="rect">
          <a:avLst/>
        </a:prstGeom>
      </xdr:spPr>
    </xdr:pic>
    <xdr:clientData/>
  </xdr:one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0]!CT_GenereChargesFDM" textlink="">
      <xdr:nvSpPr>
        <xdr:cNvPr id="3" name="Rectangle à coins arrondis 2"/>
        <xdr:cNvSpPr/>
      </xdr:nvSpPr>
      <xdr:spPr>
        <a:xfrm>
          <a:off x="1524000" y="190500"/>
          <a:ext cx="45720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lients\WONDERBOX\10-Contractuel\20-Propositions\2015\R&#233;ponse\WBX-Grille%20Cloud%20Temple-v1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5-08\BHY%20-%20CORSAIR%20-%20Cloud%20Temple%20-%2020150825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c-srv-filer01.Intrinsec.neurones.sa\commun$\Direction_Commerciale_Infogerance\Marketing_Communication\Marketing\SPLA\2013\X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2\MPL%20-%20WBX%20-%202016022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3\MPL%20-%20WBX%20-%2020160325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4\MPL%20-%20WBX%20-%2020160425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5\MPL%20-%20WBX%20-%2020160525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6\MPL%20-%20WBX%20-%2020160624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7\MPL%20-%20WBX%20-%2020160727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8\MPL%20-%20WBX%20-%2020160825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SMOSe\10-Management\Facturations%20IODE\2016-09\MPL%20-%20WBX%20-%2020160929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ICHY%20GS%20FormulaireinvHAMDatabas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3-02\ADE%20-%20CFDT%20-%20Nouveau%20tableau%20UOs%20-%2020130215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lients\CFDT\10-Contractuel\30-Contrat\Contrat%202013\Calcul%20stats%20VM%20et%20ESX\CFDT-2013-MARS-STAT-V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SYCLOUD"/>
      <sheetName val="SYNTHESE"/>
      <sheetName val="SYNTHESE LOTS"/>
      <sheetName val="SYNTHESE ANNEE"/>
      <sheetName val="PEC"/>
      <sheetName val="RUN"/>
      <sheetName val="RUN DECEMBRE"/>
      <sheetName val="SOFTWARE"/>
      <sheetName val="TELEPHONIE"/>
      <sheetName val="Calculateur"/>
    </sheetNames>
    <sheetDataSet>
      <sheetData sheetId="0"/>
      <sheetData sheetId="1"/>
      <sheetData sheetId="2"/>
      <sheetData sheetId="3"/>
      <sheetData sheetId="4">
        <row r="44">
          <cell r="G44">
            <v>73760</v>
          </cell>
        </row>
        <row r="46">
          <cell r="G46">
            <v>8948</v>
          </cell>
        </row>
        <row r="78">
          <cell r="G78">
            <v>11800</v>
          </cell>
        </row>
        <row r="79">
          <cell r="G79">
            <v>10926</v>
          </cell>
        </row>
      </sheetData>
      <sheetData sheetId="5">
        <row r="57">
          <cell r="I57">
            <v>17612.850000000002</v>
          </cell>
        </row>
        <row r="96">
          <cell r="I96">
            <v>9594</v>
          </cell>
        </row>
        <row r="115">
          <cell r="I115">
            <v>1950</v>
          </cell>
        </row>
        <row r="116">
          <cell r="I116">
            <v>7985</v>
          </cell>
        </row>
      </sheetData>
      <sheetData sheetId="6">
        <row r="47">
          <cell r="I47">
            <v>20615.250000000004</v>
          </cell>
        </row>
        <row r="86">
          <cell r="I86">
            <v>12013</v>
          </cell>
        </row>
      </sheetData>
      <sheetData sheetId="7">
        <row r="61">
          <cell r="I61">
            <v>2227.7999999999997</v>
          </cell>
        </row>
      </sheetData>
      <sheetData sheetId="8">
        <row r="20">
          <cell r="I20">
            <v>0</v>
          </cell>
        </row>
      </sheetData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"/>
      <sheetName val="2015 aout"/>
      <sheetName val="2015 Juillet"/>
      <sheetName val="ExportFDM"/>
      <sheetName val="CONSOMATION CAPACITE"/>
      <sheetName val="MATCHING"/>
      <sheetName val="VARIATION"/>
      <sheetName val="2014-09-DETAIL PROD"/>
      <sheetName val="Facture - Mensuelle"/>
      <sheetName val="2014-09-DET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13"/>
      <sheetName val="Fev 13"/>
      <sheetName val="Mars 13"/>
      <sheetName val="Avril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Liste_Clients"/>
      <sheetName val="PriceList"/>
    </sheetNames>
    <sheetDataSet>
      <sheetData sheetId="0">
        <row r="4">
          <cell r="A4" t="str">
            <v>EUROMEZZANINE</v>
          </cell>
        </row>
      </sheetData>
      <sheetData sheetId="1">
        <row r="4">
          <cell r="A4" t="str">
            <v>EUROMEZZANINE</v>
          </cell>
        </row>
      </sheetData>
      <sheetData sheetId="2">
        <row r="4">
          <cell r="A4" t="str">
            <v>EUROMEZZANINE</v>
          </cell>
        </row>
      </sheetData>
      <sheetData sheetId="3">
        <row r="4">
          <cell r="A4" t="str">
            <v>EUROMEZZANINE</v>
          </cell>
        </row>
      </sheetData>
      <sheetData sheetId="4">
        <row r="4">
          <cell r="A4" t="str">
            <v>EUROMEZZANINE</v>
          </cell>
        </row>
      </sheetData>
      <sheetData sheetId="5">
        <row r="4">
          <cell r="A4" t="str">
            <v>EUROMEZZANINE</v>
          </cell>
        </row>
      </sheetData>
      <sheetData sheetId="6">
        <row r="4">
          <cell r="A4" t="str">
            <v>INTM</v>
          </cell>
        </row>
      </sheetData>
      <sheetData sheetId="7">
        <row r="4">
          <cell r="A4" t="str">
            <v>INTM</v>
          </cell>
        </row>
      </sheetData>
      <sheetData sheetId="8">
        <row r="4">
          <cell r="A4" t="str">
            <v>INTM</v>
          </cell>
        </row>
      </sheetData>
      <sheetData sheetId="9">
        <row r="4">
          <cell r="A4" t="str">
            <v>INTM</v>
          </cell>
        </row>
      </sheetData>
      <sheetData sheetId="10">
        <row r="4">
          <cell r="A4" t="str">
            <v>INTM</v>
          </cell>
        </row>
      </sheetData>
      <sheetData sheetId="11">
        <row r="4">
          <cell r="A4" t="str">
            <v>INTM</v>
          </cell>
        </row>
      </sheetData>
      <sheetData sheetId="12">
        <row r="5">
          <cell r="A5" t="str">
            <v>AMPLI MUTUELLE</v>
          </cell>
        </row>
      </sheetData>
      <sheetData sheetId="13">
        <row r="1">
          <cell r="B1" t="str">
            <v>Item Name</v>
          </cell>
        </row>
        <row r="2">
          <cell r="B2" t="str">
            <v>ExprssnEncdrPro ALNG LicSAPk MVL SAL</v>
          </cell>
        </row>
        <row r="3">
          <cell r="B3" t="str">
            <v>ExprssnStdioUlt ALNG LicSAPk MVL SAL</v>
          </cell>
        </row>
        <row r="4">
          <cell r="B4" t="str">
            <v>ExprssnStdioWebPro ALNG LicSAPk MVL SAL</v>
          </cell>
        </row>
        <row r="5">
          <cell r="B5" t="str">
            <v>OfficeMultiLangPk ALNG LicSAPk MVL SAL</v>
          </cell>
        </row>
        <row r="6">
          <cell r="B6" t="str">
            <v>OfficeProPlus ALNG LicSAPk MVL SAL</v>
          </cell>
        </row>
        <row r="7">
          <cell r="B7" t="str">
            <v>OfficeStd ALNG LicSAPk MVL SAL</v>
          </cell>
        </row>
        <row r="8">
          <cell r="B8" t="str">
            <v>Prjct ALNG LicSAPk MVL SAL</v>
          </cell>
        </row>
        <row r="9">
          <cell r="B9" t="str">
            <v>PrjctPro ALNG LicSAPk MVL SAL w1PrjctSvrSAL</v>
          </cell>
        </row>
        <row r="10">
          <cell r="B10" t="str">
            <v>VisioPro ALNG LicSAPk MVL SAL</v>
          </cell>
        </row>
        <row r="11">
          <cell r="B11" t="str">
            <v>VisioStd ALNG LicSAPk MVL SAL</v>
          </cell>
        </row>
        <row r="12">
          <cell r="B12" t="str">
            <v>VSPrem ALNG LicSAPk MVL SAL</v>
          </cell>
        </row>
        <row r="13">
          <cell r="B13" t="str">
            <v>VSPro ALNG LicSAPk MVL SAL</v>
          </cell>
        </row>
        <row r="14">
          <cell r="B14" t="str">
            <v>VSTstPro ALNG LicSAPk MVL SAL</v>
          </cell>
        </row>
        <row r="15">
          <cell r="B15" t="str">
            <v>VSUlt ALNG LicSAPk MVL SAL</v>
          </cell>
        </row>
        <row r="16">
          <cell r="B16" t="str">
            <v>BztlkSvrBrnch ALNG LicSAPk MVL 1Proc</v>
          </cell>
        </row>
        <row r="17">
          <cell r="B17" t="str">
            <v>BztlkSvrEnt ALNG LicSAPk MVL 1Proc</v>
          </cell>
        </row>
        <row r="18">
          <cell r="B18" t="str">
            <v>BztlkSvrStd ALNG LicSAPk MVL 1Proc</v>
          </cell>
        </row>
        <row r="19">
          <cell r="B19" t="str">
            <v>BzTlkSvrEntRFID ALNG LicSAPk MVL 1Proc</v>
          </cell>
        </row>
        <row r="20">
          <cell r="B20" t="str">
            <v>CISDataCtr ALNG LicSAPk MVL 1Proc</v>
          </cell>
        </row>
        <row r="21">
          <cell r="B21" t="str">
            <v>CISStd ALNG LicSAPk MVL 1Proc</v>
          </cell>
        </row>
        <row r="22">
          <cell r="B22" t="str">
            <v>DynAXHstd ALNG LicSAPk MVL PerUsr SAL Task</v>
          </cell>
        </row>
        <row r="23">
          <cell r="B23" t="str">
            <v>DynAXHstd ALNG LicSAPk MVL PerDvc SAL SelfServe</v>
          </cell>
        </row>
        <row r="24">
          <cell r="B24" t="str">
            <v>DynAXHstd ALNG LicSAPk MVL PerUsr SAL Fnctnl</v>
          </cell>
        </row>
        <row r="25">
          <cell r="B25" t="str">
            <v>DynAXHstd ALNG LicSAPk MVL PerUsr SAL Ent</v>
          </cell>
        </row>
        <row r="26">
          <cell r="B26" t="str">
            <v>DynAXHstd ALNG LicSAPk MVL PerDvc SAL Fnctnl</v>
          </cell>
        </row>
        <row r="27">
          <cell r="B27" t="str">
            <v>DynAXHstd ALNG LicSAPk MVL PerDvc SAL Task</v>
          </cell>
        </row>
        <row r="28">
          <cell r="B28" t="str">
            <v>DynAXHstd ALNG LicSAPk MVL PerDvc SAL Ent</v>
          </cell>
        </row>
        <row r="29">
          <cell r="B29" t="str">
            <v>DynAXHstd ALNG LicSAPk MVL PerUsr SAL SelfServe</v>
          </cell>
        </row>
        <row r="30">
          <cell r="B30" t="str">
            <v>DynC5 ALNG LicSAPk MVL SAL BscUsr</v>
          </cell>
        </row>
        <row r="31">
          <cell r="B31" t="str">
            <v>DynC5 ALNG LicSAPk MVL SAL AdvUsr</v>
          </cell>
        </row>
        <row r="32">
          <cell r="B32" t="str">
            <v>DynCRMSrvcPrvdr ALNG LicSAPk MVL SAL Ltd</v>
          </cell>
        </row>
        <row r="33">
          <cell r="B33" t="str">
            <v>DynCRMSrvcPrvdr ALNG LicSAPk MVL SAL ESS</v>
          </cell>
        </row>
        <row r="34">
          <cell r="B34" t="str">
            <v>DynCRMSrvcPrvdr ALNG LicSAPk MVL SAL</v>
          </cell>
        </row>
        <row r="35">
          <cell r="B35" t="str">
            <v>DynGPHstd ALNG LicSAPk MVL ExtdHRPayroll 1Proc</v>
          </cell>
        </row>
        <row r="36">
          <cell r="B36" t="str">
            <v>DynGPHstd ALNG LicSAPk MVL Cstmztn SAL</v>
          </cell>
        </row>
        <row r="37">
          <cell r="B37" t="str">
            <v>DynGPHstd ALNG LicSAPk MVL LmtdUser SAL</v>
          </cell>
        </row>
        <row r="38">
          <cell r="B38" t="str">
            <v>DynGPHstd ALNG LicSAPk MVL SmartListBldr 1Proc</v>
          </cell>
        </row>
        <row r="39">
          <cell r="B39" t="str">
            <v>DynGPHstd ALNG LicSAPk MVL FullUser SAL</v>
          </cell>
        </row>
        <row r="40">
          <cell r="B40" t="str">
            <v>DynNAVHstd ALNG LicSAPk MVL FullUser SAL</v>
          </cell>
        </row>
        <row r="41">
          <cell r="B41" t="str">
            <v>DynNAVHstd ALNG LicSAPk MVL LmtdUser SAL</v>
          </cell>
        </row>
        <row r="42">
          <cell r="B42" t="str">
            <v>DynSLHstd ALNG LicSAPk MVL BIOVue SAL</v>
          </cell>
        </row>
        <row r="43">
          <cell r="B43" t="str">
            <v>DynSLHstd ALNG LicSAPk MVL BELightUsr SAL</v>
          </cell>
        </row>
        <row r="44">
          <cell r="B44" t="str">
            <v>DynSLHstd ALNG LicSAPk MVL BEFullUsr SAL</v>
          </cell>
        </row>
        <row r="45">
          <cell r="B45" t="str">
            <v>DynSLHstd ALNG LicSAPk MVL AMLightUsr SAL</v>
          </cell>
        </row>
        <row r="46">
          <cell r="B46" t="str">
            <v>DynSLHstd ALNG LicSAPk MVL AMESSUsr SAL</v>
          </cell>
        </row>
        <row r="47">
          <cell r="B47" t="str">
            <v>DynSLHstd ALNG LicSAPk MVL eCmmrcGtwyEDI 1Proc</v>
          </cell>
        </row>
        <row r="48">
          <cell r="B48" t="str">
            <v>DynSLHstd ALNG LicSAPk MVL AMFullUsr SAL</v>
          </cell>
        </row>
        <row r="49">
          <cell r="B49" t="str">
            <v>DynSLHstd ALNG LicSAPk MVL BIO 1Proc</v>
          </cell>
        </row>
        <row r="50">
          <cell r="B50" t="str">
            <v>ExchgBscSAL ALNG LicSAPk MVL</v>
          </cell>
        </row>
        <row r="51">
          <cell r="B51" t="str">
            <v>ExchgEntPlusSAL ALNG LicSAPk MVL</v>
          </cell>
        </row>
        <row r="52">
          <cell r="B52" t="str">
            <v>ExchgEntSAL ALNG LicSAPk MVL</v>
          </cell>
        </row>
        <row r="53">
          <cell r="B53" t="str">
            <v>ExchgEntSAL ALNG LicSAPk MVL forSA</v>
          </cell>
        </row>
        <row r="54">
          <cell r="B54" t="str">
            <v>ExchgHstdEncryptn ALNG LicSAPk MVL PerUsr</v>
          </cell>
        </row>
        <row r="55">
          <cell r="B55" t="str">
            <v>ExchgStdSAL ALNG LicSAPk MVL</v>
          </cell>
        </row>
        <row r="56">
          <cell r="B56" t="str">
            <v>ExchgStdSAL ALNG LicSAPk MVL forSA</v>
          </cell>
        </row>
        <row r="57">
          <cell r="B57" t="str">
            <v>ExchgStdPlusSAL ALNG LicSAPk MVL</v>
          </cell>
        </row>
        <row r="58">
          <cell r="B58" t="str">
            <v>FrFrntUAGSAL ALNG LicSAPk MVL</v>
          </cell>
        </row>
        <row r="59">
          <cell r="B59" t="str">
            <v>FrfrntIdnttyMgr ALNG LicSAPk MVL SAL</v>
          </cell>
        </row>
        <row r="60">
          <cell r="B60" t="str">
            <v>FrfrntOnlnPrtcnforExchg ALNG LicSAPk MVL PerUsr</v>
          </cell>
        </row>
        <row r="61">
          <cell r="B61" t="str">
            <v>FrfrntOnlnPrtcnforExchg ALNG LicSAPk MVL PerDvc</v>
          </cell>
        </row>
        <row r="62">
          <cell r="B62" t="str">
            <v>LyncSvr ALNG LicSAPk MVL SAL forSA</v>
          </cell>
        </row>
        <row r="63">
          <cell r="B63" t="str">
            <v>LyncSvr ALNG LicSAPk MVL SAL</v>
          </cell>
        </row>
        <row r="64">
          <cell r="B64" t="str">
            <v>LyncSvrEntPlusSAL ALNG LicSAPk MVL</v>
          </cell>
        </row>
        <row r="65">
          <cell r="B65" t="str">
            <v>LyncSrvEntSAL ALNG LicSAPk MVL</v>
          </cell>
        </row>
        <row r="66">
          <cell r="B66" t="str">
            <v>LyncSrvEntSAL ALNG LicSAPk MVL forSA</v>
          </cell>
        </row>
        <row r="67">
          <cell r="B67" t="str">
            <v>LyncSvrPlusSAL ALNG LicSAPk MVL</v>
          </cell>
        </row>
        <row r="68">
          <cell r="B68" t="str">
            <v>LyncSvrPlusSAL ALNG LicSAPk MVL forSA</v>
          </cell>
        </row>
        <row r="69">
          <cell r="B69" t="str">
            <v>LyncSvrStdSAL ALNG LicSAPk MVL</v>
          </cell>
        </row>
        <row r="70">
          <cell r="B70" t="str">
            <v>LyncSvrStdSAL ALNG LicSAPk MVL forSA</v>
          </cell>
        </row>
        <row r="71">
          <cell r="B71" t="str">
            <v>ProductivitySteSAL ALNG LicSAPk MVL ForCoreCALSA</v>
          </cell>
        </row>
        <row r="72">
          <cell r="B72" t="str">
            <v>ProductivitySteSAL ALNG LicSAPk MVL</v>
          </cell>
        </row>
        <row r="73">
          <cell r="B73" t="str">
            <v>ProductivitySteSAL ALNG LicSAPk MVL ForEntCALSA</v>
          </cell>
        </row>
        <row r="74">
          <cell r="B74" t="str">
            <v>PrjctSvr ALNG LicSAPk MVL SAL</v>
          </cell>
        </row>
        <row r="75">
          <cell r="B75" t="str">
            <v>ProvisioningSys Win32 ALNG LicSAPk MVL Hosting 1Proc</v>
          </cell>
        </row>
        <row r="76">
          <cell r="B76" t="str">
            <v>SCEndpointPrtcn ALNG LicSAPk MVL</v>
          </cell>
        </row>
        <row r="77">
          <cell r="B77" t="str">
            <v>SharePointSvr ALNG LicSAPk MVL Ent SAL</v>
          </cell>
        </row>
        <row r="78">
          <cell r="B78" t="str">
            <v>SharePointSvr ALNG LicSAPk MVL Std SAL</v>
          </cell>
        </row>
        <row r="79">
          <cell r="B79" t="str">
            <v>SharePointSvr ALNG LicSAPk MVL Ent SAL forSA</v>
          </cell>
        </row>
        <row r="80">
          <cell r="B80" t="str">
            <v>SharePointStdCAL ALNG LicSAPk MVL SAL forSA</v>
          </cell>
        </row>
        <row r="81">
          <cell r="B81" t="str">
            <v>SQLSvrBsnssIntelligence ALNG LicSAPk MVL SAL</v>
          </cell>
        </row>
        <row r="82">
          <cell r="B82" t="str">
            <v>SQLSvrforSB ALNG LicSAPk MVL SAL</v>
          </cell>
        </row>
        <row r="83">
          <cell r="B83" t="str">
            <v>SQLSvrStd ALNG LicSAPk MVL SAL</v>
          </cell>
        </row>
        <row r="84">
          <cell r="B84" t="str">
            <v>SQLSvrWeb ALNG LicSAPk MVL 2Lic CoreLic</v>
          </cell>
        </row>
        <row r="85">
          <cell r="B85" t="str">
            <v>SQLSvrEntCore ALNG LicSAPk MVL 2Lic CoreLic</v>
          </cell>
        </row>
        <row r="86">
          <cell r="B86" t="str">
            <v>SQLSvrStdCore ALNG LicSAPk MVL 2Lic CoreLic</v>
          </cell>
        </row>
        <row r="87">
          <cell r="B87" t="str">
            <v>SysCtrCltMgmtSte ALNG LicSAPk MVL SAL</v>
          </cell>
        </row>
        <row r="88">
          <cell r="B88" t="str">
            <v>SysCtrCnfgMgrCltML ALNG LicSAPk MVL SAL</v>
          </cell>
        </row>
        <row r="89">
          <cell r="B89" t="str">
            <v>SysCtrDatactr ALNG LicSAPk MVL 1Proc</v>
          </cell>
        </row>
        <row r="90">
          <cell r="B90" t="str">
            <v>SysCtrStd ALNG LicSAPk MVL 1Proc</v>
          </cell>
        </row>
        <row r="91">
          <cell r="B91" t="str">
            <v>VSTeamFndtnSvr ALNG LicSAPk MVL Bsc SAL</v>
          </cell>
        </row>
        <row r="92">
          <cell r="B92" t="str">
            <v>VSTeamFndtnSvr ALNG LicSAPk MVL SAL</v>
          </cell>
        </row>
        <row r="93">
          <cell r="B93" t="str">
            <v>WinRmtDsktpSrvcsSAL ALNG LicSAPk MVL</v>
          </cell>
        </row>
        <row r="94">
          <cell r="B94" t="str">
            <v>WinRghtsMgmtSrvcsCAL ALNG LicSAPk MVL SAL</v>
          </cell>
        </row>
        <row r="95">
          <cell r="B95" t="str">
            <v>WinSvrDataCtr ALNG LicSAPk MVL 1Proc</v>
          </cell>
        </row>
        <row r="96">
          <cell r="B96" t="str">
            <v>WinSvrEssntls ALNG LicSAPk MVL 1Proc</v>
          </cell>
        </row>
        <row r="97">
          <cell r="B97" t="str">
            <v>WinSvrStd ALNG LicSAPk MVL 1Proc</v>
          </cell>
        </row>
        <row r="98">
          <cell r="B98" t="str">
            <v>AppVrtSAL ALNG LicSAPk MVL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3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4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5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624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727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825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929"/>
    </sheetNames>
    <definedNames>
      <definedName name="CT_GenereChargesFDM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gelog"/>
      <sheetName val="Contrat"/>
      <sheetName val="FactureMensuelle"/>
      <sheetName val="DétailVariation"/>
      <sheetName val="_private_"/>
      <sheetName val="CheckARCH"/>
      <sheetName val="ExportFDM"/>
      <sheetName val="09-2012"/>
      <sheetName val="02-2013"/>
      <sheetName val="01-2013"/>
      <sheetName val="12-2012"/>
      <sheetName val="11-2012"/>
      <sheetName val="10-2012"/>
      <sheetName val="infosVMsARCH"/>
      <sheetName val="infosLamesARCH"/>
    </sheetNames>
    <sheetDataSet>
      <sheetData sheetId="0"/>
      <sheetData sheetId="1">
        <row r="7">
          <cell r="B7" t="str">
            <v>Pilotage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B2">
            <v>0</v>
          </cell>
          <cell r="M2">
            <v>0</v>
          </cell>
        </row>
        <row r="3">
          <cell r="M3">
            <v>0</v>
          </cell>
        </row>
        <row r="4">
          <cell r="M4">
            <v>0</v>
          </cell>
        </row>
        <row r="5">
          <cell r="M5">
            <v>0</v>
          </cell>
        </row>
        <row r="6">
          <cell r="M6">
            <v>0</v>
          </cell>
        </row>
        <row r="7">
          <cell r="M7">
            <v>0</v>
          </cell>
        </row>
        <row r="8">
          <cell r="M8">
            <v>0</v>
          </cell>
        </row>
        <row r="9">
          <cell r="M9">
            <v>0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M22">
            <v>0</v>
          </cell>
        </row>
        <row r="23">
          <cell r="M23">
            <v>0</v>
          </cell>
        </row>
        <row r="24">
          <cell r="M24">
            <v>0</v>
          </cell>
        </row>
        <row r="25">
          <cell r="M25">
            <v>0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0</v>
          </cell>
        </row>
        <row r="46">
          <cell r="M46">
            <v>0</v>
          </cell>
        </row>
        <row r="47">
          <cell r="M47">
            <v>0</v>
          </cell>
        </row>
        <row r="48">
          <cell r="M48">
            <v>0</v>
          </cell>
        </row>
        <row r="49">
          <cell r="M49">
            <v>0</v>
          </cell>
        </row>
        <row r="50">
          <cell r="M50">
            <v>0</v>
          </cell>
        </row>
        <row r="51">
          <cell r="M51">
            <v>0</v>
          </cell>
        </row>
        <row r="52">
          <cell r="M52">
            <v>0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M71">
            <v>0</v>
          </cell>
        </row>
        <row r="72">
          <cell r="M72">
            <v>0</v>
          </cell>
        </row>
        <row r="73">
          <cell r="M73">
            <v>0</v>
          </cell>
        </row>
        <row r="74">
          <cell r="M74">
            <v>0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M110">
            <v>0</v>
          </cell>
        </row>
        <row r="111">
          <cell r="M111">
            <v>0</v>
          </cell>
        </row>
        <row r="112">
          <cell r="M112">
            <v>0</v>
          </cell>
        </row>
        <row r="113">
          <cell r="M113">
            <v>0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M132">
            <v>0</v>
          </cell>
        </row>
        <row r="133">
          <cell r="M133">
            <v>0</v>
          </cell>
        </row>
        <row r="134">
          <cell r="M134">
            <v>0</v>
          </cell>
        </row>
        <row r="135">
          <cell r="M135">
            <v>0</v>
          </cell>
        </row>
        <row r="136">
          <cell r="M136">
            <v>0</v>
          </cell>
        </row>
        <row r="137">
          <cell r="M137">
            <v>0</v>
          </cell>
        </row>
        <row r="138">
          <cell r="M138">
            <v>0</v>
          </cell>
        </row>
        <row r="139">
          <cell r="M139">
            <v>0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M154">
            <v>0</v>
          </cell>
        </row>
        <row r="155">
          <cell r="M155">
            <v>0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M161">
            <v>0</v>
          </cell>
        </row>
        <row r="162">
          <cell r="M162">
            <v>0</v>
          </cell>
        </row>
        <row r="163">
          <cell r="M163">
            <v>0</v>
          </cell>
        </row>
        <row r="164">
          <cell r="M164">
            <v>0</v>
          </cell>
        </row>
        <row r="165">
          <cell r="M165">
            <v>0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M176">
            <v>0</v>
          </cell>
        </row>
        <row r="177">
          <cell r="M177">
            <v>0</v>
          </cell>
        </row>
        <row r="178">
          <cell r="M178">
            <v>0</v>
          </cell>
        </row>
        <row r="179">
          <cell r="M179">
            <v>0</v>
          </cell>
        </row>
        <row r="180">
          <cell r="M180">
            <v>0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0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M198">
            <v>0</v>
          </cell>
        </row>
        <row r="199">
          <cell r="M199">
            <v>0</v>
          </cell>
        </row>
        <row r="200">
          <cell r="M200">
            <v>0</v>
          </cell>
        </row>
        <row r="201">
          <cell r="M201">
            <v>0</v>
          </cell>
        </row>
        <row r="202">
          <cell r="M202">
            <v>0</v>
          </cell>
        </row>
        <row r="203">
          <cell r="M203">
            <v>0</v>
          </cell>
        </row>
        <row r="204">
          <cell r="M204">
            <v>0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0</v>
          </cell>
        </row>
        <row r="222">
          <cell r="M222">
            <v>0</v>
          </cell>
        </row>
        <row r="223">
          <cell r="M223">
            <v>0</v>
          </cell>
        </row>
        <row r="224">
          <cell r="M224">
            <v>0</v>
          </cell>
        </row>
        <row r="225">
          <cell r="M225">
            <v>0</v>
          </cell>
        </row>
        <row r="226">
          <cell r="M226">
            <v>0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0</v>
          </cell>
        </row>
        <row r="265">
          <cell r="M265">
            <v>0</v>
          </cell>
        </row>
        <row r="266">
          <cell r="M266">
            <v>0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M286">
            <v>0</v>
          </cell>
        </row>
        <row r="287">
          <cell r="M287">
            <v>0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M291">
            <v>0</v>
          </cell>
        </row>
        <row r="292">
          <cell r="M292">
            <v>0</v>
          </cell>
        </row>
        <row r="293">
          <cell r="M293">
            <v>0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M311">
            <v>0</v>
          </cell>
        </row>
        <row r="312">
          <cell r="M312">
            <v>0</v>
          </cell>
        </row>
        <row r="313">
          <cell r="M313">
            <v>0</v>
          </cell>
        </row>
        <row r="314">
          <cell r="M314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M401">
            <v>0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M506">
            <v>0</v>
          </cell>
        </row>
        <row r="507">
          <cell r="M507">
            <v>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M572">
            <v>0</v>
          </cell>
        </row>
        <row r="573">
          <cell r="M573">
            <v>0</v>
          </cell>
        </row>
        <row r="574">
          <cell r="M574">
            <v>0</v>
          </cell>
        </row>
        <row r="575">
          <cell r="M575">
            <v>0</v>
          </cell>
        </row>
        <row r="576">
          <cell r="M576">
            <v>0</v>
          </cell>
        </row>
        <row r="577">
          <cell r="M577">
            <v>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>
            <v>0</v>
          </cell>
        </row>
        <row r="640">
          <cell r="M640">
            <v>0</v>
          </cell>
        </row>
        <row r="641">
          <cell r="M641">
            <v>0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>
            <v>0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8">
          <cell r="M688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M880">
            <v>0</v>
          </cell>
        </row>
        <row r="881">
          <cell r="M881">
            <v>0</v>
          </cell>
        </row>
        <row r="882">
          <cell r="M882">
            <v>0</v>
          </cell>
        </row>
        <row r="883">
          <cell r="M883">
            <v>0</v>
          </cell>
        </row>
        <row r="884">
          <cell r="M884">
            <v>0</v>
          </cell>
        </row>
        <row r="885">
          <cell r="M885">
            <v>0</v>
          </cell>
        </row>
        <row r="886">
          <cell r="M886">
            <v>0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M902">
            <v>0</v>
          </cell>
        </row>
        <row r="903">
          <cell r="M903">
            <v>0</v>
          </cell>
        </row>
        <row r="904">
          <cell r="M904">
            <v>0</v>
          </cell>
        </row>
        <row r="905">
          <cell r="M905">
            <v>0</v>
          </cell>
        </row>
        <row r="906">
          <cell r="M906">
            <v>0</v>
          </cell>
        </row>
        <row r="907">
          <cell r="M907">
            <v>0</v>
          </cell>
        </row>
        <row r="908">
          <cell r="M908">
            <v>0</v>
          </cell>
        </row>
        <row r="909">
          <cell r="M909">
            <v>0</v>
          </cell>
        </row>
        <row r="910">
          <cell r="M910">
            <v>0</v>
          </cell>
        </row>
        <row r="911">
          <cell r="M911">
            <v>0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M924">
            <v>0</v>
          </cell>
        </row>
        <row r="925">
          <cell r="M925">
            <v>0</v>
          </cell>
        </row>
        <row r="926">
          <cell r="M926">
            <v>0</v>
          </cell>
        </row>
        <row r="927">
          <cell r="M927">
            <v>0</v>
          </cell>
        </row>
        <row r="928">
          <cell r="M928">
            <v>0</v>
          </cell>
        </row>
        <row r="929">
          <cell r="M929">
            <v>0</v>
          </cell>
        </row>
        <row r="930">
          <cell r="M930">
            <v>0</v>
          </cell>
        </row>
        <row r="931">
          <cell r="M931">
            <v>0</v>
          </cell>
        </row>
        <row r="932">
          <cell r="M932">
            <v>0</v>
          </cell>
        </row>
        <row r="933">
          <cell r="M933">
            <v>0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M946">
            <v>0</v>
          </cell>
        </row>
        <row r="947">
          <cell r="M947">
            <v>0</v>
          </cell>
        </row>
        <row r="948">
          <cell r="M948">
            <v>0</v>
          </cell>
        </row>
        <row r="949">
          <cell r="M949">
            <v>0</v>
          </cell>
        </row>
        <row r="950">
          <cell r="M950">
            <v>0</v>
          </cell>
        </row>
        <row r="951">
          <cell r="M951">
            <v>0</v>
          </cell>
        </row>
        <row r="952">
          <cell r="M952">
            <v>0</v>
          </cell>
        </row>
        <row r="953">
          <cell r="M953">
            <v>0</v>
          </cell>
        </row>
        <row r="954">
          <cell r="M954">
            <v>0</v>
          </cell>
        </row>
        <row r="955">
          <cell r="M955">
            <v>0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M968">
            <v>0</v>
          </cell>
        </row>
        <row r="969">
          <cell r="M969">
            <v>0</v>
          </cell>
        </row>
        <row r="970">
          <cell r="M970">
            <v>0</v>
          </cell>
        </row>
        <row r="971">
          <cell r="M971">
            <v>0</v>
          </cell>
        </row>
        <row r="972">
          <cell r="M972">
            <v>0</v>
          </cell>
        </row>
        <row r="973">
          <cell r="M973">
            <v>0</v>
          </cell>
        </row>
        <row r="974">
          <cell r="M974">
            <v>0</v>
          </cell>
        </row>
        <row r="975">
          <cell r="M975">
            <v>0</v>
          </cell>
        </row>
        <row r="976">
          <cell r="M976">
            <v>0</v>
          </cell>
        </row>
        <row r="977">
          <cell r="M977">
            <v>0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M990">
            <v>0</v>
          </cell>
        </row>
        <row r="991">
          <cell r="M991">
            <v>0</v>
          </cell>
        </row>
        <row r="992">
          <cell r="M992">
            <v>0</v>
          </cell>
        </row>
        <row r="993">
          <cell r="M993">
            <v>0</v>
          </cell>
        </row>
        <row r="994">
          <cell r="M994">
            <v>0</v>
          </cell>
        </row>
        <row r="995">
          <cell r="M995">
            <v>0</v>
          </cell>
        </row>
        <row r="996">
          <cell r="M996">
            <v>0</v>
          </cell>
        </row>
        <row r="997">
          <cell r="M997">
            <v>0</v>
          </cell>
        </row>
        <row r="998">
          <cell r="M998">
            <v>0</v>
          </cell>
        </row>
        <row r="999">
          <cell r="M999">
            <v>0</v>
          </cell>
        </row>
        <row r="1000">
          <cell r="M1000">
            <v>0</v>
          </cell>
        </row>
        <row r="1001">
          <cell r="M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M1012">
            <v>0</v>
          </cell>
        </row>
        <row r="1013">
          <cell r="M1013">
            <v>0</v>
          </cell>
        </row>
        <row r="1014">
          <cell r="M1014">
            <v>0</v>
          </cell>
        </row>
        <row r="1015">
          <cell r="M1015">
            <v>0</v>
          </cell>
        </row>
        <row r="1016">
          <cell r="M1016">
            <v>0</v>
          </cell>
        </row>
        <row r="1017">
          <cell r="M1017">
            <v>0</v>
          </cell>
        </row>
        <row r="1018">
          <cell r="M1018">
            <v>0</v>
          </cell>
        </row>
        <row r="1019">
          <cell r="M1019">
            <v>0</v>
          </cell>
        </row>
        <row r="1020">
          <cell r="M1020">
            <v>0</v>
          </cell>
        </row>
        <row r="1021">
          <cell r="M1021">
            <v>0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M1034">
            <v>0</v>
          </cell>
        </row>
        <row r="1035">
          <cell r="M1035">
            <v>0</v>
          </cell>
        </row>
        <row r="1036">
          <cell r="M1036">
            <v>0</v>
          </cell>
        </row>
        <row r="1037">
          <cell r="M1037">
            <v>0</v>
          </cell>
        </row>
        <row r="1038">
          <cell r="M1038">
            <v>0</v>
          </cell>
        </row>
        <row r="1039">
          <cell r="M1039">
            <v>0</v>
          </cell>
        </row>
        <row r="1040">
          <cell r="M1040">
            <v>0</v>
          </cell>
        </row>
        <row r="1041">
          <cell r="M1041">
            <v>0</v>
          </cell>
        </row>
        <row r="1042">
          <cell r="M1042">
            <v>0</v>
          </cell>
        </row>
        <row r="1043">
          <cell r="M1043">
            <v>0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M1056">
            <v>0</v>
          </cell>
        </row>
        <row r="1057">
          <cell r="M1057">
            <v>0</v>
          </cell>
        </row>
        <row r="1058">
          <cell r="M1058">
            <v>0</v>
          </cell>
        </row>
        <row r="1059">
          <cell r="M1059">
            <v>0</v>
          </cell>
        </row>
        <row r="1060">
          <cell r="M1060">
            <v>0</v>
          </cell>
        </row>
        <row r="1061">
          <cell r="M1061">
            <v>0</v>
          </cell>
        </row>
        <row r="1062">
          <cell r="M1062">
            <v>0</v>
          </cell>
        </row>
        <row r="1063">
          <cell r="M1063">
            <v>0</v>
          </cell>
        </row>
        <row r="1064">
          <cell r="M1064">
            <v>0</v>
          </cell>
        </row>
        <row r="1065">
          <cell r="M1065">
            <v>0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0</v>
          </cell>
        </row>
        <row r="1084">
          <cell r="M1084">
            <v>0</v>
          </cell>
        </row>
        <row r="1085">
          <cell r="M1085">
            <v>0</v>
          </cell>
        </row>
        <row r="1086">
          <cell r="M1086">
            <v>0</v>
          </cell>
        </row>
        <row r="1087">
          <cell r="M1087">
            <v>0</v>
          </cell>
        </row>
        <row r="1088">
          <cell r="M1088">
            <v>0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M1100">
            <v>0</v>
          </cell>
        </row>
        <row r="1101">
          <cell r="M1101">
            <v>0</v>
          </cell>
        </row>
        <row r="1102">
          <cell r="M1102">
            <v>0</v>
          </cell>
        </row>
        <row r="1103">
          <cell r="M1103">
            <v>0</v>
          </cell>
        </row>
        <row r="1104">
          <cell r="M1104">
            <v>0</v>
          </cell>
        </row>
        <row r="1105">
          <cell r="M1105">
            <v>0</v>
          </cell>
        </row>
        <row r="1106">
          <cell r="M1106">
            <v>0</v>
          </cell>
        </row>
        <row r="1107">
          <cell r="M1107">
            <v>0</v>
          </cell>
        </row>
        <row r="1108">
          <cell r="M1108">
            <v>0</v>
          </cell>
        </row>
        <row r="1109">
          <cell r="M1109">
            <v>0</v>
          </cell>
        </row>
        <row r="1110">
          <cell r="M1110">
            <v>0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M1122">
            <v>0</v>
          </cell>
        </row>
        <row r="1123">
          <cell r="M1123">
            <v>0</v>
          </cell>
        </row>
        <row r="1124">
          <cell r="M1124">
            <v>0</v>
          </cell>
        </row>
        <row r="1125">
          <cell r="M1125">
            <v>0</v>
          </cell>
        </row>
        <row r="1126">
          <cell r="M1126">
            <v>0</v>
          </cell>
        </row>
        <row r="1127">
          <cell r="M1127">
            <v>0</v>
          </cell>
        </row>
        <row r="1128">
          <cell r="M1128">
            <v>0</v>
          </cell>
        </row>
        <row r="1129">
          <cell r="M1129">
            <v>0</v>
          </cell>
        </row>
        <row r="1130">
          <cell r="M1130">
            <v>0</v>
          </cell>
        </row>
        <row r="1131">
          <cell r="M1131">
            <v>0</v>
          </cell>
        </row>
        <row r="1132">
          <cell r="M1132">
            <v>0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M1144">
            <v>0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0</v>
          </cell>
        </row>
        <row r="1148">
          <cell r="M1148">
            <v>0</v>
          </cell>
        </row>
        <row r="1149">
          <cell r="M1149">
            <v>0</v>
          </cell>
        </row>
        <row r="1150">
          <cell r="M1150">
            <v>0</v>
          </cell>
        </row>
        <row r="1151">
          <cell r="M1151">
            <v>0</v>
          </cell>
        </row>
        <row r="1152">
          <cell r="M1152">
            <v>0</v>
          </cell>
        </row>
        <row r="1153">
          <cell r="M1153">
            <v>0</v>
          </cell>
        </row>
        <row r="1154">
          <cell r="M1154">
            <v>0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M1166">
            <v>0</v>
          </cell>
        </row>
        <row r="1167">
          <cell r="M1167">
            <v>0</v>
          </cell>
        </row>
        <row r="1168">
          <cell r="M1168">
            <v>0</v>
          </cell>
        </row>
        <row r="1169">
          <cell r="M1169">
            <v>0</v>
          </cell>
        </row>
        <row r="1170">
          <cell r="M1170">
            <v>0</v>
          </cell>
        </row>
        <row r="1171">
          <cell r="M1171">
            <v>0</v>
          </cell>
        </row>
        <row r="1172">
          <cell r="M1172">
            <v>0</v>
          </cell>
        </row>
        <row r="1173">
          <cell r="M1173">
            <v>0</v>
          </cell>
        </row>
        <row r="1174">
          <cell r="M1174">
            <v>0</v>
          </cell>
        </row>
        <row r="1175">
          <cell r="M1175">
            <v>0</v>
          </cell>
        </row>
        <row r="1176">
          <cell r="M1176">
            <v>0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M1188">
            <v>0</v>
          </cell>
        </row>
        <row r="1189">
          <cell r="M1189">
            <v>0</v>
          </cell>
        </row>
        <row r="1190">
          <cell r="M1190">
            <v>0</v>
          </cell>
        </row>
        <row r="1191">
          <cell r="M1191">
            <v>0</v>
          </cell>
        </row>
        <row r="1192">
          <cell r="M1192">
            <v>0</v>
          </cell>
        </row>
        <row r="1193">
          <cell r="M1193">
            <v>0</v>
          </cell>
        </row>
        <row r="1194">
          <cell r="M1194">
            <v>0</v>
          </cell>
        </row>
        <row r="1195">
          <cell r="M1195">
            <v>0</v>
          </cell>
        </row>
        <row r="1196">
          <cell r="M1196">
            <v>0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M1210">
            <v>0</v>
          </cell>
        </row>
        <row r="1211">
          <cell r="M1211">
            <v>0</v>
          </cell>
        </row>
        <row r="1212">
          <cell r="M1212">
            <v>0</v>
          </cell>
        </row>
        <row r="1213">
          <cell r="M1213">
            <v>0</v>
          </cell>
        </row>
        <row r="1214">
          <cell r="M1214">
            <v>0</v>
          </cell>
        </row>
        <row r="1215">
          <cell r="M1215">
            <v>0</v>
          </cell>
        </row>
        <row r="1216">
          <cell r="M1216">
            <v>0</v>
          </cell>
        </row>
        <row r="1217">
          <cell r="M1217">
            <v>0</v>
          </cell>
        </row>
        <row r="1218">
          <cell r="M1218">
            <v>0</v>
          </cell>
        </row>
        <row r="1219">
          <cell r="M1219">
            <v>0</v>
          </cell>
        </row>
        <row r="1220">
          <cell r="M1220">
            <v>0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M1232">
            <v>0</v>
          </cell>
        </row>
        <row r="1233">
          <cell r="M1233">
            <v>0</v>
          </cell>
        </row>
        <row r="1234">
          <cell r="M1234">
            <v>0</v>
          </cell>
        </row>
        <row r="1235">
          <cell r="M1235">
            <v>0</v>
          </cell>
        </row>
        <row r="1236">
          <cell r="M1236">
            <v>0</v>
          </cell>
        </row>
        <row r="1237">
          <cell r="M1237">
            <v>0</v>
          </cell>
        </row>
        <row r="1238">
          <cell r="M1238">
            <v>0</v>
          </cell>
        </row>
        <row r="1239">
          <cell r="M1239">
            <v>0</v>
          </cell>
        </row>
        <row r="1240">
          <cell r="M1240">
            <v>0</v>
          </cell>
        </row>
        <row r="1241">
          <cell r="M1241">
            <v>0</v>
          </cell>
        </row>
        <row r="1242">
          <cell r="M1242">
            <v>0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0</v>
          </cell>
        </row>
        <row r="1257">
          <cell r="M1257">
            <v>0</v>
          </cell>
        </row>
        <row r="1258">
          <cell r="M1258">
            <v>0</v>
          </cell>
        </row>
        <row r="1259">
          <cell r="M1259">
            <v>0</v>
          </cell>
        </row>
        <row r="1260">
          <cell r="M1260">
            <v>0</v>
          </cell>
        </row>
        <row r="1261">
          <cell r="M1261">
            <v>0</v>
          </cell>
        </row>
        <row r="1262">
          <cell r="M1262">
            <v>0</v>
          </cell>
        </row>
        <row r="1263">
          <cell r="M1263">
            <v>0</v>
          </cell>
        </row>
        <row r="1264">
          <cell r="M1264">
            <v>0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M1276">
            <v>0</v>
          </cell>
        </row>
        <row r="1277">
          <cell r="M1277">
            <v>0</v>
          </cell>
        </row>
        <row r="1278">
          <cell r="M1278">
            <v>0</v>
          </cell>
        </row>
        <row r="1279">
          <cell r="M1279">
            <v>0</v>
          </cell>
        </row>
        <row r="1280">
          <cell r="M1280">
            <v>0</v>
          </cell>
        </row>
        <row r="1281">
          <cell r="M1281">
            <v>0</v>
          </cell>
        </row>
        <row r="1282">
          <cell r="M1282">
            <v>0</v>
          </cell>
        </row>
        <row r="1283">
          <cell r="M1283">
            <v>0</v>
          </cell>
        </row>
        <row r="1284">
          <cell r="M1284">
            <v>0</v>
          </cell>
        </row>
        <row r="1285">
          <cell r="M1285">
            <v>0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M1298">
            <v>0</v>
          </cell>
        </row>
        <row r="1299">
          <cell r="M1299">
            <v>0</v>
          </cell>
        </row>
        <row r="1300">
          <cell r="M1300">
            <v>0</v>
          </cell>
        </row>
        <row r="1301">
          <cell r="M1301">
            <v>0</v>
          </cell>
        </row>
        <row r="1302">
          <cell r="M1302">
            <v>0</v>
          </cell>
        </row>
        <row r="1303">
          <cell r="M1303">
            <v>0</v>
          </cell>
        </row>
        <row r="1304">
          <cell r="M1304">
            <v>0</v>
          </cell>
        </row>
        <row r="1305">
          <cell r="M1305">
            <v>0</v>
          </cell>
        </row>
        <row r="1306">
          <cell r="M1306">
            <v>0</v>
          </cell>
        </row>
        <row r="1307">
          <cell r="M1307">
            <v>0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M1320">
            <v>0</v>
          </cell>
        </row>
        <row r="1321">
          <cell r="M1321">
            <v>0</v>
          </cell>
        </row>
        <row r="1322">
          <cell r="M1322">
            <v>0</v>
          </cell>
        </row>
        <row r="1323">
          <cell r="M1323">
            <v>0</v>
          </cell>
        </row>
        <row r="1324">
          <cell r="M1324">
            <v>0</v>
          </cell>
        </row>
        <row r="1325">
          <cell r="M1325">
            <v>0</v>
          </cell>
        </row>
        <row r="1326">
          <cell r="M1326">
            <v>0</v>
          </cell>
        </row>
        <row r="1327">
          <cell r="M1327">
            <v>0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M1342">
            <v>0</v>
          </cell>
        </row>
        <row r="1343">
          <cell r="M1343">
            <v>0</v>
          </cell>
        </row>
        <row r="1344">
          <cell r="M1344">
            <v>0</v>
          </cell>
        </row>
        <row r="1345">
          <cell r="M1345">
            <v>0</v>
          </cell>
        </row>
        <row r="1346">
          <cell r="M1346">
            <v>0</v>
          </cell>
        </row>
        <row r="1347">
          <cell r="M1347">
            <v>0</v>
          </cell>
        </row>
        <row r="1348">
          <cell r="M1348">
            <v>0</v>
          </cell>
        </row>
        <row r="1349">
          <cell r="M1349">
            <v>0</v>
          </cell>
        </row>
        <row r="1350">
          <cell r="M1350">
            <v>0</v>
          </cell>
        </row>
        <row r="1351">
          <cell r="M1351">
            <v>0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M1364">
            <v>0</v>
          </cell>
        </row>
        <row r="1365">
          <cell r="M1365">
            <v>0</v>
          </cell>
        </row>
        <row r="1366">
          <cell r="M1366">
            <v>0</v>
          </cell>
        </row>
        <row r="1367">
          <cell r="M1367">
            <v>0</v>
          </cell>
        </row>
        <row r="1368">
          <cell r="M1368">
            <v>0</v>
          </cell>
        </row>
        <row r="1369">
          <cell r="M1369">
            <v>0</v>
          </cell>
        </row>
        <row r="1370">
          <cell r="M1370">
            <v>0</v>
          </cell>
        </row>
        <row r="1371">
          <cell r="M1371">
            <v>0</v>
          </cell>
        </row>
        <row r="1372">
          <cell r="M1372">
            <v>0</v>
          </cell>
        </row>
        <row r="1373">
          <cell r="M1373">
            <v>0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M1386">
            <v>0</v>
          </cell>
        </row>
        <row r="1387">
          <cell r="M1387">
            <v>0</v>
          </cell>
        </row>
        <row r="1388">
          <cell r="M1388">
            <v>0</v>
          </cell>
        </row>
        <row r="1389">
          <cell r="M1389">
            <v>0</v>
          </cell>
        </row>
        <row r="1390">
          <cell r="M1390">
            <v>0</v>
          </cell>
        </row>
        <row r="1391">
          <cell r="M1391">
            <v>0</v>
          </cell>
        </row>
        <row r="1392">
          <cell r="M1392">
            <v>0</v>
          </cell>
        </row>
        <row r="1393">
          <cell r="M1393">
            <v>0</v>
          </cell>
        </row>
        <row r="1394">
          <cell r="M1394">
            <v>0</v>
          </cell>
        </row>
        <row r="1395">
          <cell r="M1395">
            <v>0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M1408">
            <v>0</v>
          </cell>
        </row>
        <row r="1409">
          <cell r="M1409">
            <v>0</v>
          </cell>
        </row>
        <row r="1410">
          <cell r="M1410">
            <v>0</v>
          </cell>
        </row>
        <row r="1411">
          <cell r="M1411">
            <v>0</v>
          </cell>
        </row>
        <row r="1412">
          <cell r="M1412">
            <v>0</v>
          </cell>
        </row>
        <row r="1413">
          <cell r="M1413">
            <v>0</v>
          </cell>
        </row>
        <row r="1414">
          <cell r="M1414">
            <v>0</v>
          </cell>
        </row>
        <row r="1415">
          <cell r="M1415">
            <v>0</v>
          </cell>
        </row>
        <row r="1416">
          <cell r="M1416">
            <v>0</v>
          </cell>
        </row>
        <row r="1417">
          <cell r="M1417">
            <v>0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M1430">
            <v>0</v>
          </cell>
        </row>
        <row r="1431">
          <cell r="M1431">
            <v>0</v>
          </cell>
        </row>
        <row r="1432">
          <cell r="M1432">
            <v>0</v>
          </cell>
        </row>
        <row r="1433">
          <cell r="M1433">
            <v>0</v>
          </cell>
        </row>
        <row r="1434">
          <cell r="M1434">
            <v>0</v>
          </cell>
        </row>
        <row r="1435">
          <cell r="M1435">
            <v>0</v>
          </cell>
        </row>
        <row r="1436">
          <cell r="M1436">
            <v>0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M1452">
            <v>0</v>
          </cell>
        </row>
        <row r="1453">
          <cell r="M1453">
            <v>0</v>
          </cell>
        </row>
        <row r="1454">
          <cell r="M1454">
            <v>0</v>
          </cell>
        </row>
        <row r="1455">
          <cell r="M1455">
            <v>0</v>
          </cell>
        </row>
        <row r="1456">
          <cell r="M1456">
            <v>0</v>
          </cell>
        </row>
        <row r="1457">
          <cell r="M1457">
            <v>0</v>
          </cell>
        </row>
        <row r="1458">
          <cell r="M1458">
            <v>0</v>
          </cell>
        </row>
        <row r="1459">
          <cell r="M1459">
            <v>0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M1474">
            <v>0</v>
          </cell>
        </row>
        <row r="1475">
          <cell r="M1475">
            <v>0</v>
          </cell>
        </row>
        <row r="1476">
          <cell r="M1476">
            <v>0</v>
          </cell>
        </row>
        <row r="1477">
          <cell r="M1477">
            <v>0</v>
          </cell>
        </row>
        <row r="1478">
          <cell r="M1478">
            <v>0</v>
          </cell>
        </row>
        <row r="1479">
          <cell r="M1479">
            <v>0</v>
          </cell>
        </row>
        <row r="1480">
          <cell r="M1480">
            <v>0</v>
          </cell>
        </row>
      </sheetData>
      <sheetData sheetId="14">
        <row r="2">
          <cell r="D2" t="str">
            <v>ISC-SRV-ESX01</v>
          </cell>
          <cell r="F2">
            <v>25414</v>
          </cell>
          <cell r="G2">
            <v>2</v>
          </cell>
          <cell r="J2">
            <v>96</v>
          </cell>
        </row>
        <row r="3">
          <cell r="D3" t="str">
            <v>ISC-LYO-ESXVC01</v>
          </cell>
          <cell r="F3">
            <v>0</v>
          </cell>
          <cell r="G3">
            <v>2</v>
          </cell>
          <cell r="J3">
            <v>72</v>
          </cell>
        </row>
        <row r="4">
          <cell r="D4" t="str">
            <v>ISC-LYO-ESXVC02</v>
          </cell>
          <cell r="F4">
            <v>0</v>
          </cell>
          <cell r="G4">
            <v>2</v>
          </cell>
          <cell r="J4">
            <v>72</v>
          </cell>
        </row>
        <row r="5">
          <cell r="D5" t="str">
            <v>VMW-POC-VIEW</v>
          </cell>
          <cell r="F5">
            <v>0</v>
          </cell>
          <cell r="G5">
            <v>2</v>
          </cell>
          <cell r="J5">
            <v>72</v>
          </cell>
        </row>
        <row r="6">
          <cell r="D6" t="str">
            <v>MIF-SUNSHINE03</v>
          </cell>
          <cell r="F6">
            <v>50</v>
          </cell>
          <cell r="G6">
            <v>2</v>
          </cell>
          <cell r="J6">
            <v>16</v>
          </cell>
        </row>
        <row r="7">
          <cell r="D7" t="str">
            <v>ISC-SRV-ESX02</v>
          </cell>
          <cell r="F7">
            <v>25414</v>
          </cell>
          <cell r="J7">
            <v>0</v>
          </cell>
        </row>
        <row r="8">
          <cell r="D8" t="str">
            <v>ISC-SRV-ESX03</v>
          </cell>
          <cell r="F8">
            <v>25414</v>
          </cell>
          <cell r="G8">
            <v>2</v>
          </cell>
          <cell r="J8">
            <v>96</v>
          </cell>
        </row>
        <row r="9">
          <cell r="D9" t="str">
            <v>RAT-SRV-FWEB</v>
          </cell>
          <cell r="F9">
            <v>0</v>
          </cell>
          <cell r="J9">
            <v>0</v>
          </cell>
        </row>
        <row r="10">
          <cell r="D10" t="str">
            <v>RAT-SRV-DWEB</v>
          </cell>
          <cell r="F10">
            <v>0</v>
          </cell>
          <cell r="J10">
            <v>0</v>
          </cell>
        </row>
        <row r="11">
          <cell r="D11" t="str">
            <v>RAT-SRV-FWEBS</v>
          </cell>
          <cell r="F11">
            <v>0</v>
          </cell>
          <cell r="J11">
            <v>0</v>
          </cell>
        </row>
        <row r="12">
          <cell r="D12" t="str">
            <v>RAT-SRV-DWEBS</v>
          </cell>
          <cell r="F12">
            <v>0</v>
          </cell>
          <cell r="J12">
            <v>0</v>
          </cell>
        </row>
        <row r="13">
          <cell r="D13" t="str">
            <v>MIF-SRV-CTX03</v>
          </cell>
          <cell r="F13">
            <v>0</v>
          </cell>
          <cell r="J13">
            <v>0</v>
          </cell>
        </row>
        <row r="14">
          <cell r="D14" t="str">
            <v>MIF-SRV-CTX04</v>
          </cell>
          <cell r="F14">
            <v>0</v>
          </cell>
          <cell r="J14">
            <v>0</v>
          </cell>
        </row>
        <row r="15">
          <cell r="D15" t="str">
            <v>MIF-SRV-SUNDB02</v>
          </cell>
          <cell r="F15">
            <v>0</v>
          </cell>
          <cell r="J15">
            <v>0</v>
          </cell>
        </row>
        <row r="16">
          <cell r="D16" t="str">
            <v>ISC-LYO1-ESX10</v>
          </cell>
          <cell r="F16">
            <v>0</v>
          </cell>
          <cell r="J16">
            <v>0</v>
          </cell>
        </row>
        <row r="17">
          <cell r="D17" t="str">
            <v>MPB-SRV-ESXV05</v>
          </cell>
          <cell r="F17">
            <v>4365</v>
          </cell>
          <cell r="G17">
            <v>2</v>
          </cell>
          <cell r="J17">
            <v>72</v>
          </cell>
        </row>
        <row r="18">
          <cell r="D18" t="str">
            <v>BEL-S2082BEL</v>
          </cell>
          <cell r="F18">
            <v>0</v>
          </cell>
          <cell r="G18">
            <v>2</v>
          </cell>
          <cell r="J18">
            <v>48</v>
          </cell>
        </row>
        <row r="19">
          <cell r="D19" t="str">
            <v>BEL-S2022BEL</v>
          </cell>
          <cell r="F19">
            <v>0</v>
          </cell>
          <cell r="G19">
            <v>2</v>
          </cell>
          <cell r="J19">
            <v>32</v>
          </cell>
        </row>
        <row r="20">
          <cell r="D20" t="str">
            <v>BEL-S2019BEL</v>
          </cell>
          <cell r="F20">
            <v>0</v>
          </cell>
          <cell r="G20">
            <v>2</v>
          </cell>
          <cell r="J20">
            <v>32</v>
          </cell>
        </row>
        <row r="21">
          <cell r="D21" t="str">
            <v>BEL-S2015BEL</v>
          </cell>
          <cell r="F21">
            <v>0</v>
          </cell>
          <cell r="G21">
            <v>2</v>
          </cell>
          <cell r="J21">
            <v>48</v>
          </cell>
        </row>
        <row r="22">
          <cell r="D22" t="str">
            <v>BEL-S0191BEL</v>
          </cell>
          <cell r="F22">
            <v>0</v>
          </cell>
          <cell r="J22">
            <v>0</v>
          </cell>
        </row>
        <row r="23">
          <cell r="D23" t="str">
            <v>ISC-LYO1-ESX07</v>
          </cell>
          <cell r="F23">
            <v>0</v>
          </cell>
          <cell r="G23">
            <v>2</v>
          </cell>
          <cell r="J23">
            <v>64</v>
          </cell>
        </row>
        <row r="24">
          <cell r="D24" t="str">
            <v>ISC-LYO1-ESX09</v>
          </cell>
          <cell r="F24">
            <v>0</v>
          </cell>
          <cell r="G24">
            <v>2</v>
          </cell>
          <cell r="J24">
            <v>96</v>
          </cell>
        </row>
        <row r="25">
          <cell r="D25" t="str">
            <v>ISC-LYO1-ESX08</v>
          </cell>
          <cell r="F25">
            <v>0</v>
          </cell>
          <cell r="G25">
            <v>2</v>
          </cell>
          <cell r="J25">
            <v>96</v>
          </cell>
        </row>
        <row r="26">
          <cell r="D26" t="str">
            <v>MPB-SRV-ESXV1</v>
          </cell>
          <cell r="F26">
            <v>0</v>
          </cell>
          <cell r="G26">
            <v>2</v>
          </cell>
          <cell r="J26">
            <v>72</v>
          </cell>
        </row>
        <row r="27">
          <cell r="D27" t="str">
            <v>MPB-SRV-ESXV2</v>
          </cell>
          <cell r="F27">
            <v>0</v>
          </cell>
          <cell r="G27">
            <v>2</v>
          </cell>
          <cell r="J27">
            <v>72</v>
          </cell>
        </row>
        <row r="28">
          <cell r="D28" t="str">
            <v>MPB-SRV-ESXV3</v>
          </cell>
          <cell r="F28">
            <v>0</v>
          </cell>
          <cell r="G28">
            <v>2</v>
          </cell>
          <cell r="J28">
            <v>72</v>
          </cell>
        </row>
        <row r="29">
          <cell r="D29" t="str">
            <v>MPB-SRV-ESXV4</v>
          </cell>
          <cell r="F29">
            <v>0</v>
          </cell>
          <cell r="G29">
            <v>2</v>
          </cell>
          <cell r="J29">
            <v>72</v>
          </cell>
        </row>
        <row r="30">
          <cell r="D30" t="str">
            <v>ISC-LYO1-DRP01</v>
          </cell>
          <cell r="F30">
            <v>0</v>
          </cell>
          <cell r="G30">
            <v>2</v>
          </cell>
          <cell r="J30">
            <v>16</v>
          </cell>
        </row>
        <row r="31">
          <cell r="D31" t="str">
            <v>ISC-LYO1-MS01</v>
          </cell>
          <cell r="F31">
            <v>0</v>
          </cell>
          <cell r="J31">
            <v>0</v>
          </cell>
        </row>
        <row r="32">
          <cell r="D32" t="str">
            <v>ISC-SRV-ESX04</v>
          </cell>
          <cell r="F32">
            <v>25414</v>
          </cell>
          <cell r="G32">
            <v>2</v>
          </cell>
          <cell r="J32">
            <v>48</v>
          </cell>
        </row>
        <row r="33">
          <cell r="D33" t="str">
            <v>ISC-SRV-ESX05</v>
          </cell>
          <cell r="F33">
            <v>25414</v>
          </cell>
          <cell r="G33">
            <v>2</v>
          </cell>
          <cell r="J33">
            <v>48</v>
          </cell>
        </row>
        <row r="34">
          <cell r="D34" t="str">
            <v>BEL-S2008BEL</v>
          </cell>
          <cell r="F34">
            <v>0</v>
          </cell>
          <cell r="G34">
            <v>2</v>
          </cell>
          <cell r="J34">
            <v>32</v>
          </cell>
        </row>
        <row r="35">
          <cell r="D35" t="str">
            <v>OMEGA-SRV-VC04</v>
          </cell>
          <cell r="F35">
            <v>0</v>
          </cell>
          <cell r="G35">
            <v>2</v>
          </cell>
          <cell r="J35">
            <v>8</v>
          </cell>
        </row>
        <row r="36">
          <cell r="D36" t="str">
            <v>MPB-SRV-ESXV06</v>
          </cell>
          <cell r="F36">
            <v>4365</v>
          </cell>
          <cell r="G36">
            <v>2</v>
          </cell>
          <cell r="J36">
            <v>72</v>
          </cell>
        </row>
        <row r="37">
          <cell r="D37" t="str">
            <v>INM-SRV-MBX02</v>
          </cell>
          <cell r="F37">
            <v>0</v>
          </cell>
          <cell r="G37">
            <v>2</v>
          </cell>
          <cell r="J37">
            <v>16</v>
          </cell>
        </row>
        <row r="38">
          <cell r="D38" t="str">
            <v>AMP-PRA-GROIX</v>
          </cell>
          <cell r="F38">
            <v>0</v>
          </cell>
          <cell r="G38">
            <v>2</v>
          </cell>
          <cell r="J38">
            <v>16</v>
          </cell>
        </row>
        <row r="39">
          <cell r="D39" t="str">
            <v>AMP-PRA-HAWAI</v>
          </cell>
          <cell r="F39">
            <v>0</v>
          </cell>
          <cell r="G39">
            <v>2</v>
          </cell>
          <cell r="J39">
            <v>16</v>
          </cell>
        </row>
        <row r="40">
          <cell r="D40" t="str">
            <v>MIF-SRV-SUNDB03</v>
          </cell>
          <cell r="F40">
            <v>0</v>
          </cell>
          <cell r="J40">
            <v>0</v>
          </cell>
        </row>
        <row r="41">
          <cell r="D41" t="str">
            <v>ISC-LYO1-ESXMS2</v>
          </cell>
          <cell r="F41">
            <v>0</v>
          </cell>
          <cell r="J41">
            <v>0</v>
          </cell>
        </row>
        <row r="42">
          <cell r="D42" t="str">
            <v>ISC-LYO1-ESXMS1</v>
          </cell>
          <cell r="F42">
            <v>0</v>
          </cell>
          <cell r="J42">
            <v>0</v>
          </cell>
        </row>
        <row r="43">
          <cell r="D43" t="str">
            <v>ISC-SRV-ESX06</v>
          </cell>
          <cell r="F43">
            <v>25414</v>
          </cell>
          <cell r="G43">
            <v>2</v>
          </cell>
          <cell r="J43">
            <v>48</v>
          </cell>
        </row>
        <row r="44">
          <cell r="D44" t="str">
            <v>ISC-SRV-VCB01</v>
          </cell>
          <cell r="F44">
            <v>114607</v>
          </cell>
          <cell r="G44">
            <v>2</v>
          </cell>
          <cell r="J44">
            <v>24</v>
          </cell>
        </row>
        <row r="45">
          <cell r="D45" t="str">
            <v>APV-SRV-ESX01</v>
          </cell>
          <cell r="F45">
            <v>3915</v>
          </cell>
          <cell r="J45">
            <v>0</v>
          </cell>
        </row>
        <row r="46">
          <cell r="D46" t="str">
            <v>PBM-SRV-WEB02</v>
          </cell>
          <cell r="F46">
            <v>120</v>
          </cell>
          <cell r="J46">
            <v>0</v>
          </cell>
        </row>
        <row r="47">
          <cell r="D47" t="str">
            <v>TEXA-SRV-TEXI03</v>
          </cell>
          <cell r="F47">
            <v>0</v>
          </cell>
          <cell r="J47">
            <v>0</v>
          </cell>
        </row>
        <row r="48">
          <cell r="D48" t="str">
            <v>slot7</v>
          </cell>
          <cell r="F48">
            <v>0</v>
          </cell>
          <cell r="G48">
            <v>2</v>
          </cell>
          <cell r="J48">
            <v>0</v>
          </cell>
        </row>
        <row r="49">
          <cell r="D49" t="str">
            <v>ANRU-SRV-ORA02</v>
          </cell>
          <cell r="F49">
            <v>250</v>
          </cell>
          <cell r="J49">
            <v>0</v>
          </cell>
        </row>
        <row r="50">
          <cell r="D50" t="str">
            <v>ADA-SRV-PPF01</v>
          </cell>
          <cell r="F50">
            <v>0</v>
          </cell>
          <cell r="J50">
            <v>0</v>
          </cell>
        </row>
        <row r="51">
          <cell r="D51" t="str">
            <v>ANRP-SRV-SQL01</v>
          </cell>
          <cell r="F51">
            <v>650</v>
          </cell>
          <cell r="J51">
            <v>0</v>
          </cell>
        </row>
        <row r="52">
          <cell r="D52" t="str">
            <v>ISC-SRV-ESX43</v>
          </cell>
          <cell r="F52">
            <v>71075</v>
          </cell>
          <cell r="G52">
            <v>2</v>
          </cell>
          <cell r="J52">
            <v>112</v>
          </cell>
        </row>
        <row r="53">
          <cell r="D53" t="str">
            <v>INM-KM-P-WEB01</v>
          </cell>
          <cell r="F53">
            <v>0</v>
          </cell>
          <cell r="J53">
            <v>0</v>
          </cell>
        </row>
        <row r="54">
          <cell r="D54" t="str">
            <v>ANRU-CLUS-ORA01</v>
          </cell>
          <cell r="F54">
            <v>100</v>
          </cell>
          <cell r="J54">
            <v>0</v>
          </cell>
        </row>
        <row r="55">
          <cell r="D55" t="str">
            <v>INM-KM-P-APPLI</v>
          </cell>
          <cell r="F55">
            <v>50</v>
          </cell>
          <cell r="J55">
            <v>0</v>
          </cell>
        </row>
        <row r="56">
          <cell r="D56" t="str">
            <v>INM-KM-P-DB01</v>
          </cell>
          <cell r="F56">
            <v>1000</v>
          </cell>
          <cell r="J56">
            <v>0</v>
          </cell>
        </row>
        <row r="57">
          <cell r="D57" t="str">
            <v>LEM-SRV-ESX01</v>
          </cell>
          <cell r="F57">
            <v>7224</v>
          </cell>
          <cell r="J57">
            <v>0</v>
          </cell>
        </row>
        <row r="58">
          <cell r="D58" t="str">
            <v>ANR-SRV-ESX05</v>
          </cell>
          <cell r="F58">
            <v>485</v>
          </cell>
          <cell r="G58">
            <v>2</v>
          </cell>
          <cell r="J58">
            <v>16</v>
          </cell>
        </row>
        <row r="59">
          <cell r="D59" t="str">
            <v>TEXA-SRV-TEXI04</v>
          </cell>
          <cell r="F59">
            <v>0</v>
          </cell>
          <cell r="J59">
            <v>0</v>
          </cell>
        </row>
        <row r="60">
          <cell r="D60" t="str">
            <v>ISC-LAB-ESX01</v>
          </cell>
          <cell r="F60">
            <v>0</v>
          </cell>
          <cell r="J60">
            <v>0</v>
          </cell>
        </row>
        <row r="61">
          <cell r="D61" t="str">
            <v>ISC-LAB-ESX02</v>
          </cell>
          <cell r="F61">
            <v>0</v>
          </cell>
          <cell r="J61">
            <v>0</v>
          </cell>
        </row>
        <row r="62">
          <cell r="D62" t="str">
            <v>ISC-LAB-ESX03</v>
          </cell>
          <cell r="F62">
            <v>0</v>
          </cell>
          <cell r="J62">
            <v>0</v>
          </cell>
        </row>
        <row r="63">
          <cell r="D63" t="str">
            <v>CLR-LAB-ESXI01</v>
          </cell>
          <cell r="F63">
            <v>500</v>
          </cell>
          <cell r="J63">
            <v>0</v>
          </cell>
        </row>
        <row r="64">
          <cell r="D64" t="str">
            <v>CLR-LAB-ESXI02</v>
          </cell>
          <cell r="F64">
            <v>500</v>
          </cell>
          <cell r="J64">
            <v>0</v>
          </cell>
        </row>
        <row r="65">
          <cell r="D65" t="str">
            <v>CLR-LAB-ESXI03</v>
          </cell>
          <cell r="F65">
            <v>500</v>
          </cell>
          <cell r="J65">
            <v>0</v>
          </cell>
        </row>
        <row r="66">
          <cell r="D66" t="str">
            <v>CLR-LAB-ESXI04</v>
          </cell>
          <cell r="F66">
            <v>500</v>
          </cell>
          <cell r="J66">
            <v>0</v>
          </cell>
        </row>
        <row r="67">
          <cell r="D67" t="str">
            <v>SLOT9</v>
          </cell>
          <cell r="F67">
            <v>0</v>
          </cell>
          <cell r="G67">
            <v>2</v>
          </cell>
          <cell r="J67">
            <v>112</v>
          </cell>
        </row>
        <row r="68">
          <cell r="D68" t="str">
            <v>ISC-RTMS-BDCF01</v>
          </cell>
          <cell r="F68">
            <v>0</v>
          </cell>
          <cell r="J68">
            <v>0</v>
          </cell>
        </row>
        <row r="69">
          <cell r="D69" t="str">
            <v>LEM-SRV-ORA10G</v>
          </cell>
          <cell r="F69">
            <v>470</v>
          </cell>
          <cell r="J69">
            <v>0</v>
          </cell>
        </row>
        <row r="70">
          <cell r="D70" t="str">
            <v>ANR-CLUS-SQL02</v>
          </cell>
          <cell r="F70">
            <v>550</v>
          </cell>
          <cell r="J70">
            <v>0</v>
          </cell>
        </row>
        <row r="71">
          <cell r="D71" t="str">
            <v>TEXA-SRV-DATA01</v>
          </cell>
          <cell r="F71">
            <v>3150</v>
          </cell>
          <cell r="J71">
            <v>0</v>
          </cell>
        </row>
        <row r="72">
          <cell r="D72" t="str">
            <v>ANRU-SRV-EXC01</v>
          </cell>
          <cell r="F72">
            <v>400</v>
          </cell>
          <cell r="J72">
            <v>0</v>
          </cell>
        </row>
        <row r="73">
          <cell r="D73" t="str">
            <v>UNC-SRV-UNIDB01</v>
          </cell>
          <cell r="F73">
            <v>100</v>
          </cell>
          <cell r="J73">
            <v>0</v>
          </cell>
        </row>
        <row r="74">
          <cell r="D74" t="str">
            <v>ANRU-WEBDEV03</v>
          </cell>
          <cell r="F74">
            <v>150</v>
          </cell>
          <cell r="J74">
            <v>0</v>
          </cell>
        </row>
        <row r="75">
          <cell r="D75" t="str">
            <v>UNC-PP-UNIDB02</v>
          </cell>
          <cell r="F75">
            <v>70</v>
          </cell>
          <cell r="J75">
            <v>0</v>
          </cell>
        </row>
        <row r="76">
          <cell r="D76" t="str">
            <v>LEM-SRV-ESX03</v>
          </cell>
          <cell r="F76">
            <v>7224</v>
          </cell>
          <cell r="J76">
            <v>0</v>
          </cell>
        </row>
        <row r="77">
          <cell r="D77" t="str">
            <v>LEM-SRV-DATASQL</v>
          </cell>
          <cell r="F77">
            <v>400</v>
          </cell>
          <cell r="J77">
            <v>0</v>
          </cell>
        </row>
        <row r="78">
          <cell r="D78" t="str">
            <v>ANR-SRV-WEB02</v>
          </cell>
          <cell r="F78">
            <v>0</v>
          </cell>
          <cell r="J78">
            <v>0</v>
          </cell>
        </row>
        <row r="79">
          <cell r="D79" t="str">
            <v>ANR-CLUS-SQL01</v>
          </cell>
          <cell r="F79">
            <v>550</v>
          </cell>
          <cell r="J79">
            <v>0</v>
          </cell>
        </row>
        <row r="80">
          <cell r="D80" t="str">
            <v>UNC-SRV-UNIDB02</v>
          </cell>
          <cell r="F80">
            <v>100</v>
          </cell>
          <cell r="J80">
            <v>0</v>
          </cell>
        </row>
        <row r="81">
          <cell r="D81" t="str">
            <v>ANR-SRV-APP01</v>
          </cell>
          <cell r="F81">
            <v>300</v>
          </cell>
          <cell r="J81">
            <v>0</v>
          </cell>
        </row>
        <row r="82">
          <cell r="D82" t="str">
            <v>ANR-SRV-WEB01</v>
          </cell>
          <cell r="F82">
            <v>300</v>
          </cell>
          <cell r="J82">
            <v>0</v>
          </cell>
        </row>
        <row r="83">
          <cell r="D83" t="str">
            <v>ANRU-SRV-DC1</v>
          </cell>
          <cell r="F83">
            <v>2036</v>
          </cell>
          <cell r="J83">
            <v>0</v>
          </cell>
        </row>
        <row r="84">
          <cell r="D84" t="str">
            <v>HS21-TEST</v>
          </cell>
          <cell r="F84">
            <v>0</v>
          </cell>
          <cell r="J84">
            <v>0</v>
          </cell>
        </row>
        <row r="85">
          <cell r="D85" t="str">
            <v>TEXA-SRV-ORA02</v>
          </cell>
          <cell r="F85">
            <v>300</v>
          </cell>
          <cell r="J85">
            <v>0</v>
          </cell>
        </row>
        <row r="86">
          <cell r="D86" t="str">
            <v>ISC-SRV-ESX44</v>
          </cell>
          <cell r="F86">
            <v>99393</v>
          </cell>
          <cell r="G86">
            <v>2</v>
          </cell>
          <cell r="J86">
            <v>96</v>
          </cell>
        </row>
        <row r="87">
          <cell r="D87" t="str">
            <v>CCU-SRV-SBAFT2</v>
          </cell>
          <cell r="F87">
            <v>48</v>
          </cell>
          <cell r="G87">
            <v>2</v>
          </cell>
          <cell r="J87">
            <v>16</v>
          </cell>
        </row>
        <row r="88">
          <cell r="D88" t="str">
            <v>CCU-SRV-SBAFT3</v>
          </cell>
          <cell r="F88">
            <v>48</v>
          </cell>
          <cell r="G88">
            <v>2</v>
          </cell>
          <cell r="J88">
            <v>16</v>
          </cell>
        </row>
        <row r="89">
          <cell r="D89" t="str">
            <v>AMP-SRV-FIDJI</v>
          </cell>
          <cell r="F89">
            <v>240</v>
          </cell>
          <cell r="G89">
            <v>2</v>
          </cell>
          <cell r="J89">
            <v>16</v>
          </cell>
        </row>
        <row r="90">
          <cell r="D90" t="str">
            <v>AMP-SRV-GRENADE</v>
          </cell>
          <cell r="F90">
            <v>975</v>
          </cell>
          <cell r="G90">
            <v>2</v>
          </cell>
          <cell r="J90">
            <v>16</v>
          </cell>
        </row>
        <row r="91">
          <cell r="D91" t="str">
            <v>APV-PP-CLOG</v>
          </cell>
          <cell r="F91">
            <v>120</v>
          </cell>
          <cell r="G91">
            <v>2</v>
          </cell>
          <cell r="J91">
            <v>8</v>
          </cell>
        </row>
        <row r="92">
          <cell r="D92" t="str">
            <v>TEXA-SRV-ORA01</v>
          </cell>
          <cell r="F92">
            <v>2150</v>
          </cell>
          <cell r="J92">
            <v>0</v>
          </cell>
        </row>
        <row r="93">
          <cell r="D93" t="str">
            <v>ISC-SRV-ESX25</v>
          </cell>
          <cell r="F93">
            <v>101948</v>
          </cell>
          <cell r="G93">
            <v>2</v>
          </cell>
          <cell r="J93">
            <v>72</v>
          </cell>
        </row>
        <row r="94">
          <cell r="D94" t="str">
            <v>ISC-SRV-ESX26</v>
          </cell>
          <cell r="F94">
            <v>72975</v>
          </cell>
          <cell r="G94">
            <v>2</v>
          </cell>
          <cell r="J94">
            <v>72</v>
          </cell>
        </row>
        <row r="95">
          <cell r="D95" t="str">
            <v>ISC-SRV-ESX27</v>
          </cell>
          <cell r="F95">
            <v>72975</v>
          </cell>
          <cell r="G95">
            <v>2</v>
          </cell>
          <cell r="J95">
            <v>72</v>
          </cell>
        </row>
        <row r="96">
          <cell r="D96" t="str">
            <v>ISC-SRV-ESX28</v>
          </cell>
          <cell r="F96">
            <v>72975</v>
          </cell>
          <cell r="G96">
            <v>2</v>
          </cell>
          <cell r="J96">
            <v>72</v>
          </cell>
        </row>
        <row r="97">
          <cell r="D97" t="str">
            <v>ISC-SRV-ESX29</v>
          </cell>
          <cell r="F97">
            <v>72975</v>
          </cell>
          <cell r="G97">
            <v>2</v>
          </cell>
          <cell r="J97">
            <v>72</v>
          </cell>
        </row>
        <row r="98">
          <cell r="D98" t="str">
            <v>ISC-SRV-ESX30</v>
          </cell>
          <cell r="F98">
            <v>69635</v>
          </cell>
          <cell r="G98">
            <v>2</v>
          </cell>
          <cell r="J98">
            <v>72</v>
          </cell>
        </row>
        <row r="99">
          <cell r="D99" t="str">
            <v>AMP-SRV-GROIX</v>
          </cell>
          <cell r="F99">
            <v>170</v>
          </cell>
          <cell r="G99">
            <v>2</v>
          </cell>
          <cell r="J99">
            <v>16</v>
          </cell>
        </row>
        <row r="100">
          <cell r="D100" t="str">
            <v>AMP-SRV-HAWAI</v>
          </cell>
          <cell r="F100">
            <v>390</v>
          </cell>
          <cell r="G100">
            <v>2</v>
          </cell>
          <cell r="J100">
            <v>16</v>
          </cell>
        </row>
        <row r="101">
          <cell r="D101" t="str">
            <v>UCA-SRV-BD01</v>
          </cell>
          <cell r="F101">
            <v>160</v>
          </cell>
          <cell r="G101">
            <v>2</v>
          </cell>
          <cell r="J101">
            <v>8</v>
          </cell>
        </row>
        <row r="102">
          <cell r="D102" t="str">
            <v>UCA-TMP-BD01</v>
          </cell>
          <cell r="F102">
            <v>380</v>
          </cell>
          <cell r="G102">
            <v>2</v>
          </cell>
          <cell r="J102">
            <v>16</v>
          </cell>
        </row>
        <row r="103">
          <cell r="D103" t="str">
            <v>ISC-SRV-ESX45</v>
          </cell>
          <cell r="F103">
            <v>100053</v>
          </cell>
          <cell r="G103">
            <v>2</v>
          </cell>
          <cell r="J103">
            <v>96</v>
          </cell>
        </row>
        <row r="104">
          <cell r="D104" t="str">
            <v>LEM-SRV-ESX02</v>
          </cell>
          <cell r="F104">
            <v>7224</v>
          </cell>
          <cell r="J104">
            <v>0</v>
          </cell>
        </row>
        <row r="105">
          <cell r="D105" t="str">
            <v>UCA-SRV-WEB02</v>
          </cell>
          <cell r="F105">
            <v>40</v>
          </cell>
          <cell r="G105">
            <v>2</v>
          </cell>
          <cell r="J105">
            <v>8</v>
          </cell>
        </row>
        <row r="106">
          <cell r="D106" t="str">
            <v>UCA-SRV-APP02</v>
          </cell>
          <cell r="F106">
            <v>50</v>
          </cell>
          <cell r="G106">
            <v>2</v>
          </cell>
          <cell r="J106">
            <v>16</v>
          </cell>
        </row>
        <row r="107">
          <cell r="D107" t="str">
            <v>UCA-SRV-BD02</v>
          </cell>
          <cell r="F107">
            <v>160</v>
          </cell>
          <cell r="G107">
            <v>2</v>
          </cell>
          <cell r="J107">
            <v>8</v>
          </cell>
        </row>
        <row r="108">
          <cell r="D108" t="str">
            <v>ISC-SRV-ESX31</v>
          </cell>
          <cell r="F108">
            <v>73175</v>
          </cell>
          <cell r="G108">
            <v>2</v>
          </cell>
          <cell r="J108">
            <v>144</v>
          </cell>
        </row>
        <row r="109">
          <cell r="D109" t="str">
            <v>INM-SRV-MBX01</v>
          </cell>
          <cell r="F109">
            <v>1450</v>
          </cell>
          <cell r="G109">
            <v>2</v>
          </cell>
          <cell r="J109">
            <v>16</v>
          </cell>
        </row>
        <row r="110">
          <cell r="D110" t="str">
            <v>ISC-SRV-ESX32</v>
          </cell>
          <cell r="F110">
            <v>73175</v>
          </cell>
          <cell r="G110">
            <v>2</v>
          </cell>
          <cell r="J110">
            <v>144</v>
          </cell>
        </row>
        <row r="111">
          <cell r="D111" t="str">
            <v>TEXA-SRV-ESX01</v>
          </cell>
          <cell r="F111">
            <v>1776</v>
          </cell>
          <cell r="G111">
            <v>2</v>
          </cell>
          <cell r="J111">
            <v>24</v>
          </cell>
        </row>
        <row r="112">
          <cell r="D112" t="str">
            <v>TEXA-SRV-ESX02</v>
          </cell>
          <cell r="F112">
            <v>1776</v>
          </cell>
          <cell r="G112">
            <v>2</v>
          </cell>
          <cell r="J112">
            <v>0</v>
          </cell>
        </row>
        <row r="113">
          <cell r="D113" t="str">
            <v>ISC-SRV-ESXD01</v>
          </cell>
          <cell r="F113">
            <v>105</v>
          </cell>
          <cell r="J113">
            <v>0</v>
          </cell>
        </row>
        <row r="114">
          <cell r="D114" t="str">
            <v>ISC-SRV-ESX33</v>
          </cell>
          <cell r="F114">
            <v>101508</v>
          </cell>
          <cell r="G114">
            <v>2</v>
          </cell>
          <cell r="J114">
            <v>144</v>
          </cell>
        </row>
        <row r="115">
          <cell r="D115" t="str">
            <v>ISC-SRV-ESX34</v>
          </cell>
          <cell r="F115">
            <v>73175</v>
          </cell>
          <cell r="G115">
            <v>2</v>
          </cell>
          <cell r="J115">
            <v>144</v>
          </cell>
        </row>
        <row r="116">
          <cell r="D116" t="str">
            <v>APV-SRV-CLOG</v>
          </cell>
          <cell r="F116">
            <v>120</v>
          </cell>
          <cell r="G116">
            <v>2</v>
          </cell>
          <cell r="J116">
            <v>8</v>
          </cell>
        </row>
        <row r="117">
          <cell r="D117" t="str">
            <v>ANRW-SRV-USAR</v>
          </cell>
          <cell r="F117">
            <v>100</v>
          </cell>
          <cell r="G117">
            <v>2</v>
          </cell>
          <cell r="J117">
            <v>16</v>
          </cell>
        </row>
        <row r="118">
          <cell r="D118" t="str">
            <v>APV-SRV-APG01</v>
          </cell>
          <cell r="F118">
            <v>665</v>
          </cell>
          <cell r="G118">
            <v>2</v>
          </cell>
          <cell r="J118">
            <v>32</v>
          </cell>
        </row>
        <row r="119">
          <cell r="D119" t="str">
            <v>APV-SRV-APG02</v>
          </cell>
          <cell r="F119">
            <v>755</v>
          </cell>
          <cell r="G119">
            <v>2</v>
          </cell>
          <cell r="J119">
            <v>32</v>
          </cell>
        </row>
        <row r="120">
          <cell r="D120" t="str">
            <v>ISC-SRV-ESX35</v>
          </cell>
          <cell r="F120">
            <v>73175</v>
          </cell>
          <cell r="G120">
            <v>2</v>
          </cell>
          <cell r="J120">
            <v>144</v>
          </cell>
        </row>
        <row r="121">
          <cell r="D121" t="str">
            <v>ISC-SRV-ESX36</v>
          </cell>
          <cell r="F121">
            <v>99393</v>
          </cell>
          <cell r="G121">
            <v>2</v>
          </cell>
          <cell r="J121">
            <v>144</v>
          </cell>
        </row>
        <row r="122">
          <cell r="D122" t="str">
            <v>ISC-PAR1-ESX48</v>
          </cell>
          <cell r="F122">
            <v>0</v>
          </cell>
          <cell r="G122">
            <v>2</v>
          </cell>
          <cell r="J122">
            <v>32</v>
          </cell>
        </row>
        <row r="123">
          <cell r="D123" t="str">
            <v>ISC-SRV-ESXZ01</v>
          </cell>
          <cell r="F123">
            <v>0</v>
          </cell>
          <cell r="G123">
            <v>2</v>
          </cell>
          <cell r="J123">
            <v>48</v>
          </cell>
        </row>
        <row r="124">
          <cell r="D124" t="str">
            <v>ISC-PAR1-ESX47</v>
          </cell>
          <cell r="F124">
            <v>0</v>
          </cell>
          <cell r="G124">
            <v>2</v>
          </cell>
          <cell r="J124">
            <v>32</v>
          </cell>
        </row>
        <row r="125">
          <cell r="D125" t="str">
            <v>TEXA-SRV-TEXI02</v>
          </cell>
          <cell r="F125">
            <v>0</v>
          </cell>
          <cell r="J125">
            <v>0</v>
          </cell>
        </row>
        <row r="126">
          <cell r="D126" t="str">
            <v>ISC-PAR1-ESX49</v>
          </cell>
          <cell r="F126">
            <v>0</v>
          </cell>
          <cell r="G126">
            <v>2</v>
          </cell>
          <cell r="J126">
            <v>32</v>
          </cell>
        </row>
        <row r="127">
          <cell r="D127" t="str">
            <v>ISC-SRV-ZFS02</v>
          </cell>
          <cell r="F127">
            <v>0</v>
          </cell>
          <cell r="G127">
            <v>2</v>
          </cell>
          <cell r="J127">
            <v>48</v>
          </cell>
        </row>
        <row r="128">
          <cell r="D128" t="str">
            <v>ISC-SRV-ESX37</v>
          </cell>
          <cell r="F128">
            <v>100168</v>
          </cell>
          <cell r="G128">
            <v>2</v>
          </cell>
          <cell r="J128">
            <v>72</v>
          </cell>
        </row>
        <row r="129">
          <cell r="D129" t="str">
            <v>ISC-SRV-ESX38</v>
          </cell>
          <cell r="F129">
            <v>100138</v>
          </cell>
          <cell r="G129">
            <v>2</v>
          </cell>
          <cell r="J129">
            <v>72</v>
          </cell>
        </row>
        <row r="130">
          <cell r="D130" t="str">
            <v>ISC-SRV-ESX39</v>
          </cell>
          <cell r="F130">
            <v>100168</v>
          </cell>
          <cell r="G130">
            <v>2</v>
          </cell>
          <cell r="J130">
            <v>72</v>
          </cell>
        </row>
        <row r="131">
          <cell r="D131" t="str">
            <v>ANR-SRV-EXC02</v>
          </cell>
          <cell r="F131">
            <v>700</v>
          </cell>
          <cell r="J131">
            <v>0</v>
          </cell>
        </row>
        <row r="132">
          <cell r="D132" t="str">
            <v>ISC-PAR1-ESX46</v>
          </cell>
          <cell r="F132">
            <v>0</v>
          </cell>
          <cell r="G132">
            <v>2</v>
          </cell>
          <cell r="J132">
            <v>32</v>
          </cell>
        </row>
        <row r="133">
          <cell r="D133" t="str">
            <v>ISC-SRV-ESX40</v>
          </cell>
          <cell r="F133">
            <v>100338</v>
          </cell>
          <cell r="J133">
            <v>0</v>
          </cell>
        </row>
        <row r="134">
          <cell r="D134" t="str">
            <v>ISC-SRV-ESX41</v>
          </cell>
          <cell r="F134">
            <v>100138</v>
          </cell>
          <cell r="J134">
            <v>0</v>
          </cell>
        </row>
        <row r="135">
          <cell r="D135" t="str">
            <v>ISC-SRV-ESX42</v>
          </cell>
          <cell r="F135">
            <v>100138</v>
          </cell>
          <cell r="G135">
            <v>2</v>
          </cell>
          <cell r="J135">
            <v>72</v>
          </cell>
        </row>
        <row r="136">
          <cell r="D136" t="str">
            <v>ISC-SRV-ESX03</v>
          </cell>
          <cell r="F136">
            <v>25414</v>
          </cell>
          <cell r="G136">
            <v>2</v>
          </cell>
          <cell r="J136">
            <v>0</v>
          </cell>
        </row>
        <row r="137">
          <cell r="D137" t="str">
            <v>BEL-S0144BEL</v>
          </cell>
          <cell r="F137">
            <v>727</v>
          </cell>
          <cell r="G137">
            <v>2</v>
          </cell>
          <cell r="J137">
            <v>48</v>
          </cell>
        </row>
        <row r="138">
          <cell r="D138" t="str">
            <v>PBM-SRV-SQL02</v>
          </cell>
          <cell r="F138">
            <v>420</v>
          </cell>
          <cell r="J138">
            <v>0</v>
          </cell>
        </row>
        <row r="139">
          <cell r="D139" t="str">
            <v>POC-NBI-1</v>
          </cell>
          <cell r="F139">
            <v>0</v>
          </cell>
          <cell r="J139">
            <v>0</v>
          </cell>
        </row>
        <row r="140">
          <cell r="D140" t="str">
            <v>POC-NBI-2</v>
          </cell>
          <cell r="F140">
            <v>0</v>
          </cell>
          <cell r="J140">
            <v>0</v>
          </cell>
        </row>
        <row r="141">
          <cell r="D141" t="str">
            <v>ISC-SRV-DRP02</v>
          </cell>
          <cell r="F141">
            <v>0</v>
          </cell>
          <cell r="G141">
            <v>2</v>
          </cell>
          <cell r="J141">
            <v>16</v>
          </cell>
        </row>
        <row r="142">
          <cell r="D142" t="str">
            <v>DRP-NBI-ESX1</v>
          </cell>
          <cell r="F142">
            <v>0</v>
          </cell>
          <cell r="J142">
            <v>0</v>
          </cell>
        </row>
        <row r="143">
          <cell r="D143" t="str">
            <v>ANRU-CLUS-ORA02</v>
          </cell>
          <cell r="F143">
            <v>100</v>
          </cell>
          <cell r="J143">
            <v>0</v>
          </cell>
        </row>
        <row r="144">
          <cell r="D144" t="str">
            <v>ADA-SRV-PPB01</v>
          </cell>
          <cell r="F144">
            <v>150</v>
          </cell>
          <cell r="J144">
            <v>0</v>
          </cell>
        </row>
        <row r="145">
          <cell r="D145" t="str">
            <v>ANRP-SRV-SQL02</v>
          </cell>
          <cell r="F145">
            <v>650</v>
          </cell>
          <cell r="J145">
            <v>0</v>
          </cell>
        </row>
        <row r="146">
          <cell r="D146" t="str">
            <v>INM-KM-P-WEB02</v>
          </cell>
          <cell r="F146">
            <v>0</v>
          </cell>
          <cell r="J146">
            <v>0</v>
          </cell>
        </row>
        <row r="147">
          <cell r="D147" t="str">
            <v>INM-KM-P-DB02</v>
          </cell>
          <cell r="F147">
            <v>1000</v>
          </cell>
          <cell r="J147">
            <v>0</v>
          </cell>
        </row>
        <row r="148">
          <cell r="D148" t="str">
            <v>ANR-SRV-ESX03</v>
          </cell>
          <cell r="F148">
            <v>485</v>
          </cell>
          <cell r="G148">
            <v>2</v>
          </cell>
          <cell r="J148">
            <v>16</v>
          </cell>
        </row>
        <row r="149">
          <cell r="D149" t="str">
            <v>APV-SRV-SLOGDB</v>
          </cell>
          <cell r="F149">
            <v>370</v>
          </cell>
          <cell r="G149">
            <v>2</v>
          </cell>
          <cell r="J149">
            <v>8</v>
          </cell>
        </row>
        <row r="150">
          <cell r="D150" t="str">
            <v>CCU-SRV-SBAFT1</v>
          </cell>
          <cell r="F150">
            <v>48</v>
          </cell>
          <cell r="G150">
            <v>2</v>
          </cell>
          <cell r="J150">
            <v>16</v>
          </cell>
        </row>
        <row r="151">
          <cell r="D151" t="str">
            <v>ISC-TI-N1</v>
          </cell>
          <cell r="F151">
            <v>0</v>
          </cell>
          <cell r="G151">
            <v>2</v>
          </cell>
          <cell r="J151">
            <v>48</v>
          </cell>
        </row>
        <row r="152">
          <cell r="D152" t="str">
            <v>HW-NIC-PROBLEM</v>
          </cell>
          <cell r="F152">
            <v>0</v>
          </cell>
          <cell r="G152">
            <v>1</v>
          </cell>
          <cell r="J152">
            <v>8</v>
          </cell>
        </row>
        <row r="153">
          <cell r="D153" t="str">
            <v>ANR-SRV-ESX01</v>
          </cell>
          <cell r="F153">
            <v>485</v>
          </cell>
          <cell r="G153">
            <v>2</v>
          </cell>
          <cell r="J153">
            <v>16</v>
          </cell>
        </row>
        <row r="154">
          <cell r="D154" t="str">
            <v>ISC-LAB-ESX01</v>
          </cell>
          <cell r="F154">
            <v>0</v>
          </cell>
          <cell r="J154">
            <v>0</v>
          </cell>
        </row>
        <row r="155">
          <cell r="D155" t="str">
            <v>ANRU-SRV-COMPTA</v>
          </cell>
          <cell r="F155">
            <v>200</v>
          </cell>
          <cell r="J155">
            <v>0</v>
          </cell>
        </row>
        <row r="156">
          <cell r="D156" t="str">
            <v>INM-SRV-FILER02</v>
          </cell>
          <cell r="F156">
            <v>3624</v>
          </cell>
          <cell r="J156">
            <v>0</v>
          </cell>
        </row>
        <row r="157">
          <cell r="D157" t="str">
            <v>ANRU-SRV-SQL02</v>
          </cell>
          <cell r="F157">
            <v>400</v>
          </cell>
          <cell r="J157">
            <v>0</v>
          </cell>
        </row>
        <row r="158">
          <cell r="D158" t="str">
            <v>TEXA-SRV-TOIP01</v>
          </cell>
          <cell r="F158">
            <v>0</v>
          </cell>
          <cell r="J158">
            <v>0</v>
          </cell>
        </row>
        <row r="159">
          <cell r="D159" t="str">
            <v>TEXA-SRV-EDI</v>
          </cell>
          <cell r="F159">
            <v>60</v>
          </cell>
          <cell r="J159">
            <v>0</v>
          </cell>
        </row>
        <row r="160">
          <cell r="D160" t="str">
            <v>MPB-SRV-ESXV04</v>
          </cell>
          <cell r="F160">
            <v>4365</v>
          </cell>
          <cell r="G160">
            <v>2</v>
          </cell>
          <cell r="J160">
            <v>72</v>
          </cell>
        </row>
        <row r="161">
          <cell r="D161" t="str">
            <v>ISC-LAB-ESX03</v>
          </cell>
          <cell r="F161">
            <v>0</v>
          </cell>
          <cell r="J161">
            <v>0</v>
          </cell>
        </row>
        <row r="162">
          <cell r="D162" t="str">
            <v>CCU-SRV-SBDFT1</v>
          </cell>
          <cell r="F162">
            <v>70</v>
          </cell>
          <cell r="G162">
            <v>2</v>
          </cell>
          <cell r="J162">
            <v>8</v>
          </cell>
        </row>
        <row r="163">
          <cell r="D163" t="str">
            <v>TEXA-SRV-ORA06</v>
          </cell>
          <cell r="F163">
            <v>460</v>
          </cell>
          <cell r="G163">
            <v>2</v>
          </cell>
          <cell r="J163">
            <v>32</v>
          </cell>
        </row>
        <row r="164">
          <cell r="D164" t="str">
            <v>MPB-SRV-ESXV05</v>
          </cell>
          <cell r="F164">
            <v>4365</v>
          </cell>
          <cell r="G164">
            <v>2</v>
          </cell>
          <cell r="J164">
            <v>72</v>
          </cell>
        </row>
        <row r="165">
          <cell r="D165" t="str">
            <v>APV-PP-SLOGDB</v>
          </cell>
          <cell r="F165">
            <v>310</v>
          </cell>
          <cell r="G165">
            <v>2</v>
          </cell>
          <cell r="J165">
            <v>8</v>
          </cell>
        </row>
        <row r="166">
          <cell r="D166" t="str">
            <v>MPB-SRV-ESXV01</v>
          </cell>
          <cell r="F166">
            <v>4365</v>
          </cell>
          <cell r="G166">
            <v>2</v>
          </cell>
          <cell r="J166">
            <v>72</v>
          </cell>
        </row>
        <row r="167">
          <cell r="D167" t="str">
            <v>ANR-SRV-ESX02</v>
          </cell>
          <cell r="F167">
            <v>485</v>
          </cell>
          <cell r="G167">
            <v>2</v>
          </cell>
          <cell r="J167">
            <v>16</v>
          </cell>
        </row>
        <row r="168">
          <cell r="D168" t="str">
            <v>MPB-SRV-ESXV02</v>
          </cell>
          <cell r="F168">
            <v>4365</v>
          </cell>
          <cell r="G168">
            <v>2</v>
          </cell>
          <cell r="J168">
            <v>72</v>
          </cell>
        </row>
        <row r="169">
          <cell r="D169" t="str">
            <v>ISC-ESXPROJ01</v>
          </cell>
          <cell r="F169">
            <v>5020</v>
          </cell>
          <cell r="G169">
            <v>2</v>
          </cell>
          <cell r="J169">
            <v>16</v>
          </cell>
        </row>
        <row r="170">
          <cell r="D170" t="str">
            <v>CCU-SRV-SBDFT2</v>
          </cell>
          <cell r="F170">
            <v>70</v>
          </cell>
          <cell r="G170">
            <v>2</v>
          </cell>
          <cell r="J170">
            <v>8</v>
          </cell>
        </row>
        <row r="171">
          <cell r="D171" t="str">
            <v>BEL-S2051BEL</v>
          </cell>
          <cell r="F171">
            <v>0</v>
          </cell>
          <cell r="G171">
            <v>2</v>
          </cell>
          <cell r="J171">
            <v>48</v>
          </cell>
        </row>
        <row r="172">
          <cell r="D172" t="str">
            <v>BEL-S2017BEL</v>
          </cell>
          <cell r="F172">
            <v>0</v>
          </cell>
          <cell r="G172">
            <v>2</v>
          </cell>
          <cell r="J172">
            <v>64</v>
          </cell>
        </row>
        <row r="173">
          <cell r="D173" t="str">
            <v>BEL-S0146BEL</v>
          </cell>
          <cell r="F173">
            <v>0</v>
          </cell>
          <cell r="G173">
            <v>2</v>
          </cell>
          <cell r="J173">
            <v>32</v>
          </cell>
        </row>
        <row r="174">
          <cell r="D174" t="str">
            <v>MIF-SUNSH-DB01</v>
          </cell>
          <cell r="F174">
            <v>0</v>
          </cell>
          <cell r="G174">
            <v>2</v>
          </cell>
          <cell r="J174">
            <v>16</v>
          </cell>
        </row>
        <row r="175">
          <cell r="D175" t="str">
            <v>BEL-S0184BEL</v>
          </cell>
          <cell r="F175">
            <v>0</v>
          </cell>
          <cell r="G175">
            <v>2</v>
          </cell>
          <cell r="J175">
            <v>32</v>
          </cell>
        </row>
        <row r="176">
          <cell r="D176" t="str">
            <v>BEL-S2010BEL</v>
          </cell>
          <cell r="F176">
            <v>0</v>
          </cell>
          <cell r="G176">
            <v>2</v>
          </cell>
          <cell r="J176">
            <v>64</v>
          </cell>
        </row>
        <row r="177">
          <cell r="D177" t="str">
            <v>IDG-GPWAPPPRD</v>
          </cell>
          <cell r="F177">
            <v>0</v>
          </cell>
          <cell r="G177">
            <v>2</v>
          </cell>
          <cell r="J177">
            <v>16</v>
          </cell>
        </row>
        <row r="178">
          <cell r="D178" t="str">
            <v>IDG-GPWBDDPRD</v>
          </cell>
          <cell r="F178">
            <v>0</v>
          </cell>
          <cell r="G178">
            <v>2</v>
          </cell>
          <cell r="J178">
            <v>16</v>
          </cell>
        </row>
        <row r="179">
          <cell r="D179" t="str">
            <v>ITX5-APU1-ESX32</v>
          </cell>
          <cell r="F179">
            <v>0</v>
          </cell>
          <cell r="G179">
            <v>2</v>
          </cell>
          <cell r="J179">
            <v>144</v>
          </cell>
        </row>
        <row r="180">
          <cell r="D180" t="str">
            <v>ITX5-APU1-ESX33</v>
          </cell>
          <cell r="F180">
            <v>0</v>
          </cell>
          <cell r="G180">
            <v>2</v>
          </cell>
          <cell r="J180">
            <v>144</v>
          </cell>
        </row>
        <row r="181">
          <cell r="D181" t="str">
            <v>ITX5-APU1-ESX34</v>
          </cell>
          <cell r="F181">
            <v>0</v>
          </cell>
          <cell r="G181">
            <v>2</v>
          </cell>
          <cell r="J181">
            <v>144</v>
          </cell>
        </row>
        <row r="182">
          <cell r="D182" t="str">
            <v>ITX5-APU1-ESX35</v>
          </cell>
          <cell r="F182">
            <v>0</v>
          </cell>
          <cell r="G182">
            <v>2</v>
          </cell>
          <cell r="J182">
            <v>144</v>
          </cell>
        </row>
        <row r="183">
          <cell r="D183" t="str">
            <v>ITX5-APU1-ESX36</v>
          </cell>
          <cell r="F183">
            <v>0</v>
          </cell>
          <cell r="G183">
            <v>2</v>
          </cell>
          <cell r="J183">
            <v>144</v>
          </cell>
        </row>
        <row r="184">
          <cell r="D184" t="str">
            <v>ITX5-APU1-ESX37</v>
          </cell>
          <cell r="F184">
            <v>0</v>
          </cell>
          <cell r="G184">
            <v>2</v>
          </cell>
          <cell r="J184">
            <v>144</v>
          </cell>
        </row>
        <row r="185">
          <cell r="D185" t="str">
            <v>IDG-SRVBDDPRD2</v>
          </cell>
          <cell r="F185">
            <v>0</v>
          </cell>
          <cell r="G185">
            <v>2</v>
          </cell>
          <cell r="J185">
            <v>32</v>
          </cell>
        </row>
        <row r="186">
          <cell r="D186" t="str">
            <v>MIF-SUNSHINE01</v>
          </cell>
          <cell r="F186">
            <v>0</v>
          </cell>
          <cell r="G186">
            <v>2</v>
          </cell>
          <cell r="J186">
            <v>16</v>
          </cell>
        </row>
        <row r="187">
          <cell r="D187" t="str">
            <v>BEL-S0140BEL</v>
          </cell>
          <cell r="F187">
            <v>0</v>
          </cell>
          <cell r="G187">
            <v>2</v>
          </cell>
          <cell r="J187">
            <v>32</v>
          </cell>
        </row>
        <row r="188">
          <cell r="D188" t="str">
            <v>BEL-S0244BEL</v>
          </cell>
          <cell r="F188">
            <v>0</v>
          </cell>
          <cell r="G188">
            <v>2</v>
          </cell>
          <cell r="J188">
            <v>32</v>
          </cell>
        </row>
        <row r="189">
          <cell r="D189" t="str">
            <v>BEL-S2016BEL</v>
          </cell>
          <cell r="F189">
            <v>0</v>
          </cell>
          <cell r="G189">
            <v>2</v>
          </cell>
          <cell r="J189">
            <v>64</v>
          </cell>
        </row>
        <row r="190">
          <cell r="D190" t="str">
            <v>TEXA-SRV-ORA06</v>
          </cell>
          <cell r="F190">
            <v>460</v>
          </cell>
          <cell r="G190">
            <v>2</v>
          </cell>
          <cell r="J190">
            <v>144</v>
          </cell>
        </row>
        <row r="191">
          <cell r="D191" t="str">
            <v>MPB-SRV-ESXV13</v>
          </cell>
          <cell r="F191">
            <v>4400</v>
          </cell>
          <cell r="G191">
            <v>2</v>
          </cell>
          <cell r="J191">
            <v>144</v>
          </cell>
        </row>
        <row r="192">
          <cell r="D192" t="str">
            <v>MPB-SRV-ESXV14</v>
          </cell>
          <cell r="F192">
            <v>4400</v>
          </cell>
          <cell r="G192">
            <v>2</v>
          </cell>
          <cell r="J192">
            <v>144</v>
          </cell>
        </row>
        <row r="193">
          <cell r="D193" t="str">
            <v>MPB-SRV-ESXV15</v>
          </cell>
          <cell r="F193">
            <v>4400</v>
          </cell>
          <cell r="G193">
            <v>2</v>
          </cell>
          <cell r="J193">
            <v>144</v>
          </cell>
        </row>
        <row r="194">
          <cell r="D194" t="str">
            <v>MPB-SRV-ESXV16</v>
          </cell>
          <cell r="F194">
            <v>4400</v>
          </cell>
          <cell r="G194">
            <v>2</v>
          </cell>
          <cell r="J194">
            <v>144</v>
          </cell>
        </row>
        <row r="195">
          <cell r="D195" t="str">
            <v>MPB-SRV-ESXV17</v>
          </cell>
          <cell r="F195">
            <v>4400</v>
          </cell>
          <cell r="G195">
            <v>2</v>
          </cell>
          <cell r="J195">
            <v>144</v>
          </cell>
        </row>
        <row r="196">
          <cell r="D196" t="str">
            <v>MPB-SRV-ESXV18</v>
          </cell>
          <cell r="F196">
            <v>4400</v>
          </cell>
          <cell r="G196">
            <v>2</v>
          </cell>
          <cell r="J196">
            <v>144</v>
          </cell>
        </row>
        <row r="197">
          <cell r="D197" t="str">
            <v>MPB-SRV-ESXV19</v>
          </cell>
          <cell r="F197">
            <v>4400</v>
          </cell>
          <cell r="G197">
            <v>2</v>
          </cell>
          <cell r="J197">
            <v>144</v>
          </cell>
        </row>
        <row r="198">
          <cell r="D198" t="str">
            <v>MPB-SRV-ESXV20</v>
          </cell>
          <cell r="F198">
            <v>4400</v>
          </cell>
          <cell r="G198">
            <v>2</v>
          </cell>
          <cell r="J198">
            <v>144</v>
          </cell>
        </row>
        <row r="199">
          <cell r="D199" t="str">
            <v>ISC-ITX5-ESXMS2</v>
          </cell>
          <cell r="F199">
            <v>0</v>
          </cell>
          <cell r="G199">
            <v>0</v>
          </cell>
          <cell r="J199">
            <v>0</v>
          </cell>
        </row>
        <row r="200">
          <cell r="D200" t="str">
            <v>ISC-ITX5-MS03</v>
          </cell>
          <cell r="F200">
            <v>0</v>
          </cell>
          <cell r="G200">
            <v>0</v>
          </cell>
          <cell r="J200">
            <v>0</v>
          </cell>
        </row>
        <row r="201">
          <cell r="D201" t="str">
            <v>UCA-TMP-APP01</v>
          </cell>
          <cell r="F201">
            <v>50</v>
          </cell>
          <cell r="G201">
            <v>2</v>
          </cell>
          <cell r="J201">
            <v>16</v>
          </cell>
        </row>
        <row r="202">
          <cell r="D202" t="str">
            <v>ISC-ITX5-ESXMS3</v>
          </cell>
          <cell r="F202">
            <v>0</v>
          </cell>
          <cell r="G202">
            <v>0</v>
          </cell>
          <cell r="J202">
            <v>0</v>
          </cell>
        </row>
        <row r="203">
          <cell r="D203" t="str">
            <v>ISC-ITX5-DRP01</v>
          </cell>
          <cell r="F203">
            <v>0</v>
          </cell>
          <cell r="G203">
            <v>0</v>
          </cell>
          <cell r="J203">
            <v>0</v>
          </cell>
        </row>
        <row r="204">
          <cell r="D204" t="str">
            <v>TEXA-SRV-ORA02</v>
          </cell>
          <cell r="F204">
            <v>300</v>
          </cell>
          <cell r="G204">
            <v>2</v>
          </cell>
          <cell r="J204">
            <v>32</v>
          </cell>
        </row>
        <row r="205">
          <cell r="D205" t="str">
            <v>ISC-ITX5-ESX01</v>
          </cell>
          <cell r="F205">
            <v>0</v>
          </cell>
          <cell r="G205">
            <v>2</v>
          </cell>
          <cell r="J205">
            <v>112</v>
          </cell>
        </row>
        <row r="206">
          <cell r="D206" t="str">
            <v>ISC-ITX5-ESX02</v>
          </cell>
          <cell r="F206">
            <v>0</v>
          </cell>
          <cell r="G206">
            <v>2</v>
          </cell>
          <cell r="J206">
            <v>112</v>
          </cell>
        </row>
        <row r="207">
          <cell r="D207" t="str">
            <v>ISC-ITX5-ESX03</v>
          </cell>
          <cell r="F207">
            <v>0</v>
          </cell>
          <cell r="G207">
            <v>0</v>
          </cell>
          <cell r="J207">
            <v>0</v>
          </cell>
        </row>
        <row r="208">
          <cell r="D208" t="str">
            <v>ISC-ITX5-ESX30</v>
          </cell>
          <cell r="F208">
            <v>0</v>
          </cell>
          <cell r="G208">
            <v>2</v>
          </cell>
          <cell r="J208">
            <v>112</v>
          </cell>
        </row>
        <row r="209">
          <cell r="D209" t="str">
            <v>ISC-ITX5-ESX13</v>
          </cell>
          <cell r="F209">
            <v>0</v>
          </cell>
          <cell r="G209">
            <v>2</v>
          </cell>
          <cell r="J209">
            <v>144</v>
          </cell>
        </row>
        <row r="210">
          <cell r="D210" t="str">
            <v>ISC-ITX5-ESX19</v>
          </cell>
          <cell r="F210">
            <v>0</v>
          </cell>
          <cell r="G210">
            <v>2</v>
          </cell>
          <cell r="J210">
            <v>144</v>
          </cell>
        </row>
        <row r="211">
          <cell r="D211" t="str">
            <v>UCA-SRV-WEB01</v>
          </cell>
          <cell r="F211">
            <v>40</v>
          </cell>
          <cell r="G211">
            <v>2</v>
          </cell>
          <cell r="J211">
            <v>8</v>
          </cell>
        </row>
        <row r="212">
          <cell r="D212" t="str">
            <v>ISC-ITX5-ESX46</v>
          </cell>
          <cell r="F212">
            <v>0</v>
          </cell>
          <cell r="G212">
            <v>2</v>
          </cell>
          <cell r="J212">
            <v>144</v>
          </cell>
        </row>
        <row r="213">
          <cell r="D213" t="str">
            <v>ISC-ITX5-ESX47</v>
          </cell>
          <cell r="F213">
            <v>0</v>
          </cell>
          <cell r="G213">
            <v>2</v>
          </cell>
          <cell r="J213">
            <v>144</v>
          </cell>
        </row>
        <row r="214">
          <cell r="D214" t="str">
            <v>ISC-ITX5-ESX48</v>
          </cell>
          <cell r="F214">
            <v>0</v>
          </cell>
          <cell r="G214">
            <v>2</v>
          </cell>
          <cell r="J214">
            <v>144</v>
          </cell>
        </row>
        <row r="215">
          <cell r="D215" t="str">
            <v>ISC-ITX5-ESX49</v>
          </cell>
          <cell r="F215">
            <v>0</v>
          </cell>
          <cell r="G215">
            <v>2</v>
          </cell>
          <cell r="J215">
            <v>144</v>
          </cell>
        </row>
        <row r="216">
          <cell r="D216" t="str">
            <v>ISC-ITX5-ESX50</v>
          </cell>
          <cell r="F216">
            <v>0</v>
          </cell>
          <cell r="G216">
            <v>2</v>
          </cell>
          <cell r="J216">
            <v>144</v>
          </cell>
        </row>
        <row r="217">
          <cell r="D217" t="str">
            <v>ISC-ITX5-ESX51</v>
          </cell>
          <cell r="F217">
            <v>0</v>
          </cell>
          <cell r="G217">
            <v>2</v>
          </cell>
          <cell r="J217">
            <v>144</v>
          </cell>
        </row>
        <row r="218">
          <cell r="D218" t="str">
            <v>ADA-SRV-SQL04</v>
          </cell>
          <cell r="F218">
            <v>880</v>
          </cell>
          <cell r="G218">
            <v>2</v>
          </cell>
          <cell r="J218">
            <v>16</v>
          </cell>
        </row>
        <row r="219">
          <cell r="D219" t="str">
            <v>BEL-SRV-MAQBW</v>
          </cell>
          <cell r="F219">
            <v>0</v>
          </cell>
          <cell r="G219">
            <v>2</v>
          </cell>
          <cell r="J219">
            <v>32</v>
          </cell>
        </row>
        <row r="220">
          <cell r="D220" t="str">
            <v>ISC-ITX-ESXTMP1</v>
          </cell>
          <cell r="F220">
            <v>0</v>
          </cell>
          <cell r="G220">
            <v>2</v>
          </cell>
          <cell r="J220">
            <v>48</v>
          </cell>
        </row>
        <row r="221">
          <cell r="D221" t="str">
            <v>ISC-ITX-ESXTMP2</v>
          </cell>
          <cell r="F221">
            <v>0</v>
          </cell>
          <cell r="G221">
            <v>2</v>
          </cell>
          <cell r="J221">
            <v>48</v>
          </cell>
        </row>
        <row r="222">
          <cell r="D222" t="str">
            <v>BEL-SRV-MAQPI</v>
          </cell>
          <cell r="F222">
            <v>0</v>
          </cell>
          <cell r="G222">
            <v>2</v>
          </cell>
          <cell r="J222">
            <v>48</v>
          </cell>
        </row>
        <row r="223">
          <cell r="D223" t="str">
            <v>BEL-SRV-MAQECC</v>
          </cell>
          <cell r="F223">
            <v>0</v>
          </cell>
          <cell r="G223">
            <v>2</v>
          </cell>
          <cell r="J223">
            <v>64</v>
          </cell>
        </row>
        <row r="224">
          <cell r="D224" t="str">
            <v>MPB-SRV-ESXV03</v>
          </cell>
          <cell r="F224">
            <v>4365</v>
          </cell>
          <cell r="G224">
            <v>2</v>
          </cell>
          <cell r="J224">
            <v>0</v>
          </cell>
        </row>
        <row r="225">
          <cell r="D225" t="str">
            <v>ISC-ITX5-ESX04</v>
          </cell>
          <cell r="F225">
            <v>0</v>
          </cell>
          <cell r="G225">
            <v>2</v>
          </cell>
          <cell r="J225">
            <v>144</v>
          </cell>
        </row>
        <row r="226">
          <cell r="D226" t="str">
            <v>ISC-ITX5-ESX05</v>
          </cell>
          <cell r="F226">
            <v>0</v>
          </cell>
          <cell r="G226">
            <v>2</v>
          </cell>
          <cell r="J226">
            <v>144</v>
          </cell>
        </row>
        <row r="227">
          <cell r="D227" t="str">
            <v>ISC-ITX5-ESX06</v>
          </cell>
          <cell r="F227">
            <v>0</v>
          </cell>
          <cell r="G227">
            <v>2</v>
          </cell>
          <cell r="J227">
            <v>144</v>
          </cell>
        </row>
        <row r="228">
          <cell r="D228" t="str">
            <v>ISC-ITX5-ESX31</v>
          </cell>
          <cell r="F228">
            <v>0</v>
          </cell>
          <cell r="G228">
            <v>2</v>
          </cell>
          <cell r="J228">
            <v>112</v>
          </cell>
        </row>
        <row r="229">
          <cell r="D229" t="str">
            <v>ISC-ITX5-DRP03</v>
          </cell>
          <cell r="F229">
            <v>0</v>
          </cell>
          <cell r="G229">
            <v>2</v>
          </cell>
          <cell r="J229">
            <v>64</v>
          </cell>
        </row>
        <row r="230">
          <cell r="D230" t="str">
            <v>ISC-ITX5-ESXMS4</v>
          </cell>
          <cell r="F230">
            <v>0</v>
          </cell>
          <cell r="G230">
            <v>2</v>
          </cell>
          <cell r="J230">
            <v>32</v>
          </cell>
        </row>
        <row r="231">
          <cell r="D231" t="str">
            <v>CFDT-SRV-ESX01</v>
          </cell>
          <cell r="F231">
            <v>2645</v>
          </cell>
          <cell r="G231">
            <v>2</v>
          </cell>
          <cell r="J231">
            <v>32</v>
          </cell>
        </row>
        <row r="232">
          <cell r="D232" t="str">
            <v>TEXA-SRV-ORA01</v>
          </cell>
          <cell r="F232">
            <v>2150</v>
          </cell>
          <cell r="G232">
            <v>2</v>
          </cell>
          <cell r="J232">
            <v>32</v>
          </cell>
        </row>
        <row r="233">
          <cell r="D233" t="str">
            <v>ANRU-SRV-MORGON</v>
          </cell>
          <cell r="F233">
            <v>279</v>
          </cell>
          <cell r="G233">
            <v>2</v>
          </cell>
          <cell r="J233">
            <v>16</v>
          </cell>
        </row>
        <row r="234">
          <cell r="D234" t="str">
            <v>ISC-ITX5-ESX14</v>
          </cell>
          <cell r="F234">
            <v>0</v>
          </cell>
          <cell r="G234">
            <v>2</v>
          </cell>
          <cell r="J234">
            <v>144</v>
          </cell>
        </row>
        <row r="235">
          <cell r="D235" t="str">
            <v>ISC-ITX5-ESX20</v>
          </cell>
          <cell r="F235">
            <v>0</v>
          </cell>
          <cell r="G235">
            <v>2</v>
          </cell>
          <cell r="J235">
            <v>144</v>
          </cell>
        </row>
        <row r="236">
          <cell r="D236" t="str">
            <v>IDG-SRV-ALTIRIS</v>
          </cell>
          <cell r="F236">
            <v>1786</v>
          </cell>
          <cell r="G236">
            <v>2</v>
          </cell>
          <cell r="J236">
            <v>16</v>
          </cell>
        </row>
        <row r="237">
          <cell r="D237" t="str">
            <v>IDG-SRV-CODABDD</v>
          </cell>
          <cell r="F237">
            <v>0</v>
          </cell>
          <cell r="G237">
            <v>2</v>
          </cell>
          <cell r="J237">
            <v>16</v>
          </cell>
        </row>
        <row r="238">
          <cell r="D238" t="str">
            <v>IDG-FINBDDPRD</v>
          </cell>
          <cell r="F238">
            <v>0</v>
          </cell>
          <cell r="G238">
            <v>2</v>
          </cell>
          <cell r="J238">
            <v>8</v>
          </cell>
        </row>
        <row r="239">
          <cell r="D239" t="str">
            <v>MIF-SRV-CTX02</v>
          </cell>
          <cell r="F239">
            <v>0</v>
          </cell>
          <cell r="G239">
            <v>0</v>
          </cell>
          <cell r="J239">
            <v>0</v>
          </cell>
        </row>
        <row r="240">
          <cell r="D240" t="str">
            <v>IDG-WMAPPPRD2</v>
          </cell>
          <cell r="F240">
            <v>135</v>
          </cell>
          <cell r="G240">
            <v>2</v>
          </cell>
          <cell r="J240">
            <v>32</v>
          </cell>
        </row>
        <row r="241">
          <cell r="D241" t="str">
            <v>BEL-S2020BEL</v>
          </cell>
          <cell r="F241">
            <v>0</v>
          </cell>
          <cell r="G241">
            <v>2</v>
          </cell>
          <cell r="J241">
            <v>32</v>
          </cell>
        </row>
        <row r="242">
          <cell r="D242" t="str">
            <v>CFDT-SRV-ESX02</v>
          </cell>
          <cell r="F242">
            <v>2645</v>
          </cell>
          <cell r="G242">
            <v>2</v>
          </cell>
          <cell r="J242">
            <v>32</v>
          </cell>
        </row>
        <row r="243">
          <cell r="D243" t="str">
            <v>ISC-ITX5-MS01</v>
          </cell>
          <cell r="F243">
            <v>0</v>
          </cell>
          <cell r="G243">
            <v>0</v>
          </cell>
          <cell r="J243">
            <v>0</v>
          </cell>
        </row>
        <row r="244">
          <cell r="D244" t="str">
            <v>BEL-S0173BEL</v>
          </cell>
          <cell r="F244">
            <v>0</v>
          </cell>
          <cell r="G244">
            <v>2</v>
          </cell>
          <cell r="J244">
            <v>32</v>
          </cell>
        </row>
        <row r="245">
          <cell r="D245" t="str">
            <v>IDG-SRV-TXTBDD</v>
          </cell>
          <cell r="F245">
            <v>1000</v>
          </cell>
          <cell r="G245">
            <v>2</v>
          </cell>
          <cell r="J245">
            <v>16</v>
          </cell>
        </row>
        <row r="246">
          <cell r="D246" t="str">
            <v>ANRU-SRV-CHENAS</v>
          </cell>
          <cell r="F246">
            <v>279</v>
          </cell>
          <cell r="G246">
            <v>2</v>
          </cell>
          <cell r="J246">
            <v>16</v>
          </cell>
        </row>
        <row r="247">
          <cell r="D247" t="str">
            <v>ISC-ITX5-ESX15</v>
          </cell>
          <cell r="F247">
            <v>0</v>
          </cell>
          <cell r="G247">
            <v>2</v>
          </cell>
          <cell r="J247">
            <v>144</v>
          </cell>
        </row>
        <row r="248">
          <cell r="D248" t="str">
            <v>ISC-ITX5-ESX21</v>
          </cell>
          <cell r="F248">
            <v>0</v>
          </cell>
          <cell r="G248">
            <v>2</v>
          </cell>
          <cell r="J248">
            <v>144</v>
          </cell>
        </row>
        <row r="249">
          <cell r="D249" t="str">
            <v>UNC-SRV-QUAL02</v>
          </cell>
          <cell r="F249">
            <v>735</v>
          </cell>
          <cell r="G249">
            <v>2</v>
          </cell>
          <cell r="J249">
            <v>16</v>
          </cell>
        </row>
        <row r="250">
          <cell r="D250" t="str">
            <v>CRFP-PP-SQL01</v>
          </cell>
          <cell r="F250">
            <v>575</v>
          </cell>
          <cell r="G250">
            <v>1</v>
          </cell>
          <cell r="J250">
            <v>16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-VM-CFDT"/>
      <sheetName val="USAGE-MEM-CPU-VM-CFDT"/>
      <sheetName val=" Stats mois"/>
      <sheetName val="USAGE-CPU-CFDT"/>
      <sheetName val="USAGE-MEM-CFDT"/>
      <sheetName val="calc date"/>
      <sheetName val="Projection"/>
      <sheetName val="Feuil1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1</v>
          </cell>
          <cell r="C4">
            <v>5</v>
          </cell>
          <cell r="D4">
            <v>1</v>
          </cell>
        </row>
        <row r="5">
          <cell r="B5">
            <v>1</v>
          </cell>
          <cell r="C5">
            <v>6</v>
          </cell>
          <cell r="D5">
            <v>2</v>
          </cell>
        </row>
        <row r="6">
          <cell r="B6">
            <v>1</v>
          </cell>
          <cell r="C6">
            <v>7</v>
          </cell>
          <cell r="D6">
            <v>3</v>
          </cell>
        </row>
        <row r="7">
          <cell r="B7">
            <v>2</v>
          </cell>
          <cell r="C7">
            <v>1</v>
          </cell>
          <cell r="D7">
            <v>4</v>
          </cell>
        </row>
        <row r="8">
          <cell r="B8">
            <v>3</v>
          </cell>
          <cell r="C8">
            <v>2</v>
          </cell>
          <cell r="D8">
            <v>5</v>
          </cell>
        </row>
        <row r="9">
          <cell r="B9">
            <v>4</v>
          </cell>
          <cell r="C9">
            <v>3</v>
          </cell>
          <cell r="D9">
            <v>6</v>
          </cell>
        </row>
        <row r="10">
          <cell r="B10">
            <v>5</v>
          </cell>
          <cell r="C10">
            <v>4</v>
          </cell>
          <cell r="D10">
            <v>7</v>
          </cell>
        </row>
        <row r="11">
          <cell r="B11">
            <v>6</v>
          </cell>
          <cell r="C11">
            <v>5</v>
          </cell>
          <cell r="D11">
            <v>8</v>
          </cell>
        </row>
        <row r="12">
          <cell r="B12">
            <v>6</v>
          </cell>
          <cell r="C12">
            <v>6</v>
          </cell>
          <cell r="D12">
            <v>9</v>
          </cell>
        </row>
        <row r="13">
          <cell r="B13">
            <v>6</v>
          </cell>
          <cell r="C13">
            <v>7</v>
          </cell>
          <cell r="D13">
            <v>10</v>
          </cell>
        </row>
        <row r="14">
          <cell r="B14">
            <v>7</v>
          </cell>
          <cell r="C14">
            <v>1</v>
          </cell>
          <cell r="D14">
            <v>11</v>
          </cell>
        </row>
        <row r="15">
          <cell r="B15">
            <v>8</v>
          </cell>
          <cell r="C15">
            <v>2</v>
          </cell>
          <cell r="D15">
            <v>12</v>
          </cell>
        </row>
        <row r="16">
          <cell r="B16">
            <v>9</v>
          </cell>
          <cell r="C16">
            <v>3</v>
          </cell>
          <cell r="D16">
            <v>13</v>
          </cell>
        </row>
        <row r="17">
          <cell r="B17">
            <v>10</v>
          </cell>
          <cell r="C17">
            <v>4</v>
          </cell>
          <cell r="D17">
            <v>14</v>
          </cell>
        </row>
        <row r="18">
          <cell r="B18">
            <v>11</v>
          </cell>
          <cell r="C18">
            <v>5</v>
          </cell>
          <cell r="D18">
            <v>15</v>
          </cell>
        </row>
        <row r="19">
          <cell r="B19">
            <v>11</v>
          </cell>
          <cell r="C19">
            <v>6</v>
          </cell>
          <cell r="D19">
            <v>16</v>
          </cell>
        </row>
        <row r="20">
          <cell r="B20">
            <v>11</v>
          </cell>
          <cell r="C20">
            <v>7</v>
          </cell>
          <cell r="D20">
            <v>17</v>
          </cell>
        </row>
        <row r="21">
          <cell r="B21">
            <v>12</v>
          </cell>
          <cell r="C21">
            <v>1</v>
          </cell>
          <cell r="D21">
            <v>18</v>
          </cell>
        </row>
        <row r="22">
          <cell r="B22">
            <v>13</v>
          </cell>
          <cell r="C22">
            <v>2</v>
          </cell>
          <cell r="D22">
            <v>19</v>
          </cell>
        </row>
        <row r="23">
          <cell r="B23">
            <v>14</v>
          </cell>
          <cell r="C23">
            <v>3</v>
          </cell>
          <cell r="D23">
            <v>20</v>
          </cell>
        </row>
        <row r="24">
          <cell r="B24">
            <v>15</v>
          </cell>
          <cell r="C24">
            <v>4</v>
          </cell>
          <cell r="D24">
            <v>21</v>
          </cell>
        </row>
        <row r="25">
          <cell r="B25">
            <v>16</v>
          </cell>
          <cell r="C25">
            <v>5</v>
          </cell>
          <cell r="D25">
            <v>22</v>
          </cell>
        </row>
        <row r="26">
          <cell r="B26">
            <v>16</v>
          </cell>
          <cell r="C26">
            <v>6</v>
          </cell>
          <cell r="D26">
            <v>23</v>
          </cell>
        </row>
        <row r="27">
          <cell r="B27">
            <v>16</v>
          </cell>
          <cell r="C27">
            <v>7</v>
          </cell>
          <cell r="D27">
            <v>24</v>
          </cell>
        </row>
        <row r="28">
          <cell r="B28">
            <v>17</v>
          </cell>
          <cell r="C28">
            <v>1</v>
          </cell>
          <cell r="D28">
            <v>25</v>
          </cell>
        </row>
        <row r="29">
          <cell r="B29">
            <v>18</v>
          </cell>
          <cell r="C29">
            <v>2</v>
          </cell>
          <cell r="D29">
            <v>26</v>
          </cell>
        </row>
        <row r="30">
          <cell r="B30">
            <v>19</v>
          </cell>
          <cell r="C30">
            <v>3</v>
          </cell>
          <cell r="D30">
            <v>27</v>
          </cell>
        </row>
        <row r="31">
          <cell r="B31">
            <v>20</v>
          </cell>
          <cell r="C31">
            <v>4</v>
          </cell>
          <cell r="D31">
            <v>28</v>
          </cell>
        </row>
        <row r="32">
          <cell r="B32">
            <v>21</v>
          </cell>
          <cell r="C32">
            <v>5</v>
          </cell>
          <cell r="D32">
            <v>29</v>
          </cell>
        </row>
        <row r="33">
          <cell r="B33">
            <v>21</v>
          </cell>
          <cell r="C33">
            <v>6</v>
          </cell>
          <cell r="D33">
            <v>30</v>
          </cell>
        </row>
        <row r="34">
          <cell r="B34">
            <v>21</v>
          </cell>
          <cell r="C34">
            <v>7</v>
          </cell>
          <cell r="D34">
            <v>31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zoomScaleNormal="100" workbookViewId="0">
      <selection activeCell="E21" sqref="E21"/>
    </sheetView>
  </sheetViews>
  <sheetFormatPr baseColWidth="10" defaultRowHeight="15" x14ac:dyDescent="0.25"/>
  <cols>
    <col min="1" max="1" width="25" customWidth="1"/>
    <col min="2" max="2" width="61.28515625" bestFit="1" customWidth="1"/>
  </cols>
  <sheetData>
    <row r="1" spans="1:2" ht="26.25" x14ac:dyDescent="0.4">
      <c r="A1" s="3" t="s">
        <v>5</v>
      </c>
    </row>
    <row r="2" spans="1:2" ht="18.75" x14ac:dyDescent="0.3">
      <c r="A2" s="4" t="s">
        <v>442</v>
      </c>
    </row>
    <row r="3" spans="1:2" ht="15.75" thickBot="1" x14ac:dyDescent="0.3"/>
    <row r="4" spans="1:2" x14ac:dyDescent="0.25">
      <c r="A4" s="5" t="s">
        <v>0</v>
      </c>
      <c r="B4" s="6" t="s">
        <v>723</v>
      </c>
    </row>
    <row r="5" spans="1:2" x14ac:dyDescent="0.25">
      <c r="A5" s="7" t="s">
        <v>1</v>
      </c>
      <c r="B5" s="8" t="s">
        <v>612</v>
      </c>
    </row>
    <row r="6" spans="1:2" ht="15.75" thickBot="1" x14ac:dyDescent="0.3">
      <c r="A6" s="9" t="s">
        <v>2</v>
      </c>
      <c r="B6" s="12">
        <v>42527</v>
      </c>
    </row>
    <row r="7" spans="1:2" ht="15.75" thickBot="1" x14ac:dyDescent="0.3">
      <c r="A7" s="1"/>
      <c r="B7" s="1"/>
    </row>
    <row r="8" spans="1:2" ht="15.75" thickBot="1" x14ac:dyDescent="0.3">
      <c r="A8" s="693" t="s">
        <v>3</v>
      </c>
      <c r="B8" s="694"/>
    </row>
    <row r="9" spans="1:2" x14ac:dyDescent="0.25">
      <c r="A9" s="10" t="s">
        <v>439</v>
      </c>
      <c r="B9" s="11" t="s">
        <v>440</v>
      </c>
    </row>
    <row r="10" spans="1:2" x14ac:dyDescent="0.25">
      <c r="A10" s="10" t="s">
        <v>4</v>
      </c>
      <c r="B10" s="11" t="s">
        <v>441</v>
      </c>
    </row>
    <row r="11" spans="1:2" x14ac:dyDescent="0.25">
      <c r="A11" s="10" t="s">
        <v>443</v>
      </c>
      <c r="B11" s="11" t="s">
        <v>444</v>
      </c>
    </row>
  </sheetData>
  <mergeCells count="1"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M148"/>
  <sheetViews>
    <sheetView showGridLines="0" zoomScaleNormal="100" workbookViewId="0">
      <pane ySplit="1" topLeftCell="A65" activePane="bottomLeft" state="frozen"/>
      <selection pane="bottomLeft" activeCell="G39" sqref="G39"/>
    </sheetView>
  </sheetViews>
  <sheetFormatPr baseColWidth="10" defaultColWidth="11.42578125" defaultRowHeight="11.25" x14ac:dyDescent="0.2"/>
  <cols>
    <col min="1" max="1" width="11.42578125" style="13"/>
    <col min="2" max="2" width="25.140625" style="13" hidden="1" customWidth="1"/>
    <col min="3" max="3" width="25.5703125" style="262" bestFit="1" customWidth="1"/>
    <col min="4" max="4" width="40.85546875" style="13" customWidth="1"/>
    <col min="5" max="5" width="19.28515625" style="13" customWidth="1"/>
    <col min="6" max="7" width="14.7109375" style="13" customWidth="1"/>
    <col min="8" max="8" width="11.42578125" style="299" customWidth="1"/>
    <col min="9" max="11" width="11.42578125" style="13" customWidth="1"/>
    <col min="12" max="12" width="13" style="13" customWidth="1"/>
    <col min="13" max="16384" width="11.42578125" style="13"/>
  </cols>
  <sheetData>
    <row r="1" spans="1:12" x14ac:dyDescent="0.2">
      <c r="A1" s="32" t="s">
        <v>438</v>
      </c>
      <c r="B1" s="32" t="s">
        <v>6</v>
      </c>
      <c r="C1" s="259" t="s">
        <v>7</v>
      </c>
      <c r="D1" s="32" t="s">
        <v>264</v>
      </c>
      <c r="E1" s="32" t="s">
        <v>10</v>
      </c>
      <c r="F1" s="32" t="s">
        <v>11</v>
      </c>
      <c r="G1" s="32" t="s">
        <v>560</v>
      </c>
      <c r="H1" s="259" t="s">
        <v>299</v>
      </c>
      <c r="I1" s="32" t="s">
        <v>12</v>
      </c>
      <c r="J1" s="32" t="s">
        <v>13</v>
      </c>
      <c r="K1" s="32" t="s">
        <v>496</v>
      </c>
      <c r="L1" s="33" t="s">
        <v>352</v>
      </c>
    </row>
    <row r="2" spans="1:12" hidden="1" x14ac:dyDescent="0.2">
      <c r="A2" s="34" t="s">
        <v>21</v>
      </c>
      <c r="B2" s="23"/>
      <c r="C2" s="23" t="s">
        <v>491</v>
      </c>
      <c r="D2" s="274"/>
      <c r="E2" s="274"/>
      <c r="F2" s="274"/>
      <c r="G2" s="315" t="s">
        <v>564</v>
      </c>
      <c r="H2" s="296" t="s">
        <v>335</v>
      </c>
      <c r="I2" s="277">
        <v>2</v>
      </c>
      <c r="J2" s="277">
        <v>4</v>
      </c>
      <c r="K2" s="277">
        <v>20</v>
      </c>
      <c r="L2" s="274"/>
    </row>
    <row r="3" spans="1:12" hidden="1" x14ac:dyDescent="0.2">
      <c r="A3" s="34" t="s">
        <v>28</v>
      </c>
      <c r="B3" s="23"/>
      <c r="C3" s="23" t="s">
        <v>492</v>
      </c>
      <c r="D3" s="274"/>
      <c r="E3" s="274"/>
      <c r="F3" s="274"/>
      <c r="G3" s="315" t="s">
        <v>564</v>
      </c>
      <c r="H3" s="297" t="s">
        <v>301</v>
      </c>
      <c r="I3" s="277">
        <v>4</v>
      </c>
      <c r="J3" s="277">
        <v>32</v>
      </c>
      <c r="K3" s="277">
        <v>50</v>
      </c>
      <c r="L3" s="274"/>
    </row>
    <row r="4" spans="1:12" hidden="1" x14ac:dyDescent="0.2">
      <c r="A4" s="276" t="s">
        <v>21</v>
      </c>
      <c r="B4" s="16"/>
      <c r="C4" s="16" t="s">
        <v>549</v>
      </c>
      <c r="D4" s="16"/>
      <c r="E4" s="16"/>
      <c r="F4" s="16"/>
      <c r="G4" s="316" t="s">
        <v>562</v>
      </c>
      <c r="H4" s="296" t="s">
        <v>335</v>
      </c>
      <c r="I4" s="25">
        <v>2</v>
      </c>
      <c r="J4" s="25">
        <v>4</v>
      </c>
      <c r="K4" s="25">
        <v>50</v>
      </c>
      <c r="L4" s="274"/>
    </row>
    <row r="5" spans="1:12" hidden="1" x14ac:dyDescent="0.2">
      <c r="A5" s="276" t="s">
        <v>28</v>
      </c>
      <c r="B5" s="16"/>
      <c r="C5" s="16" t="s">
        <v>549</v>
      </c>
      <c r="D5" s="16"/>
      <c r="E5" s="16"/>
      <c r="F5" s="16"/>
      <c r="G5" s="316" t="s">
        <v>564</v>
      </c>
      <c r="H5" s="296" t="s">
        <v>335</v>
      </c>
      <c r="I5" s="25">
        <v>2</v>
      </c>
      <c r="J5" s="25">
        <v>4</v>
      </c>
      <c r="K5" s="25">
        <v>50</v>
      </c>
      <c r="L5" s="274"/>
    </row>
    <row r="6" spans="1:12" x14ac:dyDescent="0.2">
      <c r="A6" s="276" t="s">
        <v>21</v>
      </c>
      <c r="B6" s="16"/>
      <c r="C6" s="16" t="s">
        <v>550</v>
      </c>
      <c r="D6" s="16"/>
      <c r="E6" s="16"/>
      <c r="F6" s="16"/>
      <c r="G6" s="316" t="s">
        <v>563</v>
      </c>
      <c r="H6" s="296" t="s">
        <v>335</v>
      </c>
      <c r="I6" s="25">
        <v>2</v>
      </c>
      <c r="J6" s="25">
        <v>2</v>
      </c>
      <c r="K6" s="25">
        <v>50</v>
      </c>
      <c r="L6" s="274"/>
    </row>
    <row r="7" spans="1:12" hidden="1" x14ac:dyDescent="0.2">
      <c r="A7" s="34" t="s">
        <v>21</v>
      </c>
      <c r="B7" s="23"/>
      <c r="C7" s="23" t="s">
        <v>275</v>
      </c>
      <c r="D7" s="274"/>
      <c r="E7" s="274"/>
      <c r="F7" s="274"/>
      <c r="G7" s="315" t="s">
        <v>564</v>
      </c>
      <c r="H7" s="296" t="s">
        <v>335</v>
      </c>
      <c r="I7" s="277">
        <v>1</v>
      </c>
      <c r="J7" s="277">
        <v>1</v>
      </c>
      <c r="K7" s="277">
        <v>15</v>
      </c>
      <c r="L7" s="274"/>
    </row>
    <row r="8" spans="1:12" x14ac:dyDescent="0.2">
      <c r="A8" s="34" t="s">
        <v>21</v>
      </c>
      <c r="B8" s="23"/>
      <c r="C8" s="23" t="s">
        <v>276</v>
      </c>
      <c r="D8" s="274"/>
      <c r="E8" s="274"/>
      <c r="F8" s="274"/>
      <c r="G8" s="315" t="s">
        <v>563</v>
      </c>
      <c r="H8" s="296" t="s">
        <v>335</v>
      </c>
      <c r="I8" s="277">
        <v>2</v>
      </c>
      <c r="J8" s="301">
        <v>0.5</v>
      </c>
      <c r="K8" s="277">
        <v>30</v>
      </c>
      <c r="L8" s="274"/>
    </row>
    <row r="9" spans="1:12" x14ac:dyDescent="0.2">
      <c r="A9" s="34" t="s">
        <v>21</v>
      </c>
      <c r="B9" s="23"/>
      <c r="C9" s="23" t="s">
        <v>277</v>
      </c>
      <c r="D9" s="274"/>
      <c r="E9" s="274"/>
      <c r="F9" s="274"/>
      <c r="G9" s="315" t="s">
        <v>563</v>
      </c>
      <c r="H9" s="296" t="s">
        <v>335</v>
      </c>
      <c r="I9" s="277">
        <v>2</v>
      </c>
      <c r="J9" s="301">
        <v>0.5</v>
      </c>
      <c r="K9" s="277">
        <v>45</v>
      </c>
      <c r="L9" s="274"/>
    </row>
    <row r="10" spans="1:12" hidden="1" x14ac:dyDescent="0.2">
      <c r="A10" s="34" t="s">
        <v>28</v>
      </c>
      <c r="B10" s="23"/>
      <c r="C10" s="23" t="s">
        <v>278</v>
      </c>
      <c r="D10" s="274"/>
      <c r="E10" s="274"/>
      <c r="F10" s="274"/>
      <c r="G10" s="315" t="s">
        <v>564</v>
      </c>
      <c r="H10" s="296" t="s">
        <v>335</v>
      </c>
      <c r="I10" s="277">
        <v>2</v>
      </c>
      <c r="J10" s="301">
        <v>0.5</v>
      </c>
      <c r="K10" s="277">
        <v>30</v>
      </c>
      <c r="L10" s="274"/>
    </row>
    <row r="11" spans="1:12" x14ac:dyDescent="0.2">
      <c r="A11" s="34" t="s">
        <v>21</v>
      </c>
      <c r="B11" s="23"/>
      <c r="C11" s="23" t="s">
        <v>268</v>
      </c>
      <c r="D11" s="274"/>
      <c r="E11" s="274" t="s">
        <v>19</v>
      </c>
      <c r="F11" s="274"/>
      <c r="G11" s="315" t="s">
        <v>563</v>
      </c>
      <c r="H11" s="297" t="s">
        <v>301</v>
      </c>
      <c r="I11" s="277">
        <v>2</v>
      </c>
      <c r="J11" s="277">
        <v>8</v>
      </c>
      <c r="K11" s="277">
        <v>125</v>
      </c>
      <c r="L11" s="274"/>
    </row>
    <row r="12" spans="1:12" x14ac:dyDescent="0.2">
      <c r="A12" s="34" t="s">
        <v>21</v>
      </c>
      <c r="B12" s="23"/>
      <c r="C12" s="23" t="s">
        <v>493</v>
      </c>
      <c r="D12" s="274"/>
      <c r="E12" s="274" t="s">
        <v>19</v>
      </c>
      <c r="F12" s="274"/>
      <c r="G12" s="315" t="s">
        <v>563</v>
      </c>
      <c r="H12" s="297" t="s">
        <v>301</v>
      </c>
      <c r="I12" s="277">
        <v>2</v>
      </c>
      <c r="J12" s="277">
        <v>8</v>
      </c>
      <c r="K12" s="277">
        <v>125</v>
      </c>
      <c r="L12" s="274"/>
    </row>
    <row r="13" spans="1:12" x14ac:dyDescent="0.2">
      <c r="A13" s="34" t="s">
        <v>21</v>
      </c>
      <c r="B13" s="23"/>
      <c r="C13" s="23" t="s">
        <v>269</v>
      </c>
      <c r="D13" s="274"/>
      <c r="E13" s="274" t="s">
        <v>19</v>
      </c>
      <c r="F13" s="274"/>
      <c r="G13" s="315" t="s">
        <v>563</v>
      </c>
      <c r="H13" s="297" t="s">
        <v>301</v>
      </c>
      <c r="I13" s="277">
        <v>2</v>
      </c>
      <c r="J13" s="277">
        <v>8</v>
      </c>
      <c r="K13" s="277">
        <v>60</v>
      </c>
      <c r="L13" s="274"/>
    </row>
    <row r="14" spans="1:12" x14ac:dyDescent="0.2">
      <c r="A14" s="34" t="s">
        <v>21</v>
      </c>
      <c r="B14" s="23"/>
      <c r="C14" s="23" t="s">
        <v>494</v>
      </c>
      <c r="D14" s="274"/>
      <c r="E14" s="274" t="s">
        <v>19</v>
      </c>
      <c r="F14" s="274"/>
      <c r="G14" s="315" t="s">
        <v>563</v>
      </c>
      <c r="H14" s="297" t="s">
        <v>301</v>
      </c>
      <c r="I14" s="277">
        <v>2</v>
      </c>
      <c r="J14" s="277">
        <v>8</v>
      </c>
      <c r="K14" s="277">
        <v>60</v>
      </c>
      <c r="L14" s="274"/>
    </row>
    <row r="15" spans="1:12" x14ac:dyDescent="0.2">
      <c r="A15" s="34" t="s">
        <v>21</v>
      </c>
      <c r="B15" s="23" t="s">
        <v>152</v>
      </c>
      <c r="C15" s="23" t="s">
        <v>153</v>
      </c>
      <c r="D15" s="274" t="s">
        <v>449</v>
      </c>
      <c r="E15" s="274" t="s">
        <v>19</v>
      </c>
      <c r="F15" s="274"/>
      <c r="G15" s="315" t="s">
        <v>563</v>
      </c>
      <c r="H15" s="297" t="s">
        <v>301</v>
      </c>
      <c r="I15" s="274">
        <v>1</v>
      </c>
      <c r="J15" s="274">
        <v>1</v>
      </c>
      <c r="K15" s="274">
        <v>15</v>
      </c>
      <c r="L15" s="274" t="s">
        <v>156</v>
      </c>
    </row>
    <row r="16" spans="1:12" hidden="1" x14ac:dyDescent="0.2">
      <c r="A16" s="276" t="s">
        <v>28</v>
      </c>
      <c r="B16" s="16"/>
      <c r="C16" s="16" t="s">
        <v>551</v>
      </c>
      <c r="D16" s="16" t="s">
        <v>570</v>
      </c>
      <c r="E16" s="16" t="s">
        <v>19</v>
      </c>
      <c r="F16" s="16" t="s">
        <v>537</v>
      </c>
      <c r="G16" s="316" t="s">
        <v>561</v>
      </c>
      <c r="H16" s="297" t="s">
        <v>301</v>
      </c>
      <c r="I16" s="25">
        <v>4</v>
      </c>
      <c r="J16" s="25">
        <v>8</v>
      </c>
      <c r="K16" s="25">
        <v>120</v>
      </c>
      <c r="L16" s="274"/>
    </row>
    <row r="17" spans="1:12" hidden="1" x14ac:dyDescent="0.2">
      <c r="A17" s="276" t="s">
        <v>28</v>
      </c>
      <c r="B17" s="16"/>
      <c r="C17" s="16" t="s">
        <v>495</v>
      </c>
      <c r="D17" s="16" t="s">
        <v>570</v>
      </c>
      <c r="E17" s="16" t="s">
        <v>206</v>
      </c>
      <c r="F17" s="16" t="s">
        <v>537</v>
      </c>
      <c r="G17" s="316" t="s">
        <v>561</v>
      </c>
      <c r="H17" s="297" t="s">
        <v>301</v>
      </c>
      <c r="I17" s="25">
        <v>4</v>
      </c>
      <c r="J17" s="25">
        <v>8</v>
      </c>
      <c r="K17" s="25">
        <v>120</v>
      </c>
      <c r="L17" s="274"/>
    </row>
    <row r="18" spans="1:12" hidden="1" x14ac:dyDescent="0.2">
      <c r="A18" s="34" t="s">
        <v>28</v>
      </c>
      <c r="B18" s="23"/>
      <c r="C18" s="23" t="s">
        <v>279</v>
      </c>
      <c r="D18" s="274" t="s">
        <v>452</v>
      </c>
      <c r="E18" s="274" t="s">
        <v>302</v>
      </c>
      <c r="F18" s="274" t="s">
        <v>537</v>
      </c>
      <c r="G18" s="315" t="s">
        <v>562</v>
      </c>
      <c r="H18" s="297" t="s">
        <v>301</v>
      </c>
      <c r="I18" s="277">
        <v>2</v>
      </c>
      <c r="J18" s="277">
        <v>4</v>
      </c>
      <c r="K18" s="277">
        <v>240</v>
      </c>
      <c r="L18" s="274"/>
    </row>
    <row r="19" spans="1:12" hidden="1" x14ac:dyDescent="0.2">
      <c r="A19" s="34" t="s">
        <v>28</v>
      </c>
      <c r="B19" s="23"/>
      <c r="C19" s="23" t="s">
        <v>497</v>
      </c>
      <c r="D19" s="274"/>
      <c r="E19" s="274" t="s">
        <v>19</v>
      </c>
      <c r="F19" s="274" t="s">
        <v>538</v>
      </c>
      <c r="G19" s="315" t="s">
        <v>562</v>
      </c>
      <c r="H19" s="297" t="s">
        <v>301</v>
      </c>
      <c r="I19" s="277">
        <v>4</v>
      </c>
      <c r="J19" s="277">
        <v>32</v>
      </c>
      <c r="K19" s="277">
        <v>50</v>
      </c>
      <c r="L19" s="274"/>
    </row>
    <row r="20" spans="1:12" hidden="1" x14ac:dyDescent="0.2">
      <c r="A20" s="34" t="s">
        <v>28</v>
      </c>
      <c r="B20" s="23"/>
      <c r="C20" s="23" t="s">
        <v>498</v>
      </c>
      <c r="D20" s="274"/>
      <c r="E20" s="274" t="s">
        <v>19</v>
      </c>
      <c r="F20" s="274" t="s">
        <v>537</v>
      </c>
      <c r="G20" s="315" t="s">
        <v>562</v>
      </c>
      <c r="H20" s="297" t="s">
        <v>301</v>
      </c>
      <c r="I20" s="277">
        <v>2</v>
      </c>
      <c r="J20" s="277">
        <v>4</v>
      </c>
      <c r="K20" s="277">
        <v>100</v>
      </c>
      <c r="L20" s="274"/>
    </row>
    <row r="21" spans="1:12" hidden="1" x14ac:dyDescent="0.2">
      <c r="A21" s="276" t="s">
        <v>28</v>
      </c>
      <c r="B21" s="16"/>
      <c r="C21" s="16" t="s">
        <v>552</v>
      </c>
      <c r="D21" s="16" t="s">
        <v>568</v>
      </c>
      <c r="E21" s="16" t="s">
        <v>206</v>
      </c>
      <c r="F21" s="16" t="s">
        <v>537</v>
      </c>
      <c r="G21" s="316" t="s">
        <v>561</v>
      </c>
      <c r="H21" s="297" t="s">
        <v>301</v>
      </c>
      <c r="I21" s="25">
        <v>2</v>
      </c>
      <c r="J21" s="25">
        <v>4</v>
      </c>
      <c r="K21" s="25">
        <v>100</v>
      </c>
      <c r="L21" s="274"/>
    </row>
    <row r="22" spans="1:12" hidden="1" x14ac:dyDescent="0.2">
      <c r="A22" s="34" t="s">
        <v>28</v>
      </c>
      <c r="B22" s="23"/>
      <c r="C22" s="23" t="s">
        <v>499</v>
      </c>
      <c r="D22" s="274"/>
      <c r="E22" s="274"/>
      <c r="F22" s="274"/>
      <c r="G22" s="315" t="s">
        <v>564</v>
      </c>
      <c r="H22" s="296" t="s">
        <v>335</v>
      </c>
      <c r="I22" s="277">
        <v>2</v>
      </c>
      <c r="J22" s="277">
        <v>4</v>
      </c>
      <c r="K22" s="277">
        <v>5</v>
      </c>
      <c r="L22" s="274"/>
    </row>
    <row r="23" spans="1:12" x14ac:dyDescent="0.2">
      <c r="A23" s="34" t="s">
        <v>28</v>
      </c>
      <c r="B23" s="23" t="s">
        <v>218</v>
      </c>
      <c r="C23" s="23" t="s">
        <v>219</v>
      </c>
      <c r="D23" s="274" t="s">
        <v>453</v>
      </c>
      <c r="E23" s="274" t="s">
        <v>191</v>
      </c>
      <c r="F23" s="274" t="s">
        <v>537</v>
      </c>
      <c r="G23" s="315" t="s">
        <v>563</v>
      </c>
      <c r="H23" s="297" t="s">
        <v>301</v>
      </c>
      <c r="I23" s="274">
        <v>4</v>
      </c>
      <c r="J23" s="274">
        <v>6</v>
      </c>
      <c r="K23" s="274">
        <v>50</v>
      </c>
      <c r="L23" s="274" t="s">
        <v>222</v>
      </c>
    </row>
    <row r="24" spans="1:12" x14ac:dyDescent="0.2">
      <c r="A24" s="34" t="s">
        <v>28</v>
      </c>
      <c r="B24" s="23" t="s">
        <v>244</v>
      </c>
      <c r="C24" s="23" t="s">
        <v>245</v>
      </c>
      <c r="D24" s="274" t="s">
        <v>450</v>
      </c>
      <c r="E24" s="274" t="s">
        <v>191</v>
      </c>
      <c r="F24" s="274" t="s">
        <v>537</v>
      </c>
      <c r="G24" s="315" t="s">
        <v>563</v>
      </c>
      <c r="H24" s="297" t="s">
        <v>301</v>
      </c>
      <c r="I24" s="274">
        <v>2</v>
      </c>
      <c r="J24" s="274">
        <v>4</v>
      </c>
      <c r="K24" s="274">
        <v>300</v>
      </c>
      <c r="L24" s="274" t="s">
        <v>248</v>
      </c>
    </row>
    <row r="25" spans="1:12" x14ac:dyDescent="0.2">
      <c r="A25" s="34" t="s">
        <v>28</v>
      </c>
      <c r="B25" s="23" t="s">
        <v>223</v>
      </c>
      <c r="C25" s="23" t="s">
        <v>228</v>
      </c>
      <c r="D25" s="274" t="s">
        <v>452</v>
      </c>
      <c r="E25" s="274" t="s">
        <v>191</v>
      </c>
      <c r="F25" s="274" t="s">
        <v>537</v>
      </c>
      <c r="G25" s="315" t="s">
        <v>563</v>
      </c>
      <c r="H25" s="297" t="s">
        <v>301</v>
      </c>
      <c r="I25" s="274">
        <v>4</v>
      </c>
      <c r="J25" s="274">
        <v>8</v>
      </c>
      <c r="K25" s="274">
        <v>400</v>
      </c>
      <c r="L25" s="274" t="s">
        <v>230</v>
      </c>
    </row>
    <row r="26" spans="1:12" x14ac:dyDescent="0.2">
      <c r="A26" s="34" t="s">
        <v>28</v>
      </c>
      <c r="B26" s="23" t="s">
        <v>231</v>
      </c>
      <c r="C26" s="23" t="s">
        <v>232</v>
      </c>
      <c r="D26" s="274" t="s">
        <v>454</v>
      </c>
      <c r="E26" s="274" t="s">
        <v>191</v>
      </c>
      <c r="F26" s="274" t="s">
        <v>537</v>
      </c>
      <c r="G26" s="315" t="s">
        <v>563</v>
      </c>
      <c r="H26" s="297" t="s">
        <v>301</v>
      </c>
      <c r="I26" s="274">
        <v>1</v>
      </c>
      <c r="J26" s="274">
        <v>1</v>
      </c>
      <c r="K26" s="274">
        <v>75</v>
      </c>
      <c r="L26" s="274" t="s">
        <v>234</v>
      </c>
    </row>
    <row r="27" spans="1:12" x14ac:dyDescent="0.2">
      <c r="A27" s="34" t="s">
        <v>28</v>
      </c>
      <c r="B27" s="23" t="s">
        <v>239</v>
      </c>
      <c r="C27" s="23" t="s">
        <v>240</v>
      </c>
      <c r="D27" s="274" t="s">
        <v>455</v>
      </c>
      <c r="E27" s="274" t="s">
        <v>191</v>
      </c>
      <c r="F27" s="274" t="s">
        <v>537</v>
      </c>
      <c r="G27" s="315" t="s">
        <v>563</v>
      </c>
      <c r="H27" s="297" t="s">
        <v>301</v>
      </c>
      <c r="I27" s="274">
        <v>2</v>
      </c>
      <c r="J27" s="274">
        <v>2</v>
      </c>
      <c r="K27" s="274">
        <v>10</v>
      </c>
      <c r="L27" s="274" t="s">
        <v>243</v>
      </c>
    </row>
    <row r="28" spans="1:12" hidden="1" x14ac:dyDescent="0.2">
      <c r="A28" s="34" t="s">
        <v>21</v>
      </c>
      <c r="B28" s="23"/>
      <c r="C28" s="685" t="s">
        <v>280</v>
      </c>
      <c r="D28" s="274" t="s">
        <v>456</v>
      </c>
      <c r="E28" s="274" t="s">
        <v>191</v>
      </c>
      <c r="F28" s="274" t="s">
        <v>537</v>
      </c>
      <c r="G28" s="315" t="s">
        <v>561</v>
      </c>
      <c r="H28" s="297" t="s">
        <v>301</v>
      </c>
      <c r="I28" s="277">
        <v>2</v>
      </c>
      <c r="J28" s="277">
        <v>4</v>
      </c>
      <c r="K28" s="277">
        <v>70</v>
      </c>
      <c r="L28" s="274"/>
    </row>
    <row r="29" spans="1:12" x14ac:dyDescent="0.2">
      <c r="A29" s="34" t="s">
        <v>28</v>
      </c>
      <c r="B29" s="23" t="s">
        <v>187</v>
      </c>
      <c r="C29" s="23" t="s">
        <v>195</v>
      </c>
      <c r="D29" s="274" t="s">
        <v>457</v>
      </c>
      <c r="E29" s="274" t="s">
        <v>191</v>
      </c>
      <c r="F29" s="274" t="s">
        <v>537</v>
      </c>
      <c r="G29" s="315" t="s">
        <v>563</v>
      </c>
      <c r="H29" s="297" t="s">
        <v>301</v>
      </c>
      <c r="I29" s="274">
        <v>2</v>
      </c>
      <c r="J29" s="274">
        <v>4</v>
      </c>
      <c r="K29" s="274">
        <v>20</v>
      </c>
      <c r="L29" s="274" t="s">
        <v>198</v>
      </c>
    </row>
    <row r="30" spans="1:12" x14ac:dyDescent="0.2">
      <c r="A30" s="34" t="s">
        <v>28</v>
      </c>
      <c r="B30" s="23" t="s">
        <v>187</v>
      </c>
      <c r="C30" s="23" t="s">
        <v>500</v>
      </c>
      <c r="D30" s="274" t="s">
        <v>457</v>
      </c>
      <c r="E30" s="274" t="s">
        <v>191</v>
      </c>
      <c r="F30" s="274" t="s">
        <v>537</v>
      </c>
      <c r="G30" s="315" t="s">
        <v>563</v>
      </c>
      <c r="H30" s="297" t="s">
        <v>301</v>
      </c>
      <c r="I30" s="274">
        <v>2</v>
      </c>
      <c r="J30" s="274">
        <v>4</v>
      </c>
      <c r="K30" s="274">
        <v>20</v>
      </c>
      <c r="L30" s="274" t="s">
        <v>198</v>
      </c>
    </row>
    <row r="31" spans="1:12" x14ac:dyDescent="0.2">
      <c r="A31" s="34" t="s">
        <v>28</v>
      </c>
      <c r="B31" s="23" t="s">
        <v>187</v>
      </c>
      <c r="C31" s="23" t="s">
        <v>188</v>
      </c>
      <c r="D31" s="274" t="s">
        <v>458</v>
      </c>
      <c r="E31" s="274" t="s">
        <v>191</v>
      </c>
      <c r="F31" s="274" t="s">
        <v>537</v>
      </c>
      <c r="G31" s="315" t="s">
        <v>563</v>
      </c>
      <c r="H31" s="297" t="s">
        <v>301</v>
      </c>
      <c r="I31" s="274">
        <v>2</v>
      </c>
      <c r="J31" s="274">
        <v>8</v>
      </c>
      <c r="K31" s="274">
        <v>300</v>
      </c>
      <c r="L31" s="274" t="s">
        <v>193</v>
      </c>
    </row>
    <row r="32" spans="1:12" x14ac:dyDescent="0.2">
      <c r="A32" s="34" t="s">
        <v>28</v>
      </c>
      <c r="B32" s="23" t="s">
        <v>187</v>
      </c>
      <c r="C32" s="23" t="s">
        <v>501</v>
      </c>
      <c r="D32" s="274" t="s">
        <v>458</v>
      </c>
      <c r="E32" s="274" t="s">
        <v>573</v>
      </c>
      <c r="F32" s="274" t="s">
        <v>537</v>
      </c>
      <c r="G32" s="315" t="s">
        <v>563</v>
      </c>
      <c r="H32" s="297" t="s">
        <v>301</v>
      </c>
      <c r="I32" s="274">
        <v>2</v>
      </c>
      <c r="J32" s="274">
        <v>8</v>
      </c>
      <c r="K32" s="274">
        <v>300</v>
      </c>
      <c r="L32" s="274" t="s">
        <v>193</v>
      </c>
    </row>
    <row r="33" spans="1:12" hidden="1" x14ac:dyDescent="0.2">
      <c r="A33" s="34" t="s">
        <v>28</v>
      </c>
      <c r="B33" s="23"/>
      <c r="C33" s="23" t="s">
        <v>502</v>
      </c>
      <c r="D33" s="274" t="s">
        <v>458</v>
      </c>
      <c r="E33" s="274" t="s">
        <v>573</v>
      </c>
      <c r="F33" s="274" t="s">
        <v>537</v>
      </c>
      <c r="G33" s="315" t="s">
        <v>561</v>
      </c>
      <c r="H33" s="297" t="s">
        <v>301</v>
      </c>
      <c r="I33" s="274">
        <v>2</v>
      </c>
      <c r="J33" s="274">
        <v>8</v>
      </c>
      <c r="K33" s="274">
        <v>300</v>
      </c>
      <c r="L33" s="274"/>
    </row>
    <row r="34" spans="1:12" hidden="1" x14ac:dyDescent="0.2">
      <c r="A34" s="34" t="s">
        <v>28</v>
      </c>
      <c r="B34" s="23"/>
      <c r="C34" s="23" t="s">
        <v>503</v>
      </c>
      <c r="D34" s="274" t="s">
        <v>458</v>
      </c>
      <c r="E34" s="274" t="s">
        <v>573</v>
      </c>
      <c r="F34" s="274" t="s">
        <v>537</v>
      </c>
      <c r="G34" s="315" t="s">
        <v>561</v>
      </c>
      <c r="H34" s="297" t="s">
        <v>301</v>
      </c>
      <c r="I34" s="274">
        <v>2</v>
      </c>
      <c r="J34" s="274">
        <v>8</v>
      </c>
      <c r="K34" s="274">
        <v>300</v>
      </c>
      <c r="L34" s="274"/>
    </row>
    <row r="35" spans="1:12" x14ac:dyDescent="0.2">
      <c r="A35" s="34" t="s">
        <v>21</v>
      </c>
      <c r="B35" s="23" t="s">
        <v>223</v>
      </c>
      <c r="C35" s="23" t="s">
        <v>224</v>
      </c>
      <c r="D35" s="274" t="s">
        <v>452</v>
      </c>
      <c r="E35" s="274" t="s">
        <v>191</v>
      </c>
      <c r="F35" s="274" t="s">
        <v>537</v>
      </c>
      <c r="G35" s="315" t="s">
        <v>563</v>
      </c>
      <c r="H35" s="297" t="s">
        <v>301</v>
      </c>
      <c r="I35" s="274">
        <v>8</v>
      </c>
      <c r="J35" s="274">
        <v>48</v>
      </c>
      <c r="K35" s="274">
        <v>800</v>
      </c>
      <c r="L35" s="274" t="s">
        <v>227</v>
      </c>
    </row>
    <row r="36" spans="1:12" x14ac:dyDescent="0.2">
      <c r="A36" s="34" t="s">
        <v>21</v>
      </c>
      <c r="B36" s="23"/>
      <c r="C36" s="23" t="s">
        <v>270</v>
      </c>
      <c r="D36" s="274" t="s">
        <v>452</v>
      </c>
      <c r="E36" s="274" t="s">
        <v>191</v>
      </c>
      <c r="F36" s="274"/>
      <c r="G36" s="315" t="s">
        <v>563</v>
      </c>
      <c r="H36" s="296" t="s">
        <v>335</v>
      </c>
      <c r="I36" s="277">
        <v>8</v>
      </c>
      <c r="J36" s="277">
        <v>48</v>
      </c>
      <c r="K36" s="277">
        <v>800</v>
      </c>
      <c r="L36" s="274"/>
    </row>
    <row r="37" spans="1:12" hidden="1" x14ac:dyDescent="0.2">
      <c r="A37" s="34" t="s">
        <v>21</v>
      </c>
      <c r="B37" s="23"/>
      <c r="C37" s="23" t="s">
        <v>504</v>
      </c>
      <c r="D37" s="274" t="s">
        <v>452</v>
      </c>
      <c r="E37" s="274" t="s">
        <v>191</v>
      </c>
      <c r="F37" s="274"/>
      <c r="G37" s="315" t="s">
        <v>564</v>
      </c>
      <c r="H37" s="296" t="s">
        <v>335</v>
      </c>
      <c r="I37" s="277">
        <v>8</v>
      </c>
      <c r="J37" s="277">
        <v>48</v>
      </c>
      <c r="K37" s="277">
        <v>800</v>
      </c>
      <c r="L37" s="274"/>
    </row>
    <row r="38" spans="1:12" x14ac:dyDescent="0.2">
      <c r="A38" s="34" t="s">
        <v>28</v>
      </c>
      <c r="B38" s="23" t="s">
        <v>218</v>
      </c>
      <c r="C38" s="23" t="s">
        <v>235</v>
      </c>
      <c r="D38" s="274" t="s">
        <v>459</v>
      </c>
      <c r="E38" s="274" t="s">
        <v>191</v>
      </c>
      <c r="F38" s="274" t="s">
        <v>537</v>
      </c>
      <c r="G38" s="315" t="s">
        <v>563</v>
      </c>
      <c r="H38" s="297" t="s">
        <v>301</v>
      </c>
      <c r="I38" s="274">
        <v>4</v>
      </c>
      <c r="J38" s="274">
        <v>8</v>
      </c>
      <c r="K38" s="16">
        <v>530</v>
      </c>
      <c r="L38" s="274" t="s">
        <v>238</v>
      </c>
    </row>
    <row r="39" spans="1:12" x14ac:dyDescent="0.2">
      <c r="A39" s="34" t="s">
        <v>28</v>
      </c>
      <c r="B39" s="23" t="s">
        <v>212</v>
      </c>
      <c r="C39" s="23" t="s">
        <v>213</v>
      </c>
      <c r="D39" s="274" t="s">
        <v>451</v>
      </c>
      <c r="E39" s="274" t="s">
        <v>191</v>
      </c>
      <c r="F39" s="274" t="s">
        <v>537</v>
      </c>
      <c r="G39" s="315" t="s">
        <v>563</v>
      </c>
      <c r="H39" s="297" t="s">
        <v>301</v>
      </c>
      <c r="I39" s="274">
        <v>2</v>
      </c>
      <c r="J39" s="274">
        <v>4</v>
      </c>
      <c r="K39" s="274">
        <v>60</v>
      </c>
      <c r="L39" s="274" t="s">
        <v>216</v>
      </c>
    </row>
    <row r="40" spans="1:12" hidden="1" x14ac:dyDescent="0.2">
      <c r="A40" s="34" t="s">
        <v>28</v>
      </c>
      <c r="B40" s="23"/>
      <c r="C40" s="23" t="s">
        <v>281</v>
      </c>
      <c r="D40" s="274" t="s">
        <v>448</v>
      </c>
      <c r="E40" s="274" t="s">
        <v>191</v>
      </c>
      <c r="F40" s="274" t="s">
        <v>537</v>
      </c>
      <c r="G40" s="315" t="s">
        <v>561</v>
      </c>
      <c r="H40" s="297" t="s">
        <v>301</v>
      </c>
      <c r="I40" s="277">
        <v>2</v>
      </c>
      <c r="J40" s="277">
        <v>8</v>
      </c>
      <c r="K40" s="277">
        <v>40</v>
      </c>
      <c r="L40" s="274"/>
    </row>
    <row r="41" spans="1:12" x14ac:dyDescent="0.2">
      <c r="A41" s="34" t="s">
        <v>28</v>
      </c>
      <c r="B41" s="23" t="s">
        <v>187</v>
      </c>
      <c r="C41" s="23" t="s">
        <v>199</v>
      </c>
      <c r="D41" s="274" t="s">
        <v>457</v>
      </c>
      <c r="E41" s="274" t="s">
        <v>191</v>
      </c>
      <c r="F41" s="274" t="s">
        <v>537</v>
      </c>
      <c r="G41" s="315" t="s">
        <v>563</v>
      </c>
      <c r="H41" s="297" t="s">
        <v>301</v>
      </c>
      <c r="I41" s="274">
        <v>6</v>
      </c>
      <c r="J41" s="274">
        <v>24</v>
      </c>
      <c r="K41" s="274">
        <v>250</v>
      </c>
      <c r="L41" s="274" t="s">
        <v>202</v>
      </c>
    </row>
    <row r="42" spans="1:12" x14ac:dyDescent="0.2">
      <c r="A42" s="34" t="s">
        <v>28</v>
      </c>
      <c r="B42" s="23" t="s">
        <v>187</v>
      </c>
      <c r="C42" s="23" t="s">
        <v>505</v>
      </c>
      <c r="D42" s="274" t="s">
        <v>457</v>
      </c>
      <c r="E42" s="274" t="s">
        <v>191</v>
      </c>
      <c r="F42" s="274" t="s">
        <v>537</v>
      </c>
      <c r="G42" s="315" t="s">
        <v>563</v>
      </c>
      <c r="H42" s="297" t="s">
        <v>301</v>
      </c>
      <c r="I42" s="274">
        <v>6</v>
      </c>
      <c r="J42" s="274">
        <v>24</v>
      </c>
      <c r="K42" s="274">
        <v>250</v>
      </c>
      <c r="L42" s="274" t="s">
        <v>202</v>
      </c>
    </row>
    <row r="43" spans="1:12" hidden="1" x14ac:dyDescent="0.2">
      <c r="A43" s="34" t="s">
        <v>28</v>
      </c>
      <c r="B43" s="23"/>
      <c r="C43" s="23" t="s">
        <v>282</v>
      </c>
      <c r="D43" s="274" t="s">
        <v>460</v>
      </c>
      <c r="E43" s="274" t="s">
        <v>191</v>
      </c>
      <c r="F43" s="274" t="s">
        <v>537</v>
      </c>
      <c r="G43" s="315" t="s">
        <v>561</v>
      </c>
      <c r="H43" s="297" t="s">
        <v>301</v>
      </c>
      <c r="I43" s="277">
        <v>2</v>
      </c>
      <c r="J43" s="277">
        <v>8</v>
      </c>
      <c r="K43" s="277">
        <v>40</v>
      </c>
      <c r="L43" s="274"/>
    </row>
    <row r="44" spans="1:12" hidden="1" x14ac:dyDescent="0.2">
      <c r="A44" s="34" t="s">
        <v>28</v>
      </c>
      <c r="B44" s="23"/>
      <c r="C44" s="23" t="s">
        <v>506</v>
      </c>
      <c r="D44" s="274" t="s">
        <v>461</v>
      </c>
      <c r="E44" s="274" t="s">
        <v>19</v>
      </c>
      <c r="F44" s="274" t="s">
        <v>538</v>
      </c>
      <c r="G44" s="315" t="s">
        <v>562</v>
      </c>
      <c r="H44" s="297" t="s">
        <v>301</v>
      </c>
      <c r="I44" s="277">
        <v>2</v>
      </c>
      <c r="J44" s="277">
        <v>4</v>
      </c>
      <c r="K44" s="277">
        <v>80</v>
      </c>
      <c r="L44" s="274"/>
    </row>
    <row r="45" spans="1:12" x14ac:dyDescent="0.2">
      <c r="A45" s="34" t="s">
        <v>21</v>
      </c>
      <c r="B45" s="23" t="s">
        <v>158</v>
      </c>
      <c r="C45" s="23" t="s">
        <v>159</v>
      </c>
      <c r="D45" s="274" t="s">
        <v>490</v>
      </c>
      <c r="E45" s="274" t="s">
        <v>19</v>
      </c>
      <c r="F45" s="274" t="s">
        <v>539</v>
      </c>
      <c r="G45" s="315" t="s">
        <v>563</v>
      </c>
      <c r="H45" s="297" t="s">
        <v>301</v>
      </c>
      <c r="I45" s="274">
        <v>2</v>
      </c>
      <c r="J45" s="274">
        <v>4</v>
      </c>
      <c r="K45" s="274">
        <v>5</v>
      </c>
      <c r="L45" s="274" t="s">
        <v>161</v>
      </c>
    </row>
    <row r="46" spans="1:12" hidden="1" x14ac:dyDescent="0.2">
      <c r="A46" s="34" t="s">
        <v>21</v>
      </c>
      <c r="B46" s="23"/>
      <c r="C46" s="23" t="s">
        <v>283</v>
      </c>
      <c r="D46" s="274" t="s">
        <v>476</v>
      </c>
      <c r="E46" s="274" t="s">
        <v>19</v>
      </c>
      <c r="F46" s="274" t="s">
        <v>537</v>
      </c>
      <c r="G46" s="315" t="s">
        <v>562</v>
      </c>
      <c r="H46" s="297" t="s">
        <v>301</v>
      </c>
      <c r="I46" s="277">
        <v>8</v>
      </c>
      <c r="J46" s="277">
        <v>8</v>
      </c>
      <c r="K46" s="277">
        <v>400</v>
      </c>
      <c r="L46" s="274"/>
    </row>
    <row r="47" spans="1:12" x14ac:dyDescent="0.2">
      <c r="A47" s="34" t="s">
        <v>21</v>
      </c>
      <c r="B47" s="23" t="s">
        <v>90</v>
      </c>
      <c r="C47" s="23" t="s">
        <v>91</v>
      </c>
      <c r="D47" s="274" t="s">
        <v>453</v>
      </c>
      <c r="E47" s="274" t="s">
        <v>19</v>
      </c>
      <c r="F47" s="274" t="s">
        <v>539</v>
      </c>
      <c r="G47" s="315" t="s">
        <v>563</v>
      </c>
      <c r="H47" s="297" t="s">
        <v>301</v>
      </c>
      <c r="I47" s="274">
        <v>4</v>
      </c>
      <c r="J47" s="274">
        <v>10</v>
      </c>
      <c r="K47" s="274">
        <v>40</v>
      </c>
      <c r="L47" s="274" t="s">
        <v>94</v>
      </c>
    </row>
    <row r="48" spans="1:12" x14ac:dyDescent="0.2">
      <c r="A48" s="34" t="s">
        <v>28</v>
      </c>
      <c r="B48" s="23" t="s">
        <v>90</v>
      </c>
      <c r="C48" s="23" t="s">
        <v>507</v>
      </c>
      <c r="D48" s="274" t="s">
        <v>453</v>
      </c>
      <c r="E48" s="274" t="s">
        <v>572</v>
      </c>
      <c r="F48" s="274"/>
      <c r="G48" s="315" t="s">
        <v>563</v>
      </c>
      <c r="H48" s="296" t="s">
        <v>335</v>
      </c>
      <c r="I48" s="274">
        <v>2</v>
      </c>
      <c r="J48" s="274">
        <v>10</v>
      </c>
      <c r="K48" s="274">
        <v>40</v>
      </c>
      <c r="L48" s="274" t="s">
        <v>94</v>
      </c>
    </row>
    <row r="49" spans="1:13" hidden="1" x14ac:dyDescent="0.2">
      <c r="A49" s="34" t="s">
        <v>21</v>
      </c>
      <c r="B49" s="23"/>
      <c r="C49" s="23" t="s">
        <v>327</v>
      </c>
      <c r="D49" s="274" t="s">
        <v>477</v>
      </c>
      <c r="E49" s="274" t="s">
        <v>19</v>
      </c>
      <c r="F49" s="274" t="s">
        <v>538</v>
      </c>
      <c r="G49" s="315" t="s">
        <v>562</v>
      </c>
      <c r="H49" s="297" t="s">
        <v>301</v>
      </c>
      <c r="I49" s="277">
        <v>2</v>
      </c>
      <c r="J49" s="277">
        <v>2</v>
      </c>
      <c r="K49" s="277">
        <v>150</v>
      </c>
      <c r="L49" s="274"/>
    </row>
    <row r="50" spans="1:13" x14ac:dyDescent="0.2">
      <c r="A50" s="34" t="s">
        <v>21</v>
      </c>
      <c r="B50" s="23" t="s">
        <v>142</v>
      </c>
      <c r="C50" s="23" t="s">
        <v>143</v>
      </c>
      <c r="D50" s="274" t="s">
        <v>450</v>
      </c>
      <c r="E50" s="274" t="s">
        <v>19</v>
      </c>
      <c r="F50" s="274" t="s">
        <v>545</v>
      </c>
      <c r="G50" s="315" t="s">
        <v>563</v>
      </c>
      <c r="H50" s="297" t="s">
        <v>301</v>
      </c>
      <c r="I50" s="274">
        <v>4</v>
      </c>
      <c r="J50" s="274">
        <v>16</v>
      </c>
      <c r="K50" s="274">
        <v>300</v>
      </c>
      <c r="L50" s="274" t="s">
        <v>146</v>
      </c>
      <c r="M50" s="18"/>
    </row>
    <row r="51" spans="1:13" x14ac:dyDescent="0.2">
      <c r="A51" s="34" t="s">
        <v>28</v>
      </c>
      <c r="B51" s="23" t="s">
        <v>142</v>
      </c>
      <c r="C51" s="23" t="s">
        <v>508</v>
      </c>
      <c r="D51" s="274" t="s">
        <v>450</v>
      </c>
      <c r="E51" s="274" t="s">
        <v>572</v>
      </c>
      <c r="F51" s="274"/>
      <c r="G51" s="315" t="s">
        <v>563</v>
      </c>
      <c r="H51" s="296" t="s">
        <v>335</v>
      </c>
      <c r="I51" s="274">
        <v>4</v>
      </c>
      <c r="J51" s="274">
        <v>16</v>
      </c>
      <c r="K51" s="274">
        <v>300</v>
      </c>
      <c r="L51" s="274" t="s">
        <v>146</v>
      </c>
      <c r="M51" s="18"/>
    </row>
    <row r="52" spans="1:13" hidden="1" x14ac:dyDescent="0.2">
      <c r="A52" s="34" t="s">
        <v>21</v>
      </c>
      <c r="B52" s="23"/>
      <c r="C52" s="23" t="s">
        <v>331</v>
      </c>
      <c r="D52" s="274" t="s">
        <v>482</v>
      </c>
      <c r="E52" s="274" t="s">
        <v>19</v>
      </c>
      <c r="F52" s="274" t="s">
        <v>538</v>
      </c>
      <c r="G52" s="315" t="s">
        <v>562</v>
      </c>
      <c r="H52" s="297" t="s">
        <v>301</v>
      </c>
      <c r="I52" s="277">
        <v>4</v>
      </c>
      <c r="J52" s="277">
        <v>8</v>
      </c>
      <c r="K52" s="277">
        <v>80</v>
      </c>
      <c r="L52" s="274"/>
    </row>
    <row r="53" spans="1:13" x14ac:dyDescent="0.2">
      <c r="A53" s="34" t="s">
        <v>21</v>
      </c>
      <c r="B53" s="23" t="s">
        <v>108</v>
      </c>
      <c r="C53" s="23" t="s">
        <v>109</v>
      </c>
      <c r="D53" s="274" t="s">
        <v>452</v>
      </c>
      <c r="E53" s="274" t="s">
        <v>19</v>
      </c>
      <c r="F53" s="274" t="s">
        <v>545</v>
      </c>
      <c r="G53" s="315" t="s">
        <v>563</v>
      </c>
      <c r="H53" s="297" t="s">
        <v>301</v>
      </c>
      <c r="I53" s="274">
        <v>4</v>
      </c>
      <c r="J53" s="274">
        <v>24</v>
      </c>
      <c r="K53" s="274">
        <v>1230</v>
      </c>
      <c r="L53" s="274" t="s">
        <v>112</v>
      </c>
    </row>
    <row r="54" spans="1:13" x14ac:dyDescent="0.2">
      <c r="A54" s="34" t="s">
        <v>28</v>
      </c>
      <c r="B54" s="23" t="s">
        <v>108</v>
      </c>
      <c r="C54" s="23" t="s">
        <v>509</v>
      </c>
      <c r="D54" s="274" t="s">
        <v>452</v>
      </c>
      <c r="E54" s="274" t="s">
        <v>572</v>
      </c>
      <c r="F54" s="274"/>
      <c r="G54" s="315" t="s">
        <v>563</v>
      </c>
      <c r="H54" s="296" t="s">
        <v>335</v>
      </c>
      <c r="I54" s="274">
        <v>4</v>
      </c>
      <c r="J54" s="274">
        <v>24</v>
      </c>
      <c r="K54" s="274">
        <v>1230</v>
      </c>
      <c r="L54" s="274" t="s">
        <v>112</v>
      </c>
    </row>
    <row r="55" spans="1:13" x14ac:dyDescent="0.2">
      <c r="A55" s="34" t="s">
        <v>21</v>
      </c>
      <c r="B55" s="23" t="s">
        <v>180</v>
      </c>
      <c r="C55" s="23" t="s">
        <v>181</v>
      </c>
      <c r="D55" s="274" t="s">
        <v>461</v>
      </c>
      <c r="E55" s="274" t="s">
        <v>19</v>
      </c>
      <c r="F55" s="274" t="s">
        <v>538</v>
      </c>
      <c r="G55" s="315" t="s">
        <v>563</v>
      </c>
      <c r="H55" s="297" t="s">
        <v>301</v>
      </c>
      <c r="I55" s="274">
        <v>2</v>
      </c>
      <c r="J55" s="274">
        <v>4</v>
      </c>
      <c r="K55" s="274">
        <v>50</v>
      </c>
      <c r="L55" s="274" t="s">
        <v>183</v>
      </c>
    </row>
    <row r="56" spans="1:13" x14ac:dyDescent="0.2">
      <c r="A56" s="34" t="s">
        <v>28</v>
      </c>
      <c r="B56" s="23" t="s">
        <v>180</v>
      </c>
      <c r="C56" s="23" t="s">
        <v>185</v>
      </c>
      <c r="D56" s="274" t="s">
        <v>461</v>
      </c>
      <c r="E56" s="274" t="s">
        <v>19</v>
      </c>
      <c r="F56" s="274" t="s">
        <v>538</v>
      </c>
      <c r="G56" s="315" t="s">
        <v>563</v>
      </c>
      <c r="H56" s="297" t="s">
        <v>301</v>
      </c>
      <c r="I56" s="274">
        <v>2</v>
      </c>
      <c r="J56" s="274">
        <v>4</v>
      </c>
      <c r="K56" s="274">
        <v>50</v>
      </c>
      <c r="L56" s="274" t="s">
        <v>174</v>
      </c>
    </row>
    <row r="57" spans="1:13" hidden="1" x14ac:dyDescent="0.2">
      <c r="A57" s="34" t="s">
        <v>28</v>
      </c>
      <c r="B57" s="23"/>
      <c r="C57" s="23" t="s">
        <v>553</v>
      </c>
      <c r="D57" s="274"/>
      <c r="E57" s="274" t="s">
        <v>19</v>
      </c>
      <c r="F57" s="274" t="s">
        <v>545</v>
      </c>
      <c r="G57" s="315" t="s">
        <v>562</v>
      </c>
      <c r="H57" s="297" t="s">
        <v>301</v>
      </c>
      <c r="I57" s="274">
        <v>2</v>
      </c>
      <c r="J57" s="274">
        <v>2</v>
      </c>
      <c r="K57" s="274">
        <v>320</v>
      </c>
      <c r="L57" s="274"/>
    </row>
    <row r="58" spans="1:13" hidden="1" x14ac:dyDescent="0.2">
      <c r="A58" s="34" t="s">
        <v>28</v>
      </c>
      <c r="B58" s="23"/>
      <c r="C58" s="23" t="s">
        <v>510</v>
      </c>
      <c r="D58" s="274" t="s">
        <v>541</v>
      </c>
      <c r="E58" s="274" t="s">
        <v>19</v>
      </c>
      <c r="F58" s="274" t="s">
        <v>538</v>
      </c>
      <c r="G58" s="315" t="s">
        <v>562</v>
      </c>
      <c r="H58" s="297" t="s">
        <v>301</v>
      </c>
      <c r="I58" s="274">
        <v>16</v>
      </c>
      <c r="J58" s="274">
        <v>64</v>
      </c>
      <c r="K58" s="16">
        <v>985</v>
      </c>
      <c r="L58" s="274"/>
    </row>
    <row r="59" spans="1:13" hidden="1" x14ac:dyDescent="0.2">
      <c r="A59" s="34" t="s">
        <v>28</v>
      </c>
      <c r="B59" s="23"/>
      <c r="C59" s="23" t="s">
        <v>511</v>
      </c>
      <c r="D59" s="274" t="s">
        <v>540</v>
      </c>
      <c r="E59" s="274" t="s">
        <v>19</v>
      </c>
      <c r="F59" s="274" t="s">
        <v>538</v>
      </c>
      <c r="G59" s="315" t="s">
        <v>562</v>
      </c>
      <c r="H59" s="297" t="s">
        <v>301</v>
      </c>
      <c r="I59" s="274">
        <v>4</v>
      </c>
      <c r="J59" s="274">
        <v>6</v>
      </c>
      <c r="K59" s="16">
        <v>17585</v>
      </c>
      <c r="L59" s="274"/>
    </row>
    <row r="60" spans="1:13" hidden="1" x14ac:dyDescent="0.2">
      <c r="A60" s="276" t="s">
        <v>28</v>
      </c>
      <c r="B60" s="16"/>
      <c r="C60" s="16" t="s">
        <v>548</v>
      </c>
      <c r="D60" s="16" t="s">
        <v>569</v>
      </c>
      <c r="E60" s="16" t="s">
        <v>19</v>
      </c>
      <c r="F60" s="16" t="s">
        <v>538</v>
      </c>
      <c r="G60" s="316" t="s">
        <v>561</v>
      </c>
      <c r="H60" s="297" t="s">
        <v>301</v>
      </c>
      <c r="I60" s="16">
        <v>2</v>
      </c>
      <c r="J60" s="16">
        <v>2</v>
      </c>
      <c r="K60" s="16">
        <v>2380</v>
      </c>
      <c r="L60" s="274"/>
    </row>
    <row r="61" spans="1:13" x14ac:dyDescent="0.2">
      <c r="A61" s="34" t="s">
        <v>21</v>
      </c>
      <c r="B61" s="23" t="s">
        <v>68</v>
      </c>
      <c r="C61" s="23" t="s">
        <v>69</v>
      </c>
      <c r="D61" s="274" t="s">
        <v>454</v>
      </c>
      <c r="E61" s="274" t="s">
        <v>19</v>
      </c>
      <c r="F61" s="274" t="s">
        <v>545</v>
      </c>
      <c r="G61" s="315" t="s">
        <v>563</v>
      </c>
      <c r="H61" s="297" t="s">
        <v>301</v>
      </c>
      <c r="I61" s="274">
        <v>4</v>
      </c>
      <c r="J61" s="274">
        <v>6</v>
      </c>
      <c r="K61" s="274">
        <v>120</v>
      </c>
      <c r="L61" s="274" t="s">
        <v>71</v>
      </c>
    </row>
    <row r="62" spans="1:13" x14ac:dyDescent="0.2">
      <c r="A62" s="34" t="s">
        <v>28</v>
      </c>
      <c r="B62" s="23" t="s">
        <v>68</v>
      </c>
      <c r="C62" s="23" t="s">
        <v>512</v>
      </c>
      <c r="D62" s="274" t="s">
        <v>454</v>
      </c>
      <c r="E62" s="274" t="s">
        <v>572</v>
      </c>
      <c r="F62" s="274"/>
      <c r="G62" s="315" t="s">
        <v>563</v>
      </c>
      <c r="H62" s="296" t="s">
        <v>335</v>
      </c>
      <c r="I62" s="274">
        <v>4</v>
      </c>
      <c r="J62" s="274">
        <v>6</v>
      </c>
      <c r="K62" s="274">
        <v>120</v>
      </c>
      <c r="L62" s="274" t="s">
        <v>71</v>
      </c>
    </row>
    <row r="63" spans="1:13" x14ac:dyDescent="0.2">
      <c r="A63" s="34" t="s">
        <v>21</v>
      </c>
      <c r="B63" s="23" t="s">
        <v>61</v>
      </c>
      <c r="C63" s="23" t="s">
        <v>62</v>
      </c>
      <c r="D63" s="274" t="s">
        <v>462</v>
      </c>
      <c r="E63" s="274" t="s">
        <v>19</v>
      </c>
      <c r="F63" s="274" t="s">
        <v>539</v>
      </c>
      <c r="G63" s="315" t="s">
        <v>563</v>
      </c>
      <c r="H63" s="297" t="s">
        <v>301</v>
      </c>
      <c r="I63" s="274">
        <v>4</v>
      </c>
      <c r="J63" s="274">
        <v>16</v>
      </c>
      <c r="K63" s="274">
        <v>820</v>
      </c>
      <c r="L63" s="274" t="s">
        <v>64</v>
      </c>
    </row>
    <row r="64" spans="1:13" hidden="1" x14ac:dyDescent="0.2">
      <c r="A64" s="34" t="s">
        <v>21</v>
      </c>
      <c r="B64" s="23" t="s">
        <v>61</v>
      </c>
      <c r="C64" s="23" t="s">
        <v>513</v>
      </c>
      <c r="D64" s="274"/>
      <c r="E64" s="274" t="s">
        <v>19</v>
      </c>
      <c r="F64" s="274"/>
      <c r="G64" s="315" t="s">
        <v>565</v>
      </c>
      <c r="H64" s="296" t="s">
        <v>335</v>
      </c>
      <c r="I64" s="274">
        <v>8</v>
      </c>
      <c r="J64" s="274">
        <v>8</v>
      </c>
      <c r="K64" s="274">
        <v>1020</v>
      </c>
      <c r="L64" s="274" t="s">
        <v>64</v>
      </c>
    </row>
    <row r="65" spans="1:12" x14ac:dyDescent="0.2">
      <c r="A65" s="34" t="s">
        <v>28</v>
      </c>
      <c r="B65" s="23" t="s">
        <v>61</v>
      </c>
      <c r="C65" s="23" t="s">
        <v>65</v>
      </c>
      <c r="D65" s="274" t="s">
        <v>462</v>
      </c>
      <c r="E65" s="274" t="s">
        <v>19</v>
      </c>
      <c r="F65" s="274" t="s">
        <v>539</v>
      </c>
      <c r="G65" s="315" t="s">
        <v>563</v>
      </c>
      <c r="H65" s="297" t="s">
        <v>301</v>
      </c>
      <c r="I65" s="274">
        <v>4</v>
      </c>
      <c r="J65" s="274">
        <v>16</v>
      </c>
      <c r="K65" s="16">
        <v>1220</v>
      </c>
      <c r="L65" s="274" t="s">
        <v>67</v>
      </c>
    </row>
    <row r="66" spans="1:12" hidden="1" x14ac:dyDescent="0.2">
      <c r="A66" s="34" t="s">
        <v>28</v>
      </c>
      <c r="B66" s="23" t="s">
        <v>61</v>
      </c>
      <c r="C66" s="23" t="s">
        <v>514</v>
      </c>
      <c r="D66" s="274"/>
      <c r="E66" s="274" t="s">
        <v>19</v>
      </c>
      <c r="F66" s="274"/>
      <c r="G66" s="315" t="s">
        <v>565</v>
      </c>
      <c r="H66" s="296" t="s">
        <v>335</v>
      </c>
      <c r="I66" s="274">
        <v>8</v>
      </c>
      <c r="J66" s="274">
        <v>8</v>
      </c>
      <c r="K66" s="274">
        <v>920</v>
      </c>
      <c r="L66" s="274" t="s">
        <v>67</v>
      </c>
    </row>
    <row r="67" spans="1:12" x14ac:dyDescent="0.2">
      <c r="A67" s="34" t="s">
        <v>21</v>
      </c>
      <c r="B67" s="23" t="s">
        <v>61</v>
      </c>
      <c r="C67" s="23" t="s">
        <v>120</v>
      </c>
      <c r="D67" s="274" t="s">
        <v>463</v>
      </c>
      <c r="E67" s="274" t="s">
        <v>19</v>
      </c>
      <c r="F67" s="274" t="s">
        <v>539</v>
      </c>
      <c r="G67" s="315" t="s">
        <v>563</v>
      </c>
      <c r="H67" s="297" t="s">
        <v>301</v>
      </c>
      <c r="I67" s="274">
        <v>2</v>
      </c>
      <c r="J67" s="274">
        <v>2</v>
      </c>
      <c r="K67" s="16">
        <v>4120</v>
      </c>
      <c r="L67" s="274" t="s">
        <v>122</v>
      </c>
    </row>
    <row r="68" spans="1:12" x14ac:dyDescent="0.2">
      <c r="A68" s="34" t="s">
        <v>28</v>
      </c>
      <c r="B68" s="23" t="s">
        <v>61</v>
      </c>
      <c r="C68" s="23" t="s">
        <v>123</v>
      </c>
      <c r="D68" s="274" t="s">
        <v>463</v>
      </c>
      <c r="E68" s="274" t="s">
        <v>572</v>
      </c>
      <c r="F68" s="274" t="s">
        <v>539</v>
      </c>
      <c r="G68" s="315" t="s">
        <v>563</v>
      </c>
      <c r="H68" s="297" t="s">
        <v>301</v>
      </c>
      <c r="I68" s="274">
        <v>2</v>
      </c>
      <c r="J68" s="274">
        <v>2</v>
      </c>
      <c r="K68" s="16">
        <v>4120</v>
      </c>
      <c r="L68" s="274" t="s">
        <v>125</v>
      </c>
    </row>
    <row r="69" spans="1:12" hidden="1" x14ac:dyDescent="0.2">
      <c r="A69" s="276" t="s">
        <v>28</v>
      </c>
      <c r="B69" s="16"/>
      <c r="C69" s="16" t="s">
        <v>558</v>
      </c>
      <c r="D69" s="16" t="s">
        <v>567</v>
      </c>
      <c r="E69" s="16" t="s">
        <v>572</v>
      </c>
      <c r="F69" s="16" t="s">
        <v>545</v>
      </c>
      <c r="G69" s="316" t="s">
        <v>561</v>
      </c>
      <c r="H69" s="297" t="s">
        <v>301</v>
      </c>
      <c r="I69" s="16">
        <v>8</v>
      </c>
      <c r="J69" s="16">
        <v>16</v>
      </c>
      <c r="K69" s="16">
        <v>1220</v>
      </c>
      <c r="L69" s="274"/>
    </row>
    <row r="70" spans="1:12" hidden="1" x14ac:dyDescent="0.2">
      <c r="A70" s="276" t="s">
        <v>28</v>
      </c>
      <c r="B70" s="16"/>
      <c r="C70" s="16" t="s">
        <v>559</v>
      </c>
      <c r="D70" s="16" t="s">
        <v>567</v>
      </c>
      <c r="E70" s="16" t="s">
        <v>572</v>
      </c>
      <c r="F70" s="16" t="s">
        <v>545</v>
      </c>
      <c r="G70" s="316" t="s">
        <v>561</v>
      </c>
      <c r="H70" s="297" t="s">
        <v>301</v>
      </c>
      <c r="I70" s="16">
        <v>8</v>
      </c>
      <c r="J70" s="16">
        <v>16</v>
      </c>
      <c r="K70" s="16">
        <v>1220</v>
      </c>
      <c r="L70" s="274"/>
    </row>
    <row r="71" spans="1:12" x14ac:dyDescent="0.2">
      <c r="A71" s="34" t="s">
        <v>21</v>
      </c>
      <c r="B71" s="23" t="s">
        <v>73</v>
      </c>
      <c r="C71" s="23" t="s">
        <v>74</v>
      </c>
      <c r="D71" s="274" t="s">
        <v>455</v>
      </c>
      <c r="E71" s="274" t="s">
        <v>19</v>
      </c>
      <c r="F71" s="274" t="s">
        <v>539</v>
      </c>
      <c r="G71" s="315" t="s">
        <v>563</v>
      </c>
      <c r="H71" s="297" t="s">
        <v>301</v>
      </c>
      <c r="I71" s="274">
        <v>2</v>
      </c>
      <c r="J71" s="274">
        <v>2</v>
      </c>
      <c r="K71" s="274">
        <v>30</v>
      </c>
      <c r="L71" s="274" t="s">
        <v>76</v>
      </c>
    </row>
    <row r="72" spans="1:12" x14ac:dyDescent="0.2">
      <c r="A72" s="34" t="s">
        <v>28</v>
      </c>
      <c r="B72" s="23" t="s">
        <v>73</v>
      </c>
      <c r="C72" s="23" t="s">
        <v>77</v>
      </c>
      <c r="D72" s="274" t="s">
        <v>455</v>
      </c>
      <c r="E72" s="274" t="s">
        <v>19</v>
      </c>
      <c r="F72" s="274" t="s">
        <v>539</v>
      </c>
      <c r="G72" s="315" t="s">
        <v>563</v>
      </c>
      <c r="H72" s="297" t="s">
        <v>301</v>
      </c>
      <c r="I72" s="274">
        <v>2</v>
      </c>
      <c r="J72" s="274">
        <v>2</v>
      </c>
      <c r="K72" s="274">
        <v>30</v>
      </c>
      <c r="L72" s="274" t="s">
        <v>79</v>
      </c>
    </row>
    <row r="73" spans="1:12" hidden="1" x14ac:dyDescent="0.2">
      <c r="A73" s="34" t="s">
        <v>21</v>
      </c>
      <c r="B73" s="23"/>
      <c r="C73" s="23" t="s">
        <v>515</v>
      </c>
      <c r="D73" s="274" t="s">
        <v>542</v>
      </c>
      <c r="E73" s="274" t="s">
        <v>19</v>
      </c>
      <c r="F73" s="274" t="s">
        <v>538</v>
      </c>
      <c r="G73" s="315" t="s">
        <v>562</v>
      </c>
      <c r="H73" s="297" t="s">
        <v>301</v>
      </c>
      <c r="I73" s="274">
        <v>2</v>
      </c>
      <c r="J73" s="274">
        <v>8</v>
      </c>
      <c r="K73" s="274">
        <v>60</v>
      </c>
      <c r="L73" s="274"/>
    </row>
    <row r="74" spans="1:12" x14ac:dyDescent="0.2">
      <c r="A74" s="34" t="s">
        <v>21</v>
      </c>
      <c r="B74" s="23" t="s">
        <v>85</v>
      </c>
      <c r="C74" s="23" t="s">
        <v>86</v>
      </c>
      <c r="D74" s="274" t="s">
        <v>464</v>
      </c>
      <c r="E74" s="274" t="s">
        <v>19</v>
      </c>
      <c r="F74" s="274" t="s">
        <v>545</v>
      </c>
      <c r="G74" s="315" t="s">
        <v>563</v>
      </c>
      <c r="H74" s="297" t="s">
        <v>301</v>
      </c>
      <c r="I74" s="274">
        <v>2</v>
      </c>
      <c r="J74" s="274">
        <v>6</v>
      </c>
      <c r="K74" s="274">
        <v>200</v>
      </c>
      <c r="L74" s="274" t="s">
        <v>89</v>
      </c>
    </row>
    <row r="75" spans="1:12" x14ac:dyDescent="0.2">
      <c r="A75" s="34" t="s">
        <v>28</v>
      </c>
      <c r="B75" s="23" t="s">
        <v>85</v>
      </c>
      <c r="C75" s="23" t="s">
        <v>516</v>
      </c>
      <c r="D75" s="274" t="s">
        <v>464</v>
      </c>
      <c r="E75" s="274" t="s">
        <v>572</v>
      </c>
      <c r="F75" s="274"/>
      <c r="G75" s="315" t="s">
        <v>563</v>
      </c>
      <c r="H75" s="296" t="s">
        <v>335</v>
      </c>
      <c r="I75" s="274">
        <v>2</v>
      </c>
      <c r="J75" s="274">
        <v>6</v>
      </c>
      <c r="K75" s="274">
        <v>200</v>
      </c>
      <c r="L75" s="274" t="s">
        <v>89</v>
      </c>
    </row>
    <row r="76" spans="1:12" hidden="1" x14ac:dyDescent="0.2">
      <c r="A76" s="34" t="s">
        <v>28</v>
      </c>
      <c r="B76" s="23"/>
      <c r="C76" s="23" t="s">
        <v>517</v>
      </c>
      <c r="D76" s="274" t="s">
        <v>543</v>
      </c>
      <c r="E76" s="274" t="s">
        <v>19</v>
      </c>
      <c r="F76" s="274" t="s">
        <v>538</v>
      </c>
      <c r="G76" s="315" t="s">
        <v>562</v>
      </c>
      <c r="H76" s="297" t="s">
        <v>301</v>
      </c>
      <c r="I76" s="274">
        <v>4</v>
      </c>
      <c r="J76" s="274">
        <v>4</v>
      </c>
      <c r="K76" s="274">
        <v>100</v>
      </c>
      <c r="L76" s="274"/>
    </row>
    <row r="77" spans="1:12" x14ac:dyDescent="0.2">
      <c r="A77" s="34" t="s">
        <v>21</v>
      </c>
      <c r="B77" s="23" t="s">
        <v>132</v>
      </c>
      <c r="C77" s="23" t="s">
        <v>133</v>
      </c>
      <c r="D77" s="274" t="s">
        <v>465</v>
      </c>
      <c r="E77" s="274" t="s">
        <v>19</v>
      </c>
      <c r="F77" s="274" t="s">
        <v>545</v>
      </c>
      <c r="G77" s="315" t="s">
        <v>563</v>
      </c>
      <c r="H77" s="297" t="s">
        <v>301</v>
      </c>
      <c r="I77" s="274">
        <v>2</v>
      </c>
      <c r="J77" s="274">
        <v>4</v>
      </c>
      <c r="K77" s="274">
        <v>30</v>
      </c>
      <c r="L77" s="274" t="s">
        <v>136</v>
      </c>
    </row>
    <row r="78" spans="1:12" x14ac:dyDescent="0.2">
      <c r="A78" s="34" t="s">
        <v>28</v>
      </c>
      <c r="B78" s="23" t="s">
        <v>132</v>
      </c>
      <c r="C78" s="23" t="s">
        <v>518</v>
      </c>
      <c r="D78" s="274" t="s">
        <v>465</v>
      </c>
      <c r="E78" s="274" t="s">
        <v>572</v>
      </c>
      <c r="F78" s="274"/>
      <c r="G78" s="315" t="s">
        <v>563</v>
      </c>
      <c r="H78" s="296" t="s">
        <v>335</v>
      </c>
      <c r="I78" s="274">
        <v>2</v>
      </c>
      <c r="J78" s="274">
        <v>4</v>
      </c>
      <c r="K78" s="274">
        <v>30</v>
      </c>
      <c r="L78" s="274" t="s">
        <v>136</v>
      </c>
    </row>
    <row r="79" spans="1:12" hidden="1" x14ac:dyDescent="0.2">
      <c r="A79" s="34" t="s">
        <v>21</v>
      </c>
      <c r="B79" s="23"/>
      <c r="C79" s="23" t="s">
        <v>332</v>
      </c>
      <c r="D79" s="274" t="s">
        <v>448</v>
      </c>
      <c r="E79" s="274" t="s">
        <v>19</v>
      </c>
      <c r="F79" s="274" t="s">
        <v>538</v>
      </c>
      <c r="G79" s="315" t="s">
        <v>562</v>
      </c>
      <c r="H79" s="297" t="s">
        <v>301</v>
      </c>
      <c r="I79" s="277">
        <v>2</v>
      </c>
      <c r="J79" s="277">
        <v>4</v>
      </c>
      <c r="K79" s="277">
        <v>85</v>
      </c>
      <c r="L79" s="274"/>
    </row>
    <row r="80" spans="1:12" x14ac:dyDescent="0.2">
      <c r="A80" s="34" t="s">
        <v>21</v>
      </c>
      <c r="B80" s="23" t="s">
        <v>16</v>
      </c>
      <c r="C80" s="23" t="s">
        <v>54</v>
      </c>
      <c r="D80" s="274" t="s">
        <v>457</v>
      </c>
      <c r="E80" s="274" t="s">
        <v>19</v>
      </c>
      <c r="F80" s="274" t="s">
        <v>539</v>
      </c>
      <c r="G80" s="315" t="s">
        <v>563</v>
      </c>
      <c r="H80" s="297" t="s">
        <v>301</v>
      </c>
      <c r="I80" s="274">
        <v>2</v>
      </c>
      <c r="J80" s="274">
        <v>32</v>
      </c>
      <c r="K80" s="274">
        <v>20</v>
      </c>
      <c r="L80" s="274" t="s">
        <v>57</v>
      </c>
    </row>
    <row r="81" spans="1:12" x14ac:dyDescent="0.2">
      <c r="A81" s="34" t="s">
        <v>28</v>
      </c>
      <c r="B81" s="23" t="s">
        <v>16</v>
      </c>
      <c r="C81" s="23" t="s">
        <v>58</v>
      </c>
      <c r="D81" s="274" t="s">
        <v>457</v>
      </c>
      <c r="E81" s="274" t="s">
        <v>19</v>
      </c>
      <c r="F81" s="274" t="s">
        <v>539</v>
      </c>
      <c r="G81" s="315" t="s">
        <v>563</v>
      </c>
      <c r="H81" s="297" t="s">
        <v>301</v>
      </c>
      <c r="I81" s="274">
        <v>2</v>
      </c>
      <c r="J81" s="274">
        <v>32</v>
      </c>
      <c r="K81" s="274">
        <v>20</v>
      </c>
      <c r="L81" s="274" t="s">
        <v>60</v>
      </c>
    </row>
    <row r="82" spans="1:12" hidden="1" x14ac:dyDescent="0.2">
      <c r="A82" s="276" t="s">
        <v>21</v>
      </c>
      <c r="B82" s="16"/>
      <c r="C82" s="16" t="s">
        <v>556</v>
      </c>
      <c r="D82" s="16" t="s">
        <v>568</v>
      </c>
      <c r="E82" s="16" t="s">
        <v>19</v>
      </c>
      <c r="F82" s="16" t="s">
        <v>538</v>
      </c>
      <c r="G82" s="316" t="s">
        <v>561</v>
      </c>
      <c r="H82" s="297"/>
      <c r="I82" s="16">
        <v>8</v>
      </c>
      <c r="J82" s="16">
        <v>16</v>
      </c>
      <c r="K82" s="16">
        <v>130</v>
      </c>
      <c r="L82" s="274"/>
    </row>
    <row r="83" spans="1:12" hidden="1" x14ac:dyDescent="0.2">
      <c r="A83" s="34" t="s">
        <v>21</v>
      </c>
      <c r="B83" s="23"/>
      <c r="C83" s="23" t="s">
        <v>329</v>
      </c>
      <c r="D83" s="274" t="s">
        <v>475</v>
      </c>
      <c r="E83" s="274" t="s">
        <v>19</v>
      </c>
      <c r="F83" s="274" t="s">
        <v>545</v>
      </c>
      <c r="G83" s="315" t="s">
        <v>562</v>
      </c>
      <c r="H83" s="297" t="s">
        <v>301</v>
      </c>
      <c r="I83" s="277">
        <v>4</v>
      </c>
      <c r="J83" s="277">
        <v>16</v>
      </c>
      <c r="K83" s="25">
        <v>740</v>
      </c>
      <c r="L83" s="274"/>
    </row>
    <row r="84" spans="1:12" x14ac:dyDescent="0.2">
      <c r="A84" s="34" t="s">
        <v>21</v>
      </c>
      <c r="B84" s="23" t="s">
        <v>16</v>
      </c>
      <c r="C84" s="23" t="s">
        <v>46</v>
      </c>
      <c r="D84" s="274" t="s">
        <v>458</v>
      </c>
      <c r="E84" s="274" t="s">
        <v>19</v>
      </c>
      <c r="F84" s="274" t="s">
        <v>539</v>
      </c>
      <c r="G84" s="315" t="s">
        <v>563</v>
      </c>
      <c r="H84" s="297" t="s">
        <v>301</v>
      </c>
      <c r="I84" s="274">
        <v>16</v>
      </c>
      <c r="J84" s="274">
        <v>32</v>
      </c>
      <c r="K84" s="274">
        <v>570</v>
      </c>
      <c r="L84" s="274" t="s">
        <v>49</v>
      </c>
    </row>
    <row r="85" spans="1:12" x14ac:dyDescent="0.2">
      <c r="A85" s="34" t="s">
        <v>28</v>
      </c>
      <c r="B85" s="23" t="s">
        <v>16</v>
      </c>
      <c r="C85" s="23" t="s">
        <v>50</v>
      </c>
      <c r="D85" s="274" t="s">
        <v>458</v>
      </c>
      <c r="E85" s="274" t="s">
        <v>572</v>
      </c>
      <c r="F85" s="274" t="s">
        <v>539</v>
      </c>
      <c r="G85" s="315" t="s">
        <v>563</v>
      </c>
      <c r="H85" s="297" t="s">
        <v>301</v>
      </c>
      <c r="I85" s="274">
        <v>16</v>
      </c>
      <c r="J85" s="274">
        <v>32</v>
      </c>
      <c r="K85" s="274">
        <v>570</v>
      </c>
      <c r="L85" s="274" t="s">
        <v>53</v>
      </c>
    </row>
    <row r="86" spans="1:12" x14ac:dyDescent="0.2">
      <c r="A86" s="34" t="s">
        <v>21</v>
      </c>
      <c r="B86" s="23" t="s">
        <v>16</v>
      </c>
      <c r="C86" s="23" t="s">
        <v>50</v>
      </c>
      <c r="D86" s="274" t="s">
        <v>458</v>
      </c>
      <c r="E86" s="274" t="s">
        <v>572</v>
      </c>
      <c r="F86" s="274" t="s">
        <v>539</v>
      </c>
      <c r="G86" s="315" t="s">
        <v>563</v>
      </c>
      <c r="H86" s="297" t="s">
        <v>301</v>
      </c>
      <c r="I86" s="274">
        <v>16</v>
      </c>
      <c r="J86" s="274">
        <v>32</v>
      </c>
      <c r="K86" s="274">
        <v>570</v>
      </c>
      <c r="L86" s="274" t="s">
        <v>53</v>
      </c>
    </row>
    <row r="87" spans="1:12" x14ac:dyDescent="0.2">
      <c r="A87" s="34" t="s">
        <v>21</v>
      </c>
      <c r="B87" s="23" t="s">
        <v>165</v>
      </c>
      <c r="C87" s="23" t="s">
        <v>166</v>
      </c>
      <c r="D87" s="274" t="s">
        <v>466</v>
      </c>
      <c r="E87" s="274" t="s">
        <v>19</v>
      </c>
      <c r="F87" s="274" t="s">
        <v>539</v>
      </c>
      <c r="G87" s="315" t="s">
        <v>563</v>
      </c>
      <c r="H87" s="297" t="s">
        <v>301</v>
      </c>
      <c r="I87" s="274">
        <v>1</v>
      </c>
      <c r="J87" s="274">
        <v>1</v>
      </c>
      <c r="K87" s="274">
        <v>30</v>
      </c>
      <c r="L87" s="274" t="s">
        <v>169</v>
      </c>
    </row>
    <row r="88" spans="1:12" x14ac:dyDescent="0.2">
      <c r="A88" s="34" t="s">
        <v>28</v>
      </c>
      <c r="B88" s="23" t="s">
        <v>170</v>
      </c>
      <c r="C88" s="23" t="s">
        <v>171</v>
      </c>
      <c r="D88" s="274" t="s">
        <v>466</v>
      </c>
      <c r="E88" s="274" t="s">
        <v>572</v>
      </c>
      <c r="F88" s="274" t="s">
        <v>539</v>
      </c>
      <c r="G88" s="315" t="s">
        <v>563</v>
      </c>
      <c r="H88" s="297" t="s">
        <v>301</v>
      </c>
      <c r="I88" s="274">
        <v>1</v>
      </c>
      <c r="J88" s="274">
        <v>1</v>
      </c>
      <c r="K88" s="274">
        <v>30</v>
      </c>
      <c r="L88" s="274" t="s">
        <v>174</v>
      </c>
    </row>
    <row r="89" spans="1:12" x14ac:dyDescent="0.2">
      <c r="A89" s="34" t="s">
        <v>21</v>
      </c>
      <c r="B89" s="23" t="s">
        <v>99</v>
      </c>
      <c r="C89" s="23" t="s">
        <v>100</v>
      </c>
      <c r="D89" s="274" t="s">
        <v>452</v>
      </c>
      <c r="E89" s="274" t="s">
        <v>19</v>
      </c>
      <c r="F89" s="274" t="s">
        <v>545</v>
      </c>
      <c r="G89" s="315" t="s">
        <v>563</v>
      </c>
      <c r="H89" s="297" t="s">
        <v>301</v>
      </c>
      <c r="I89" s="274">
        <v>8</v>
      </c>
      <c r="J89" s="274">
        <v>48</v>
      </c>
      <c r="K89" s="274">
        <v>1100</v>
      </c>
      <c r="L89" s="274" t="s">
        <v>103</v>
      </c>
    </row>
    <row r="90" spans="1:12" x14ac:dyDescent="0.2">
      <c r="A90" s="34" t="s">
        <v>28</v>
      </c>
      <c r="B90" s="23" t="s">
        <v>317</v>
      </c>
      <c r="C90" s="23" t="s">
        <v>105</v>
      </c>
      <c r="D90" s="274" t="s">
        <v>452</v>
      </c>
      <c r="E90" s="274" t="s">
        <v>572</v>
      </c>
      <c r="F90" s="274" t="s">
        <v>545</v>
      </c>
      <c r="G90" s="315" t="s">
        <v>563</v>
      </c>
      <c r="H90" s="297" t="s">
        <v>301</v>
      </c>
      <c r="I90" s="274">
        <v>8</v>
      </c>
      <c r="J90" s="274">
        <v>48</v>
      </c>
      <c r="K90" s="274">
        <v>800</v>
      </c>
      <c r="L90" s="274" t="s">
        <v>107</v>
      </c>
    </row>
    <row r="91" spans="1:12" x14ac:dyDescent="0.2">
      <c r="A91" s="34" t="s">
        <v>21</v>
      </c>
      <c r="B91" s="23" t="s">
        <v>95</v>
      </c>
      <c r="C91" s="23" t="s">
        <v>113</v>
      </c>
      <c r="D91" s="274" t="s">
        <v>459</v>
      </c>
      <c r="E91" s="274" t="s">
        <v>19</v>
      </c>
      <c r="F91" s="274" t="s">
        <v>539</v>
      </c>
      <c r="G91" s="315" t="s">
        <v>563</v>
      </c>
      <c r="H91" s="297" t="s">
        <v>301</v>
      </c>
      <c r="I91" s="274">
        <v>4</v>
      </c>
      <c r="J91" s="274">
        <v>24</v>
      </c>
      <c r="K91" s="274">
        <v>620</v>
      </c>
      <c r="L91" s="274" t="s">
        <v>116</v>
      </c>
    </row>
    <row r="92" spans="1:12" x14ac:dyDescent="0.2">
      <c r="A92" s="34" t="s">
        <v>28</v>
      </c>
      <c r="B92" s="23" t="s">
        <v>95</v>
      </c>
      <c r="C92" s="23" t="s">
        <v>117</v>
      </c>
      <c r="D92" s="274" t="s">
        <v>459</v>
      </c>
      <c r="E92" s="274" t="s">
        <v>572</v>
      </c>
      <c r="F92" s="274" t="s">
        <v>539</v>
      </c>
      <c r="G92" s="315" t="s">
        <v>563</v>
      </c>
      <c r="H92" s="297" t="s">
        <v>301</v>
      </c>
      <c r="I92" s="274">
        <v>4</v>
      </c>
      <c r="J92" s="274">
        <v>24</v>
      </c>
      <c r="K92" s="274">
        <v>820</v>
      </c>
      <c r="L92" s="274" t="s">
        <v>119</v>
      </c>
    </row>
    <row r="93" spans="1:12" x14ac:dyDescent="0.2">
      <c r="A93" s="34" t="s">
        <v>21</v>
      </c>
      <c r="B93" s="23" t="s">
        <v>147</v>
      </c>
      <c r="C93" s="685" t="s">
        <v>148</v>
      </c>
      <c r="D93" s="274" t="s">
        <v>450</v>
      </c>
      <c r="E93" s="274" t="s">
        <v>19</v>
      </c>
      <c r="F93" s="274" t="s">
        <v>545</v>
      </c>
      <c r="G93" s="315" t="s">
        <v>563</v>
      </c>
      <c r="H93" s="297" t="s">
        <v>301</v>
      </c>
      <c r="I93" s="274">
        <v>4</v>
      </c>
      <c r="J93" s="274">
        <v>16</v>
      </c>
      <c r="K93" s="274">
        <v>300</v>
      </c>
      <c r="L93" s="274" t="s">
        <v>151</v>
      </c>
    </row>
    <row r="94" spans="1:12" hidden="1" x14ac:dyDescent="0.2">
      <c r="A94" s="34" t="s">
        <v>21</v>
      </c>
      <c r="B94" s="23" t="s">
        <v>147</v>
      </c>
      <c r="C94" s="23" t="s">
        <v>519</v>
      </c>
      <c r="D94" s="274" t="s">
        <v>566</v>
      </c>
      <c r="E94" s="274" t="s">
        <v>19</v>
      </c>
      <c r="F94" s="274" t="s">
        <v>545</v>
      </c>
      <c r="G94" s="315" t="s">
        <v>561</v>
      </c>
      <c r="H94" s="297" t="s">
        <v>301</v>
      </c>
      <c r="I94" s="274">
        <v>4</v>
      </c>
      <c r="J94" s="274">
        <v>24</v>
      </c>
      <c r="K94" s="274">
        <v>620</v>
      </c>
      <c r="L94" s="274"/>
    </row>
    <row r="95" spans="1:12" hidden="1" x14ac:dyDescent="0.2">
      <c r="A95" s="34" t="s">
        <v>21</v>
      </c>
      <c r="B95" s="23"/>
      <c r="C95" s="23" t="s">
        <v>520</v>
      </c>
      <c r="D95" s="274" t="s">
        <v>566</v>
      </c>
      <c r="E95" s="274" t="s">
        <v>572</v>
      </c>
      <c r="F95" s="274" t="s">
        <v>545</v>
      </c>
      <c r="G95" s="315" t="s">
        <v>561</v>
      </c>
      <c r="H95" s="297" t="s">
        <v>301</v>
      </c>
      <c r="I95" s="274">
        <v>4</v>
      </c>
      <c r="J95" s="274">
        <v>24</v>
      </c>
      <c r="K95" s="274">
        <v>620</v>
      </c>
      <c r="L95" s="274"/>
    </row>
    <row r="96" spans="1:12" x14ac:dyDescent="0.2">
      <c r="A96" s="34" t="s">
        <v>21</v>
      </c>
      <c r="B96" s="23" t="s">
        <v>137</v>
      </c>
      <c r="C96" s="23" t="s">
        <v>138</v>
      </c>
      <c r="D96" s="274" t="s">
        <v>467</v>
      </c>
      <c r="E96" s="274" t="s">
        <v>19</v>
      </c>
      <c r="F96" s="274" t="s">
        <v>538</v>
      </c>
      <c r="G96" s="315" t="s">
        <v>563</v>
      </c>
      <c r="H96" s="297" t="s">
        <v>301</v>
      </c>
      <c r="I96" s="274">
        <v>8</v>
      </c>
      <c r="J96" s="274">
        <v>32</v>
      </c>
      <c r="K96" s="274">
        <v>290</v>
      </c>
      <c r="L96" s="274" t="s">
        <v>141</v>
      </c>
    </row>
    <row r="97" spans="1:12" hidden="1" x14ac:dyDescent="0.2">
      <c r="A97" s="34" t="s">
        <v>21</v>
      </c>
      <c r="B97" s="23"/>
      <c r="C97" s="23" t="s">
        <v>330</v>
      </c>
      <c r="D97" s="274" t="s">
        <v>479</v>
      </c>
      <c r="E97" s="274" t="s">
        <v>19</v>
      </c>
      <c r="F97" s="274" t="s">
        <v>538</v>
      </c>
      <c r="G97" s="315" t="s">
        <v>562</v>
      </c>
      <c r="H97" s="297" t="s">
        <v>301</v>
      </c>
      <c r="I97" s="277">
        <v>2</v>
      </c>
      <c r="J97" s="277">
        <v>8</v>
      </c>
      <c r="K97" s="277">
        <v>140</v>
      </c>
      <c r="L97" s="274"/>
    </row>
    <row r="98" spans="1:12" hidden="1" x14ac:dyDescent="0.2">
      <c r="A98" s="34" t="s">
        <v>21</v>
      </c>
      <c r="B98" s="23"/>
      <c r="C98" s="23" t="s">
        <v>285</v>
      </c>
      <c r="D98" s="274"/>
      <c r="E98" s="274"/>
      <c r="F98" s="274"/>
      <c r="G98" s="315" t="s">
        <v>565</v>
      </c>
      <c r="H98" s="296" t="s">
        <v>335</v>
      </c>
      <c r="I98" s="277">
        <v>4</v>
      </c>
      <c r="J98" s="277">
        <v>16</v>
      </c>
      <c r="K98" s="277">
        <v>100</v>
      </c>
      <c r="L98" s="274"/>
    </row>
    <row r="99" spans="1:12" x14ac:dyDescent="0.2">
      <c r="A99" s="34" t="s">
        <v>21</v>
      </c>
      <c r="B99" s="23" t="s">
        <v>95</v>
      </c>
      <c r="C99" s="23" t="s">
        <v>96</v>
      </c>
      <c r="D99" s="274" t="s">
        <v>451</v>
      </c>
      <c r="E99" s="274" t="s">
        <v>19</v>
      </c>
      <c r="F99" s="274" t="s">
        <v>545</v>
      </c>
      <c r="G99" s="315" t="s">
        <v>563</v>
      </c>
      <c r="H99" s="297" t="s">
        <v>301</v>
      </c>
      <c r="I99" s="274">
        <v>2</v>
      </c>
      <c r="J99" s="274">
        <v>8</v>
      </c>
      <c r="K99" s="274">
        <v>40</v>
      </c>
      <c r="L99" s="274" t="s">
        <v>98</v>
      </c>
    </row>
    <row r="100" spans="1:12" x14ac:dyDescent="0.2">
      <c r="A100" s="34" t="s">
        <v>28</v>
      </c>
      <c r="B100" s="23" t="s">
        <v>95</v>
      </c>
      <c r="C100" s="23" t="s">
        <v>521</v>
      </c>
      <c r="D100" s="274" t="s">
        <v>451</v>
      </c>
      <c r="E100" s="274" t="s">
        <v>572</v>
      </c>
      <c r="F100" s="274"/>
      <c r="G100" s="315" t="s">
        <v>563</v>
      </c>
      <c r="H100" s="296" t="s">
        <v>335</v>
      </c>
      <c r="I100" s="274">
        <v>2</v>
      </c>
      <c r="J100" s="274">
        <v>8</v>
      </c>
      <c r="K100" s="274">
        <v>40</v>
      </c>
      <c r="L100" s="274" t="s">
        <v>98</v>
      </c>
    </row>
    <row r="101" spans="1:12" hidden="1" x14ac:dyDescent="0.2">
      <c r="A101" s="34" t="s">
        <v>21</v>
      </c>
      <c r="B101" s="23"/>
      <c r="C101" s="23" t="s">
        <v>522</v>
      </c>
      <c r="D101" s="274" t="s">
        <v>448</v>
      </c>
      <c r="E101" s="274" t="s">
        <v>19</v>
      </c>
      <c r="F101" s="274" t="s">
        <v>545</v>
      </c>
      <c r="G101" s="315" t="s">
        <v>561</v>
      </c>
      <c r="H101" s="297" t="s">
        <v>301</v>
      </c>
      <c r="I101" s="277">
        <v>4</v>
      </c>
      <c r="J101" s="277">
        <v>8</v>
      </c>
      <c r="K101" s="277">
        <v>40</v>
      </c>
      <c r="L101" s="274"/>
    </row>
    <row r="102" spans="1:12" hidden="1" x14ac:dyDescent="0.2">
      <c r="A102" s="34" t="s">
        <v>28</v>
      </c>
      <c r="B102" s="23"/>
      <c r="C102" s="23" t="s">
        <v>523</v>
      </c>
      <c r="D102" s="274" t="s">
        <v>448</v>
      </c>
      <c r="E102" s="274" t="s">
        <v>572</v>
      </c>
      <c r="F102" s="274" t="s">
        <v>545</v>
      </c>
      <c r="G102" s="315" t="s">
        <v>561</v>
      </c>
      <c r="H102" s="296" t="s">
        <v>335</v>
      </c>
      <c r="I102" s="277">
        <v>4</v>
      </c>
      <c r="J102" s="277">
        <v>8</v>
      </c>
      <c r="K102" s="277">
        <v>40</v>
      </c>
      <c r="L102" s="274"/>
    </row>
    <row r="103" spans="1:12" x14ac:dyDescent="0.2">
      <c r="A103" s="34" t="s">
        <v>21</v>
      </c>
      <c r="B103" s="23" t="s">
        <v>80</v>
      </c>
      <c r="C103" s="23" t="s">
        <v>81</v>
      </c>
      <c r="D103" s="274" t="s">
        <v>448</v>
      </c>
      <c r="E103" s="274" t="s">
        <v>19</v>
      </c>
      <c r="F103" s="274" t="s">
        <v>545</v>
      </c>
      <c r="G103" s="315" t="s">
        <v>563</v>
      </c>
      <c r="H103" s="297" t="s">
        <v>301</v>
      </c>
      <c r="I103" s="274">
        <v>4</v>
      </c>
      <c r="J103" s="274">
        <v>32</v>
      </c>
      <c r="K103" s="274">
        <v>100</v>
      </c>
      <c r="L103" s="274" t="s">
        <v>84</v>
      </c>
    </row>
    <row r="104" spans="1:12" x14ac:dyDescent="0.2">
      <c r="A104" s="34" t="s">
        <v>28</v>
      </c>
      <c r="B104" s="23" t="s">
        <v>80</v>
      </c>
      <c r="C104" s="23" t="s">
        <v>524</v>
      </c>
      <c r="D104" s="274" t="s">
        <v>448</v>
      </c>
      <c r="E104" s="274" t="s">
        <v>572</v>
      </c>
      <c r="F104" s="274"/>
      <c r="G104" s="315" t="s">
        <v>563</v>
      </c>
      <c r="H104" s="296" t="s">
        <v>335</v>
      </c>
      <c r="I104" s="274">
        <v>4</v>
      </c>
      <c r="J104" s="274">
        <v>32</v>
      </c>
      <c r="K104" s="274">
        <v>100</v>
      </c>
      <c r="L104" s="274" t="s">
        <v>84</v>
      </c>
    </row>
    <row r="105" spans="1:12" hidden="1" x14ac:dyDescent="0.2">
      <c r="A105" s="34" t="s">
        <v>21</v>
      </c>
      <c r="B105" s="23"/>
      <c r="C105" s="23" t="s">
        <v>286</v>
      </c>
      <c r="D105" s="274" t="s">
        <v>478</v>
      </c>
      <c r="E105" s="274" t="s">
        <v>19</v>
      </c>
      <c r="F105" s="274" t="s">
        <v>537</v>
      </c>
      <c r="G105" s="315" t="s">
        <v>562</v>
      </c>
      <c r="H105" s="297" t="s">
        <v>301</v>
      </c>
      <c r="I105" s="277">
        <v>2</v>
      </c>
      <c r="J105" s="277">
        <v>2</v>
      </c>
      <c r="K105" s="277">
        <v>80</v>
      </c>
      <c r="L105" s="274"/>
    </row>
    <row r="106" spans="1:12" hidden="1" x14ac:dyDescent="0.2">
      <c r="A106" s="34" t="s">
        <v>21</v>
      </c>
      <c r="B106" s="23"/>
      <c r="C106" s="23" t="s">
        <v>328</v>
      </c>
      <c r="D106" s="274" t="s">
        <v>480</v>
      </c>
      <c r="E106" s="274" t="s">
        <v>19</v>
      </c>
      <c r="F106" s="274" t="s">
        <v>537</v>
      </c>
      <c r="G106" s="315" t="s">
        <v>562</v>
      </c>
      <c r="H106" s="297" t="s">
        <v>301</v>
      </c>
      <c r="I106" s="277">
        <v>2</v>
      </c>
      <c r="J106" s="277">
        <v>2</v>
      </c>
      <c r="K106" s="277">
        <v>50</v>
      </c>
      <c r="L106" s="274"/>
    </row>
    <row r="107" spans="1:12" x14ac:dyDescent="0.2">
      <c r="A107" s="34" t="s">
        <v>21</v>
      </c>
      <c r="B107" s="23" t="s">
        <v>16</v>
      </c>
      <c r="C107" s="23" t="s">
        <v>17</v>
      </c>
      <c r="D107" s="274" t="s">
        <v>457</v>
      </c>
      <c r="E107" s="274" t="s">
        <v>19</v>
      </c>
      <c r="F107" s="274" t="s">
        <v>539</v>
      </c>
      <c r="G107" s="315" t="s">
        <v>563</v>
      </c>
      <c r="H107" s="297" t="s">
        <v>301</v>
      </c>
      <c r="I107" s="274">
        <v>8</v>
      </c>
      <c r="J107" s="274">
        <v>8</v>
      </c>
      <c r="K107" s="274">
        <v>280</v>
      </c>
      <c r="L107" s="274" t="s">
        <v>23</v>
      </c>
    </row>
    <row r="108" spans="1:12" hidden="1" x14ac:dyDescent="0.2">
      <c r="A108" s="34" t="s">
        <v>21</v>
      </c>
      <c r="B108" s="23" t="s">
        <v>16</v>
      </c>
      <c r="C108" s="23" t="s">
        <v>525</v>
      </c>
      <c r="D108" s="274" t="s">
        <v>457</v>
      </c>
      <c r="E108" s="274" t="s">
        <v>19</v>
      </c>
      <c r="F108" s="274"/>
      <c r="G108" s="315" t="s">
        <v>565</v>
      </c>
      <c r="H108" s="296" t="s">
        <v>335</v>
      </c>
      <c r="I108" s="274">
        <v>1</v>
      </c>
      <c r="J108" s="274">
        <v>1</v>
      </c>
      <c r="K108" s="274">
        <v>105</v>
      </c>
      <c r="L108" s="274" t="s">
        <v>23</v>
      </c>
    </row>
    <row r="109" spans="1:12" x14ac:dyDescent="0.2">
      <c r="A109" s="34" t="s">
        <v>28</v>
      </c>
      <c r="B109" s="23" t="s">
        <v>16</v>
      </c>
      <c r="C109" s="23" t="s">
        <v>25</v>
      </c>
      <c r="D109" s="274" t="s">
        <v>457</v>
      </c>
      <c r="E109" s="274" t="s">
        <v>19</v>
      </c>
      <c r="F109" s="274" t="s">
        <v>539</v>
      </c>
      <c r="G109" s="315" t="s">
        <v>563</v>
      </c>
      <c r="H109" s="297" t="s">
        <v>301</v>
      </c>
      <c r="I109" s="274">
        <v>8</v>
      </c>
      <c r="J109" s="274">
        <v>8</v>
      </c>
      <c r="K109" s="274">
        <v>280</v>
      </c>
      <c r="L109" s="274" t="s">
        <v>29</v>
      </c>
    </row>
    <row r="110" spans="1:12" hidden="1" x14ac:dyDescent="0.2">
      <c r="A110" s="34" t="s">
        <v>28</v>
      </c>
      <c r="B110" s="23" t="s">
        <v>16</v>
      </c>
      <c r="C110" s="23" t="s">
        <v>526</v>
      </c>
      <c r="D110" s="274" t="s">
        <v>457</v>
      </c>
      <c r="E110" s="274" t="s">
        <v>19</v>
      </c>
      <c r="F110" s="274"/>
      <c r="G110" s="315" t="s">
        <v>565</v>
      </c>
      <c r="H110" s="296" t="s">
        <v>335</v>
      </c>
      <c r="I110" s="274">
        <v>1</v>
      </c>
      <c r="J110" s="274">
        <v>1</v>
      </c>
      <c r="K110" s="274">
        <v>105</v>
      </c>
      <c r="L110" s="274" t="s">
        <v>29</v>
      </c>
    </row>
    <row r="111" spans="1:12" x14ac:dyDescent="0.2">
      <c r="A111" s="34" t="s">
        <v>21</v>
      </c>
      <c r="B111" s="23" t="s">
        <v>30</v>
      </c>
      <c r="C111" s="23" t="s">
        <v>31</v>
      </c>
      <c r="D111" s="274" t="s">
        <v>468</v>
      </c>
      <c r="E111" s="274" t="s">
        <v>19</v>
      </c>
      <c r="F111" s="274" t="s">
        <v>539</v>
      </c>
      <c r="G111" s="315" t="s">
        <v>563</v>
      </c>
      <c r="H111" s="297" t="s">
        <v>301</v>
      </c>
      <c r="I111" s="274">
        <v>2</v>
      </c>
      <c r="J111" s="274">
        <v>8</v>
      </c>
      <c r="K111" s="274">
        <v>280</v>
      </c>
      <c r="L111" s="274" t="s">
        <v>34</v>
      </c>
    </row>
    <row r="112" spans="1:12" hidden="1" x14ac:dyDescent="0.2">
      <c r="A112" s="34" t="s">
        <v>21</v>
      </c>
      <c r="B112" s="23" t="s">
        <v>30</v>
      </c>
      <c r="C112" s="23" t="s">
        <v>527</v>
      </c>
      <c r="D112" s="274" t="s">
        <v>468</v>
      </c>
      <c r="E112" s="274" t="s">
        <v>19</v>
      </c>
      <c r="F112" s="274"/>
      <c r="G112" s="315" t="s">
        <v>565</v>
      </c>
      <c r="H112" s="296" t="s">
        <v>335</v>
      </c>
      <c r="I112" s="274">
        <v>1</v>
      </c>
      <c r="J112" s="274">
        <v>1</v>
      </c>
      <c r="K112" s="274">
        <v>385</v>
      </c>
      <c r="L112" s="274" t="s">
        <v>34</v>
      </c>
    </row>
    <row r="113" spans="1:12" x14ac:dyDescent="0.2">
      <c r="A113" s="34" t="s">
        <v>28</v>
      </c>
      <c r="B113" s="23" t="s">
        <v>16</v>
      </c>
      <c r="C113" s="23" t="s">
        <v>35</v>
      </c>
      <c r="D113" s="274" t="s">
        <v>457</v>
      </c>
      <c r="E113" s="274" t="s">
        <v>19</v>
      </c>
      <c r="F113" s="274" t="s">
        <v>539</v>
      </c>
      <c r="G113" s="315" t="s">
        <v>563</v>
      </c>
      <c r="H113" s="297" t="s">
        <v>301</v>
      </c>
      <c r="I113" s="274">
        <v>8</v>
      </c>
      <c r="J113" s="274">
        <v>8</v>
      </c>
      <c r="K113" s="274">
        <v>280</v>
      </c>
      <c r="L113" s="274" t="s">
        <v>38</v>
      </c>
    </row>
    <row r="114" spans="1:12" hidden="1" x14ac:dyDescent="0.2">
      <c r="A114" s="34" t="s">
        <v>28</v>
      </c>
      <c r="B114" s="23" t="s">
        <v>16</v>
      </c>
      <c r="C114" s="23" t="s">
        <v>528</v>
      </c>
      <c r="D114" s="274" t="s">
        <v>457</v>
      </c>
      <c r="E114" s="274" t="s">
        <v>19</v>
      </c>
      <c r="F114" s="274"/>
      <c r="G114" s="315" t="s">
        <v>565</v>
      </c>
      <c r="H114" s="296" t="s">
        <v>335</v>
      </c>
      <c r="I114" s="274">
        <v>1</v>
      </c>
      <c r="J114" s="274">
        <v>1</v>
      </c>
      <c r="K114" s="274">
        <v>105</v>
      </c>
      <c r="L114" s="274" t="s">
        <v>38</v>
      </c>
    </row>
    <row r="115" spans="1:12" x14ac:dyDescent="0.2">
      <c r="A115" s="34" t="s">
        <v>21</v>
      </c>
      <c r="B115" s="23" t="s">
        <v>16</v>
      </c>
      <c r="C115" s="23" t="s">
        <v>39</v>
      </c>
      <c r="D115" s="274" t="s">
        <v>481</v>
      </c>
      <c r="E115" s="274" t="s">
        <v>19</v>
      </c>
      <c r="F115" s="274" t="s">
        <v>539</v>
      </c>
      <c r="G115" s="315" t="s">
        <v>563</v>
      </c>
      <c r="H115" s="297" t="s">
        <v>301</v>
      </c>
      <c r="I115" s="274">
        <v>8</v>
      </c>
      <c r="J115" s="274">
        <v>8</v>
      </c>
      <c r="K115" s="274">
        <v>280</v>
      </c>
      <c r="L115" s="274" t="s">
        <v>41</v>
      </c>
    </row>
    <row r="116" spans="1:12" hidden="1" x14ac:dyDescent="0.2">
      <c r="A116" s="34" t="s">
        <v>21</v>
      </c>
      <c r="B116" s="23" t="s">
        <v>16</v>
      </c>
      <c r="C116" s="23" t="s">
        <v>529</v>
      </c>
      <c r="D116" s="274" t="s">
        <v>481</v>
      </c>
      <c r="E116" s="274" t="s">
        <v>19</v>
      </c>
      <c r="F116" s="274"/>
      <c r="G116" s="315" t="s">
        <v>565</v>
      </c>
      <c r="H116" s="296" t="s">
        <v>335</v>
      </c>
      <c r="I116" s="274">
        <v>1</v>
      </c>
      <c r="J116" s="274">
        <v>1</v>
      </c>
      <c r="K116" s="274">
        <v>85</v>
      </c>
      <c r="L116" s="274" t="s">
        <v>41</v>
      </c>
    </row>
    <row r="117" spans="1:12" x14ac:dyDescent="0.2">
      <c r="A117" s="34" t="s">
        <v>28</v>
      </c>
      <c r="B117" s="23" t="s">
        <v>42</v>
      </c>
      <c r="C117" s="23" t="s">
        <v>43</v>
      </c>
      <c r="D117" s="274" t="s">
        <v>469</v>
      </c>
      <c r="E117" s="274" t="s">
        <v>19</v>
      </c>
      <c r="F117" s="274" t="s">
        <v>545</v>
      </c>
      <c r="G117" s="315" t="s">
        <v>563</v>
      </c>
      <c r="H117" s="297" t="s">
        <v>301</v>
      </c>
      <c r="I117" s="274">
        <v>8</v>
      </c>
      <c r="J117" s="274">
        <v>8</v>
      </c>
      <c r="K117" s="274">
        <v>280</v>
      </c>
      <c r="L117" s="274" t="s">
        <v>45</v>
      </c>
    </row>
    <row r="118" spans="1:12" hidden="1" x14ac:dyDescent="0.2">
      <c r="A118" s="34" t="s">
        <v>21</v>
      </c>
      <c r="B118" s="23"/>
      <c r="C118" s="23" t="s">
        <v>530</v>
      </c>
      <c r="D118" s="274"/>
      <c r="E118" s="274" t="s">
        <v>19</v>
      </c>
      <c r="F118" s="274"/>
      <c r="G118" s="315" t="s">
        <v>565</v>
      </c>
      <c r="H118" s="296" t="s">
        <v>335</v>
      </c>
      <c r="I118" s="277">
        <v>1</v>
      </c>
      <c r="J118" s="277">
        <v>1</v>
      </c>
      <c r="K118" s="277">
        <v>105</v>
      </c>
      <c r="L118" s="274"/>
    </row>
    <row r="119" spans="1:12" hidden="1" x14ac:dyDescent="0.2">
      <c r="A119" s="34" t="s">
        <v>21</v>
      </c>
      <c r="B119" s="23"/>
      <c r="C119" s="23" t="s">
        <v>288</v>
      </c>
      <c r="D119" s="274" t="s">
        <v>544</v>
      </c>
      <c r="E119" s="274" t="s">
        <v>19</v>
      </c>
      <c r="F119" s="274" t="s">
        <v>539</v>
      </c>
      <c r="G119" s="315" t="s">
        <v>561</v>
      </c>
      <c r="H119" s="297" t="s">
        <v>301</v>
      </c>
      <c r="I119" s="277">
        <v>4</v>
      </c>
      <c r="J119" s="277">
        <v>12</v>
      </c>
      <c r="K119" s="277">
        <v>50</v>
      </c>
      <c r="L119" s="274"/>
    </row>
    <row r="120" spans="1:12" hidden="1" x14ac:dyDescent="0.2">
      <c r="A120" s="34" t="s">
        <v>28</v>
      </c>
      <c r="B120" s="23"/>
      <c r="C120" s="23" t="s">
        <v>531</v>
      </c>
      <c r="D120" s="274" t="s">
        <v>544</v>
      </c>
      <c r="E120" s="274" t="s">
        <v>572</v>
      </c>
      <c r="F120" s="274" t="s">
        <v>539</v>
      </c>
      <c r="G120" s="315" t="s">
        <v>561</v>
      </c>
      <c r="H120" s="296" t="s">
        <v>335</v>
      </c>
      <c r="I120" s="277">
        <v>4</v>
      </c>
      <c r="J120" s="277">
        <v>12</v>
      </c>
      <c r="K120" s="277">
        <v>50</v>
      </c>
      <c r="L120" s="274"/>
    </row>
    <row r="121" spans="1:12" x14ac:dyDescent="0.2">
      <c r="A121" s="34" t="s">
        <v>21</v>
      </c>
      <c r="B121" s="23" t="s">
        <v>254</v>
      </c>
      <c r="C121" s="23" t="s">
        <v>255</v>
      </c>
      <c r="D121" s="274" t="s">
        <v>450</v>
      </c>
      <c r="E121" s="274" t="s">
        <v>206</v>
      </c>
      <c r="F121" s="274" t="s">
        <v>538</v>
      </c>
      <c r="G121" s="315" t="s">
        <v>563</v>
      </c>
      <c r="H121" s="297" t="s">
        <v>301</v>
      </c>
      <c r="I121" s="274">
        <v>2</v>
      </c>
      <c r="J121" s="274">
        <v>4</v>
      </c>
      <c r="K121" s="274">
        <v>50</v>
      </c>
      <c r="L121" s="274" t="s">
        <v>257</v>
      </c>
    </row>
    <row r="122" spans="1:12" hidden="1" x14ac:dyDescent="0.2">
      <c r="A122" s="34" t="s">
        <v>21</v>
      </c>
      <c r="B122" s="23"/>
      <c r="C122" s="23" t="s">
        <v>289</v>
      </c>
      <c r="D122" s="274"/>
      <c r="E122" s="274" t="s">
        <v>206</v>
      </c>
      <c r="F122" s="274"/>
      <c r="G122" s="315" t="s">
        <v>565</v>
      </c>
      <c r="H122" s="296" t="s">
        <v>335</v>
      </c>
      <c r="I122" s="277">
        <v>2</v>
      </c>
      <c r="J122" s="277">
        <v>4</v>
      </c>
      <c r="K122" s="277">
        <v>50</v>
      </c>
      <c r="L122" s="274"/>
    </row>
    <row r="123" spans="1:12" hidden="1" x14ac:dyDescent="0.2">
      <c r="A123" s="34" t="s">
        <v>28</v>
      </c>
      <c r="B123" s="23"/>
      <c r="C123" s="23" t="s">
        <v>333</v>
      </c>
      <c r="D123" s="274" t="s">
        <v>482</v>
      </c>
      <c r="E123" s="274" t="s">
        <v>206</v>
      </c>
      <c r="F123" s="274" t="s">
        <v>537</v>
      </c>
      <c r="G123" s="315" t="s">
        <v>562</v>
      </c>
      <c r="H123" s="297" t="s">
        <v>301</v>
      </c>
      <c r="I123" s="277">
        <v>4</v>
      </c>
      <c r="J123" s="277">
        <v>6</v>
      </c>
      <c r="K123" s="277">
        <v>80</v>
      </c>
      <c r="L123" s="274"/>
    </row>
    <row r="124" spans="1:12" x14ac:dyDescent="0.2">
      <c r="A124" s="34" t="s">
        <v>21</v>
      </c>
      <c r="B124" s="23" t="s">
        <v>258</v>
      </c>
      <c r="C124" s="23" t="s">
        <v>259</v>
      </c>
      <c r="D124" s="274" t="s">
        <v>470</v>
      </c>
      <c r="E124" s="274" t="s">
        <v>206</v>
      </c>
      <c r="F124" s="274" t="s">
        <v>538</v>
      </c>
      <c r="G124" s="315" t="s">
        <v>563</v>
      </c>
      <c r="H124" s="297" t="s">
        <v>301</v>
      </c>
      <c r="I124" s="274">
        <v>4</v>
      </c>
      <c r="J124" s="274">
        <v>16</v>
      </c>
      <c r="K124" s="274">
        <v>550</v>
      </c>
      <c r="L124" s="274" t="s">
        <v>261</v>
      </c>
    </row>
    <row r="125" spans="1:12" hidden="1" x14ac:dyDescent="0.2">
      <c r="A125" s="276" t="s">
        <v>21</v>
      </c>
      <c r="B125" s="16"/>
      <c r="C125" s="16" t="s">
        <v>555</v>
      </c>
      <c r="D125" s="16" t="s">
        <v>571</v>
      </c>
      <c r="E125" s="16" t="s">
        <v>206</v>
      </c>
      <c r="F125" s="16" t="s">
        <v>537</v>
      </c>
      <c r="G125" s="316" t="s">
        <v>561</v>
      </c>
      <c r="H125" s="297" t="s">
        <v>301</v>
      </c>
      <c r="I125" s="25">
        <v>2</v>
      </c>
      <c r="J125" s="25">
        <v>4</v>
      </c>
      <c r="K125" s="25">
        <v>1020</v>
      </c>
      <c r="L125" s="274"/>
    </row>
    <row r="126" spans="1:12" hidden="1" x14ac:dyDescent="0.2">
      <c r="A126" s="34" t="s">
        <v>21</v>
      </c>
      <c r="B126" s="23"/>
      <c r="C126" s="23" t="s">
        <v>290</v>
      </c>
      <c r="D126" s="274" t="s">
        <v>464</v>
      </c>
      <c r="E126" s="274" t="s">
        <v>206</v>
      </c>
      <c r="F126" s="274" t="s">
        <v>537</v>
      </c>
      <c r="G126" s="315" t="s">
        <v>561</v>
      </c>
      <c r="H126" s="296" t="s">
        <v>335</v>
      </c>
      <c r="I126" s="277">
        <v>2</v>
      </c>
      <c r="J126" s="277">
        <v>8</v>
      </c>
      <c r="K126" s="277">
        <v>700</v>
      </c>
      <c r="L126" s="274"/>
    </row>
    <row r="127" spans="1:12" hidden="1" x14ac:dyDescent="0.2">
      <c r="A127" s="276" t="s">
        <v>28</v>
      </c>
      <c r="B127" s="16"/>
      <c r="C127" s="16" t="s">
        <v>554</v>
      </c>
      <c r="D127" s="16" t="s">
        <v>568</v>
      </c>
      <c r="E127" s="16" t="s">
        <v>206</v>
      </c>
      <c r="F127" s="16" t="s">
        <v>537</v>
      </c>
      <c r="G127" s="316" t="s">
        <v>561</v>
      </c>
      <c r="H127" s="297" t="s">
        <v>301</v>
      </c>
      <c r="I127" s="25">
        <v>2</v>
      </c>
      <c r="J127" s="25">
        <v>4</v>
      </c>
      <c r="K127" s="25">
        <v>50</v>
      </c>
      <c r="L127" s="274"/>
    </row>
    <row r="128" spans="1:12" hidden="1" x14ac:dyDescent="0.2">
      <c r="A128" s="34" t="s">
        <v>28</v>
      </c>
      <c r="B128" s="23"/>
      <c r="C128" s="23" t="s">
        <v>334</v>
      </c>
      <c r="D128" s="274" t="s">
        <v>471</v>
      </c>
      <c r="E128" s="274" t="s">
        <v>206</v>
      </c>
      <c r="F128" s="274" t="s">
        <v>537</v>
      </c>
      <c r="G128" s="315" t="s">
        <v>561</v>
      </c>
      <c r="H128" s="297" t="s">
        <v>301</v>
      </c>
      <c r="I128" s="277">
        <v>2</v>
      </c>
      <c r="J128" s="277">
        <v>16</v>
      </c>
      <c r="K128" s="277">
        <v>760</v>
      </c>
      <c r="L128" s="274"/>
    </row>
    <row r="129" spans="1:12" x14ac:dyDescent="0.2">
      <c r="A129" s="34" t="s">
        <v>21</v>
      </c>
      <c r="B129" s="23" t="s">
        <v>208</v>
      </c>
      <c r="C129" s="23" t="s">
        <v>209</v>
      </c>
      <c r="D129" s="274" t="s">
        <v>458</v>
      </c>
      <c r="E129" s="274" t="s">
        <v>206</v>
      </c>
      <c r="F129" s="274" t="s">
        <v>538</v>
      </c>
      <c r="G129" s="315" t="s">
        <v>563</v>
      </c>
      <c r="H129" s="297" t="s">
        <v>301</v>
      </c>
      <c r="I129" s="274">
        <v>6</v>
      </c>
      <c r="J129" s="274">
        <v>8</v>
      </c>
      <c r="K129" s="274">
        <v>400</v>
      </c>
      <c r="L129" s="274" t="s">
        <v>211</v>
      </c>
    </row>
    <row r="130" spans="1:12" hidden="1" x14ac:dyDescent="0.2">
      <c r="A130" s="34" t="s">
        <v>28</v>
      </c>
      <c r="B130" s="23"/>
      <c r="C130" s="23" t="s">
        <v>291</v>
      </c>
      <c r="D130" s="274" t="s">
        <v>452</v>
      </c>
      <c r="E130" s="274" t="s">
        <v>206</v>
      </c>
      <c r="F130" s="274" t="s">
        <v>537</v>
      </c>
      <c r="G130" s="315" t="s">
        <v>562</v>
      </c>
      <c r="H130" s="297" t="s">
        <v>301</v>
      </c>
      <c r="I130" s="277">
        <v>8</v>
      </c>
      <c r="J130" s="277">
        <v>24</v>
      </c>
      <c r="K130" s="277">
        <v>1550</v>
      </c>
      <c r="L130" s="274"/>
    </row>
    <row r="131" spans="1:12" hidden="1" x14ac:dyDescent="0.2">
      <c r="A131" s="34" t="s">
        <v>21</v>
      </c>
      <c r="B131" s="23"/>
      <c r="C131" s="23" t="s">
        <v>292</v>
      </c>
      <c r="D131" s="274" t="s">
        <v>467</v>
      </c>
      <c r="E131" s="274" t="s">
        <v>206</v>
      </c>
      <c r="F131" s="274" t="s">
        <v>537</v>
      </c>
      <c r="G131" s="315" t="s">
        <v>562</v>
      </c>
      <c r="H131" s="297" t="s">
        <v>301</v>
      </c>
      <c r="I131" s="277">
        <v>4</v>
      </c>
      <c r="J131" s="277">
        <v>16</v>
      </c>
      <c r="K131" s="277">
        <v>350</v>
      </c>
      <c r="L131" s="274"/>
    </row>
    <row r="132" spans="1:12" x14ac:dyDescent="0.2">
      <c r="A132" s="34" t="s">
        <v>21</v>
      </c>
      <c r="B132" s="23" t="s">
        <v>249</v>
      </c>
      <c r="C132" s="23" t="s">
        <v>250</v>
      </c>
      <c r="D132" s="274" t="s">
        <v>472</v>
      </c>
      <c r="E132" s="274" t="s">
        <v>206</v>
      </c>
      <c r="F132" s="274" t="s">
        <v>537</v>
      </c>
      <c r="G132" s="315" t="s">
        <v>563</v>
      </c>
      <c r="H132" s="297" t="s">
        <v>301</v>
      </c>
      <c r="I132" s="274">
        <v>4</v>
      </c>
      <c r="J132" s="274">
        <v>16</v>
      </c>
      <c r="K132" s="274">
        <v>400</v>
      </c>
      <c r="L132" s="274" t="s">
        <v>253</v>
      </c>
    </row>
    <row r="133" spans="1:12" hidden="1" x14ac:dyDescent="0.2">
      <c r="A133" s="34" t="s">
        <v>21</v>
      </c>
      <c r="B133" s="23"/>
      <c r="C133" s="23" t="s">
        <v>293</v>
      </c>
      <c r="D133" s="274"/>
      <c r="E133" s="274" t="s">
        <v>206</v>
      </c>
      <c r="F133" s="274"/>
      <c r="G133" s="315" t="s">
        <v>565</v>
      </c>
      <c r="H133" s="296" t="s">
        <v>335</v>
      </c>
      <c r="I133" s="277">
        <v>2</v>
      </c>
      <c r="J133" s="277">
        <v>14</v>
      </c>
      <c r="K133" s="277">
        <v>250</v>
      </c>
      <c r="L133" s="274"/>
    </row>
    <row r="134" spans="1:12" hidden="1" x14ac:dyDescent="0.2">
      <c r="A134" s="34" t="s">
        <v>21</v>
      </c>
      <c r="B134" s="23"/>
      <c r="C134" s="23" t="s">
        <v>326</v>
      </c>
      <c r="D134" s="274" t="s">
        <v>483</v>
      </c>
      <c r="E134" s="274" t="s">
        <v>206</v>
      </c>
      <c r="F134" s="274" t="s">
        <v>537</v>
      </c>
      <c r="G134" s="315" t="s">
        <v>562</v>
      </c>
      <c r="H134" s="297" t="s">
        <v>301</v>
      </c>
      <c r="I134" s="277">
        <v>4</v>
      </c>
      <c r="J134" s="277">
        <v>2</v>
      </c>
      <c r="K134" s="277">
        <v>50</v>
      </c>
      <c r="L134" s="274"/>
    </row>
    <row r="135" spans="1:12" x14ac:dyDescent="0.2">
      <c r="A135" s="34" t="s">
        <v>21</v>
      </c>
      <c r="B135" s="23" t="s">
        <v>203</v>
      </c>
      <c r="C135" s="23" t="s">
        <v>204</v>
      </c>
      <c r="D135" s="274" t="s">
        <v>458</v>
      </c>
      <c r="E135" s="274" t="s">
        <v>206</v>
      </c>
      <c r="F135" s="274" t="s">
        <v>538</v>
      </c>
      <c r="G135" s="315" t="s">
        <v>563</v>
      </c>
      <c r="H135" s="297" t="s">
        <v>301</v>
      </c>
      <c r="I135" s="274">
        <v>2</v>
      </c>
      <c r="J135" s="274">
        <v>8</v>
      </c>
      <c r="K135" s="274">
        <v>350</v>
      </c>
      <c r="L135" s="274" t="s">
        <v>207</v>
      </c>
    </row>
    <row r="136" spans="1:12" hidden="1" x14ac:dyDescent="0.2">
      <c r="A136" s="34" t="s">
        <v>21</v>
      </c>
      <c r="B136" s="23"/>
      <c r="C136" s="23" t="s">
        <v>532</v>
      </c>
      <c r="D136" s="274"/>
      <c r="E136" s="274" t="s">
        <v>206</v>
      </c>
      <c r="F136" s="274"/>
      <c r="G136" s="315" t="s">
        <v>565</v>
      </c>
      <c r="H136" s="298" t="s">
        <v>335</v>
      </c>
      <c r="I136" s="274">
        <v>2</v>
      </c>
      <c r="J136" s="274">
        <v>8</v>
      </c>
      <c r="K136" s="274">
        <v>1050</v>
      </c>
      <c r="L136" s="274"/>
    </row>
    <row r="137" spans="1:12" hidden="1" x14ac:dyDescent="0.2">
      <c r="A137" s="34" t="s">
        <v>21</v>
      </c>
      <c r="B137" s="23"/>
      <c r="C137" s="23" t="s">
        <v>294</v>
      </c>
      <c r="D137" s="274"/>
      <c r="E137" s="274" t="s">
        <v>206</v>
      </c>
      <c r="F137" s="274"/>
      <c r="G137" s="315" t="s">
        <v>565</v>
      </c>
      <c r="H137" s="298" t="s">
        <v>335</v>
      </c>
      <c r="I137" s="274">
        <v>2</v>
      </c>
      <c r="J137" s="274">
        <v>0.5</v>
      </c>
      <c r="K137" s="274">
        <v>45</v>
      </c>
      <c r="L137" s="274"/>
    </row>
    <row r="138" spans="1:12" hidden="1" x14ac:dyDescent="0.2">
      <c r="A138" s="34" t="s">
        <v>21</v>
      </c>
      <c r="B138" s="23"/>
      <c r="C138" s="23" t="s">
        <v>533</v>
      </c>
      <c r="D138" s="274"/>
      <c r="E138" s="274" t="s">
        <v>206</v>
      </c>
      <c r="F138" s="274"/>
      <c r="G138" s="315" t="s">
        <v>565</v>
      </c>
      <c r="H138" s="297" t="s">
        <v>301</v>
      </c>
      <c r="I138" s="274">
        <v>2</v>
      </c>
      <c r="J138" s="274">
        <v>8</v>
      </c>
      <c r="K138" s="274">
        <v>350</v>
      </c>
      <c r="L138" s="274"/>
    </row>
    <row r="139" spans="1:12" x14ac:dyDescent="0.2">
      <c r="A139" s="34" t="s">
        <v>28</v>
      </c>
      <c r="B139" s="23"/>
      <c r="C139" s="23" t="s">
        <v>534</v>
      </c>
      <c r="D139" s="274" t="s">
        <v>490</v>
      </c>
      <c r="E139" s="274" t="s">
        <v>19</v>
      </c>
      <c r="F139" s="274" t="s">
        <v>539</v>
      </c>
      <c r="G139" s="315" t="s">
        <v>563</v>
      </c>
      <c r="H139" s="297" t="s">
        <v>301</v>
      </c>
      <c r="I139" s="274">
        <v>2</v>
      </c>
      <c r="J139" s="274">
        <v>4</v>
      </c>
      <c r="K139" s="274">
        <v>5</v>
      </c>
      <c r="L139" s="274"/>
    </row>
    <row r="140" spans="1:12" x14ac:dyDescent="0.2">
      <c r="A140" s="34" t="s">
        <v>21</v>
      </c>
      <c r="B140" s="23" t="s">
        <v>126</v>
      </c>
      <c r="C140" s="23" t="s">
        <v>127</v>
      </c>
      <c r="D140" s="274" t="s">
        <v>547</v>
      </c>
      <c r="E140" s="274" t="s">
        <v>19</v>
      </c>
      <c r="F140" s="274" t="s">
        <v>538</v>
      </c>
      <c r="G140" s="315" t="s">
        <v>563</v>
      </c>
      <c r="H140" s="297" t="s">
        <v>301</v>
      </c>
      <c r="I140" s="274">
        <v>2</v>
      </c>
      <c r="J140" s="274">
        <v>2</v>
      </c>
      <c r="K140" s="16">
        <v>1820</v>
      </c>
      <c r="L140" s="274" t="s">
        <v>131</v>
      </c>
    </row>
    <row r="141" spans="1:12" hidden="1" x14ac:dyDescent="0.2">
      <c r="A141" s="34" t="s">
        <v>21</v>
      </c>
      <c r="B141" s="23"/>
      <c r="C141" s="23" t="s">
        <v>535</v>
      </c>
      <c r="D141" s="274"/>
      <c r="E141" s="274"/>
      <c r="F141" s="274"/>
      <c r="G141" s="315" t="s">
        <v>565</v>
      </c>
      <c r="H141" s="297" t="s">
        <v>301</v>
      </c>
      <c r="I141" s="274">
        <v>2</v>
      </c>
      <c r="J141" s="274">
        <v>4</v>
      </c>
      <c r="K141" s="274">
        <v>50</v>
      </c>
      <c r="L141" s="274"/>
    </row>
    <row r="142" spans="1:12" hidden="1" x14ac:dyDescent="0.2">
      <c r="A142" s="276" t="s">
        <v>28</v>
      </c>
      <c r="B142" s="16"/>
      <c r="C142" s="16" t="s">
        <v>557</v>
      </c>
      <c r="D142" s="16"/>
      <c r="E142" s="16"/>
      <c r="F142" s="16"/>
      <c r="G142" s="316" t="s">
        <v>564</v>
      </c>
      <c r="H142" s="297"/>
      <c r="I142" s="16">
        <v>2</v>
      </c>
      <c r="J142" s="16">
        <v>2</v>
      </c>
      <c r="K142" s="16">
        <v>320</v>
      </c>
      <c r="L142" s="274"/>
    </row>
    <row r="143" spans="1:12" x14ac:dyDescent="0.2">
      <c r="A143" s="34" t="s">
        <v>21</v>
      </c>
      <c r="B143" s="23" t="s">
        <v>175</v>
      </c>
      <c r="C143" s="23" t="s">
        <v>176</v>
      </c>
      <c r="D143" s="274" t="s">
        <v>546</v>
      </c>
      <c r="E143" s="274" t="s">
        <v>19</v>
      </c>
      <c r="F143" s="274" t="s">
        <v>538</v>
      </c>
      <c r="G143" s="315" t="s">
        <v>563</v>
      </c>
      <c r="H143" s="297" t="s">
        <v>301</v>
      </c>
      <c r="I143" s="274">
        <v>2</v>
      </c>
      <c r="J143" s="274">
        <v>2</v>
      </c>
      <c r="K143" s="274">
        <v>70</v>
      </c>
      <c r="L143" s="274" t="s">
        <v>179</v>
      </c>
    </row>
    <row r="144" spans="1:12" hidden="1" x14ac:dyDescent="0.2">
      <c r="A144" s="34" t="s">
        <v>21</v>
      </c>
      <c r="B144" s="23"/>
      <c r="C144" s="23" t="s">
        <v>274</v>
      </c>
      <c r="D144" s="274"/>
      <c r="E144" s="274"/>
      <c r="F144" s="274"/>
      <c r="G144" s="315" t="s">
        <v>565</v>
      </c>
      <c r="H144" s="297" t="s">
        <v>301</v>
      </c>
      <c r="I144" s="277">
        <v>2</v>
      </c>
      <c r="J144" s="277">
        <v>4</v>
      </c>
      <c r="K144" s="277">
        <v>50</v>
      </c>
      <c r="L144" s="274"/>
    </row>
    <row r="145" spans="1:12" hidden="1" x14ac:dyDescent="0.2">
      <c r="A145" s="34" t="s">
        <v>21</v>
      </c>
      <c r="B145" s="23"/>
      <c r="C145" s="23" t="s">
        <v>297</v>
      </c>
      <c r="D145" s="274"/>
      <c r="E145" s="274"/>
      <c r="F145" s="274"/>
      <c r="G145" s="315" t="s">
        <v>565</v>
      </c>
      <c r="H145" s="296" t="s">
        <v>335</v>
      </c>
      <c r="I145" s="277">
        <v>2</v>
      </c>
      <c r="J145" s="277">
        <v>1</v>
      </c>
      <c r="K145" s="277">
        <v>20</v>
      </c>
      <c r="L145" s="274"/>
    </row>
    <row r="146" spans="1:12" hidden="1" x14ac:dyDescent="0.2">
      <c r="A146" s="34" t="s">
        <v>21</v>
      </c>
      <c r="B146" s="23"/>
      <c r="C146" s="23" t="s">
        <v>296</v>
      </c>
      <c r="D146" s="274"/>
      <c r="E146" s="274"/>
      <c r="F146" s="274"/>
      <c r="G146" s="315" t="s">
        <v>565</v>
      </c>
      <c r="H146" s="296" t="s">
        <v>335</v>
      </c>
      <c r="I146" s="277">
        <v>8</v>
      </c>
      <c r="J146" s="277">
        <v>16</v>
      </c>
      <c r="K146" s="277">
        <v>140</v>
      </c>
      <c r="L146" s="274"/>
    </row>
    <row r="147" spans="1:12" x14ac:dyDescent="0.2">
      <c r="A147" s="34" t="s">
        <v>28</v>
      </c>
      <c r="B147" s="23"/>
      <c r="C147" s="23" t="s">
        <v>298</v>
      </c>
      <c r="D147" s="274"/>
      <c r="E147" s="274"/>
      <c r="F147" s="274"/>
      <c r="G147" s="315" t="s">
        <v>563</v>
      </c>
      <c r="H147" s="296" t="s">
        <v>335</v>
      </c>
      <c r="I147" s="277">
        <v>2</v>
      </c>
      <c r="J147" s="301">
        <v>0.5</v>
      </c>
      <c r="K147" s="277">
        <v>45</v>
      </c>
      <c r="L147" s="274"/>
    </row>
    <row r="148" spans="1:12" x14ac:dyDescent="0.2">
      <c r="A148" s="34" t="s">
        <v>21</v>
      </c>
      <c r="B148" s="23"/>
      <c r="C148" s="23" t="s">
        <v>536</v>
      </c>
      <c r="D148" s="274"/>
      <c r="E148" s="274"/>
      <c r="F148" s="274"/>
      <c r="G148" s="315" t="s">
        <v>563</v>
      </c>
      <c r="H148" s="296" t="s">
        <v>335</v>
      </c>
      <c r="I148" s="277">
        <v>2</v>
      </c>
      <c r="J148" s="301">
        <v>8</v>
      </c>
      <c r="K148" s="277">
        <v>350</v>
      </c>
      <c r="L148" s="274"/>
    </row>
  </sheetData>
  <autoFilter ref="A1:M148">
    <filterColumn colId="6">
      <filters>
        <filter val="ECRITEL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69"/>
  <sheetViews>
    <sheetView tabSelected="1" zoomScale="115" zoomScaleNormal="115" workbookViewId="0">
      <pane ySplit="2" topLeftCell="A3" activePane="bottomLeft" state="frozen"/>
      <selection pane="bottomLeft" activeCell="C11" sqref="C11"/>
    </sheetView>
  </sheetViews>
  <sheetFormatPr baseColWidth="10" defaultColWidth="11.42578125" defaultRowHeight="11.25" x14ac:dyDescent="0.2"/>
  <cols>
    <col min="1" max="1" width="11.42578125" style="13"/>
    <col min="2" max="2" width="25.140625" style="13" hidden="1" customWidth="1"/>
    <col min="3" max="3" width="32.42578125" style="262" bestFit="1" customWidth="1"/>
    <col min="4" max="4" width="40.7109375" style="13" bestFit="1" customWidth="1"/>
    <col min="5" max="5" width="19.28515625" style="13" customWidth="1"/>
    <col min="6" max="6" width="14.7109375" style="13" customWidth="1"/>
    <col min="7" max="7" width="16.28515625" style="13" bestFit="1" customWidth="1"/>
    <col min="8" max="8" width="11.42578125" style="299" customWidth="1"/>
    <col min="9" max="12" width="11.42578125" style="13" customWidth="1"/>
    <col min="13" max="13" width="13" style="13" customWidth="1"/>
    <col min="14" max="16384" width="11.42578125" style="13"/>
  </cols>
  <sheetData>
    <row r="1" spans="1:13" ht="12" thickBot="1" x14ac:dyDescent="0.25">
      <c r="I1" s="619">
        <f>SUBTOTAL(9,I3:I151)</f>
        <v>580</v>
      </c>
      <c r="J1" s="619">
        <f>SUBTOTAL(9,J3:J151)</f>
        <v>1850</v>
      </c>
      <c r="K1" s="619">
        <f>SUBTOTAL(9,K3:K151)</f>
        <v>107025</v>
      </c>
    </row>
    <row r="2" spans="1:13" x14ac:dyDescent="0.2">
      <c r="A2" s="32" t="s">
        <v>438</v>
      </c>
      <c r="B2" s="32" t="s">
        <v>6</v>
      </c>
      <c r="C2" s="259" t="s">
        <v>7</v>
      </c>
      <c r="D2" s="32" t="s">
        <v>264</v>
      </c>
      <c r="E2" s="32" t="s">
        <v>10</v>
      </c>
      <c r="F2" s="32" t="s">
        <v>11</v>
      </c>
      <c r="G2" s="32" t="s">
        <v>560</v>
      </c>
      <c r="H2" s="259" t="s">
        <v>299</v>
      </c>
      <c r="I2" s="32" t="s">
        <v>12</v>
      </c>
      <c r="J2" s="32" t="s">
        <v>13</v>
      </c>
      <c r="K2" s="32" t="s">
        <v>496</v>
      </c>
      <c r="L2" s="32"/>
      <c r="M2" s="33" t="s">
        <v>352</v>
      </c>
    </row>
    <row r="3" spans="1:13" x14ac:dyDescent="0.2">
      <c r="A3" s="34" t="s">
        <v>28</v>
      </c>
      <c r="B3" s="23"/>
      <c r="C3" s="260" t="s">
        <v>492</v>
      </c>
      <c r="D3" s="274"/>
      <c r="E3" s="23" t="s">
        <v>732</v>
      </c>
      <c r="F3" s="274"/>
      <c r="G3" s="315" t="s">
        <v>562</v>
      </c>
      <c r="H3" s="296" t="s">
        <v>335</v>
      </c>
      <c r="I3" s="277">
        <v>4</v>
      </c>
      <c r="J3" s="277">
        <v>32</v>
      </c>
      <c r="K3" s="277">
        <v>50</v>
      </c>
      <c r="L3" s="274" t="s">
        <v>725</v>
      </c>
      <c r="M3" s="274"/>
    </row>
    <row r="4" spans="1:13" x14ac:dyDescent="0.2">
      <c r="A4" s="580" t="s">
        <v>28</v>
      </c>
      <c r="B4" s="260"/>
      <c r="C4" s="260" t="s">
        <v>549</v>
      </c>
      <c r="D4" s="260"/>
      <c r="E4" s="23" t="s">
        <v>732</v>
      </c>
      <c r="F4" s="260"/>
      <c r="G4" s="581" t="s">
        <v>562</v>
      </c>
      <c r="H4" s="296" t="s">
        <v>335</v>
      </c>
      <c r="I4" s="583">
        <v>2</v>
      </c>
      <c r="J4" s="583">
        <v>4</v>
      </c>
      <c r="K4" s="583">
        <v>50</v>
      </c>
      <c r="L4" s="274" t="s">
        <v>725</v>
      </c>
      <c r="M4" s="274"/>
    </row>
    <row r="5" spans="1:13" x14ac:dyDescent="0.2">
      <c r="A5" s="580" t="s">
        <v>21</v>
      </c>
      <c r="B5" s="16"/>
      <c r="C5" s="260" t="s">
        <v>550</v>
      </c>
      <c r="D5" s="260"/>
      <c r="E5" s="23" t="s">
        <v>732</v>
      </c>
      <c r="F5" s="260"/>
      <c r="G5" s="581" t="s">
        <v>563</v>
      </c>
      <c r="H5" s="296" t="s">
        <v>335</v>
      </c>
      <c r="I5" s="583">
        <v>2</v>
      </c>
      <c r="J5" s="583">
        <v>2</v>
      </c>
      <c r="K5" s="583">
        <v>50</v>
      </c>
      <c r="L5" s="274" t="s">
        <v>725</v>
      </c>
      <c r="M5" s="274"/>
    </row>
    <row r="6" spans="1:13" x14ac:dyDescent="0.2">
      <c r="A6" s="34" t="s">
        <v>28</v>
      </c>
      <c r="B6" s="23"/>
      <c r="C6" s="260" t="s">
        <v>278</v>
      </c>
      <c r="D6" s="274"/>
      <c r="E6" s="23" t="s">
        <v>732</v>
      </c>
      <c r="F6" s="274"/>
      <c r="G6" s="315" t="s">
        <v>563</v>
      </c>
      <c r="H6" s="296" t="s">
        <v>335</v>
      </c>
      <c r="I6" s="277">
        <v>2</v>
      </c>
      <c r="J6" s="608">
        <v>1</v>
      </c>
      <c r="K6" s="277">
        <v>30</v>
      </c>
      <c r="L6" s="274" t="s">
        <v>725</v>
      </c>
      <c r="M6" s="274"/>
    </row>
    <row r="7" spans="1:13" x14ac:dyDescent="0.2">
      <c r="A7" s="34" t="s">
        <v>21</v>
      </c>
      <c r="B7" s="23"/>
      <c r="C7" s="260" t="s">
        <v>268</v>
      </c>
      <c r="D7" s="621" t="s">
        <v>733</v>
      </c>
      <c r="E7" s="274" t="s">
        <v>19</v>
      </c>
      <c r="F7" s="274"/>
      <c r="G7" s="315" t="s">
        <v>563</v>
      </c>
      <c r="H7" s="297" t="s">
        <v>301</v>
      </c>
      <c r="I7" s="277">
        <v>2</v>
      </c>
      <c r="J7" s="277">
        <v>8</v>
      </c>
      <c r="K7" s="277">
        <v>125</v>
      </c>
      <c r="L7" s="274" t="s">
        <v>725</v>
      </c>
      <c r="M7" s="274"/>
    </row>
    <row r="8" spans="1:13" x14ac:dyDescent="0.2">
      <c r="A8" s="34" t="s">
        <v>21</v>
      </c>
      <c r="B8" s="23"/>
      <c r="C8" s="260" t="s">
        <v>493</v>
      </c>
      <c r="D8" s="621" t="s">
        <v>733</v>
      </c>
      <c r="E8" s="274" t="s">
        <v>19</v>
      </c>
      <c r="F8" s="274"/>
      <c r="G8" s="315" t="s">
        <v>563</v>
      </c>
      <c r="H8" s="297" t="s">
        <v>301</v>
      </c>
      <c r="I8" s="277">
        <v>2</v>
      </c>
      <c r="J8" s="277">
        <v>8</v>
      </c>
      <c r="K8" s="277">
        <v>125</v>
      </c>
      <c r="L8" s="274" t="s">
        <v>725</v>
      </c>
      <c r="M8" s="274"/>
    </row>
    <row r="9" spans="1:13" x14ac:dyDescent="0.2">
      <c r="A9" s="34" t="s">
        <v>21</v>
      </c>
      <c r="B9" s="23"/>
      <c r="C9" s="260" t="s">
        <v>269</v>
      </c>
      <c r="D9" s="621" t="s">
        <v>733</v>
      </c>
      <c r="E9" s="274" t="s">
        <v>19</v>
      </c>
      <c r="F9" s="274"/>
      <c r="G9" s="315" t="s">
        <v>563</v>
      </c>
      <c r="H9" s="297" t="s">
        <v>301</v>
      </c>
      <c r="I9" s="277">
        <v>2</v>
      </c>
      <c r="J9" s="277">
        <v>8</v>
      </c>
      <c r="K9" s="277">
        <v>60</v>
      </c>
      <c r="L9" s="274" t="s">
        <v>725</v>
      </c>
      <c r="M9" s="274"/>
    </row>
    <row r="10" spans="1:13" x14ac:dyDescent="0.2">
      <c r="A10" s="34" t="s">
        <v>21</v>
      </c>
      <c r="B10" s="23"/>
      <c r="C10" s="260" t="s">
        <v>494</v>
      </c>
      <c r="D10" s="621" t="s">
        <v>733</v>
      </c>
      <c r="E10" s="274" t="s">
        <v>19</v>
      </c>
      <c r="F10" s="274"/>
      <c r="G10" s="315" t="s">
        <v>563</v>
      </c>
      <c r="H10" s="297" t="s">
        <v>301</v>
      </c>
      <c r="I10" s="277">
        <v>2</v>
      </c>
      <c r="J10" s="277">
        <v>8</v>
      </c>
      <c r="K10" s="277">
        <v>60</v>
      </c>
      <c r="L10" s="274" t="s">
        <v>725</v>
      </c>
      <c r="M10" s="274"/>
    </row>
    <row r="11" spans="1:13" x14ac:dyDescent="0.2">
      <c r="A11" s="34" t="s">
        <v>21</v>
      </c>
      <c r="B11" s="23" t="s">
        <v>152</v>
      </c>
      <c r="C11" s="260" t="s">
        <v>153</v>
      </c>
      <c r="D11" s="274" t="s">
        <v>449</v>
      </c>
      <c r="E11" s="274" t="s">
        <v>19</v>
      </c>
      <c r="F11" s="274"/>
      <c r="G11" s="315" t="s">
        <v>563</v>
      </c>
      <c r="H11" s="297" t="s">
        <v>301</v>
      </c>
      <c r="I11" s="274">
        <v>1</v>
      </c>
      <c r="J11" s="274">
        <v>1</v>
      </c>
      <c r="K11" s="274">
        <v>15</v>
      </c>
      <c r="L11" s="274" t="s">
        <v>725</v>
      </c>
      <c r="M11" s="274" t="s">
        <v>156</v>
      </c>
    </row>
    <row r="12" spans="1:13" x14ac:dyDescent="0.2">
      <c r="A12" s="580" t="s">
        <v>28</v>
      </c>
      <c r="B12" s="260"/>
      <c r="C12" s="260" t="s">
        <v>551</v>
      </c>
      <c r="D12" s="260" t="s">
        <v>570</v>
      </c>
      <c r="E12" s="260" t="s">
        <v>19</v>
      </c>
      <c r="F12" s="260" t="s">
        <v>537</v>
      </c>
      <c r="G12" s="581" t="s">
        <v>737</v>
      </c>
      <c r="H12" s="297" t="s">
        <v>301</v>
      </c>
      <c r="I12" s="583">
        <v>4</v>
      </c>
      <c r="J12" s="583">
        <v>8</v>
      </c>
      <c r="K12" s="583">
        <v>120</v>
      </c>
      <c r="L12" s="274" t="s">
        <v>725</v>
      </c>
      <c r="M12" s="274" t="s">
        <v>666</v>
      </c>
    </row>
    <row r="13" spans="1:13" x14ac:dyDescent="0.2">
      <c r="A13" s="580" t="s">
        <v>28</v>
      </c>
      <c r="B13" s="260"/>
      <c r="C13" s="260" t="s">
        <v>495</v>
      </c>
      <c r="D13" s="260" t="s">
        <v>570</v>
      </c>
      <c r="E13" s="260" t="s">
        <v>206</v>
      </c>
      <c r="F13" s="260" t="s">
        <v>537</v>
      </c>
      <c r="G13" s="581" t="s">
        <v>737</v>
      </c>
      <c r="H13" s="297" t="s">
        <v>301</v>
      </c>
      <c r="I13" s="583">
        <v>4</v>
      </c>
      <c r="J13" s="583">
        <v>8</v>
      </c>
      <c r="K13" s="583">
        <v>120</v>
      </c>
      <c r="L13" s="274" t="s">
        <v>725</v>
      </c>
      <c r="M13" s="274" t="s">
        <v>667</v>
      </c>
    </row>
    <row r="14" spans="1:13" x14ac:dyDescent="0.2">
      <c r="A14" s="580" t="s">
        <v>28</v>
      </c>
      <c r="B14" s="260"/>
      <c r="C14" s="260" t="s">
        <v>279</v>
      </c>
      <c r="D14" s="260" t="s">
        <v>452</v>
      </c>
      <c r="E14" s="260" t="s">
        <v>302</v>
      </c>
      <c r="F14" s="260" t="s">
        <v>537</v>
      </c>
      <c r="G14" s="581" t="s">
        <v>562</v>
      </c>
      <c r="H14" s="297" t="s">
        <v>301</v>
      </c>
      <c r="I14" s="583">
        <v>2</v>
      </c>
      <c r="J14" s="583">
        <v>4</v>
      </c>
      <c r="K14" s="583">
        <v>240</v>
      </c>
      <c r="L14" s="274" t="s">
        <v>725</v>
      </c>
      <c r="M14" s="274" t="s">
        <v>668</v>
      </c>
    </row>
    <row r="15" spans="1:13" x14ac:dyDescent="0.2">
      <c r="A15" s="580" t="s">
        <v>28</v>
      </c>
      <c r="B15" s="260"/>
      <c r="C15" s="260" t="s">
        <v>734</v>
      </c>
      <c r="D15" s="260" t="s">
        <v>735</v>
      </c>
      <c r="E15" s="260" t="s">
        <v>19</v>
      </c>
      <c r="F15" s="260" t="s">
        <v>537</v>
      </c>
      <c r="G15" s="581" t="s">
        <v>562</v>
      </c>
      <c r="H15" s="297" t="s">
        <v>301</v>
      </c>
      <c r="I15" s="583">
        <v>2</v>
      </c>
      <c r="J15" s="25">
        <v>12</v>
      </c>
      <c r="K15" s="25">
        <v>250</v>
      </c>
      <c r="L15" s="25" t="s">
        <v>725</v>
      </c>
      <c r="M15" s="274" t="s">
        <v>670</v>
      </c>
    </row>
    <row r="16" spans="1:13" x14ac:dyDescent="0.2">
      <c r="A16" s="34" t="s">
        <v>28</v>
      </c>
      <c r="B16" s="23" t="s">
        <v>218</v>
      </c>
      <c r="C16" s="260" t="s">
        <v>219</v>
      </c>
      <c r="D16" s="274" t="s">
        <v>453</v>
      </c>
      <c r="E16" s="274" t="s">
        <v>191</v>
      </c>
      <c r="F16" s="274" t="s">
        <v>537</v>
      </c>
      <c r="G16" s="315" t="s">
        <v>563</v>
      </c>
      <c r="H16" s="297" t="s">
        <v>301</v>
      </c>
      <c r="I16" s="274">
        <v>4</v>
      </c>
      <c r="J16" s="274">
        <v>6</v>
      </c>
      <c r="K16" s="274">
        <v>50</v>
      </c>
      <c r="L16" s="274" t="s">
        <v>725</v>
      </c>
      <c r="M16" s="274" t="s">
        <v>222</v>
      </c>
    </row>
    <row r="17" spans="1:13" x14ac:dyDescent="0.2">
      <c r="A17" s="34" t="s">
        <v>28</v>
      </c>
      <c r="B17" s="23" t="s">
        <v>244</v>
      </c>
      <c r="C17" s="260" t="s">
        <v>245</v>
      </c>
      <c r="D17" s="274" t="s">
        <v>450</v>
      </c>
      <c r="E17" s="274" t="s">
        <v>191</v>
      </c>
      <c r="F17" s="274" t="s">
        <v>537</v>
      </c>
      <c r="G17" s="315" t="s">
        <v>563</v>
      </c>
      <c r="H17" s="297" t="s">
        <v>301</v>
      </c>
      <c r="I17" s="274">
        <v>2</v>
      </c>
      <c r="J17" s="274">
        <v>4</v>
      </c>
      <c r="K17" s="274">
        <v>300</v>
      </c>
      <c r="L17" s="274" t="s">
        <v>725</v>
      </c>
      <c r="M17" s="274" t="s">
        <v>248</v>
      </c>
    </row>
    <row r="18" spans="1:13" x14ac:dyDescent="0.2">
      <c r="A18" s="34" t="s">
        <v>28</v>
      </c>
      <c r="B18" s="23" t="s">
        <v>223</v>
      </c>
      <c r="C18" s="260" t="s">
        <v>228</v>
      </c>
      <c r="D18" s="274" t="s">
        <v>452</v>
      </c>
      <c r="E18" s="274" t="s">
        <v>191</v>
      </c>
      <c r="F18" s="274" t="s">
        <v>537</v>
      </c>
      <c r="G18" s="315" t="s">
        <v>563</v>
      </c>
      <c r="H18" s="297" t="s">
        <v>301</v>
      </c>
      <c r="I18" s="274">
        <v>4</v>
      </c>
      <c r="J18" s="274">
        <v>8</v>
      </c>
      <c r="K18" s="274">
        <v>400</v>
      </c>
      <c r="L18" s="274" t="s">
        <v>725</v>
      </c>
      <c r="M18" s="274" t="s">
        <v>230</v>
      </c>
    </row>
    <row r="19" spans="1:13" x14ac:dyDescent="0.2">
      <c r="A19" s="34" t="s">
        <v>28</v>
      </c>
      <c r="B19" s="23" t="s">
        <v>231</v>
      </c>
      <c r="C19" s="260" t="s">
        <v>232</v>
      </c>
      <c r="D19" s="274" t="s">
        <v>454</v>
      </c>
      <c r="E19" s="274" t="s">
        <v>191</v>
      </c>
      <c r="F19" s="274" t="s">
        <v>537</v>
      </c>
      <c r="G19" s="315" t="s">
        <v>563</v>
      </c>
      <c r="H19" s="297" t="s">
        <v>301</v>
      </c>
      <c r="I19" s="274">
        <v>1</v>
      </c>
      <c r="J19" s="274">
        <v>1</v>
      </c>
      <c r="K19" s="274">
        <v>75</v>
      </c>
      <c r="L19" s="274" t="s">
        <v>725</v>
      </c>
      <c r="M19" s="274" t="s">
        <v>234</v>
      </c>
    </row>
    <row r="20" spans="1:13" x14ac:dyDescent="0.2">
      <c r="A20" s="34" t="s">
        <v>28</v>
      </c>
      <c r="B20" s="23" t="s">
        <v>239</v>
      </c>
      <c r="C20" s="260" t="s">
        <v>240</v>
      </c>
      <c r="D20" s="274" t="s">
        <v>455</v>
      </c>
      <c r="E20" s="274" t="s">
        <v>191</v>
      </c>
      <c r="F20" s="274" t="s">
        <v>537</v>
      </c>
      <c r="G20" s="315" t="s">
        <v>563</v>
      </c>
      <c r="H20" s="297" t="s">
        <v>301</v>
      </c>
      <c r="I20" s="274">
        <v>2</v>
      </c>
      <c r="J20" s="274">
        <v>2</v>
      </c>
      <c r="K20" s="274">
        <v>10</v>
      </c>
      <c r="L20" s="274" t="s">
        <v>725</v>
      </c>
      <c r="M20" s="274" t="s">
        <v>243</v>
      </c>
    </row>
    <row r="21" spans="1:13" x14ac:dyDescent="0.2">
      <c r="A21" s="34" t="s">
        <v>28</v>
      </c>
      <c r="B21" s="23" t="s">
        <v>187</v>
      </c>
      <c r="C21" s="260" t="s">
        <v>195</v>
      </c>
      <c r="D21" s="274" t="s">
        <v>457</v>
      </c>
      <c r="E21" s="274" t="s">
        <v>191</v>
      </c>
      <c r="F21" s="274" t="s">
        <v>537</v>
      </c>
      <c r="G21" s="315" t="s">
        <v>563</v>
      </c>
      <c r="H21" s="297" t="s">
        <v>301</v>
      </c>
      <c r="I21" s="274">
        <v>2</v>
      </c>
      <c r="J21" s="274">
        <v>4</v>
      </c>
      <c r="K21" s="274">
        <v>20</v>
      </c>
      <c r="L21" s="274" t="s">
        <v>725</v>
      </c>
      <c r="M21" s="274" t="s">
        <v>198</v>
      </c>
    </row>
    <row r="22" spans="1:13" x14ac:dyDescent="0.2">
      <c r="A22" s="34" t="s">
        <v>28</v>
      </c>
      <c r="B22" s="23" t="s">
        <v>187</v>
      </c>
      <c r="C22" s="260" t="s">
        <v>500</v>
      </c>
      <c r="D22" s="274" t="s">
        <v>457</v>
      </c>
      <c r="E22" s="274" t="s">
        <v>191</v>
      </c>
      <c r="F22" s="274" t="s">
        <v>537</v>
      </c>
      <c r="G22" s="315" t="s">
        <v>563</v>
      </c>
      <c r="H22" s="297" t="s">
        <v>301</v>
      </c>
      <c r="I22" s="274">
        <v>2</v>
      </c>
      <c r="J22" s="274">
        <v>4</v>
      </c>
      <c r="K22" s="274">
        <v>20</v>
      </c>
      <c r="L22" s="274" t="s">
        <v>725</v>
      </c>
      <c r="M22" s="274" t="s">
        <v>198</v>
      </c>
    </row>
    <row r="23" spans="1:13" x14ac:dyDescent="0.2">
      <c r="A23" s="34" t="s">
        <v>28</v>
      </c>
      <c r="B23" s="23" t="s">
        <v>187</v>
      </c>
      <c r="C23" s="260" t="s">
        <v>188</v>
      </c>
      <c r="D23" s="274" t="s">
        <v>458</v>
      </c>
      <c r="E23" s="274" t="s">
        <v>191</v>
      </c>
      <c r="F23" s="274" t="s">
        <v>537</v>
      </c>
      <c r="G23" s="315" t="s">
        <v>563</v>
      </c>
      <c r="H23" s="297" t="s">
        <v>301</v>
      </c>
      <c r="I23" s="274">
        <v>2</v>
      </c>
      <c r="J23" s="274">
        <v>8</v>
      </c>
      <c r="K23" s="16">
        <v>350</v>
      </c>
      <c r="L23" s="16" t="s">
        <v>725</v>
      </c>
      <c r="M23" s="274" t="s">
        <v>193</v>
      </c>
    </row>
    <row r="24" spans="1:13" x14ac:dyDescent="0.2">
      <c r="A24" s="34" t="s">
        <v>28</v>
      </c>
      <c r="B24" s="23" t="s">
        <v>187</v>
      </c>
      <c r="C24" s="260" t="s">
        <v>501</v>
      </c>
      <c r="D24" s="274" t="s">
        <v>458</v>
      </c>
      <c r="E24" s="274" t="s">
        <v>573</v>
      </c>
      <c r="F24" s="274" t="s">
        <v>537</v>
      </c>
      <c r="G24" s="315" t="s">
        <v>563</v>
      </c>
      <c r="H24" s="297" t="s">
        <v>301</v>
      </c>
      <c r="I24" s="274">
        <v>2</v>
      </c>
      <c r="J24" s="274">
        <v>8</v>
      </c>
      <c r="K24" s="274">
        <v>300</v>
      </c>
      <c r="L24" s="274" t="s">
        <v>725</v>
      </c>
      <c r="M24" s="274" t="s">
        <v>193</v>
      </c>
    </row>
    <row r="25" spans="1:13" x14ac:dyDescent="0.2">
      <c r="A25" s="34" t="s">
        <v>28</v>
      </c>
      <c r="B25" s="23"/>
      <c r="C25" s="260" t="s">
        <v>502</v>
      </c>
      <c r="D25" s="274" t="s">
        <v>458</v>
      </c>
      <c r="E25" s="274" t="s">
        <v>573</v>
      </c>
      <c r="F25" s="274" t="s">
        <v>537</v>
      </c>
      <c r="G25" s="315" t="s">
        <v>738</v>
      </c>
      <c r="H25" s="297" t="s">
        <v>301</v>
      </c>
      <c r="I25" s="274">
        <v>2</v>
      </c>
      <c r="J25" s="274">
        <v>8</v>
      </c>
      <c r="K25" s="274">
        <v>300</v>
      </c>
      <c r="L25" s="274" t="s">
        <v>725</v>
      </c>
      <c r="M25" s="274" t="s">
        <v>671</v>
      </c>
    </row>
    <row r="26" spans="1:13" x14ac:dyDescent="0.2">
      <c r="A26" s="34" t="s">
        <v>28</v>
      </c>
      <c r="B26" s="23"/>
      <c r="C26" s="260" t="s">
        <v>503</v>
      </c>
      <c r="D26" s="274" t="s">
        <v>458</v>
      </c>
      <c r="E26" s="274" t="s">
        <v>573</v>
      </c>
      <c r="F26" s="274" t="s">
        <v>537</v>
      </c>
      <c r="G26" s="315" t="s">
        <v>738</v>
      </c>
      <c r="H26" s="297" t="s">
        <v>301</v>
      </c>
      <c r="I26" s="274">
        <v>2</v>
      </c>
      <c r="J26" s="274">
        <v>8</v>
      </c>
      <c r="K26" s="274">
        <v>300</v>
      </c>
      <c r="L26" s="274" t="s">
        <v>725</v>
      </c>
      <c r="M26" s="274" t="s">
        <v>672</v>
      </c>
    </row>
    <row r="27" spans="1:13" x14ac:dyDescent="0.2">
      <c r="A27" s="34" t="s">
        <v>21</v>
      </c>
      <c r="B27" s="23" t="s">
        <v>223</v>
      </c>
      <c r="C27" s="260" t="s">
        <v>224</v>
      </c>
      <c r="D27" s="274" t="s">
        <v>452</v>
      </c>
      <c r="E27" s="274" t="s">
        <v>191</v>
      </c>
      <c r="F27" s="274" t="s">
        <v>537</v>
      </c>
      <c r="G27" s="315" t="s">
        <v>563</v>
      </c>
      <c r="H27" s="297" t="s">
        <v>301</v>
      </c>
      <c r="I27" s="274">
        <v>8</v>
      </c>
      <c r="J27" s="274">
        <v>48</v>
      </c>
      <c r="K27" s="16">
        <v>900</v>
      </c>
      <c r="L27" s="16" t="s">
        <v>725</v>
      </c>
      <c r="M27" s="274" t="s">
        <v>227</v>
      </c>
    </row>
    <row r="28" spans="1:13" x14ac:dyDescent="0.2">
      <c r="A28" s="34" t="s">
        <v>21</v>
      </c>
      <c r="B28" s="23"/>
      <c r="C28" s="260" t="s">
        <v>270</v>
      </c>
      <c r="D28" s="274"/>
      <c r="E28" s="274" t="s">
        <v>736</v>
      </c>
      <c r="F28" s="274"/>
      <c r="G28" s="315" t="s">
        <v>563</v>
      </c>
      <c r="H28" s="296" t="s">
        <v>335</v>
      </c>
      <c r="I28" s="277">
        <v>8</v>
      </c>
      <c r="J28" s="277">
        <v>48</v>
      </c>
      <c r="K28" s="277">
        <v>800</v>
      </c>
      <c r="L28" s="277" t="s">
        <v>725</v>
      </c>
      <c r="M28" s="274"/>
    </row>
    <row r="29" spans="1:13" x14ac:dyDescent="0.2">
      <c r="A29" s="34" t="s">
        <v>21</v>
      </c>
      <c r="B29" s="23"/>
      <c r="C29" s="260" t="s">
        <v>504</v>
      </c>
      <c r="D29" s="274"/>
      <c r="E29" s="274" t="s">
        <v>736</v>
      </c>
      <c r="F29" s="274"/>
      <c r="G29" s="315" t="s">
        <v>563</v>
      </c>
      <c r="H29" s="296" t="s">
        <v>335</v>
      </c>
      <c r="I29" s="277">
        <v>8</v>
      </c>
      <c r="J29" s="277">
        <v>48</v>
      </c>
      <c r="K29" s="277">
        <v>800</v>
      </c>
      <c r="L29" s="277" t="s">
        <v>725</v>
      </c>
      <c r="M29" s="274"/>
    </row>
    <row r="30" spans="1:13" x14ac:dyDescent="0.2">
      <c r="A30" s="34" t="s">
        <v>28</v>
      </c>
      <c r="B30" s="23" t="s">
        <v>218</v>
      </c>
      <c r="C30" s="260" t="s">
        <v>235</v>
      </c>
      <c r="D30" s="274" t="s">
        <v>459</v>
      </c>
      <c r="E30" s="274" t="s">
        <v>191</v>
      </c>
      <c r="F30" s="274" t="s">
        <v>537</v>
      </c>
      <c r="G30" s="315" t="s">
        <v>563</v>
      </c>
      <c r="H30" s="297" t="s">
        <v>301</v>
      </c>
      <c r="I30" s="274">
        <v>4</v>
      </c>
      <c r="J30" s="274">
        <v>8</v>
      </c>
      <c r="K30" s="16">
        <v>1030</v>
      </c>
      <c r="L30" s="25" t="s">
        <v>725</v>
      </c>
      <c r="M30" s="274" t="s">
        <v>238</v>
      </c>
    </row>
    <row r="31" spans="1:13" x14ac:dyDescent="0.2">
      <c r="A31" s="34" t="s">
        <v>28</v>
      </c>
      <c r="B31" s="23" t="s">
        <v>212</v>
      </c>
      <c r="C31" s="260" t="s">
        <v>213</v>
      </c>
      <c r="D31" s="274" t="s">
        <v>451</v>
      </c>
      <c r="E31" s="274" t="s">
        <v>191</v>
      </c>
      <c r="F31" s="274" t="s">
        <v>537</v>
      </c>
      <c r="G31" s="315" t="s">
        <v>563</v>
      </c>
      <c r="H31" s="297" t="s">
        <v>301</v>
      </c>
      <c r="I31" s="274">
        <v>2</v>
      </c>
      <c r="J31" s="274">
        <v>4</v>
      </c>
      <c r="K31" s="274">
        <v>60</v>
      </c>
      <c r="L31" s="277" t="s">
        <v>725</v>
      </c>
      <c r="M31" s="274" t="s">
        <v>216</v>
      </c>
    </row>
    <row r="32" spans="1:13" x14ac:dyDescent="0.2">
      <c r="A32" s="34" t="s">
        <v>28</v>
      </c>
      <c r="B32" s="23"/>
      <c r="C32" s="260" t="s">
        <v>281</v>
      </c>
      <c r="D32" s="274" t="s">
        <v>448</v>
      </c>
      <c r="E32" s="274" t="s">
        <v>191</v>
      </c>
      <c r="F32" s="274" t="s">
        <v>537</v>
      </c>
      <c r="G32" s="315" t="s">
        <v>739</v>
      </c>
      <c r="H32" s="297" t="s">
        <v>301</v>
      </c>
      <c r="I32" s="277">
        <v>2</v>
      </c>
      <c r="J32" s="277">
        <v>8</v>
      </c>
      <c r="K32" s="25">
        <v>60</v>
      </c>
      <c r="L32" s="25" t="s">
        <v>725</v>
      </c>
      <c r="M32" s="274" t="s">
        <v>673</v>
      </c>
    </row>
    <row r="33" spans="1:14" x14ac:dyDescent="0.2">
      <c r="A33" s="34" t="s">
        <v>28</v>
      </c>
      <c r="B33" s="23" t="s">
        <v>187</v>
      </c>
      <c r="C33" s="260" t="s">
        <v>199</v>
      </c>
      <c r="D33" s="274" t="s">
        <v>457</v>
      </c>
      <c r="E33" s="274" t="s">
        <v>191</v>
      </c>
      <c r="F33" s="274" t="s">
        <v>537</v>
      </c>
      <c r="G33" s="315" t="s">
        <v>563</v>
      </c>
      <c r="H33" s="297" t="s">
        <v>301</v>
      </c>
      <c r="I33" s="274">
        <v>6</v>
      </c>
      <c r="J33" s="274">
        <v>24</v>
      </c>
      <c r="K33" s="16">
        <v>950</v>
      </c>
      <c r="L33" s="25" t="s">
        <v>725</v>
      </c>
      <c r="M33" s="274" t="s">
        <v>202</v>
      </c>
    </row>
    <row r="34" spans="1:14" x14ac:dyDescent="0.2">
      <c r="A34" s="34" t="s">
        <v>28</v>
      </c>
      <c r="B34" s="23" t="s">
        <v>187</v>
      </c>
      <c r="C34" s="260" t="s">
        <v>505</v>
      </c>
      <c r="D34" s="274" t="s">
        <v>457</v>
      </c>
      <c r="E34" s="274" t="s">
        <v>191</v>
      </c>
      <c r="F34" s="274" t="s">
        <v>537</v>
      </c>
      <c r="G34" s="315" t="s">
        <v>563</v>
      </c>
      <c r="H34" s="297" t="s">
        <v>301</v>
      </c>
      <c r="I34" s="274">
        <v>6</v>
      </c>
      <c r="J34" s="274">
        <v>24</v>
      </c>
      <c r="K34" s="274">
        <v>250</v>
      </c>
      <c r="L34" s="277" t="s">
        <v>725</v>
      </c>
      <c r="M34" s="274" t="s">
        <v>202</v>
      </c>
    </row>
    <row r="35" spans="1:14" x14ac:dyDescent="0.2">
      <c r="A35" s="34" t="s">
        <v>28</v>
      </c>
      <c r="B35" s="23"/>
      <c r="C35" s="260" t="s">
        <v>282</v>
      </c>
      <c r="D35" s="274" t="s">
        <v>460</v>
      </c>
      <c r="E35" s="274" t="s">
        <v>191</v>
      </c>
      <c r="F35" s="274" t="s">
        <v>537</v>
      </c>
      <c r="G35" s="315" t="s">
        <v>739</v>
      </c>
      <c r="H35" s="297" t="s">
        <v>301</v>
      </c>
      <c r="I35" s="277">
        <v>2</v>
      </c>
      <c r="J35" s="277">
        <v>8</v>
      </c>
      <c r="K35" s="277">
        <v>40</v>
      </c>
      <c r="L35" s="277" t="s">
        <v>725</v>
      </c>
      <c r="M35" s="274" t="s">
        <v>674</v>
      </c>
    </row>
    <row r="36" spans="1:14" x14ac:dyDescent="0.2">
      <c r="A36" s="34" t="s">
        <v>28</v>
      </c>
      <c r="B36" s="23"/>
      <c r="C36" s="260" t="s">
        <v>506</v>
      </c>
      <c r="D36" s="274" t="s">
        <v>461</v>
      </c>
      <c r="E36" s="274" t="s">
        <v>19</v>
      </c>
      <c r="F36" s="274" t="s">
        <v>538</v>
      </c>
      <c r="G36" s="315" t="s">
        <v>562</v>
      </c>
      <c r="H36" s="297" t="s">
        <v>301</v>
      </c>
      <c r="I36" s="277">
        <v>2</v>
      </c>
      <c r="J36" s="277">
        <v>4</v>
      </c>
      <c r="K36" s="277">
        <v>80</v>
      </c>
      <c r="L36" s="277" t="s">
        <v>725</v>
      </c>
      <c r="M36" s="274" t="s">
        <v>675</v>
      </c>
    </row>
    <row r="37" spans="1:14" x14ac:dyDescent="0.2">
      <c r="A37" s="34" t="s">
        <v>21</v>
      </c>
      <c r="B37" s="23" t="s">
        <v>158</v>
      </c>
      <c r="C37" s="260" t="s">
        <v>159</v>
      </c>
      <c r="D37" s="274" t="s">
        <v>490</v>
      </c>
      <c r="E37" s="274" t="s">
        <v>19</v>
      </c>
      <c r="F37" s="274" t="s">
        <v>539</v>
      </c>
      <c r="G37" s="315" t="s">
        <v>563</v>
      </c>
      <c r="H37" s="297" t="s">
        <v>301</v>
      </c>
      <c r="I37" s="274">
        <v>2</v>
      </c>
      <c r="J37" s="274">
        <v>4</v>
      </c>
      <c r="K37" s="274">
        <v>5</v>
      </c>
      <c r="L37" s="277" t="s">
        <v>725</v>
      </c>
      <c r="M37" s="274" t="s">
        <v>161</v>
      </c>
    </row>
    <row r="38" spans="1:14" x14ac:dyDescent="0.2">
      <c r="A38" s="34" t="s">
        <v>21</v>
      </c>
      <c r="B38" s="23"/>
      <c r="C38" s="260" t="s">
        <v>283</v>
      </c>
      <c r="D38" s="274" t="s">
        <v>476</v>
      </c>
      <c r="E38" s="274" t="s">
        <v>19</v>
      </c>
      <c r="F38" s="274" t="s">
        <v>537</v>
      </c>
      <c r="G38" s="315" t="s">
        <v>562</v>
      </c>
      <c r="H38" s="297" t="s">
        <v>301</v>
      </c>
      <c r="I38" s="25">
        <v>28</v>
      </c>
      <c r="J38" s="25">
        <v>48</v>
      </c>
      <c r="K38" s="277">
        <v>400</v>
      </c>
      <c r="L38" s="277" t="s">
        <v>725</v>
      </c>
      <c r="M38" s="274" t="s">
        <v>676</v>
      </c>
    </row>
    <row r="39" spans="1:14" x14ac:dyDescent="0.2">
      <c r="A39" s="34" t="s">
        <v>21</v>
      </c>
      <c r="B39" s="23" t="s">
        <v>90</v>
      </c>
      <c r="C39" s="260" t="s">
        <v>91</v>
      </c>
      <c r="D39" s="274" t="s">
        <v>453</v>
      </c>
      <c r="E39" s="274" t="s">
        <v>19</v>
      </c>
      <c r="F39" s="274" t="s">
        <v>539</v>
      </c>
      <c r="G39" s="315" t="s">
        <v>563</v>
      </c>
      <c r="H39" s="297" t="s">
        <v>301</v>
      </c>
      <c r="I39" s="274">
        <v>4</v>
      </c>
      <c r="J39" s="274">
        <v>10</v>
      </c>
      <c r="K39" s="274">
        <v>40</v>
      </c>
      <c r="L39" s="277" t="s">
        <v>725</v>
      </c>
      <c r="M39" s="274" t="s">
        <v>94</v>
      </c>
    </row>
    <row r="40" spans="1:14" x14ac:dyDescent="0.2">
      <c r="A40" s="34" t="s">
        <v>28</v>
      </c>
      <c r="B40" s="23" t="s">
        <v>90</v>
      </c>
      <c r="C40" s="260" t="s">
        <v>645</v>
      </c>
      <c r="D40" s="274" t="s">
        <v>453</v>
      </c>
      <c r="E40" s="274" t="s">
        <v>572</v>
      </c>
      <c r="F40" s="274" t="s">
        <v>727</v>
      </c>
      <c r="G40" s="315" t="s">
        <v>563</v>
      </c>
      <c r="H40" s="296" t="s">
        <v>335</v>
      </c>
      <c r="I40" s="274">
        <v>2</v>
      </c>
      <c r="J40" s="274">
        <v>10</v>
      </c>
      <c r="K40" s="274">
        <v>40</v>
      </c>
      <c r="L40" s="277" t="s">
        <v>725</v>
      </c>
      <c r="M40" s="274" t="s">
        <v>94</v>
      </c>
    </row>
    <row r="41" spans="1:14" x14ac:dyDescent="0.2">
      <c r="A41" s="34" t="s">
        <v>21</v>
      </c>
      <c r="B41" s="23"/>
      <c r="C41" s="260" t="s">
        <v>327</v>
      </c>
      <c r="D41" s="274" t="s">
        <v>477</v>
      </c>
      <c r="E41" s="274" t="s">
        <v>19</v>
      </c>
      <c r="F41" s="274" t="s">
        <v>538</v>
      </c>
      <c r="G41" s="315" t="s">
        <v>562</v>
      </c>
      <c r="H41" s="297" t="s">
        <v>301</v>
      </c>
      <c r="I41" s="277">
        <v>2</v>
      </c>
      <c r="J41" s="277">
        <v>2</v>
      </c>
      <c r="K41" s="25">
        <v>200</v>
      </c>
      <c r="L41" s="25" t="s">
        <v>725</v>
      </c>
      <c r="M41" s="274" t="s">
        <v>677</v>
      </c>
    </row>
    <row r="42" spans="1:14" x14ac:dyDescent="0.2">
      <c r="A42" s="34" t="s">
        <v>21</v>
      </c>
      <c r="B42" s="23" t="s">
        <v>142</v>
      </c>
      <c r="C42" s="260" t="s">
        <v>143</v>
      </c>
      <c r="D42" s="274" t="s">
        <v>450</v>
      </c>
      <c r="E42" s="274" t="s">
        <v>19</v>
      </c>
      <c r="F42" s="274" t="s">
        <v>545</v>
      </c>
      <c r="G42" s="315" t="s">
        <v>563</v>
      </c>
      <c r="H42" s="297" t="s">
        <v>301</v>
      </c>
      <c r="I42" s="274">
        <v>4</v>
      </c>
      <c r="J42" s="274">
        <v>16</v>
      </c>
      <c r="K42" s="16">
        <v>510</v>
      </c>
      <c r="L42" s="25" t="s">
        <v>725</v>
      </c>
      <c r="M42" s="274" t="s">
        <v>146</v>
      </c>
      <c r="N42" s="18"/>
    </row>
    <row r="43" spans="1:14" x14ac:dyDescent="0.2">
      <c r="A43" s="34" t="s">
        <v>28</v>
      </c>
      <c r="B43" s="23" t="s">
        <v>142</v>
      </c>
      <c r="C43" s="260" t="s">
        <v>660</v>
      </c>
      <c r="D43" s="274" t="s">
        <v>450</v>
      </c>
      <c r="E43" s="274" t="s">
        <v>572</v>
      </c>
      <c r="F43" s="274" t="s">
        <v>727</v>
      </c>
      <c r="G43" s="315" t="s">
        <v>563</v>
      </c>
      <c r="H43" s="296" t="s">
        <v>335</v>
      </c>
      <c r="I43" s="274">
        <v>4</v>
      </c>
      <c r="J43" s="274">
        <v>16</v>
      </c>
      <c r="K43" s="16">
        <v>510</v>
      </c>
      <c r="L43" s="25" t="s">
        <v>725</v>
      </c>
      <c r="M43" s="274" t="s">
        <v>146</v>
      </c>
      <c r="N43" s="18"/>
    </row>
    <row r="44" spans="1:14" x14ac:dyDescent="0.2">
      <c r="A44" s="34" t="s">
        <v>21</v>
      </c>
      <c r="B44" s="23"/>
      <c r="C44" s="260" t="s">
        <v>331</v>
      </c>
      <c r="D44" s="274" t="s">
        <v>482</v>
      </c>
      <c r="E44" s="274" t="s">
        <v>19</v>
      </c>
      <c r="F44" s="274" t="s">
        <v>538</v>
      </c>
      <c r="G44" s="315" t="s">
        <v>562</v>
      </c>
      <c r="H44" s="297" t="s">
        <v>301</v>
      </c>
      <c r="I44" s="277">
        <v>4</v>
      </c>
      <c r="J44" s="277">
        <v>8</v>
      </c>
      <c r="K44" s="277">
        <v>80</v>
      </c>
      <c r="L44" s="277" t="s">
        <v>725</v>
      </c>
      <c r="M44" s="274" t="s">
        <v>678</v>
      </c>
    </row>
    <row r="45" spans="1:14" x14ac:dyDescent="0.2">
      <c r="A45" s="34" t="s">
        <v>21</v>
      </c>
      <c r="B45" s="23" t="s">
        <v>108</v>
      </c>
      <c r="C45" s="260" t="s">
        <v>109</v>
      </c>
      <c r="D45" s="274" t="s">
        <v>452</v>
      </c>
      <c r="E45" s="274" t="s">
        <v>19</v>
      </c>
      <c r="F45" s="274" t="s">
        <v>545</v>
      </c>
      <c r="G45" s="315" t="s">
        <v>563</v>
      </c>
      <c r="H45" s="297" t="s">
        <v>301</v>
      </c>
      <c r="I45" s="274">
        <v>4</v>
      </c>
      <c r="J45" s="274">
        <v>24</v>
      </c>
      <c r="K45" s="274">
        <v>1230</v>
      </c>
      <c r="L45" s="277" t="s">
        <v>725</v>
      </c>
      <c r="M45" s="274" t="s">
        <v>112</v>
      </c>
    </row>
    <row r="46" spans="1:14" x14ac:dyDescent="0.2">
      <c r="A46" s="34" t="s">
        <v>28</v>
      </c>
      <c r="B46" s="23" t="s">
        <v>108</v>
      </c>
      <c r="C46" s="260" t="s">
        <v>659</v>
      </c>
      <c r="D46" s="274" t="s">
        <v>452</v>
      </c>
      <c r="E46" s="274" t="s">
        <v>572</v>
      </c>
      <c r="F46" s="274" t="s">
        <v>727</v>
      </c>
      <c r="G46" s="315" t="s">
        <v>563</v>
      </c>
      <c r="H46" s="296" t="s">
        <v>335</v>
      </c>
      <c r="I46" s="274">
        <v>4</v>
      </c>
      <c r="J46" s="274">
        <v>24</v>
      </c>
      <c r="K46" s="274">
        <v>1230</v>
      </c>
      <c r="L46" s="277" t="s">
        <v>725</v>
      </c>
      <c r="M46" s="274" t="s">
        <v>112</v>
      </c>
    </row>
    <row r="47" spans="1:14" x14ac:dyDescent="0.2">
      <c r="A47" s="34" t="s">
        <v>21</v>
      </c>
      <c r="B47" s="23" t="s">
        <v>180</v>
      </c>
      <c r="C47" s="260" t="s">
        <v>181</v>
      </c>
      <c r="D47" s="274" t="s">
        <v>461</v>
      </c>
      <c r="E47" s="274" t="s">
        <v>19</v>
      </c>
      <c r="F47" s="274" t="s">
        <v>538</v>
      </c>
      <c r="G47" s="315" t="s">
        <v>563</v>
      </c>
      <c r="H47" s="297" t="s">
        <v>301</v>
      </c>
      <c r="I47" s="274">
        <v>2</v>
      </c>
      <c r="J47" s="274">
        <v>4</v>
      </c>
      <c r="K47" s="274">
        <v>50</v>
      </c>
      <c r="L47" s="277" t="s">
        <v>725</v>
      </c>
      <c r="M47" s="274" t="s">
        <v>183</v>
      </c>
    </row>
    <row r="48" spans="1:14" x14ac:dyDescent="0.2">
      <c r="A48" s="34" t="s">
        <v>28</v>
      </c>
      <c r="B48" s="23" t="s">
        <v>180</v>
      </c>
      <c r="C48" s="260" t="s">
        <v>185</v>
      </c>
      <c r="D48" s="274" t="s">
        <v>461</v>
      </c>
      <c r="E48" s="274" t="s">
        <v>19</v>
      </c>
      <c r="F48" s="274" t="s">
        <v>538</v>
      </c>
      <c r="G48" s="315" t="s">
        <v>563</v>
      </c>
      <c r="H48" s="297" t="s">
        <v>301</v>
      </c>
      <c r="I48" s="274">
        <v>2</v>
      </c>
      <c r="J48" s="274">
        <v>4</v>
      </c>
      <c r="K48" s="274">
        <v>50</v>
      </c>
      <c r="L48" s="277" t="s">
        <v>725</v>
      </c>
      <c r="M48" s="274" t="s">
        <v>174</v>
      </c>
    </row>
    <row r="49" spans="1:13" x14ac:dyDescent="0.2">
      <c r="A49" s="34" t="s">
        <v>28</v>
      </c>
      <c r="B49" s="23"/>
      <c r="C49" s="260" t="s">
        <v>642</v>
      </c>
      <c r="D49" s="274"/>
      <c r="E49" s="274" t="s">
        <v>19</v>
      </c>
      <c r="F49" s="274" t="s">
        <v>545</v>
      </c>
      <c r="G49" s="315" t="s">
        <v>562</v>
      </c>
      <c r="H49" s="297" t="s">
        <v>301</v>
      </c>
      <c r="I49" s="274">
        <v>2</v>
      </c>
      <c r="J49" s="16">
        <v>16</v>
      </c>
      <c r="K49" s="16">
        <v>2785</v>
      </c>
      <c r="L49" s="25" t="s">
        <v>725</v>
      </c>
      <c r="M49" s="274" t="s">
        <v>679</v>
      </c>
    </row>
    <row r="50" spans="1:13" x14ac:dyDescent="0.2">
      <c r="A50" s="34" t="s">
        <v>28</v>
      </c>
      <c r="B50" s="23"/>
      <c r="C50" s="260" t="s">
        <v>510</v>
      </c>
      <c r="D50" s="274" t="s">
        <v>541</v>
      </c>
      <c r="E50" s="274" t="s">
        <v>19</v>
      </c>
      <c r="F50" s="274" t="s">
        <v>538</v>
      </c>
      <c r="G50" s="315" t="s">
        <v>562</v>
      </c>
      <c r="H50" s="297" t="s">
        <v>301</v>
      </c>
      <c r="I50" s="260">
        <v>16</v>
      </c>
      <c r="J50" s="16">
        <v>32</v>
      </c>
      <c r="K50" s="260">
        <v>985</v>
      </c>
      <c r="L50" s="277" t="s">
        <v>725</v>
      </c>
      <c r="M50" s="274" t="s">
        <v>682</v>
      </c>
    </row>
    <row r="51" spans="1:13" x14ac:dyDescent="0.2">
      <c r="A51" s="34" t="s">
        <v>28</v>
      </c>
      <c r="B51" s="23"/>
      <c r="C51" s="260" t="s">
        <v>511</v>
      </c>
      <c r="D51" s="274" t="s">
        <v>540</v>
      </c>
      <c r="E51" s="274" t="s">
        <v>19</v>
      </c>
      <c r="F51" s="274" t="s">
        <v>538</v>
      </c>
      <c r="G51" s="315" t="s">
        <v>562</v>
      </c>
      <c r="H51" s="297" t="s">
        <v>301</v>
      </c>
      <c r="I51" s="260">
        <v>4</v>
      </c>
      <c r="J51" s="16">
        <v>12</v>
      </c>
      <c r="K51" s="16">
        <v>17940</v>
      </c>
      <c r="L51" s="25" t="s">
        <v>725</v>
      </c>
      <c r="M51" s="274" t="s">
        <v>680</v>
      </c>
    </row>
    <row r="52" spans="1:13" x14ac:dyDescent="0.2">
      <c r="A52" s="580" t="s">
        <v>28</v>
      </c>
      <c r="B52" s="260"/>
      <c r="C52" s="260" t="s">
        <v>548</v>
      </c>
      <c r="D52" s="260" t="s">
        <v>569</v>
      </c>
      <c r="E52" s="260" t="s">
        <v>19</v>
      </c>
      <c r="F52" s="260" t="s">
        <v>538</v>
      </c>
      <c r="G52" s="581" t="s">
        <v>621</v>
      </c>
      <c r="H52" s="297" t="s">
        <v>301</v>
      </c>
      <c r="I52" s="260">
        <v>2</v>
      </c>
      <c r="J52" s="16">
        <v>4</v>
      </c>
      <c r="K52" s="16">
        <v>15885</v>
      </c>
      <c r="L52" s="608" t="s">
        <v>726</v>
      </c>
      <c r="M52" s="274" t="s">
        <v>681</v>
      </c>
    </row>
    <row r="53" spans="1:13" x14ac:dyDescent="0.2">
      <c r="A53" s="34" t="s">
        <v>21</v>
      </c>
      <c r="B53" s="23" t="s">
        <v>68</v>
      </c>
      <c r="C53" s="260" t="s">
        <v>69</v>
      </c>
      <c r="D53" s="274" t="s">
        <v>454</v>
      </c>
      <c r="E53" s="274" t="s">
        <v>19</v>
      </c>
      <c r="F53" s="274" t="s">
        <v>545</v>
      </c>
      <c r="G53" s="315" t="s">
        <v>563</v>
      </c>
      <c r="H53" s="297" t="s">
        <v>301</v>
      </c>
      <c r="I53" s="274">
        <v>4</v>
      </c>
      <c r="J53" s="274">
        <v>6</v>
      </c>
      <c r="K53" s="274">
        <v>120</v>
      </c>
      <c r="L53" s="277" t="s">
        <v>725</v>
      </c>
      <c r="M53" s="274" t="s">
        <v>71</v>
      </c>
    </row>
    <row r="54" spans="1:13" x14ac:dyDescent="0.2">
      <c r="A54" s="34" t="s">
        <v>28</v>
      </c>
      <c r="B54" s="23" t="s">
        <v>68</v>
      </c>
      <c r="C54" s="260" t="s">
        <v>661</v>
      </c>
      <c r="D54" s="274" t="s">
        <v>454</v>
      </c>
      <c r="E54" s="274" t="s">
        <v>572</v>
      </c>
      <c r="F54" s="274" t="s">
        <v>727</v>
      </c>
      <c r="G54" s="315" t="s">
        <v>563</v>
      </c>
      <c r="H54" s="296" t="s">
        <v>335</v>
      </c>
      <c r="I54" s="274">
        <v>4</v>
      </c>
      <c r="J54" s="274">
        <v>6</v>
      </c>
      <c r="K54" s="274">
        <v>120</v>
      </c>
      <c r="L54" s="277" t="s">
        <v>725</v>
      </c>
      <c r="M54" s="274" t="s">
        <v>71</v>
      </c>
    </row>
    <row r="55" spans="1:13" x14ac:dyDescent="0.2">
      <c r="A55" s="580" t="s">
        <v>21</v>
      </c>
      <c r="B55" s="23" t="s">
        <v>61</v>
      </c>
      <c r="C55" s="260" t="s">
        <v>625</v>
      </c>
      <c r="D55" s="274" t="s">
        <v>462</v>
      </c>
      <c r="E55" s="274" t="s">
        <v>19</v>
      </c>
      <c r="F55" s="274" t="s">
        <v>539</v>
      </c>
      <c r="G55" s="315" t="s">
        <v>563</v>
      </c>
      <c r="H55" s="297" t="s">
        <v>301</v>
      </c>
      <c r="I55" s="274">
        <v>4</v>
      </c>
      <c r="J55" s="274">
        <v>16</v>
      </c>
      <c r="K55" s="16">
        <v>1695</v>
      </c>
      <c r="L55" s="25" t="s">
        <v>725</v>
      </c>
      <c r="M55" s="274" t="s">
        <v>64</v>
      </c>
    </row>
    <row r="56" spans="1:13" x14ac:dyDescent="0.2">
      <c r="A56" s="34" t="s">
        <v>28</v>
      </c>
      <c r="B56" s="23" t="s">
        <v>61</v>
      </c>
      <c r="C56" s="260" t="s">
        <v>65</v>
      </c>
      <c r="D56" s="274" t="s">
        <v>462</v>
      </c>
      <c r="E56" s="274" t="s">
        <v>19</v>
      </c>
      <c r="F56" s="274" t="s">
        <v>539</v>
      </c>
      <c r="G56" s="315" t="s">
        <v>563</v>
      </c>
      <c r="H56" s="297" t="s">
        <v>301</v>
      </c>
      <c r="I56" s="274">
        <v>4</v>
      </c>
      <c r="J56" s="274">
        <v>16</v>
      </c>
      <c r="K56" s="16">
        <v>1795</v>
      </c>
      <c r="L56" s="25" t="s">
        <v>725</v>
      </c>
      <c r="M56" s="274" t="s">
        <v>67</v>
      </c>
    </row>
    <row r="57" spans="1:13" x14ac:dyDescent="0.2">
      <c r="A57" s="34" t="s">
        <v>21</v>
      </c>
      <c r="B57" s="23" t="s">
        <v>61</v>
      </c>
      <c r="C57" s="260" t="s">
        <v>120</v>
      </c>
      <c r="D57" s="274" t="s">
        <v>463</v>
      </c>
      <c r="E57" s="274" t="s">
        <v>19</v>
      </c>
      <c r="F57" s="274" t="s">
        <v>539</v>
      </c>
      <c r="G57" s="315" t="s">
        <v>563</v>
      </c>
      <c r="H57" s="297" t="s">
        <v>301</v>
      </c>
      <c r="I57" s="274">
        <v>2</v>
      </c>
      <c r="J57" s="274">
        <v>2</v>
      </c>
      <c r="K57" s="16">
        <v>4300</v>
      </c>
      <c r="L57" s="25" t="s">
        <v>725</v>
      </c>
      <c r="M57" s="274" t="s">
        <v>122</v>
      </c>
    </row>
    <row r="58" spans="1:13" x14ac:dyDescent="0.2">
      <c r="A58" s="580" t="s">
        <v>28</v>
      </c>
      <c r="B58" s="260" t="s">
        <v>61</v>
      </c>
      <c r="C58" s="260" t="s">
        <v>123</v>
      </c>
      <c r="D58" s="260" t="s">
        <v>463</v>
      </c>
      <c r="E58" s="260" t="s">
        <v>572</v>
      </c>
      <c r="F58" s="260" t="s">
        <v>539</v>
      </c>
      <c r="G58" s="581" t="s">
        <v>563</v>
      </c>
      <c r="H58" s="297" t="s">
        <v>301</v>
      </c>
      <c r="I58" s="260">
        <v>2</v>
      </c>
      <c r="J58" s="260">
        <v>2</v>
      </c>
      <c r="K58" s="16">
        <v>4300</v>
      </c>
      <c r="L58" s="25" t="s">
        <v>725</v>
      </c>
      <c r="M58" s="274" t="s">
        <v>125</v>
      </c>
    </row>
    <row r="59" spans="1:13" x14ac:dyDescent="0.2">
      <c r="A59" s="613" t="s">
        <v>28</v>
      </c>
      <c r="B59" s="260"/>
      <c r="C59" s="614" t="s">
        <v>559</v>
      </c>
      <c r="D59" s="614" t="s">
        <v>567</v>
      </c>
      <c r="E59" s="614" t="s">
        <v>572</v>
      </c>
      <c r="F59" s="614" t="s">
        <v>564</v>
      </c>
      <c r="G59" s="615" t="s">
        <v>565</v>
      </c>
      <c r="H59" s="296" t="s">
        <v>335</v>
      </c>
      <c r="I59" s="614">
        <v>8</v>
      </c>
      <c r="J59" s="614">
        <v>16</v>
      </c>
      <c r="K59" s="614">
        <v>20</v>
      </c>
      <c r="L59" s="620" t="s">
        <v>725</v>
      </c>
      <c r="M59" s="614" t="s">
        <v>683</v>
      </c>
    </row>
    <row r="60" spans="1:13" x14ac:dyDescent="0.2">
      <c r="A60" s="580" t="s">
        <v>21</v>
      </c>
      <c r="B60" s="260" t="s">
        <v>73</v>
      </c>
      <c r="C60" s="260" t="s">
        <v>74</v>
      </c>
      <c r="D60" s="260" t="s">
        <v>455</v>
      </c>
      <c r="E60" s="260" t="s">
        <v>19</v>
      </c>
      <c r="F60" s="260" t="s">
        <v>539</v>
      </c>
      <c r="G60" s="581" t="s">
        <v>563</v>
      </c>
      <c r="H60" s="297" t="s">
        <v>301</v>
      </c>
      <c r="I60" s="260">
        <v>2</v>
      </c>
      <c r="J60" s="260">
        <v>2</v>
      </c>
      <c r="K60" s="260">
        <v>30</v>
      </c>
      <c r="L60" s="277" t="s">
        <v>725</v>
      </c>
      <c r="M60" s="274" t="s">
        <v>76</v>
      </c>
    </row>
    <row r="61" spans="1:13" x14ac:dyDescent="0.2">
      <c r="A61" s="34" t="s">
        <v>28</v>
      </c>
      <c r="B61" s="23" t="s">
        <v>73</v>
      </c>
      <c r="C61" s="260" t="s">
        <v>77</v>
      </c>
      <c r="D61" s="274" t="s">
        <v>455</v>
      </c>
      <c r="E61" s="274" t="s">
        <v>19</v>
      </c>
      <c r="F61" s="274" t="s">
        <v>539</v>
      </c>
      <c r="G61" s="315" t="s">
        <v>563</v>
      </c>
      <c r="H61" s="297" t="s">
        <v>301</v>
      </c>
      <c r="I61" s="274">
        <v>2</v>
      </c>
      <c r="J61" s="274">
        <v>2</v>
      </c>
      <c r="K61" s="274">
        <v>30</v>
      </c>
      <c r="L61" s="277" t="s">
        <v>725</v>
      </c>
      <c r="M61" s="274" t="s">
        <v>79</v>
      </c>
    </row>
    <row r="62" spans="1:13" x14ac:dyDescent="0.2">
      <c r="A62" s="34" t="s">
        <v>21</v>
      </c>
      <c r="B62" s="23"/>
      <c r="C62" s="260" t="s">
        <v>515</v>
      </c>
      <c r="D62" s="274" t="s">
        <v>542</v>
      </c>
      <c r="E62" s="274" t="s">
        <v>19</v>
      </c>
      <c r="F62" s="274" t="s">
        <v>538</v>
      </c>
      <c r="G62" s="315" t="s">
        <v>562</v>
      </c>
      <c r="H62" s="297" t="s">
        <v>301</v>
      </c>
      <c r="I62" s="274">
        <v>2</v>
      </c>
      <c r="J62" s="274">
        <v>8</v>
      </c>
      <c r="K62" s="16">
        <v>140</v>
      </c>
      <c r="L62" s="25" t="s">
        <v>725</v>
      </c>
      <c r="M62" s="274" t="s">
        <v>684</v>
      </c>
    </row>
    <row r="63" spans="1:13" x14ac:dyDescent="0.2">
      <c r="A63" s="34" t="s">
        <v>21</v>
      </c>
      <c r="B63" s="23" t="s">
        <v>85</v>
      </c>
      <c r="C63" s="260" t="s">
        <v>86</v>
      </c>
      <c r="D63" s="274" t="s">
        <v>464</v>
      </c>
      <c r="E63" s="274" t="s">
        <v>19</v>
      </c>
      <c r="F63" s="274" t="s">
        <v>545</v>
      </c>
      <c r="G63" s="315" t="s">
        <v>563</v>
      </c>
      <c r="H63" s="297" t="s">
        <v>301</v>
      </c>
      <c r="I63" s="274">
        <v>2</v>
      </c>
      <c r="J63" s="274">
        <v>6</v>
      </c>
      <c r="K63" s="16">
        <v>205</v>
      </c>
      <c r="L63" s="25" t="s">
        <v>725</v>
      </c>
      <c r="M63" s="274" t="s">
        <v>89</v>
      </c>
    </row>
    <row r="64" spans="1:13" x14ac:dyDescent="0.2">
      <c r="A64" s="34" t="s">
        <v>28</v>
      </c>
      <c r="B64" s="23" t="s">
        <v>85</v>
      </c>
      <c r="C64" s="260" t="s">
        <v>662</v>
      </c>
      <c r="D64" s="274" t="s">
        <v>464</v>
      </c>
      <c r="E64" s="274" t="s">
        <v>572</v>
      </c>
      <c r="F64" s="274" t="s">
        <v>727</v>
      </c>
      <c r="G64" s="315" t="s">
        <v>563</v>
      </c>
      <c r="H64" s="296" t="s">
        <v>335</v>
      </c>
      <c r="I64" s="274">
        <v>2</v>
      </c>
      <c r="J64" s="274">
        <v>6</v>
      </c>
      <c r="K64" s="16">
        <v>205</v>
      </c>
      <c r="L64" s="25" t="s">
        <v>725</v>
      </c>
      <c r="M64" s="274" t="s">
        <v>89</v>
      </c>
    </row>
    <row r="65" spans="1:13" x14ac:dyDescent="0.2">
      <c r="A65" s="34" t="s">
        <v>28</v>
      </c>
      <c r="B65" s="23"/>
      <c r="C65" s="260" t="s">
        <v>517</v>
      </c>
      <c r="D65" s="274" t="s">
        <v>543</v>
      </c>
      <c r="E65" s="274" t="s">
        <v>19</v>
      </c>
      <c r="F65" s="274" t="s">
        <v>538</v>
      </c>
      <c r="G65" s="315" t="s">
        <v>562</v>
      </c>
      <c r="H65" s="297" t="s">
        <v>301</v>
      </c>
      <c r="I65" s="274">
        <v>4</v>
      </c>
      <c r="J65" s="274">
        <v>4</v>
      </c>
      <c r="K65" s="274">
        <v>100</v>
      </c>
      <c r="L65" s="277" t="s">
        <v>725</v>
      </c>
      <c r="M65" s="274" t="s">
        <v>685</v>
      </c>
    </row>
    <row r="66" spans="1:13" x14ac:dyDescent="0.2">
      <c r="A66" s="34" t="s">
        <v>21</v>
      </c>
      <c r="B66" s="23" t="s">
        <v>132</v>
      </c>
      <c r="C66" s="260" t="s">
        <v>133</v>
      </c>
      <c r="D66" s="274" t="s">
        <v>465</v>
      </c>
      <c r="E66" s="274" t="s">
        <v>19</v>
      </c>
      <c r="F66" s="274" t="s">
        <v>545</v>
      </c>
      <c r="G66" s="315" t="s">
        <v>563</v>
      </c>
      <c r="H66" s="297" t="s">
        <v>301</v>
      </c>
      <c r="I66" s="274">
        <v>2</v>
      </c>
      <c r="J66" s="274">
        <v>4</v>
      </c>
      <c r="K66" s="274">
        <v>30</v>
      </c>
      <c r="L66" s="277" t="s">
        <v>725</v>
      </c>
      <c r="M66" s="274" t="s">
        <v>136</v>
      </c>
    </row>
    <row r="67" spans="1:13" x14ac:dyDescent="0.2">
      <c r="A67" s="34" t="s">
        <v>28</v>
      </c>
      <c r="B67" s="23" t="s">
        <v>132</v>
      </c>
      <c r="C67" s="260" t="s">
        <v>651</v>
      </c>
      <c r="D67" s="274" t="s">
        <v>465</v>
      </c>
      <c r="E67" s="274" t="s">
        <v>572</v>
      </c>
      <c r="F67" s="274" t="s">
        <v>727</v>
      </c>
      <c r="G67" s="315" t="s">
        <v>563</v>
      </c>
      <c r="H67" s="296" t="s">
        <v>335</v>
      </c>
      <c r="I67" s="274">
        <v>2</v>
      </c>
      <c r="J67" s="274">
        <v>4</v>
      </c>
      <c r="K67" s="274">
        <v>30</v>
      </c>
      <c r="L67" s="277" t="s">
        <v>725</v>
      </c>
      <c r="M67" s="274" t="s">
        <v>136</v>
      </c>
    </row>
    <row r="68" spans="1:13" x14ac:dyDescent="0.2">
      <c r="A68" s="34" t="s">
        <v>21</v>
      </c>
      <c r="B68" s="23"/>
      <c r="C68" s="260" t="s">
        <v>332</v>
      </c>
      <c r="D68" s="274" t="s">
        <v>448</v>
      </c>
      <c r="E68" s="274" t="s">
        <v>19</v>
      </c>
      <c r="F68" s="274" t="s">
        <v>538</v>
      </c>
      <c r="G68" s="315" t="s">
        <v>562</v>
      </c>
      <c r="H68" s="297" t="s">
        <v>301</v>
      </c>
      <c r="I68" s="277">
        <v>2</v>
      </c>
      <c r="J68" s="277">
        <v>4</v>
      </c>
      <c r="K68" s="583">
        <v>85</v>
      </c>
      <c r="L68" s="277" t="s">
        <v>725</v>
      </c>
      <c r="M68" s="274" t="s">
        <v>686</v>
      </c>
    </row>
    <row r="69" spans="1:13" x14ac:dyDescent="0.2">
      <c r="A69" s="34" t="s">
        <v>21</v>
      </c>
      <c r="B69" s="23" t="s">
        <v>16</v>
      </c>
      <c r="C69" s="260" t="s">
        <v>54</v>
      </c>
      <c r="D69" s="274" t="s">
        <v>457</v>
      </c>
      <c r="E69" s="274" t="s">
        <v>19</v>
      </c>
      <c r="F69" s="274" t="s">
        <v>539</v>
      </c>
      <c r="G69" s="315" t="s">
        <v>563</v>
      </c>
      <c r="H69" s="297" t="s">
        <v>301</v>
      </c>
      <c r="I69" s="274">
        <v>2</v>
      </c>
      <c r="J69" s="274">
        <v>32</v>
      </c>
      <c r="K69" s="274">
        <v>20</v>
      </c>
      <c r="L69" s="277" t="s">
        <v>725</v>
      </c>
      <c r="M69" s="274" t="s">
        <v>57</v>
      </c>
    </row>
    <row r="70" spans="1:13" x14ac:dyDescent="0.2">
      <c r="A70" s="34" t="s">
        <v>28</v>
      </c>
      <c r="B70" s="23" t="s">
        <v>16</v>
      </c>
      <c r="C70" s="260" t="s">
        <v>58</v>
      </c>
      <c r="D70" s="274" t="s">
        <v>457</v>
      </c>
      <c r="E70" s="274" t="s">
        <v>19</v>
      </c>
      <c r="F70" s="274" t="s">
        <v>539</v>
      </c>
      <c r="G70" s="315" t="s">
        <v>563</v>
      </c>
      <c r="H70" s="297" t="s">
        <v>301</v>
      </c>
      <c r="I70" s="274">
        <v>2</v>
      </c>
      <c r="J70" s="274">
        <v>32</v>
      </c>
      <c r="K70" s="274">
        <v>20</v>
      </c>
      <c r="L70" s="277" t="s">
        <v>725</v>
      </c>
      <c r="M70" s="274" t="s">
        <v>60</v>
      </c>
    </row>
    <row r="71" spans="1:13" x14ac:dyDescent="0.2">
      <c r="A71" s="580" t="s">
        <v>21</v>
      </c>
      <c r="B71" s="16"/>
      <c r="C71" s="260" t="s">
        <v>556</v>
      </c>
      <c r="D71" s="260" t="s">
        <v>568</v>
      </c>
      <c r="E71" s="260" t="s">
        <v>19</v>
      </c>
      <c r="F71" s="260" t="s">
        <v>538</v>
      </c>
      <c r="G71" s="581" t="s">
        <v>561</v>
      </c>
      <c r="H71" s="297" t="s">
        <v>301</v>
      </c>
      <c r="I71" s="16">
        <v>14</v>
      </c>
      <c r="J71" s="16">
        <v>48</v>
      </c>
      <c r="K71" s="260">
        <v>130</v>
      </c>
      <c r="L71" s="277" t="s">
        <v>725</v>
      </c>
      <c r="M71" s="274" t="s">
        <v>687</v>
      </c>
    </row>
    <row r="72" spans="1:13" x14ac:dyDescent="0.2">
      <c r="A72" s="580" t="s">
        <v>21</v>
      </c>
      <c r="B72" s="23"/>
      <c r="C72" s="260" t="s">
        <v>329</v>
      </c>
      <c r="D72" s="260" t="s">
        <v>475</v>
      </c>
      <c r="E72" s="260" t="s">
        <v>19</v>
      </c>
      <c r="F72" s="260" t="s">
        <v>545</v>
      </c>
      <c r="G72" s="581" t="s">
        <v>562</v>
      </c>
      <c r="H72" s="297" t="s">
        <v>301</v>
      </c>
      <c r="I72" s="583">
        <v>4</v>
      </c>
      <c r="J72" s="583">
        <v>16</v>
      </c>
      <c r="K72" s="583">
        <v>740</v>
      </c>
      <c r="L72" s="277" t="s">
        <v>725</v>
      </c>
      <c r="M72" s="274" t="s">
        <v>688</v>
      </c>
    </row>
    <row r="73" spans="1:13" x14ac:dyDescent="0.2">
      <c r="A73" s="34" t="s">
        <v>21</v>
      </c>
      <c r="B73" s="23" t="s">
        <v>16</v>
      </c>
      <c r="C73" s="260" t="s">
        <v>46</v>
      </c>
      <c r="D73" s="274" t="s">
        <v>458</v>
      </c>
      <c r="E73" s="274" t="s">
        <v>19</v>
      </c>
      <c r="F73" s="274" t="s">
        <v>539</v>
      </c>
      <c r="G73" s="315" t="s">
        <v>563</v>
      </c>
      <c r="H73" s="297" t="s">
        <v>301</v>
      </c>
      <c r="I73" s="274">
        <v>16</v>
      </c>
      <c r="J73" s="16">
        <v>48</v>
      </c>
      <c r="K73" s="274">
        <v>570</v>
      </c>
      <c r="L73" s="277" t="s">
        <v>725</v>
      </c>
      <c r="M73" s="274" t="s">
        <v>49</v>
      </c>
    </row>
    <row r="74" spans="1:13" x14ac:dyDescent="0.2">
      <c r="A74" s="34" t="s">
        <v>28</v>
      </c>
      <c r="B74" s="23" t="s">
        <v>16</v>
      </c>
      <c r="C74" s="260" t="s">
        <v>50</v>
      </c>
      <c r="D74" s="274" t="s">
        <v>458</v>
      </c>
      <c r="E74" s="274" t="s">
        <v>572</v>
      </c>
      <c r="F74" s="274" t="s">
        <v>539</v>
      </c>
      <c r="G74" s="315" t="s">
        <v>563</v>
      </c>
      <c r="H74" s="297" t="s">
        <v>301</v>
      </c>
      <c r="I74" s="274">
        <v>16</v>
      </c>
      <c r="J74" s="16">
        <v>48</v>
      </c>
      <c r="K74" s="274">
        <v>570</v>
      </c>
      <c r="L74" s="277" t="s">
        <v>725</v>
      </c>
      <c r="M74" s="274" t="s">
        <v>53</v>
      </c>
    </row>
    <row r="75" spans="1:13" x14ac:dyDescent="0.2">
      <c r="A75" s="34" t="s">
        <v>21</v>
      </c>
      <c r="B75" s="23" t="s">
        <v>165</v>
      </c>
      <c r="C75" s="260" t="s">
        <v>166</v>
      </c>
      <c r="D75" s="274" t="s">
        <v>466</v>
      </c>
      <c r="E75" s="274" t="s">
        <v>19</v>
      </c>
      <c r="F75" s="274" t="s">
        <v>539</v>
      </c>
      <c r="G75" s="315" t="s">
        <v>563</v>
      </c>
      <c r="H75" s="297" t="s">
        <v>301</v>
      </c>
      <c r="I75" s="274">
        <v>1</v>
      </c>
      <c r="J75" s="274">
        <v>1</v>
      </c>
      <c r="K75" s="274">
        <v>30</v>
      </c>
      <c r="L75" s="277" t="s">
        <v>725</v>
      </c>
      <c r="M75" s="274" t="s">
        <v>169</v>
      </c>
    </row>
    <row r="76" spans="1:13" x14ac:dyDescent="0.2">
      <c r="A76" s="34" t="s">
        <v>28</v>
      </c>
      <c r="B76" s="23" t="s">
        <v>170</v>
      </c>
      <c r="C76" s="260" t="s">
        <v>643</v>
      </c>
      <c r="D76" s="274" t="s">
        <v>466</v>
      </c>
      <c r="E76" s="274" t="s">
        <v>572</v>
      </c>
      <c r="F76" s="274" t="s">
        <v>539</v>
      </c>
      <c r="G76" s="315" t="s">
        <v>563</v>
      </c>
      <c r="H76" s="297" t="s">
        <v>301</v>
      </c>
      <c r="I76" s="274">
        <v>1</v>
      </c>
      <c r="J76" s="274">
        <v>1</v>
      </c>
      <c r="K76" s="274">
        <v>30</v>
      </c>
      <c r="L76" s="277" t="s">
        <v>725</v>
      </c>
      <c r="M76" s="274" t="s">
        <v>174</v>
      </c>
    </row>
    <row r="77" spans="1:13" x14ac:dyDescent="0.2">
      <c r="A77" s="34" t="s">
        <v>21</v>
      </c>
      <c r="B77" s="23" t="s">
        <v>99</v>
      </c>
      <c r="C77" s="260" t="s">
        <v>100</v>
      </c>
      <c r="D77" s="274" t="s">
        <v>452</v>
      </c>
      <c r="E77" s="274" t="s">
        <v>19</v>
      </c>
      <c r="F77" s="274" t="s">
        <v>545</v>
      </c>
      <c r="G77" s="315" t="s">
        <v>563</v>
      </c>
      <c r="H77" s="297" t="s">
        <v>301</v>
      </c>
      <c r="I77" s="274">
        <v>8</v>
      </c>
      <c r="J77" s="274">
        <v>48</v>
      </c>
      <c r="K77" s="274">
        <v>1100</v>
      </c>
      <c r="L77" s="277" t="s">
        <v>725</v>
      </c>
      <c r="M77" s="274" t="s">
        <v>103</v>
      </c>
    </row>
    <row r="78" spans="1:13" x14ac:dyDescent="0.2">
      <c r="A78" s="34" t="s">
        <v>28</v>
      </c>
      <c r="B78" s="23" t="s">
        <v>317</v>
      </c>
      <c r="C78" s="260" t="s">
        <v>105</v>
      </c>
      <c r="D78" s="274" t="s">
        <v>452</v>
      </c>
      <c r="E78" s="274" t="s">
        <v>572</v>
      </c>
      <c r="F78" s="274" t="s">
        <v>545</v>
      </c>
      <c r="G78" s="315" t="s">
        <v>563</v>
      </c>
      <c r="H78" s="297" t="s">
        <v>301</v>
      </c>
      <c r="I78" s="274">
        <v>8</v>
      </c>
      <c r="J78" s="274">
        <v>48</v>
      </c>
      <c r="K78" s="16">
        <v>1100</v>
      </c>
      <c r="L78" s="25" t="s">
        <v>725</v>
      </c>
      <c r="M78" s="274" t="s">
        <v>107</v>
      </c>
    </row>
    <row r="79" spans="1:13" x14ac:dyDescent="0.2">
      <c r="A79" s="34" t="s">
        <v>21</v>
      </c>
      <c r="B79" s="23" t="s">
        <v>95</v>
      </c>
      <c r="C79" s="260" t="s">
        <v>113</v>
      </c>
      <c r="D79" s="274" t="s">
        <v>459</v>
      </c>
      <c r="E79" s="274" t="s">
        <v>19</v>
      </c>
      <c r="F79" s="274" t="s">
        <v>539</v>
      </c>
      <c r="G79" s="315" t="s">
        <v>563</v>
      </c>
      <c r="H79" s="297" t="s">
        <v>301</v>
      </c>
      <c r="I79" s="274">
        <v>4</v>
      </c>
      <c r="J79" s="274">
        <v>24</v>
      </c>
      <c r="K79" s="274">
        <v>620</v>
      </c>
      <c r="L79" s="277" t="s">
        <v>725</v>
      </c>
      <c r="M79" s="274" t="s">
        <v>116</v>
      </c>
    </row>
    <row r="80" spans="1:13" x14ac:dyDescent="0.2">
      <c r="A80" s="34" t="s">
        <v>28</v>
      </c>
      <c r="B80" s="23" t="s">
        <v>95</v>
      </c>
      <c r="C80" s="260" t="s">
        <v>117</v>
      </c>
      <c r="D80" s="274" t="s">
        <v>459</v>
      </c>
      <c r="E80" s="274" t="s">
        <v>572</v>
      </c>
      <c r="F80" s="274" t="s">
        <v>539</v>
      </c>
      <c r="G80" s="315" t="s">
        <v>563</v>
      </c>
      <c r="H80" s="297" t="s">
        <v>301</v>
      </c>
      <c r="I80" s="274">
        <v>4</v>
      </c>
      <c r="J80" s="274">
        <v>24</v>
      </c>
      <c r="K80" s="16">
        <v>870</v>
      </c>
      <c r="L80" s="25" t="s">
        <v>725</v>
      </c>
      <c r="M80" s="274" t="s">
        <v>119</v>
      </c>
    </row>
    <row r="81" spans="1:14" x14ac:dyDescent="0.2">
      <c r="A81" s="613" t="s">
        <v>21</v>
      </c>
      <c r="B81" s="23" t="s">
        <v>147</v>
      </c>
      <c r="C81" s="614" t="s">
        <v>148</v>
      </c>
      <c r="D81" s="614" t="s">
        <v>450</v>
      </c>
      <c r="E81" s="614" t="s">
        <v>19</v>
      </c>
      <c r="F81" s="614"/>
      <c r="G81" s="615" t="s">
        <v>565</v>
      </c>
      <c r="H81" s="296" t="s">
        <v>335</v>
      </c>
      <c r="I81" s="614">
        <v>4</v>
      </c>
      <c r="J81" s="614">
        <v>16</v>
      </c>
      <c r="K81" s="614">
        <v>300</v>
      </c>
      <c r="L81" s="620" t="s">
        <v>725</v>
      </c>
      <c r="M81" s="614" t="s">
        <v>151</v>
      </c>
    </row>
    <row r="82" spans="1:14" x14ac:dyDescent="0.2">
      <c r="A82" s="34" t="s">
        <v>21</v>
      </c>
      <c r="B82" s="23" t="s">
        <v>147</v>
      </c>
      <c r="C82" s="260" t="s">
        <v>519</v>
      </c>
      <c r="D82" s="274" t="s">
        <v>566</v>
      </c>
      <c r="E82" s="274" t="s">
        <v>19</v>
      </c>
      <c r="F82" s="274" t="s">
        <v>545</v>
      </c>
      <c r="G82" s="315" t="s">
        <v>561</v>
      </c>
      <c r="H82" s="297" t="s">
        <v>301</v>
      </c>
      <c r="I82" s="274">
        <v>4</v>
      </c>
      <c r="J82" s="274">
        <v>24</v>
      </c>
      <c r="K82" s="16">
        <v>1370</v>
      </c>
      <c r="L82" s="25" t="s">
        <v>725</v>
      </c>
      <c r="M82" s="274" t="s">
        <v>689</v>
      </c>
    </row>
    <row r="83" spans="1:14" x14ac:dyDescent="0.2">
      <c r="A83" s="34" t="s">
        <v>21</v>
      </c>
      <c r="B83" s="23"/>
      <c r="C83" s="260" t="s">
        <v>520</v>
      </c>
      <c r="D83" s="274" t="s">
        <v>566</v>
      </c>
      <c r="E83" s="274" t="s">
        <v>572</v>
      </c>
      <c r="F83" s="274" t="s">
        <v>545</v>
      </c>
      <c r="G83" s="315" t="s">
        <v>561</v>
      </c>
      <c r="H83" s="297" t="s">
        <v>301</v>
      </c>
      <c r="I83" s="274">
        <v>4</v>
      </c>
      <c r="J83" s="274">
        <v>24</v>
      </c>
      <c r="K83" s="16">
        <v>1470</v>
      </c>
      <c r="L83" s="25" t="s">
        <v>725</v>
      </c>
      <c r="M83" s="274" t="s">
        <v>690</v>
      </c>
    </row>
    <row r="84" spans="1:14" x14ac:dyDescent="0.2">
      <c r="A84" s="34" t="s">
        <v>21</v>
      </c>
      <c r="B84" s="23" t="s">
        <v>137</v>
      </c>
      <c r="C84" s="260" t="s">
        <v>138</v>
      </c>
      <c r="D84" s="274" t="s">
        <v>467</v>
      </c>
      <c r="E84" s="274" t="s">
        <v>19</v>
      </c>
      <c r="F84" s="274" t="s">
        <v>538</v>
      </c>
      <c r="G84" s="315" t="s">
        <v>563</v>
      </c>
      <c r="H84" s="297" t="s">
        <v>301</v>
      </c>
      <c r="I84" s="274">
        <v>8</v>
      </c>
      <c r="J84" s="274">
        <v>32</v>
      </c>
      <c r="K84" s="274">
        <v>290</v>
      </c>
      <c r="L84" s="277" t="s">
        <v>725</v>
      </c>
      <c r="M84" s="274" t="s">
        <v>141</v>
      </c>
    </row>
    <row r="85" spans="1:14" x14ac:dyDescent="0.2">
      <c r="A85" s="34" t="s">
        <v>21</v>
      </c>
      <c r="B85" s="23"/>
      <c r="C85" s="260" t="s">
        <v>330</v>
      </c>
      <c r="D85" s="274" t="s">
        <v>479</v>
      </c>
      <c r="E85" s="274" t="s">
        <v>19</v>
      </c>
      <c r="F85" s="274" t="s">
        <v>538</v>
      </c>
      <c r="G85" s="315" t="s">
        <v>562</v>
      </c>
      <c r="H85" s="297" t="s">
        <v>301</v>
      </c>
      <c r="I85" s="277">
        <v>2</v>
      </c>
      <c r="J85" s="277">
        <v>8</v>
      </c>
      <c r="K85" s="277">
        <v>140</v>
      </c>
      <c r="L85" s="277" t="s">
        <v>725</v>
      </c>
      <c r="M85" s="274" t="s">
        <v>691</v>
      </c>
    </row>
    <row r="86" spans="1:14" s="622" customFormat="1" x14ac:dyDescent="0.2">
      <c r="A86" s="613" t="s">
        <v>21</v>
      </c>
      <c r="B86" s="614"/>
      <c r="C86" s="614" t="s">
        <v>285</v>
      </c>
      <c r="D86" s="614"/>
      <c r="E86" s="614"/>
      <c r="F86" s="614"/>
      <c r="G86" s="615" t="s">
        <v>565</v>
      </c>
      <c r="H86" s="616" t="s">
        <v>301</v>
      </c>
      <c r="I86" s="620">
        <v>4</v>
      </c>
      <c r="J86" s="620">
        <v>16</v>
      </c>
      <c r="K86" s="620">
        <v>100</v>
      </c>
      <c r="L86" s="620" t="s">
        <v>725</v>
      </c>
      <c r="M86" s="614" t="s">
        <v>98</v>
      </c>
      <c r="N86" s="622" t="s">
        <v>692</v>
      </c>
    </row>
    <row r="87" spans="1:14" x14ac:dyDescent="0.2">
      <c r="A87" s="34" t="s">
        <v>21</v>
      </c>
      <c r="B87" s="23" t="s">
        <v>95</v>
      </c>
      <c r="C87" s="260" t="s">
        <v>96</v>
      </c>
      <c r="D87" s="274" t="s">
        <v>451</v>
      </c>
      <c r="E87" s="274" t="s">
        <v>19</v>
      </c>
      <c r="F87" s="274" t="s">
        <v>545</v>
      </c>
      <c r="G87" s="315" t="s">
        <v>563</v>
      </c>
      <c r="H87" s="297" t="s">
        <v>301</v>
      </c>
      <c r="I87" s="274">
        <v>2</v>
      </c>
      <c r="J87" s="274">
        <v>8</v>
      </c>
      <c r="K87" s="16">
        <v>60</v>
      </c>
      <c r="L87" s="25" t="s">
        <v>725</v>
      </c>
      <c r="M87" s="274" t="s">
        <v>98</v>
      </c>
    </row>
    <row r="88" spans="1:14" x14ac:dyDescent="0.2">
      <c r="A88" s="34" t="s">
        <v>28</v>
      </c>
      <c r="B88" s="23" t="s">
        <v>95</v>
      </c>
      <c r="C88" s="260" t="s">
        <v>663</v>
      </c>
      <c r="D88" s="274" t="s">
        <v>451</v>
      </c>
      <c r="E88" s="274" t="s">
        <v>572</v>
      </c>
      <c r="F88" s="274" t="s">
        <v>727</v>
      </c>
      <c r="G88" s="315" t="s">
        <v>563</v>
      </c>
      <c r="H88" s="296" t="s">
        <v>335</v>
      </c>
      <c r="I88" s="274">
        <v>2</v>
      </c>
      <c r="J88" s="274">
        <v>8</v>
      </c>
      <c r="K88" s="16">
        <v>60</v>
      </c>
      <c r="L88" s="25" t="s">
        <v>725</v>
      </c>
      <c r="M88" s="274" t="s">
        <v>98</v>
      </c>
    </row>
    <row r="89" spans="1:14" x14ac:dyDescent="0.2">
      <c r="A89" s="34" t="s">
        <v>21</v>
      </c>
      <c r="B89" s="23"/>
      <c r="C89" s="260" t="s">
        <v>522</v>
      </c>
      <c r="D89" s="274" t="s">
        <v>448</v>
      </c>
      <c r="E89" s="274" t="s">
        <v>19</v>
      </c>
      <c r="F89" s="274" t="s">
        <v>545</v>
      </c>
      <c r="G89" s="315" t="s">
        <v>561</v>
      </c>
      <c r="H89" s="297" t="s">
        <v>301</v>
      </c>
      <c r="I89" s="277">
        <v>4</v>
      </c>
      <c r="J89" s="277">
        <v>8</v>
      </c>
      <c r="K89" s="25">
        <v>90</v>
      </c>
      <c r="L89" s="25" t="s">
        <v>725</v>
      </c>
      <c r="M89" s="274" t="s">
        <v>693</v>
      </c>
    </row>
    <row r="90" spans="1:14" x14ac:dyDescent="0.2">
      <c r="A90" s="34" t="s">
        <v>28</v>
      </c>
      <c r="B90" s="23"/>
      <c r="C90" s="260" t="s">
        <v>664</v>
      </c>
      <c r="D90" s="274" t="s">
        <v>448</v>
      </c>
      <c r="E90" s="274" t="s">
        <v>572</v>
      </c>
      <c r="F90" s="274" t="s">
        <v>727</v>
      </c>
      <c r="G90" s="315" t="s">
        <v>561</v>
      </c>
      <c r="H90" s="296" t="s">
        <v>335</v>
      </c>
      <c r="I90" s="277">
        <v>4</v>
      </c>
      <c r="J90" s="277">
        <v>8</v>
      </c>
      <c r="K90" s="25">
        <v>90</v>
      </c>
      <c r="L90" s="25" t="s">
        <v>725</v>
      </c>
      <c r="M90" s="274"/>
    </row>
    <row r="91" spans="1:14" x14ac:dyDescent="0.2">
      <c r="A91" s="34" t="s">
        <v>21</v>
      </c>
      <c r="B91" s="23" t="s">
        <v>80</v>
      </c>
      <c r="C91" s="260" t="s">
        <v>81</v>
      </c>
      <c r="D91" s="274" t="s">
        <v>448</v>
      </c>
      <c r="E91" s="274" t="s">
        <v>19</v>
      </c>
      <c r="F91" s="274" t="s">
        <v>545</v>
      </c>
      <c r="G91" s="315" t="s">
        <v>563</v>
      </c>
      <c r="H91" s="297" t="s">
        <v>301</v>
      </c>
      <c r="I91" s="274">
        <v>4</v>
      </c>
      <c r="J91" s="274">
        <v>32</v>
      </c>
      <c r="K91" s="274">
        <v>100</v>
      </c>
      <c r="L91" s="277" t="s">
        <v>725</v>
      </c>
      <c r="M91" s="274" t="s">
        <v>84</v>
      </c>
    </row>
    <row r="92" spans="1:14" x14ac:dyDescent="0.2">
      <c r="A92" s="34" t="s">
        <v>28</v>
      </c>
      <c r="B92" s="23" t="s">
        <v>80</v>
      </c>
      <c r="C92" s="260" t="s">
        <v>665</v>
      </c>
      <c r="D92" s="274" t="s">
        <v>448</v>
      </c>
      <c r="E92" s="274" t="s">
        <v>572</v>
      </c>
      <c r="F92" s="274" t="s">
        <v>727</v>
      </c>
      <c r="G92" s="315" t="s">
        <v>563</v>
      </c>
      <c r="H92" s="296" t="s">
        <v>335</v>
      </c>
      <c r="I92" s="274">
        <v>4</v>
      </c>
      <c r="J92" s="274">
        <v>32</v>
      </c>
      <c r="K92" s="274">
        <v>100</v>
      </c>
      <c r="L92" s="277" t="s">
        <v>725</v>
      </c>
      <c r="M92" s="274" t="s">
        <v>84</v>
      </c>
    </row>
    <row r="93" spans="1:14" x14ac:dyDescent="0.2">
      <c r="A93" s="580" t="s">
        <v>21</v>
      </c>
      <c r="B93" s="23"/>
      <c r="C93" s="260" t="s">
        <v>286</v>
      </c>
      <c r="D93" s="274" t="s">
        <v>478</v>
      </c>
      <c r="E93" s="274" t="s">
        <v>19</v>
      </c>
      <c r="F93" s="274" t="s">
        <v>537</v>
      </c>
      <c r="G93" s="315" t="s">
        <v>562</v>
      </c>
      <c r="H93" s="297" t="s">
        <v>301</v>
      </c>
      <c r="I93" s="277">
        <v>2</v>
      </c>
      <c r="J93" s="277">
        <v>2</v>
      </c>
      <c r="K93" s="277">
        <v>80</v>
      </c>
      <c r="L93" s="277" t="s">
        <v>725</v>
      </c>
      <c r="M93" s="274" t="s">
        <v>694</v>
      </c>
    </row>
    <row r="94" spans="1:14" x14ac:dyDescent="0.2">
      <c r="A94" s="580" t="s">
        <v>21</v>
      </c>
      <c r="B94" s="23"/>
      <c r="C94" s="260" t="s">
        <v>328</v>
      </c>
      <c r="D94" s="274" t="s">
        <v>480</v>
      </c>
      <c r="E94" s="274" t="s">
        <v>19</v>
      </c>
      <c r="F94" s="274" t="s">
        <v>537</v>
      </c>
      <c r="G94" s="315" t="s">
        <v>562</v>
      </c>
      <c r="H94" s="297" t="s">
        <v>301</v>
      </c>
      <c r="I94" s="277">
        <v>2</v>
      </c>
      <c r="J94" s="277">
        <v>2</v>
      </c>
      <c r="K94" s="277">
        <v>50</v>
      </c>
      <c r="L94" s="277" t="s">
        <v>725</v>
      </c>
      <c r="M94" s="274" t="s">
        <v>695</v>
      </c>
    </row>
    <row r="95" spans="1:14" x14ac:dyDescent="0.2">
      <c r="A95" s="580" t="s">
        <v>21</v>
      </c>
      <c r="B95" s="23" t="s">
        <v>16</v>
      </c>
      <c r="C95" s="260" t="s">
        <v>636</v>
      </c>
      <c r="D95" s="274" t="s">
        <v>457</v>
      </c>
      <c r="E95" s="274" t="s">
        <v>19</v>
      </c>
      <c r="F95" s="274" t="s">
        <v>539</v>
      </c>
      <c r="G95" s="315" t="s">
        <v>563</v>
      </c>
      <c r="H95" s="297" t="s">
        <v>301</v>
      </c>
      <c r="I95" s="274">
        <v>8</v>
      </c>
      <c r="J95" s="274">
        <v>8</v>
      </c>
      <c r="K95" s="274">
        <v>280</v>
      </c>
      <c r="L95" s="277" t="s">
        <v>725</v>
      </c>
      <c r="M95" s="274" t="s">
        <v>23</v>
      </c>
    </row>
    <row r="96" spans="1:14" x14ac:dyDescent="0.2">
      <c r="A96" s="613" t="s">
        <v>21</v>
      </c>
      <c r="B96" s="23" t="s">
        <v>16</v>
      </c>
      <c r="C96" s="614" t="s">
        <v>525</v>
      </c>
      <c r="D96" s="614" t="s">
        <v>457</v>
      </c>
      <c r="E96" s="614" t="s">
        <v>19</v>
      </c>
      <c r="F96" s="614"/>
      <c r="G96" s="615" t="s">
        <v>565</v>
      </c>
      <c r="H96" s="296" t="s">
        <v>335</v>
      </c>
      <c r="I96" s="614">
        <v>1</v>
      </c>
      <c r="J96" s="614">
        <v>1</v>
      </c>
      <c r="K96" s="614">
        <v>105</v>
      </c>
      <c r="L96" s="620" t="s">
        <v>725</v>
      </c>
      <c r="M96" s="614" t="s">
        <v>23</v>
      </c>
    </row>
    <row r="97" spans="1:13" x14ac:dyDescent="0.2">
      <c r="A97" s="580" t="s">
        <v>28</v>
      </c>
      <c r="B97" s="23" t="s">
        <v>16</v>
      </c>
      <c r="C97" s="260" t="s">
        <v>653</v>
      </c>
      <c r="D97" s="274" t="s">
        <v>457</v>
      </c>
      <c r="E97" s="274" t="s">
        <v>19</v>
      </c>
      <c r="F97" s="274" t="s">
        <v>539</v>
      </c>
      <c r="G97" s="315" t="s">
        <v>563</v>
      </c>
      <c r="H97" s="297" t="s">
        <v>301</v>
      </c>
      <c r="I97" s="274">
        <v>8</v>
      </c>
      <c r="J97" s="274">
        <v>8</v>
      </c>
      <c r="K97" s="274">
        <v>280</v>
      </c>
      <c r="L97" s="277" t="s">
        <v>725</v>
      </c>
      <c r="M97" s="274" t="s">
        <v>29</v>
      </c>
    </row>
    <row r="98" spans="1:13" x14ac:dyDescent="0.2">
      <c r="A98" s="613" t="s">
        <v>28</v>
      </c>
      <c r="B98" s="23" t="s">
        <v>16</v>
      </c>
      <c r="C98" s="614" t="s">
        <v>526</v>
      </c>
      <c r="D98" s="614" t="s">
        <v>457</v>
      </c>
      <c r="E98" s="614" t="s">
        <v>19</v>
      </c>
      <c r="F98" s="614"/>
      <c r="G98" s="615" t="s">
        <v>565</v>
      </c>
      <c r="H98" s="296" t="s">
        <v>335</v>
      </c>
      <c r="I98" s="614">
        <v>1</v>
      </c>
      <c r="J98" s="614">
        <v>1</v>
      </c>
      <c r="K98" s="614">
        <v>105</v>
      </c>
      <c r="L98" s="620" t="s">
        <v>725</v>
      </c>
      <c r="M98" s="614" t="s">
        <v>29</v>
      </c>
    </row>
    <row r="99" spans="1:13" x14ac:dyDescent="0.2">
      <c r="A99" s="580" t="s">
        <v>21</v>
      </c>
      <c r="B99" s="23" t="s">
        <v>30</v>
      </c>
      <c r="C99" s="260" t="s">
        <v>637</v>
      </c>
      <c r="D99" s="274" t="s">
        <v>468</v>
      </c>
      <c r="E99" s="274" t="s">
        <v>19</v>
      </c>
      <c r="F99" s="274" t="s">
        <v>539</v>
      </c>
      <c r="G99" s="315" t="s">
        <v>563</v>
      </c>
      <c r="H99" s="297" t="s">
        <v>301</v>
      </c>
      <c r="I99" s="260">
        <v>8</v>
      </c>
      <c r="J99" s="260">
        <v>8</v>
      </c>
      <c r="K99" s="260">
        <v>280</v>
      </c>
      <c r="L99" s="277" t="s">
        <v>725</v>
      </c>
      <c r="M99" s="274" t="s">
        <v>34</v>
      </c>
    </row>
    <row r="100" spans="1:13" x14ac:dyDescent="0.2">
      <c r="A100" s="613" t="s">
        <v>21</v>
      </c>
      <c r="B100" s="23" t="s">
        <v>30</v>
      </c>
      <c r="C100" s="614" t="s">
        <v>527</v>
      </c>
      <c r="D100" s="614" t="s">
        <v>468</v>
      </c>
      <c r="E100" s="614" t="s">
        <v>19</v>
      </c>
      <c r="F100" s="614"/>
      <c r="G100" s="615" t="s">
        <v>565</v>
      </c>
      <c r="H100" s="296" t="s">
        <v>335</v>
      </c>
      <c r="I100" s="614">
        <v>1</v>
      </c>
      <c r="J100" s="614">
        <v>1</v>
      </c>
      <c r="K100" s="614">
        <v>405</v>
      </c>
      <c r="L100" s="620" t="s">
        <v>725</v>
      </c>
      <c r="M100" s="614" t="s">
        <v>34</v>
      </c>
    </row>
    <row r="101" spans="1:13" x14ac:dyDescent="0.2">
      <c r="A101" s="580" t="s">
        <v>28</v>
      </c>
      <c r="B101" s="23" t="s">
        <v>16</v>
      </c>
      <c r="C101" s="260" t="s">
        <v>654</v>
      </c>
      <c r="D101" s="274" t="s">
        <v>457</v>
      </c>
      <c r="E101" s="274" t="s">
        <v>19</v>
      </c>
      <c r="F101" s="274" t="s">
        <v>539</v>
      </c>
      <c r="G101" s="315" t="s">
        <v>563</v>
      </c>
      <c r="H101" s="297" t="s">
        <v>301</v>
      </c>
      <c r="I101" s="274">
        <v>8</v>
      </c>
      <c r="J101" s="274">
        <v>8</v>
      </c>
      <c r="K101" s="16">
        <v>300</v>
      </c>
      <c r="L101" s="25" t="s">
        <v>725</v>
      </c>
      <c r="M101" s="274" t="s">
        <v>38</v>
      </c>
    </row>
    <row r="102" spans="1:13" x14ac:dyDescent="0.2">
      <c r="A102" s="613" t="s">
        <v>28</v>
      </c>
      <c r="B102" s="23" t="s">
        <v>16</v>
      </c>
      <c r="C102" s="614" t="s">
        <v>528</v>
      </c>
      <c r="D102" s="614" t="s">
        <v>457</v>
      </c>
      <c r="E102" s="614" t="s">
        <v>19</v>
      </c>
      <c r="F102" s="614"/>
      <c r="G102" s="615" t="s">
        <v>565</v>
      </c>
      <c r="H102" s="296" t="s">
        <v>335</v>
      </c>
      <c r="I102" s="614">
        <v>1</v>
      </c>
      <c r="J102" s="614">
        <v>1</v>
      </c>
      <c r="K102" s="614">
        <v>105</v>
      </c>
      <c r="L102" s="620" t="s">
        <v>725</v>
      </c>
      <c r="M102" s="614" t="s">
        <v>38</v>
      </c>
    </row>
    <row r="103" spans="1:13" x14ac:dyDescent="0.2">
      <c r="A103" s="580" t="s">
        <v>21</v>
      </c>
      <c r="B103" s="23" t="s">
        <v>16</v>
      </c>
      <c r="C103" s="260" t="s">
        <v>638</v>
      </c>
      <c r="D103" s="274" t="s">
        <v>481</v>
      </c>
      <c r="E103" s="274" t="s">
        <v>19</v>
      </c>
      <c r="F103" s="274" t="s">
        <v>539</v>
      </c>
      <c r="G103" s="315" t="s">
        <v>563</v>
      </c>
      <c r="H103" s="297" t="s">
        <v>301</v>
      </c>
      <c r="I103" s="260">
        <v>8</v>
      </c>
      <c r="J103" s="260">
        <v>8</v>
      </c>
      <c r="K103" s="260">
        <v>280</v>
      </c>
      <c r="L103" s="277" t="s">
        <v>725</v>
      </c>
      <c r="M103" s="274" t="s">
        <v>41</v>
      </c>
    </row>
    <row r="104" spans="1:13" x14ac:dyDescent="0.2">
      <c r="A104" s="613" t="s">
        <v>21</v>
      </c>
      <c r="B104" s="23" t="s">
        <v>16</v>
      </c>
      <c r="C104" s="614" t="s">
        <v>529</v>
      </c>
      <c r="D104" s="614" t="s">
        <v>481</v>
      </c>
      <c r="E104" s="614" t="s">
        <v>19</v>
      </c>
      <c r="F104" s="614"/>
      <c r="G104" s="615" t="s">
        <v>565</v>
      </c>
      <c r="H104" s="296" t="s">
        <v>335</v>
      </c>
      <c r="I104" s="614">
        <v>1</v>
      </c>
      <c r="J104" s="614">
        <v>1</v>
      </c>
      <c r="K104" s="614">
        <v>105</v>
      </c>
      <c r="L104" s="620" t="s">
        <v>725</v>
      </c>
      <c r="M104" s="614" t="s">
        <v>41</v>
      </c>
    </row>
    <row r="105" spans="1:13" x14ac:dyDescent="0.2">
      <c r="A105" s="580" t="s">
        <v>28</v>
      </c>
      <c r="B105" s="23" t="s">
        <v>42</v>
      </c>
      <c r="C105" s="260" t="s">
        <v>655</v>
      </c>
      <c r="D105" s="274" t="s">
        <v>469</v>
      </c>
      <c r="E105" s="274" t="s">
        <v>19</v>
      </c>
      <c r="F105" s="274" t="s">
        <v>539</v>
      </c>
      <c r="G105" s="315" t="s">
        <v>563</v>
      </c>
      <c r="H105" s="297" t="s">
        <v>301</v>
      </c>
      <c r="I105" s="274">
        <v>8</v>
      </c>
      <c r="J105" s="274">
        <v>8</v>
      </c>
      <c r="K105" s="274">
        <v>280</v>
      </c>
      <c r="L105" s="277" t="s">
        <v>725</v>
      </c>
      <c r="M105" s="274" t="s">
        <v>45</v>
      </c>
    </row>
    <row r="106" spans="1:13" x14ac:dyDescent="0.2">
      <c r="A106" s="613" t="s">
        <v>21</v>
      </c>
      <c r="B106" s="23"/>
      <c r="C106" s="614" t="s">
        <v>530</v>
      </c>
      <c r="D106" s="614"/>
      <c r="E106" s="614" t="s">
        <v>19</v>
      </c>
      <c r="F106" s="614"/>
      <c r="G106" s="615" t="s">
        <v>565</v>
      </c>
      <c r="H106" s="296" t="s">
        <v>335</v>
      </c>
      <c r="I106" s="620">
        <v>1</v>
      </c>
      <c r="J106" s="620">
        <v>1</v>
      </c>
      <c r="K106" s="620">
        <v>105</v>
      </c>
      <c r="L106" s="620" t="s">
        <v>725</v>
      </c>
      <c r="M106" s="614"/>
    </row>
    <row r="107" spans="1:13" x14ac:dyDescent="0.2">
      <c r="A107" s="34" t="s">
        <v>21</v>
      </c>
      <c r="B107" s="23"/>
      <c r="C107" s="260" t="s">
        <v>288</v>
      </c>
      <c r="D107" s="274" t="s">
        <v>544</v>
      </c>
      <c r="E107" s="274" t="s">
        <v>19</v>
      </c>
      <c r="F107" s="274" t="s">
        <v>539</v>
      </c>
      <c r="G107" s="315" t="s">
        <v>739</v>
      </c>
      <c r="H107" s="297" t="s">
        <v>301</v>
      </c>
      <c r="I107" s="277">
        <v>4</v>
      </c>
      <c r="J107" s="277">
        <v>12</v>
      </c>
      <c r="K107" s="25">
        <v>120</v>
      </c>
      <c r="L107" s="25" t="s">
        <v>725</v>
      </c>
      <c r="M107" s="274" t="s">
        <v>696</v>
      </c>
    </row>
    <row r="108" spans="1:13" x14ac:dyDescent="0.2">
      <c r="A108" s="34" t="s">
        <v>28</v>
      </c>
      <c r="B108" s="23"/>
      <c r="C108" s="260" t="s">
        <v>656</v>
      </c>
      <c r="D108" s="274" t="s">
        <v>544</v>
      </c>
      <c r="E108" s="274" t="s">
        <v>572</v>
      </c>
      <c r="F108" s="274" t="s">
        <v>727</v>
      </c>
      <c r="G108" s="315" t="s">
        <v>739</v>
      </c>
      <c r="H108" s="296" t="s">
        <v>335</v>
      </c>
      <c r="I108" s="277">
        <v>4</v>
      </c>
      <c r="J108" s="277">
        <v>12</v>
      </c>
      <c r="K108" s="25">
        <v>120</v>
      </c>
      <c r="L108" s="25" t="s">
        <v>725</v>
      </c>
      <c r="M108" s="274"/>
    </row>
    <row r="109" spans="1:13" x14ac:dyDescent="0.2">
      <c r="A109" s="34" t="s">
        <v>21</v>
      </c>
      <c r="B109" s="23" t="s">
        <v>254</v>
      </c>
      <c r="C109" s="260" t="s">
        <v>255</v>
      </c>
      <c r="D109" s="274" t="s">
        <v>450</v>
      </c>
      <c r="E109" s="274" t="s">
        <v>206</v>
      </c>
      <c r="F109" s="274" t="s">
        <v>538</v>
      </c>
      <c r="G109" s="315" t="s">
        <v>563</v>
      </c>
      <c r="H109" s="297" t="s">
        <v>301</v>
      </c>
      <c r="I109" s="274">
        <v>2</v>
      </c>
      <c r="J109" s="274">
        <v>4</v>
      </c>
      <c r="K109" s="274">
        <v>50</v>
      </c>
      <c r="L109" s="274" t="s">
        <v>725</v>
      </c>
      <c r="M109" s="274" t="s">
        <v>257</v>
      </c>
    </row>
    <row r="110" spans="1:13" x14ac:dyDescent="0.2">
      <c r="A110" s="34" t="s">
        <v>28</v>
      </c>
      <c r="B110" s="23"/>
      <c r="C110" s="260" t="s">
        <v>333</v>
      </c>
      <c r="D110" s="274" t="s">
        <v>482</v>
      </c>
      <c r="E110" s="274" t="s">
        <v>206</v>
      </c>
      <c r="F110" s="274" t="s">
        <v>537</v>
      </c>
      <c r="G110" s="315" t="s">
        <v>562</v>
      </c>
      <c r="H110" s="297" t="s">
        <v>301</v>
      </c>
      <c r="I110" s="277">
        <v>4</v>
      </c>
      <c r="J110" s="25">
        <v>8</v>
      </c>
      <c r="K110" s="277">
        <v>80</v>
      </c>
      <c r="L110" s="274" t="s">
        <v>725</v>
      </c>
      <c r="M110" s="274" t="s">
        <v>697</v>
      </c>
    </row>
    <row r="111" spans="1:13" x14ac:dyDescent="0.2">
      <c r="A111" s="34" t="s">
        <v>21</v>
      </c>
      <c r="B111" s="23" t="s">
        <v>258</v>
      </c>
      <c r="C111" s="260" t="s">
        <v>259</v>
      </c>
      <c r="D111" s="274" t="s">
        <v>470</v>
      </c>
      <c r="E111" s="274" t="s">
        <v>206</v>
      </c>
      <c r="F111" s="274" t="s">
        <v>538</v>
      </c>
      <c r="G111" s="315" t="s">
        <v>563</v>
      </c>
      <c r="H111" s="297" t="s">
        <v>301</v>
      </c>
      <c r="I111" s="274">
        <v>4</v>
      </c>
      <c r="J111" s="274">
        <v>16</v>
      </c>
      <c r="K111" s="274">
        <v>550</v>
      </c>
      <c r="L111" s="274" t="s">
        <v>725</v>
      </c>
      <c r="M111" s="274" t="s">
        <v>261</v>
      </c>
    </row>
    <row r="112" spans="1:13" x14ac:dyDescent="0.2">
      <c r="A112" s="580" t="s">
        <v>21</v>
      </c>
      <c r="B112" s="16"/>
      <c r="C112" s="260" t="s">
        <v>555</v>
      </c>
      <c r="D112" s="260" t="s">
        <v>571</v>
      </c>
      <c r="E112" s="260" t="s">
        <v>206</v>
      </c>
      <c r="F112" s="260" t="s">
        <v>537</v>
      </c>
      <c r="G112" s="581" t="s">
        <v>658</v>
      </c>
      <c r="H112" s="297" t="s">
        <v>301</v>
      </c>
      <c r="I112" s="25">
        <v>4</v>
      </c>
      <c r="J112" s="25">
        <v>16</v>
      </c>
      <c r="K112" s="583">
        <v>1020</v>
      </c>
      <c r="L112" s="274" t="s">
        <v>725</v>
      </c>
      <c r="M112" s="274" t="s">
        <v>698</v>
      </c>
    </row>
    <row r="113" spans="1:13" x14ac:dyDescent="0.2">
      <c r="A113" s="34" t="s">
        <v>21</v>
      </c>
      <c r="B113" s="23"/>
      <c r="C113" s="260" t="s">
        <v>290</v>
      </c>
      <c r="D113" s="274" t="s">
        <v>464</v>
      </c>
      <c r="E113" s="274" t="s">
        <v>206</v>
      </c>
      <c r="F113" s="274" t="s">
        <v>537</v>
      </c>
      <c r="G113" s="315" t="s">
        <v>740</v>
      </c>
      <c r="H113" s="297" t="s">
        <v>301</v>
      </c>
      <c r="I113" s="277">
        <v>2</v>
      </c>
      <c r="J113" s="277">
        <v>8</v>
      </c>
      <c r="K113" s="277">
        <v>700</v>
      </c>
      <c r="L113" s="274" t="s">
        <v>725</v>
      </c>
      <c r="M113" s="274" t="s">
        <v>699</v>
      </c>
    </row>
    <row r="114" spans="1:13" x14ac:dyDescent="0.2">
      <c r="A114" s="580" t="s">
        <v>28</v>
      </c>
      <c r="B114" s="260"/>
      <c r="C114" s="260" t="s">
        <v>554</v>
      </c>
      <c r="D114" s="260" t="s">
        <v>568</v>
      </c>
      <c r="E114" s="260" t="s">
        <v>206</v>
      </c>
      <c r="F114" s="260" t="s">
        <v>537</v>
      </c>
      <c r="G114" s="581" t="s">
        <v>741</v>
      </c>
      <c r="H114" s="297" t="s">
        <v>301</v>
      </c>
      <c r="I114" s="583">
        <v>2</v>
      </c>
      <c r="J114" s="25">
        <v>8</v>
      </c>
      <c r="K114" s="583">
        <v>50</v>
      </c>
      <c r="L114" s="274" t="s">
        <v>725</v>
      </c>
      <c r="M114" s="260" t="s">
        <v>700</v>
      </c>
    </row>
    <row r="115" spans="1:13" x14ac:dyDescent="0.2">
      <c r="A115" s="34" t="s">
        <v>28</v>
      </c>
      <c r="B115" s="23"/>
      <c r="C115" s="260" t="s">
        <v>334</v>
      </c>
      <c r="D115" s="274" t="s">
        <v>471</v>
      </c>
      <c r="E115" s="274" t="s">
        <v>206</v>
      </c>
      <c r="F115" s="274" t="s">
        <v>537</v>
      </c>
      <c r="G115" s="315" t="s">
        <v>742</v>
      </c>
      <c r="H115" s="297" t="s">
        <v>301</v>
      </c>
      <c r="I115" s="277">
        <v>2</v>
      </c>
      <c r="J115" s="277">
        <v>16</v>
      </c>
      <c r="K115" s="277">
        <v>760</v>
      </c>
      <c r="L115" s="274" t="s">
        <v>725</v>
      </c>
      <c r="M115" s="274" t="s">
        <v>701</v>
      </c>
    </row>
    <row r="116" spans="1:13" x14ac:dyDescent="0.2">
      <c r="A116" s="34" t="s">
        <v>21</v>
      </c>
      <c r="B116" s="23" t="s">
        <v>208</v>
      </c>
      <c r="C116" s="260" t="s">
        <v>209</v>
      </c>
      <c r="D116" s="274" t="s">
        <v>458</v>
      </c>
      <c r="E116" s="274" t="s">
        <v>206</v>
      </c>
      <c r="F116" s="274" t="s">
        <v>538</v>
      </c>
      <c r="G116" s="315" t="s">
        <v>563</v>
      </c>
      <c r="H116" s="297" t="s">
        <v>301</v>
      </c>
      <c r="I116" s="274">
        <v>6</v>
      </c>
      <c r="J116" s="274">
        <v>8</v>
      </c>
      <c r="K116" s="16">
        <v>500</v>
      </c>
      <c r="L116" s="25" t="s">
        <v>725</v>
      </c>
      <c r="M116" s="274" t="s">
        <v>211</v>
      </c>
    </row>
    <row r="117" spans="1:13" x14ac:dyDescent="0.2">
      <c r="A117" s="34" t="s">
        <v>28</v>
      </c>
      <c r="B117" s="23"/>
      <c r="C117" s="260" t="s">
        <v>291</v>
      </c>
      <c r="D117" s="274" t="s">
        <v>452</v>
      </c>
      <c r="E117" s="274" t="s">
        <v>206</v>
      </c>
      <c r="F117" s="274" t="s">
        <v>537</v>
      </c>
      <c r="G117" s="315" t="s">
        <v>562</v>
      </c>
      <c r="H117" s="297" t="s">
        <v>301</v>
      </c>
      <c r="I117" s="277">
        <v>8</v>
      </c>
      <c r="J117" s="277">
        <v>24</v>
      </c>
      <c r="K117" s="277">
        <v>1550</v>
      </c>
      <c r="L117" s="274" t="s">
        <v>725</v>
      </c>
      <c r="M117" s="274" t="s">
        <v>702</v>
      </c>
    </row>
    <row r="118" spans="1:13" x14ac:dyDescent="0.2">
      <c r="A118" s="34" t="s">
        <v>21</v>
      </c>
      <c r="B118" s="23"/>
      <c r="C118" s="260" t="s">
        <v>292</v>
      </c>
      <c r="D118" s="274" t="s">
        <v>467</v>
      </c>
      <c r="E118" s="274" t="s">
        <v>206</v>
      </c>
      <c r="F118" s="274" t="s">
        <v>537</v>
      </c>
      <c r="G118" s="315" t="s">
        <v>562</v>
      </c>
      <c r="H118" s="297" t="s">
        <v>301</v>
      </c>
      <c r="I118" s="277">
        <v>4</v>
      </c>
      <c r="J118" s="277">
        <v>16</v>
      </c>
      <c r="K118" s="277">
        <v>350</v>
      </c>
      <c r="L118" s="274" t="s">
        <v>725</v>
      </c>
      <c r="M118" s="274" t="s">
        <v>703</v>
      </c>
    </row>
    <row r="119" spans="1:13" x14ac:dyDescent="0.2">
      <c r="A119" s="34" t="s">
        <v>21</v>
      </c>
      <c r="B119" s="23" t="s">
        <v>249</v>
      </c>
      <c r="C119" s="260" t="s">
        <v>250</v>
      </c>
      <c r="D119" s="274" t="s">
        <v>472</v>
      </c>
      <c r="E119" s="274" t="s">
        <v>206</v>
      </c>
      <c r="F119" s="274" t="s">
        <v>537</v>
      </c>
      <c r="G119" s="315" t="s">
        <v>563</v>
      </c>
      <c r="H119" s="297" t="s">
        <v>301</v>
      </c>
      <c r="I119" s="274">
        <v>4</v>
      </c>
      <c r="J119" s="274">
        <v>16</v>
      </c>
      <c r="K119" s="16">
        <v>450</v>
      </c>
      <c r="L119" s="25" t="s">
        <v>725</v>
      </c>
      <c r="M119" s="274" t="s">
        <v>253</v>
      </c>
    </row>
    <row r="120" spans="1:13" x14ac:dyDescent="0.2">
      <c r="A120" s="34" t="s">
        <v>21</v>
      </c>
      <c r="B120" s="23"/>
      <c r="C120" s="260" t="s">
        <v>326</v>
      </c>
      <c r="D120" s="274" t="s">
        <v>483</v>
      </c>
      <c r="E120" s="274" t="s">
        <v>206</v>
      </c>
      <c r="F120" s="274" t="s">
        <v>537</v>
      </c>
      <c r="G120" s="315" t="s">
        <v>562</v>
      </c>
      <c r="H120" s="297" t="s">
        <v>301</v>
      </c>
      <c r="I120" s="277">
        <v>4</v>
      </c>
      <c r="J120" s="277">
        <v>2</v>
      </c>
      <c r="K120" s="277">
        <v>50</v>
      </c>
      <c r="L120" s="274" t="s">
        <v>725</v>
      </c>
      <c r="M120" s="274" t="s">
        <v>704</v>
      </c>
    </row>
    <row r="121" spans="1:13" x14ac:dyDescent="0.2">
      <c r="A121" s="34" t="s">
        <v>21</v>
      </c>
      <c r="B121" s="23" t="s">
        <v>203</v>
      </c>
      <c r="C121" s="260" t="s">
        <v>204</v>
      </c>
      <c r="D121" s="274" t="s">
        <v>458</v>
      </c>
      <c r="E121" s="274" t="s">
        <v>206</v>
      </c>
      <c r="F121" s="274" t="s">
        <v>538</v>
      </c>
      <c r="G121" s="315" t="s">
        <v>563</v>
      </c>
      <c r="H121" s="297" t="s">
        <v>301</v>
      </c>
      <c r="I121" s="274">
        <v>2</v>
      </c>
      <c r="J121" s="274">
        <v>8</v>
      </c>
      <c r="K121" s="274">
        <v>350</v>
      </c>
      <c r="L121" s="274" t="s">
        <v>725</v>
      </c>
      <c r="M121" s="274" t="s">
        <v>207</v>
      </c>
    </row>
    <row r="122" spans="1:13" x14ac:dyDescent="0.2">
      <c r="A122" s="34" t="s">
        <v>28</v>
      </c>
      <c r="B122" s="23"/>
      <c r="C122" s="260" t="s">
        <v>162</v>
      </c>
      <c r="D122" s="274" t="s">
        <v>490</v>
      </c>
      <c r="E122" s="274" t="s">
        <v>19</v>
      </c>
      <c r="F122" s="274" t="s">
        <v>539</v>
      </c>
      <c r="G122" s="315" t="s">
        <v>563</v>
      </c>
      <c r="H122" s="297" t="s">
        <v>301</v>
      </c>
      <c r="I122" s="274">
        <v>2</v>
      </c>
      <c r="J122" s="274">
        <v>4</v>
      </c>
      <c r="K122" s="274">
        <v>5</v>
      </c>
      <c r="L122" s="274" t="s">
        <v>725</v>
      </c>
      <c r="M122" s="274" t="s">
        <v>164</v>
      </c>
    </row>
    <row r="123" spans="1:13" x14ac:dyDescent="0.2">
      <c r="A123" s="34" t="s">
        <v>21</v>
      </c>
      <c r="B123" s="23" t="s">
        <v>126</v>
      </c>
      <c r="C123" s="260" t="s">
        <v>127</v>
      </c>
      <c r="D123" s="274" t="s">
        <v>547</v>
      </c>
      <c r="E123" s="274" t="s">
        <v>19</v>
      </c>
      <c r="F123" s="274" t="s">
        <v>538</v>
      </c>
      <c r="G123" s="315" t="s">
        <v>563</v>
      </c>
      <c r="H123" s="297" t="s">
        <v>301</v>
      </c>
      <c r="I123" s="274">
        <v>2</v>
      </c>
      <c r="J123" s="274">
        <v>2</v>
      </c>
      <c r="K123" s="16">
        <v>2020</v>
      </c>
      <c r="L123" s="16" t="s">
        <v>725</v>
      </c>
      <c r="M123" s="274" t="s">
        <v>131</v>
      </c>
    </row>
    <row r="124" spans="1:13" x14ac:dyDescent="0.2">
      <c r="A124" s="34" t="s">
        <v>21</v>
      </c>
      <c r="B124" s="23"/>
      <c r="C124" s="260" t="s">
        <v>535</v>
      </c>
      <c r="D124" s="274" t="s">
        <v>743</v>
      </c>
      <c r="E124" s="274" t="s">
        <v>724</v>
      </c>
      <c r="F124" s="274"/>
      <c r="G124" s="315" t="s">
        <v>563</v>
      </c>
      <c r="H124" s="297" t="s">
        <v>301</v>
      </c>
      <c r="I124" s="274">
        <v>2</v>
      </c>
      <c r="J124" s="274">
        <v>4</v>
      </c>
      <c r="K124" s="274">
        <v>50</v>
      </c>
      <c r="L124" s="274" t="s">
        <v>725</v>
      </c>
      <c r="M124" s="274"/>
    </row>
    <row r="125" spans="1:13" x14ac:dyDescent="0.2">
      <c r="A125" s="34" t="s">
        <v>21</v>
      </c>
      <c r="B125" s="23" t="s">
        <v>175</v>
      </c>
      <c r="C125" s="623" t="s">
        <v>177</v>
      </c>
      <c r="D125" s="274" t="s">
        <v>744</v>
      </c>
      <c r="E125" s="274" t="s">
        <v>19</v>
      </c>
      <c r="F125" s="274" t="s">
        <v>538</v>
      </c>
      <c r="G125" s="315" t="s">
        <v>563</v>
      </c>
      <c r="H125" s="297" t="s">
        <v>301</v>
      </c>
      <c r="I125" s="274">
        <v>2</v>
      </c>
      <c r="J125" s="274">
        <v>2</v>
      </c>
      <c r="K125" s="274">
        <v>70</v>
      </c>
      <c r="L125" s="274" t="s">
        <v>725</v>
      </c>
      <c r="M125" s="274" t="s">
        <v>179</v>
      </c>
    </row>
    <row r="126" spans="1:13" x14ac:dyDescent="0.2">
      <c r="A126" s="34" t="s">
        <v>21</v>
      </c>
      <c r="B126" s="23"/>
      <c r="C126" s="623" t="s">
        <v>274</v>
      </c>
      <c r="D126" s="274"/>
      <c r="E126" s="274" t="s">
        <v>728</v>
      </c>
      <c r="F126" s="274"/>
      <c r="G126" s="315" t="s">
        <v>729</v>
      </c>
      <c r="H126" s="297" t="s">
        <v>301</v>
      </c>
      <c r="I126" s="277">
        <v>2</v>
      </c>
      <c r="J126" s="277">
        <v>4</v>
      </c>
      <c r="K126" s="25">
        <v>1075</v>
      </c>
      <c r="L126" s="25" t="s">
        <v>725</v>
      </c>
      <c r="M126" s="274" t="s">
        <v>705</v>
      </c>
    </row>
    <row r="127" spans="1:13" x14ac:dyDescent="0.2">
      <c r="A127" s="34" t="s">
        <v>28</v>
      </c>
      <c r="B127" s="23"/>
      <c r="C127" s="260" t="s">
        <v>298</v>
      </c>
      <c r="D127" s="274"/>
      <c r="E127" s="274" t="s">
        <v>745</v>
      </c>
      <c r="F127" s="274"/>
      <c r="G127" s="315" t="s">
        <v>563</v>
      </c>
      <c r="H127" s="296" t="s">
        <v>335</v>
      </c>
      <c r="I127" s="277">
        <v>2</v>
      </c>
      <c r="J127" s="608">
        <v>1</v>
      </c>
      <c r="K127" s="277">
        <v>45</v>
      </c>
      <c r="L127" s="277" t="s">
        <v>725</v>
      </c>
      <c r="M127" s="274"/>
    </row>
    <row r="128" spans="1:13" s="622" customFormat="1" x14ac:dyDescent="0.2">
      <c r="A128" s="613" t="s">
        <v>21</v>
      </c>
      <c r="B128" s="614"/>
      <c r="C128" s="614" t="s">
        <v>613</v>
      </c>
      <c r="D128" s="614" t="s">
        <v>614</v>
      </c>
      <c r="E128" s="614" t="s">
        <v>724</v>
      </c>
      <c r="F128" s="614" t="s">
        <v>537</v>
      </c>
      <c r="G128" s="615" t="s">
        <v>748</v>
      </c>
      <c r="H128" s="616" t="s">
        <v>335</v>
      </c>
      <c r="I128" s="620">
        <v>2</v>
      </c>
      <c r="J128" s="624">
        <v>4</v>
      </c>
      <c r="K128" s="620">
        <v>80</v>
      </c>
      <c r="L128" s="617" t="s">
        <v>725</v>
      </c>
      <c r="M128" s="614"/>
    </row>
    <row r="129" spans="1:13" x14ac:dyDescent="0.2">
      <c r="A129" s="276" t="s">
        <v>21</v>
      </c>
      <c r="B129" s="16"/>
      <c r="C129" s="16" t="s">
        <v>615</v>
      </c>
      <c r="D129" s="16" t="s">
        <v>634</v>
      </c>
      <c r="E129" s="16" t="s">
        <v>564</v>
      </c>
      <c r="F129" s="16" t="s">
        <v>537</v>
      </c>
      <c r="G129" s="316" t="s">
        <v>634</v>
      </c>
      <c r="H129" s="297" t="s">
        <v>301</v>
      </c>
      <c r="I129" s="606">
        <v>1</v>
      </c>
      <c r="J129" s="607">
        <v>8</v>
      </c>
      <c r="K129" s="608">
        <v>50</v>
      </c>
      <c r="L129" s="608" t="s">
        <v>725</v>
      </c>
      <c r="M129" s="608"/>
    </row>
    <row r="130" spans="1:13" x14ac:dyDescent="0.2">
      <c r="A130" s="276" t="s">
        <v>21</v>
      </c>
      <c r="B130" s="16"/>
      <c r="C130" s="16" t="s">
        <v>616</v>
      </c>
      <c r="D130" s="16" t="s">
        <v>634</v>
      </c>
      <c r="E130" s="16" t="s">
        <v>564</v>
      </c>
      <c r="F130" s="16" t="s">
        <v>537</v>
      </c>
      <c r="G130" s="316" t="s">
        <v>634</v>
      </c>
      <c r="H130" s="297" t="s">
        <v>301</v>
      </c>
      <c r="I130" s="608">
        <v>2</v>
      </c>
      <c r="J130" s="609">
        <v>16</v>
      </c>
      <c r="K130" s="608">
        <v>330</v>
      </c>
      <c r="L130" s="608" t="s">
        <v>725</v>
      </c>
      <c r="M130" s="608"/>
    </row>
    <row r="131" spans="1:13" s="622" customFormat="1" x14ac:dyDescent="0.2">
      <c r="A131" s="613" t="s">
        <v>21</v>
      </c>
      <c r="B131" s="614"/>
      <c r="C131" s="614" t="s">
        <v>617</v>
      </c>
      <c r="D131" s="614" t="s">
        <v>618</v>
      </c>
      <c r="E131" s="614" t="s">
        <v>19</v>
      </c>
      <c r="F131" s="637" t="s">
        <v>537</v>
      </c>
      <c r="G131" s="615" t="s">
        <v>565</v>
      </c>
      <c r="H131" s="616" t="s">
        <v>301</v>
      </c>
      <c r="I131" s="617">
        <v>2</v>
      </c>
      <c r="J131" s="618">
        <v>4</v>
      </c>
      <c r="K131" s="617">
        <v>150</v>
      </c>
      <c r="L131" s="617" t="s">
        <v>725</v>
      </c>
      <c r="M131" s="617" t="s">
        <v>706</v>
      </c>
    </row>
    <row r="132" spans="1:13" x14ac:dyDescent="0.2">
      <c r="A132" s="276" t="s">
        <v>21</v>
      </c>
      <c r="B132" s="16"/>
      <c r="C132" s="16" t="s">
        <v>619</v>
      </c>
      <c r="D132" s="16" t="s">
        <v>618</v>
      </c>
      <c r="E132" s="16" t="s">
        <v>19</v>
      </c>
      <c r="F132" s="610" t="s">
        <v>537</v>
      </c>
      <c r="G132" s="316" t="s">
        <v>746</v>
      </c>
      <c r="H132" s="297" t="s">
        <v>301</v>
      </c>
      <c r="I132" s="608">
        <v>2</v>
      </c>
      <c r="J132" s="609">
        <v>4</v>
      </c>
      <c r="K132" s="608">
        <v>150</v>
      </c>
      <c r="L132" s="608" t="s">
        <v>725</v>
      </c>
      <c r="M132" s="608" t="s">
        <v>707</v>
      </c>
    </row>
    <row r="133" spans="1:13" x14ac:dyDescent="0.2">
      <c r="A133" s="276" t="s">
        <v>21</v>
      </c>
      <c r="B133" s="16"/>
      <c r="C133" s="16" t="s">
        <v>620</v>
      </c>
      <c r="D133" s="16" t="s">
        <v>621</v>
      </c>
      <c r="E133" s="16" t="s">
        <v>19</v>
      </c>
      <c r="F133" s="610" t="s">
        <v>538</v>
      </c>
      <c r="G133" s="316" t="s">
        <v>621</v>
      </c>
      <c r="H133" s="297" t="s">
        <v>301</v>
      </c>
      <c r="I133" s="608">
        <v>2</v>
      </c>
      <c r="J133" s="609">
        <v>4</v>
      </c>
      <c r="K133" s="608">
        <v>1250</v>
      </c>
      <c r="L133" s="608" t="s">
        <v>726</v>
      </c>
      <c r="M133" s="608" t="s">
        <v>708</v>
      </c>
    </row>
    <row r="134" spans="1:13" x14ac:dyDescent="0.2">
      <c r="A134" s="276" t="s">
        <v>21</v>
      </c>
      <c r="B134" s="16"/>
      <c r="C134" s="16" t="s">
        <v>622</v>
      </c>
      <c r="D134" s="16" t="s">
        <v>621</v>
      </c>
      <c r="E134" s="16" t="s">
        <v>19</v>
      </c>
      <c r="F134" s="610" t="s">
        <v>538</v>
      </c>
      <c r="G134" s="316" t="s">
        <v>634</v>
      </c>
      <c r="H134" s="297" t="s">
        <v>301</v>
      </c>
      <c r="I134" s="608">
        <v>2</v>
      </c>
      <c r="J134" s="609">
        <v>4</v>
      </c>
      <c r="K134" s="608">
        <v>1250</v>
      </c>
      <c r="L134" s="608" t="s">
        <v>725</v>
      </c>
      <c r="M134" s="608" t="s">
        <v>709</v>
      </c>
    </row>
    <row r="135" spans="1:13" x14ac:dyDescent="0.2">
      <c r="A135" s="276" t="s">
        <v>21</v>
      </c>
      <c r="B135" s="16"/>
      <c r="C135" s="16" t="s">
        <v>623</v>
      </c>
      <c r="D135" s="16" t="s">
        <v>624</v>
      </c>
      <c r="E135" s="16" t="s">
        <v>19</v>
      </c>
      <c r="F135" s="16" t="s">
        <v>537</v>
      </c>
      <c r="G135" s="316" t="s">
        <v>621</v>
      </c>
      <c r="H135" s="297" t="s">
        <v>301</v>
      </c>
      <c r="I135" s="608">
        <v>2</v>
      </c>
      <c r="J135" s="609">
        <v>2</v>
      </c>
      <c r="K135" s="608">
        <v>7330</v>
      </c>
      <c r="L135" s="608" t="s">
        <v>726</v>
      </c>
      <c r="M135" s="608" t="s">
        <v>710</v>
      </c>
    </row>
    <row r="136" spans="1:13" x14ac:dyDescent="0.2">
      <c r="A136" s="613" t="s">
        <v>21</v>
      </c>
      <c r="B136" s="614"/>
      <c r="C136" s="614" t="s">
        <v>626</v>
      </c>
      <c r="D136" s="614" t="s">
        <v>627</v>
      </c>
      <c r="E136" s="614" t="s">
        <v>724</v>
      </c>
      <c r="F136" s="614" t="s">
        <v>564</v>
      </c>
      <c r="G136" s="615" t="s">
        <v>565</v>
      </c>
      <c r="H136" s="296" t="s">
        <v>335</v>
      </c>
      <c r="I136" s="617">
        <v>4</v>
      </c>
      <c r="J136" s="618">
        <v>16</v>
      </c>
      <c r="K136" s="617">
        <v>1720</v>
      </c>
      <c r="L136" s="617" t="s">
        <v>725</v>
      </c>
      <c r="M136" s="617"/>
    </row>
    <row r="137" spans="1:13" x14ac:dyDescent="0.2">
      <c r="A137" s="276" t="s">
        <v>21</v>
      </c>
      <c r="B137" s="16"/>
      <c r="C137" s="16" t="s">
        <v>628</v>
      </c>
      <c r="D137" s="16" t="s">
        <v>634</v>
      </c>
      <c r="E137" s="16" t="s">
        <v>19</v>
      </c>
      <c r="F137" s="16" t="s">
        <v>538</v>
      </c>
      <c r="G137" s="316" t="s">
        <v>634</v>
      </c>
      <c r="H137" s="297" t="s">
        <v>301</v>
      </c>
      <c r="I137" s="608">
        <v>8</v>
      </c>
      <c r="J137" s="609">
        <v>32</v>
      </c>
      <c r="K137" s="608">
        <v>270</v>
      </c>
      <c r="L137" s="608" t="s">
        <v>725</v>
      </c>
      <c r="M137" s="608" t="s">
        <v>711</v>
      </c>
    </row>
    <row r="138" spans="1:13" x14ac:dyDescent="0.2">
      <c r="A138" s="276" t="s">
        <v>21</v>
      </c>
      <c r="B138" s="16"/>
      <c r="C138" s="16" t="s">
        <v>629</v>
      </c>
      <c r="D138" s="16" t="s">
        <v>631</v>
      </c>
      <c r="E138" s="16" t="s">
        <v>630</v>
      </c>
      <c r="F138" s="16" t="s">
        <v>545</v>
      </c>
      <c r="G138" s="316" t="s">
        <v>631</v>
      </c>
      <c r="H138" s="297" t="s">
        <v>301</v>
      </c>
      <c r="I138" s="608">
        <v>16</v>
      </c>
      <c r="J138" s="609">
        <v>32</v>
      </c>
      <c r="K138" s="608">
        <v>570</v>
      </c>
      <c r="L138" s="608" t="s">
        <v>725</v>
      </c>
      <c r="M138" s="608" t="s">
        <v>712</v>
      </c>
    </row>
    <row r="139" spans="1:13" x14ac:dyDescent="0.2">
      <c r="A139" s="276" t="s">
        <v>21</v>
      </c>
      <c r="B139" s="16"/>
      <c r="C139" s="16" t="s">
        <v>632</v>
      </c>
      <c r="D139" s="16" t="s">
        <v>634</v>
      </c>
      <c r="E139" s="16" t="s">
        <v>19</v>
      </c>
      <c r="F139" s="16" t="s">
        <v>538</v>
      </c>
      <c r="G139" s="316" t="s">
        <v>634</v>
      </c>
      <c r="H139" s="297" t="s">
        <v>301</v>
      </c>
      <c r="I139" s="608">
        <v>2</v>
      </c>
      <c r="J139" s="609">
        <v>8</v>
      </c>
      <c r="K139" s="608">
        <v>85</v>
      </c>
      <c r="L139" s="608" t="s">
        <v>725</v>
      </c>
      <c r="M139" s="608" t="s">
        <v>713</v>
      </c>
    </row>
    <row r="140" spans="1:13" x14ac:dyDescent="0.2">
      <c r="A140" s="276" t="s">
        <v>21</v>
      </c>
      <c r="B140" s="16"/>
      <c r="C140" s="16" t="s">
        <v>633</v>
      </c>
      <c r="D140" s="16" t="s">
        <v>634</v>
      </c>
      <c r="E140" s="16" t="s">
        <v>19</v>
      </c>
      <c r="F140" s="16" t="s">
        <v>538</v>
      </c>
      <c r="G140" s="316" t="s">
        <v>634</v>
      </c>
      <c r="H140" s="297" t="s">
        <v>301</v>
      </c>
      <c r="I140" s="608">
        <v>4</v>
      </c>
      <c r="J140" s="611">
        <v>8</v>
      </c>
      <c r="K140" s="608">
        <v>70</v>
      </c>
      <c r="L140" s="608" t="s">
        <v>725</v>
      </c>
      <c r="M140" s="608" t="s">
        <v>714</v>
      </c>
    </row>
    <row r="141" spans="1:13" x14ac:dyDescent="0.2">
      <c r="A141" s="276" t="s">
        <v>21</v>
      </c>
      <c r="B141" s="16"/>
      <c r="C141" s="16" t="s">
        <v>635</v>
      </c>
      <c r="D141" s="16" t="s">
        <v>634</v>
      </c>
      <c r="E141" s="16" t="s">
        <v>19</v>
      </c>
      <c r="F141" s="16" t="s">
        <v>538</v>
      </c>
      <c r="G141" s="316" t="s">
        <v>634</v>
      </c>
      <c r="H141" s="297" t="s">
        <v>301</v>
      </c>
      <c r="I141" s="608">
        <v>4</v>
      </c>
      <c r="J141" s="611">
        <v>24</v>
      </c>
      <c r="K141" s="608">
        <v>180</v>
      </c>
      <c r="L141" s="608" t="s">
        <v>725</v>
      </c>
      <c r="M141" s="608" t="s">
        <v>715</v>
      </c>
    </row>
    <row r="142" spans="1:13" x14ac:dyDescent="0.2">
      <c r="A142" s="276" t="s">
        <v>21</v>
      </c>
      <c r="B142" s="16"/>
      <c r="C142" s="16" t="s">
        <v>639</v>
      </c>
      <c r="D142" s="16" t="s">
        <v>634</v>
      </c>
      <c r="E142" s="16" t="s">
        <v>206</v>
      </c>
      <c r="F142" s="16" t="s">
        <v>537</v>
      </c>
      <c r="G142" s="316" t="s">
        <v>634</v>
      </c>
      <c r="H142" s="297" t="s">
        <v>301</v>
      </c>
      <c r="I142" s="608">
        <v>2</v>
      </c>
      <c r="J142" s="609">
        <v>8</v>
      </c>
      <c r="K142" s="608">
        <v>200</v>
      </c>
      <c r="L142" s="608" t="s">
        <v>725</v>
      </c>
      <c r="M142" s="608" t="s">
        <v>716</v>
      </c>
    </row>
    <row r="143" spans="1:13" x14ac:dyDescent="0.2">
      <c r="A143" s="276" t="s">
        <v>21</v>
      </c>
      <c r="B143" s="23"/>
      <c r="C143" s="16" t="s">
        <v>640</v>
      </c>
      <c r="D143" s="16" t="s">
        <v>634</v>
      </c>
      <c r="E143" s="16" t="s">
        <v>206</v>
      </c>
      <c r="F143" s="16" t="s">
        <v>537</v>
      </c>
      <c r="G143" s="316" t="s">
        <v>634</v>
      </c>
      <c r="H143" s="297" t="s">
        <v>301</v>
      </c>
      <c r="I143" s="608">
        <v>4</v>
      </c>
      <c r="J143" s="611">
        <v>8</v>
      </c>
      <c r="K143" s="608">
        <v>70</v>
      </c>
      <c r="L143" s="608" t="s">
        <v>725</v>
      </c>
      <c r="M143" s="608" t="s">
        <v>717</v>
      </c>
    </row>
    <row r="144" spans="1:13" x14ac:dyDescent="0.2">
      <c r="A144" s="276" t="s">
        <v>21</v>
      </c>
      <c r="B144" s="23"/>
      <c r="C144" s="16" t="s">
        <v>641</v>
      </c>
      <c r="D144" s="16" t="s">
        <v>634</v>
      </c>
      <c r="E144" s="16" t="s">
        <v>206</v>
      </c>
      <c r="F144" s="16" t="s">
        <v>537</v>
      </c>
      <c r="G144" s="316" t="s">
        <v>634</v>
      </c>
      <c r="H144" s="297" t="s">
        <v>301</v>
      </c>
      <c r="I144" s="608">
        <v>1</v>
      </c>
      <c r="J144" s="609">
        <v>4</v>
      </c>
      <c r="K144" s="608">
        <v>285</v>
      </c>
      <c r="L144" s="608" t="s">
        <v>725</v>
      </c>
      <c r="M144" s="608" t="s">
        <v>718</v>
      </c>
    </row>
    <row r="145" spans="1:13" x14ac:dyDescent="0.2">
      <c r="A145" s="276" t="s">
        <v>28</v>
      </c>
      <c r="B145" s="16"/>
      <c r="C145" s="16" t="s">
        <v>644</v>
      </c>
      <c r="D145" s="16" t="s">
        <v>471</v>
      </c>
      <c r="E145" s="16" t="s">
        <v>191</v>
      </c>
      <c r="F145" s="16" t="s">
        <v>537</v>
      </c>
      <c r="G145" s="316" t="s">
        <v>731</v>
      </c>
      <c r="H145" s="297" t="s">
        <v>301</v>
      </c>
      <c r="I145" s="608">
        <v>4</v>
      </c>
      <c r="J145" s="611">
        <v>8</v>
      </c>
      <c r="K145" s="608">
        <v>380</v>
      </c>
      <c r="L145" s="608" t="s">
        <v>725</v>
      </c>
      <c r="M145" s="608" t="s">
        <v>719</v>
      </c>
    </row>
    <row r="146" spans="1:13" x14ac:dyDescent="0.2">
      <c r="A146" s="276" t="s">
        <v>28</v>
      </c>
      <c r="B146" s="16"/>
      <c r="C146" s="16" t="s">
        <v>646</v>
      </c>
      <c r="D146" s="16" t="s">
        <v>621</v>
      </c>
      <c r="E146" s="16" t="s">
        <v>19</v>
      </c>
      <c r="F146" s="16" t="s">
        <v>538</v>
      </c>
      <c r="G146" s="316" t="s">
        <v>621</v>
      </c>
      <c r="H146" s="297" t="s">
        <v>301</v>
      </c>
      <c r="I146" s="608">
        <v>2</v>
      </c>
      <c r="J146" s="609">
        <v>4</v>
      </c>
      <c r="K146" s="608">
        <v>1250</v>
      </c>
      <c r="L146" s="608" t="s">
        <v>726</v>
      </c>
      <c r="M146" s="608" t="s">
        <v>720</v>
      </c>
    </row>
    <row r="147" spans="1:13" x14ac:dyDescent="0.2">
      <c r="A147" s="276" t="s">
        <v>28</v>
      </c>
      <c r="B147" s="16"/>
      <c r="C147" s="16" t="s">
        <v>669</v>
      </c>
      <c r="D147" s="16" t="s">
        <v>747</v>
      </c>
      <c r="E147" s="16" t="s">
        <v>19</v>
      </c>
      <c r="F147" s="16" t="s">
        <v>545</v>
      </c>
      <c r="G147" s="316" t="s">
        <v>562</v>
      </c>
      <c r="H147" s="297" t="s">
        <v>301</v>
      </c>
      <c r="I147" s="608">
        <v>4</v>
      </c>
      <c r="J147" s="609">
        <v>32</v>
      </c>
      <c r="K147" s="608">
        <v>550</v>
      </c>
      <c r="L147" s="608" t="s">
        <v>725</v>
      </c>
      <c r="M147" s="608" t="s">
        <v>721</v>
      </c>
    </row>
    <row r="148" spans="1:13" x14ac:dyDescent="0.2">
      <c r="A148" s="613" t="s">
        <v>28</v>
      </c>
      <c r="B148" s="614"/>
      <c r="C148" s="614" t="s">
        <v>647</v>
      </c>
      <c r="D148" s="614" t="s">
        <v>648</v>
      </c>
      <c r="E148" s="614" t="s">
        <v>724</v>
      </c>
      <c r="F148" s="614" t="s">
        <v>564</v>
      </c>
      <c r="G148" s="615" t="s">
        <v>565</v>
      </c>
      <c r="H148" s="616" t="s">
        <v>301</v>
      </c>
      <c r="I148" s="617">
        <v>4</v>
      </c>
      <c r="J148" s="618">
        <v>16</v>
      </c>
      <c r="K148" s="617">
        <v>1795</v>
      </c>
      <c r="L148" s="617" t="s">
        <v>725</v>
      </c>
      <c r="M148" s="617"/>
    </row>
    <row r="149" spans="1:13" x14ac:dyDescent="0.2">
      <c r="A149" s="613" t="s">
        <v>28</v>
      </c>
      <c r="B149" s="614"/>
      <c r="C149" s="614" t="s">
        <v>649</v>
      </c>
      <c r="D149" s="614" t="s">
        <v>650</v>
      </c>
      <c r="E149" s="614" t="s">
        <v>724</v>
      </c>
      <c r="F149" s="614" t="s">
        <v>564</v>
      </c>
      <c r="G149" s="615" t="s">
        <v>565</v>
      </c>
      <c r="H149" s="296" t="s">
        <v>335</v>
      </c>
      <c r="I149" s="617">
        <v>4</v>
      </c>
      <c r="J149" s="618">
        <v>2</v>
      </c>
      <c r="K149" s="617">
        <v>20</v>
      </c>
      <c r="L149" s="617" t="s">
        <v>725</v>
      </c>
      <c r="M149" s="617"/>
    </row>
    <row r="150" spans="1:13" x14ac:dyDescent="0.2">
      <c r="A150" s="276" t="s">
        <v>28</v>
      </c>
      <c r="B150" s="23"/>
      <c r="C150" s="276" t="s">
        <v>652</v>
      </c>
      <c r="D150" s="16" t="s">
        <v>471</v>
      </c>
      <c r="E150" s="16" t="s">
        <v>572</v>
      </c>
      <c r="F150" s="16" t="s">
        <v>727</v>
      </c>
      <c r="G150" s="316" t="s">
        <v>730</v>
      </c>
      <c r="H150" s="297" t="s">
        <v>301</v>
      </c>
      <c r="I150" s="608">
        <v>4</v>
      </c>
      <c r="J150" s="611">
        <v>16</v>
      </c>
      <c r="K150" s="608">
        <v>740</v>
      </c>
      <c r="L150" s="608" t="s">
        <v>725</v>
      </c>
      <c r="M150" s="608" t="s">
        <v>688</v>
      </c>
    </row>
    <row r="151" spans="1:13" x14ac:dyDescent="0.2">
      <c r="A151" s="276" t="s">
        <v>28</v>
      </c>
      <c r="B151" s="16"/>
      <c r="C151" s="16" t="s">
        <v>657</v>
      </c>
      <c r="D151" s="16" t="s">
        <v>658</v>
      </c>
      <c r="E151" s="16" t="s">
        <v>206</v>
      </c>
      <c r="F151" s="16" t="s">
        <v>537</v>
      </c>
      <c r="G151" s="316" t="s">
        <v>658</v>
      </c>
      <c r="H151" s="297" t="s">
        <v>301</v>
      </c>
      <c r="I151" s="608">
        <v>8</v>
      </c>
      <c r="J151" s="612">
        <v>24</v>
      </c>
      <c r="K151" s="608">
        <v>2020</v>
      </c>
      <c r="L151" s="608" t="s">
        <v>725</v>
      </c>
      <c r="M151" s="608" t="s">
        <v>722</v>
      </c>
    </row>
    <row r="152" spans="1:13" x14ac:dyDescent="0.2">
      <c r="A152" s="34"/>
      <c r="B152" s="23"/>
      <c r="C152" s="23"/>
      <c r="D152" s="274"/>
      <c r="E152" s="274"/>
      <c r="F152" s="274"/>
      <c r="G152" s="315"/>
      <c r="H152" s="582"/>
      <c r="I152" s="585"/>
      <c r="J152" s="587"/>
      <c r="K152" s="585"/>
      <c r="L152" s="585"/>
      <c r="M152" s="585"/>
    </row>
    <row r="153" spans="1:13" x14ac:dyDescent="0.2">
      <c r="A153" s="34"/>
      <c r="B153" s="23"/>
      <c r="C153" s="23"/>
      <c r="D153" s="274"/>
      <c r="E153" s="274"/>
      <c r="F153" s="274"/>
      <c r="G153" s="315"/>
      <c r="H153" s="582"/>
      <c r="I153" s="585"/>
      <c r="J153" s="587"/>
      <c r="K153" s="585"/>
      <c r="L153" s="585"/>
      <c r="M153" s="585"/>
    </row>
    <row r="154" spans="1:13" x14ac:dyDescent="0.2">
      <c r="A154" s="34"/>
      <c r="B154" s="23"/>
      <c r="C154" s="23"/>
      <c r="D154" s="274"/>
      <c r="E154" s="274"/>
      <c r="F154" s="274"/>
      <c r="G154" s="315"/>
      <c r="H154" s="582"/>
      <c r="I154" s="585"/>
      <c r="J154" s="587"/>
      <c r="K154" s="585"/>
      <c r="L154" s="585"/>
      <c r="M154" s="585"/>
    </row>
    <row r="155" spans="1:13" x14ac:dyDescent="0.2">
      <c r="A155" s="34"/>
      <c r="B155" s="23"/>
      <c r="C155" s="23"/>
      <c r="D155" s="274"/>
      <c r="E155" s="274"/>
      <c r="F155" s="274"/>
      <c r="G155" s="315"/>
      <c r="H155" s="582"/>
      <c r="I155" s="585"/>
      <c r="J155" s="587"/>
      <c r="K155" s="585"/>
      <c r="L155" s="585"/>
      <c r="M155" s="585"/>
    </row>
    <row r="156" spans="1:13" x14ac:dyDescent="0.2">
      <c r="A156" s="34"/>
      <c r="B156" s="23"/>
      <c r="C156" s="23"/>
      <c r="D156" s="274"/>
      <c r="E156" s="274"/>
      <c r="F156" s="274"/>
      <c r="G156" s="315"/>
      <c r="H156" s="582"/>
      <c r="I156" s="585"/>
      <c r="J156" s="587"/>
      <c r="K156" s="585"/>
      <c r="L156" s="585"/>
      <c r="M156" s="585"/>
    </row>
    <row r="157" spans="1:13" x14ac:dyDescent="0.2">
      <c r="A157" s="34"/>
      <c r="B157" s="23"/>
      <c r="C157" s="23"/>
      <c r="D157" s="274"/>
      <c r="E157" s="274"/>
      <c r="F157" s="274"/>
      <c r="G157" s="315"/>
      <c r="H157" s="582"/>
      <c r="I157" s="585"/>
      <c r="J157" s="587"/>
      <c r="K157" s="585"/>
      <c r="L157" s="585"/>
      <c r="M157" s="585"/>
    </row>
    <row r="158" spans="1:13" x14ac:dyDescent="0.2">
      <c r="A158" s="34"/>
      <c r="B158" s="23"/>
      <c r="C158" s="23"/>
      <c r="D158" s="274"/>
      <c r="E158" s="274"/>
      <c r="F158" s="274"/>
      <c r="G158" s="315"/>
      <c r="H158" s="582"/>
      <c r="I158" s="585"/>
      <c r="J158" s="587"/>
      <c r="K158" s="585"/>
      <c r="L158" s="585"/>
      <c r="M158" s="585"/>
    </row>
    <row r="159" spans="1:13" x14ac:dyDescent="0.2">
      <c r="A159" s="34"/>
      <c r="B159" s="23"/>
      <c r="C159" s="23"/>
      <c r="D159" s="274"/>
      <c r="E159" s="274"/>
      <c r="F159" s="274"/>
      <c r="G159" s="315"/>
      <c r="H159" s="582"/>
      <c r="I159" s="585"/>
      <c r="J159" s="587"/>
      <c r="K159" s="585"/>
      <c r="L159" s="585"/>
      <c r="M159" s="585"/>
    </row>
    <row r="160" spans="1:13" x14ac:dyDescent="0.2">
      <c r="A160" s="34"/>
      <c r="B160" s="23"/>
      <c r="C160" s="23"/>
      <c r="D160" s="274"/>
      <c r="E160" s="274"/>
      <c r="F160" s="274"/>
      <c r="G160" s="315"/>
      <c r="H160" s="582"/>
      <c r="I160" s="585"/>
      <c r="J160" s="587"/>
      <c r="K160" s="585"/>
      <c r="L160" s="585"/>
      <c r="M160" s="585"/>
    </row>
    <row r="161" spans="1:14" x14ac:dyDescent="0.2">
      <c r="A161" s="34"/>
      <c r="B161" s="23"/>
      <c r="C161" s="23"/>
      <c r="D161" s="274"/>
      <c r="E161" s="274"/>
      <c r="F161" s="274"/>
      <c r="G161" s="315"/>
      <c r="H161" s="582"/>
      <c r="I161" s="585"/>
      <c r="J161" s="587"/>
      <c r="K161" s="585"/>
      <c r="L161" s="585"/>
      <c r="M161" s="585"/>
    </row>
    <row r="162" spans="1:14" x14ac:dyDescent="0.2">
      <c r="A162" s="34"/>
      <c r="B162" s="23"/>
      <c r="C162" s="599"/>
      <c r="D162" s="274"/>
      <c r="E162" s="274"/>
      <c r="F162" s="274"/>
      <c r="G162" s="315"/>
      <c r="H162" s="582"/>
      <c r="I162" s="277"/>
      <c r="J162" s="587"/>
      <c r="K162" s="277"/>
      <c r="L162" s="277"/>
      <c r="M162" s="274"/>
    </row>
    <row r="163" spans="1:14" ht="12.75" customHeight="1" x14ac:dyDescent="0.2">
      <c r="A163" s="603"/>
      <c r="C163" s="586"/>
      <c r="D163" s="593"/>
      <c r="E163" s="593"/>
      <c r="F163" s="593"/>
      <c r="G163" s="586"/>
      <c r="H163" s="595"/>
      <c r="I163" s="591"/>
      <c r="J163" s="590"/>
      <c r="K163" s="591"/>
      <c r="L163" s="591"/>
      <c r="M163" s="591"/>
      <c r="N163" s="589"/>
    </row>
    <row r="164" spans="1:14" x14ac:dyDescent="0.2">
      <c r="A164" s="602"/>
      <c r="B164" s="584"/>
      <c r="C164" s="600"/>
      <c r="D164" s="604"/>
      <c r="E164" s="604"/>
      <c r="F164" s="605"/>
      <c r="G164" s="598"/>
      <c r="H164" s="596"/>
      <c r="I164" s="594"/>
      <c r="J164" s="588"/>
      <c r="K164" s="594"/>
      <c r="L164" s="594"/>
      <c r="M164" s="592"/>
    </row>
    <row r="165" spans="1:14" x14ac:dyDescent="0.2">
      <c r="A165" s="586"/>
      <c r="C165" s="601"/>
      <c r="D165" s="586"/>
      <c r="E165" s="586"/>
      <c r="F165" s="586"/>
      <c r="G165" s="586"/>
      <c r="H165" s="597"/>
      <c r="I165" s="586"/>
      <c r="J165" s="586"/>
      <c r="M165" s="586"/>
    </row>
    <row r="166" spans="1:14" x14ac:dyDescent="0.2">
      <c r="A166" s="586"/>
      <c r="C166" s="601"/>
      <c r="D166" s="586"/>
      <c r="E166" s="586"/>
      <c r="F166" s="586"/>
      <c r="I166" s="586"/>
      <c r="J166" s="586"/>
    </row>
    <row r="167" spans="1:14" x14ac:dyDescent="0.2">
      <c r="A167" s="586"/>
      <c r="D167" s="586"/>
      <c r="E167" s="586"/>
      <c r="F167" s="586"/>
    </row>
    <row r="168" spans="1:14" x14ac:dyDescent="0.2">
      <c r="A168" s="586"/>
      <c r="F168" s="586"/>
    </row>
    <row r="169" spans="1:14" x14ac:dyDescent="0.2">
      <c r="F169" s="58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01"/>
  <sheetViews>
    <sheetView showGridLines="0" zoomScaleNormal="100" workbookViewId="0">
      <pane ySplit="1" topLeftCell="A2" activePane="bottomLeft" state="frozen"/>
      <selection pane="bottomLeft" activeCell="D32" sqref="D32"/>
    </sheetView>
  </sheetViews>
  <sheetFormatPr baseColWidth="10" defaultColWidth="11.42578125" defaultRowHeight="11.25" x14ac:dyDescent="0.2"/>
  <cols>
    <col min="1" max="1" width="11.42578125" style="13"/>
    <col min="2" max="2" width="25.140625" style="13" bestFit="1" customWidth="1"/>
    <col min="3" max="3" width="24.85546875" style="262" bestFit="1" customWidth="1"/>
    <col min="4" max="4" width="22.5703125" style="262" customWidth="1"/>
    <col min="5" max="5" width="39.140625" style="13" bestFit="1" customWidth="1"/>
    <col min="6" max="6" width="27.7109375" style="13" customWidth="1"/>
    <col min="7" max="7" width="19.28515625" style="13" bestFit="1" customWidth="1"/>
    <col min="8" max="8" width="14.7109375" style="13" customWidth="1"/>
    <col min="9" max="9" width="16" style="13" bestFit="1" customWidth="1"/>
    <col min="10" max="10" width="14.7109375" style="13" customWidth="1"/>
    <col min="11" max="13" width="11.42578125" style="13" customWidth="1"/>
    <col min="14" max="14" width="19.140625" style="13" bestFit="1" customWidth="1"/>
    <col min="15" max="15" width="13" style="13" bestFit="1" customWidth="1"/>
    <col min="16" max="16384" width="11.42578125" style="13"/>
  </cols>
  <sheetData>
    <row r="1" spans="1:16" x14ac:dyDescent="0.2">
      <c r="A1" s="32" t="s">
        <v>438</v>
      </c>
      <c r="B1" s="32" t="s">
        <v>6</v>
      </c>
      <c r="C1" s="259" t="s">
        <v>7</v>
      </c>
      <c r="D1" s="259" t="s">
        <v>8</v>
      </c>
      <c r="E1" s="32" t="s">
        <v>9</v>
      </c>
      <c r="F1" s="32" t="s">
        <v>264</v>
      </c>
      <c r="G1" s="32" t="s">
        <v>10</v>
      </c>
      <c r="H1" s="32" t="s">
        <v>11</v>
      </c>
      <c r="I1" s="32" t="s">
        <v>262</v>
      </c>
      <c r="J1" s="32" t="s">
        <v>263</v>
      </c>
      <c r="K1" s="32" t="s">
        <v>299</v>
      </c>
      <c r="L1" s="32" t="s">
        <v>12</v>
      </c>
      <c r="M1" s="32" t="s">
        <v>13</v>
      </c>
      <c r="N1" s="32" t="s">
        <v>14</v>
      </c>
      <c r="O1" s="33" t="s">
        <v>352</v>
      </c>
      <c r="P1" s="33" t="s">
        <v>15</v>
      </c>
    </row>
    <row r="2" spans="1:16" x14ac:dyDescent="0.2">
      <c r="A2" s="34" t="s">
        <v>21</v>
      </c>
      <c r="B2" s="23"/>
      <c r="C2" s="23" t="s">
        <v>447</v>
      </c>
      <c r="D2" s="23"/>
      <c r="E2" s="16" t="s">
        <v>303</v>
      </c>
      <c r="F2" s="274" t="s">
        <v>448</v>
      </c>
      <c r="G2" s="274" t="s">
        <v>19</v>
      </c>
      <c r="H2" s="266" t="s">
        <v>37</v>
      </c>
      <c r="I2" s="16"/>
      <c r="J2" s="16"/>
      <c r="K2" s="15" t="s">
        <v>301</v>
      </c>
      <c r="L2" s="24">
        <v>4</v>
      </c>
      <c r="M2" s="24">
        <v>8</v>
      </c>
      <c r="N2" s="16"/>
      <c r="O2" s="16"/>
      <c r="P2" s="16"/>
    </row>
    <row r="3" spans="1:16" x14ac:dyDescent="0.2">
      <c r="A3" s="34" t="s">
        <v>21</v>
      </c>
      <c r="B3" s="23"/>
      <c r="C3" s="23" t="s">
        <v>265</v>
      </c>
      <c r="D3" s="23"/>
      <c r="E3" s="16" t="s">
        <v>304</v>
      </c>
      <c r="F3" s="16" t="e">
        <v>#N/A</v>
      </c>
      <c r="G3" s="16"/>
      <c r="H3" s="16" t="s">
        <v>129</v>
      </c>
      <c r="I3" s="16"/>
      <c r="J3" s="16"/>
      <c r="K3" s="15" t="s">
        <v>301</v>
      </c>
      <c r="L3" s="24">
        <v>8</v>
      </c>
      <c r="M3" s="24">
        <v>24</v>
      </c>
      <c r="N3" s="16"/>
      <c r="O3" s="16"/>
      <c r="P3" s="16"/>
    </row>
    <row r="4" spans="1:16" x14ac:dyDescent="0.2">
      <c r="A4" s="34" t="s">
        <v>21</v>
      </c>
      <c r="B4" s="23"/>
      <c r="C4" s="23" t="s">
        <v>266</v>
      </c>
      <c r="D4" s="23"/>
      <c r="E4" s="23" t="s">
        <v>305</v>
      </c>
      <c r="F4" s="16" t="e">
        <v>#N/A</v>
      </c>
      <c r="G4" s="16"/>
      <c r="H4" s="266" t="s">
        <v>129</v>
      </c>
      <c r="I4" s="16"/>
      <c r="J4" s="16"/>
      <c r="K4" s="17" t="s">
        <v>335</v>
      </c>
      <c r="L4" s="24">
        <v>2</v>
      </c>
      <c r="M4" s="24">
        <v>8</v>
      </c>
      <c r="N4" s="16"/>
      <c r="O4" s="16"/>
      <c r="P4" s="16"/>
    </row>
    <row r="5" spans="1:16" x14ac:dyDescent="0.2">
      <c r="A5" s="34" t="s">
        <v>21</v>
      </c>
      <c r="B5" s="23"/>
      <c r="C5" s="23" t="s">
        <v>275</v>
      </c>
      <c r="D5" s="23"/>
      <c r="E5" s="14" t="s">
        <v>316</v>
      </c>
      <c r="F5" s="16" t="e">
        <v>#N/A</v>
      </c>
      <c r="G5" s="16"/>
      <c r="H5" s="266" t="s">
        <v>129</v>
      </c>
      <c r="I5" s="16"/>
      <c r="J5" s="16"/>
      <c r="K5" s="17" t="s">
        <v>335</v>
      </c>
      <c r="L5" s="24">
        <v>1</v>
      </c>
      <c r="M5" s="24">
        <v>1</v>
      </c>
      <c r="N5" s="16"/>
      <c r="O5" s="16"/>
      <c r="P5" s="16"/>
    </row>
    <row r="6" spans="1:16" x14ac:dyDescent="0.2">
      <c r="A6" s="34" t="s">
        <v>21</v>
      </c>
      <c r="B6" s="23"/>
      <c r="C6" s="23" t="s">
        <v>276</v>
      </c>
      <c r="D6" s="23"/>
      <c r="E6" s="23" t="s">
        <v>307</v>
      </c>
      <c r="F6" s="16"/>
      <c r="G6" s="16"/>
      <c r="H6" s="266" t="s">
        <v>129</v>
      </c>
      <c r="I6" s="16"/>
      <c r="J6" s="16"/>
      <c r="K6" s="17" t="s">
        <v>335</v>
      </c>
      <c r="L6" s="24">
        <v>2</v>
      </c>
      <c r="M6" s="24">
        <v>0.5</v>
      </c>
      <c r="N6" s="16"/>
      <c r="O6" s="16"/>
      <c r="P6" s="16"/>
    </row>
    <row r="7" spans="1:16" x14ac:dyDescent="0.2">
      <c r="A7" s="34" t="s">
        <v>21</v>
      </c>
      <c r="B7" s="23"/>
      <c r="C7" s="23" t="s">
        <v>277</v>
      </c>
      <c r="D7" s="23"/>
      <c r="E7" s="23" t="s">
        <v>308</v>
      </c>
      <c r="F7" s="16"/>
      <c r="G7" s="16"/>
      <c r="H7" s="266" t="s">
        <v>129</v>
      </c>
      <c r="I7" s="16"/>
      <c r="J7" s="16"/>
      <c r="K7" s="17" t="s">
        <v>335</v>
      </c>
      <c r="L7" s="24">
        <v>2</v>
      </c>
      <c r="M7" s="24">
        <v>0.5</v>
      </c>
      <c r="N7" s="16"/>
      <c r="O7" s="16"/>
      <c r="P7" s="16"/>
    </row>
    <row r="8" spans="1:16" x14ac:dyDescent="0.2">
      <c r="A8" s="34" t="s">
        <v>28</v>
      </c>
      <c r="B8" s="23"/>
      <c r="C8" s="23" t="s">
        <v>278</v>
      </c>
      <c r="D8" s="23"/>
      <c r="E8" s="23" t="s">
        <v>306</v>
      </c>
      <c r="F8" s="16"/>
      <c r="G8" s="16"/>
      <c r="H8" s="266" t="s">
        <v>129</v>
      </c>
      <c r="I8" s="16"/>
      <c r="J8" s="16"/>
      <c r="K8" s="17" t="s">
        <v>335</v>
      </c>
      <c r="L8" s="24">
        <v>2</v>
      </c>
      <c r="M8" s="24">
        <v>0.5</v>
      </c>
      <c r="N8" s="16"/>
      <c r="O8" s="16"/>
      <c r="P8" s="16"/>
    </row>
    <row r="9" spans="1:16" x14ac:dyDescent="0.2">
      <c r="A9" s="34" t="s">
        <v>21</v>
      </c>
      <c r="B9" s="23"/>
      <c r="C9" s="23" t="s">
        <v>267</v>
      </c>
      <c r="D9" s="23"/>
      <c r="E9" s="14" t="s">
        <v>309</v>
      </c>
      <c r="F9" s="16"/>
      <c r="G9" s="16"/>
      <c r="H9" s="266" t="s">
        <v>129</v>
      </c>
      <c r="I9" s="16"/>
      <c r="J9" s="16"/>
      <c r="K9" s="17" t="s">
        <v>335</v>
      </c>
      <c r="L9" s="24">
        <v>1</v>
      </c>
      <c r="M9" s="24">
        <v>1</v>
      </c>
      <c r="N9" s="16"/>
      <c r="O9" s="16"/>
      <c r="P9" s="16"/>
    </row>
    <row r="10" spans="1:16" x14ac:dyDescent="0.2">
      <c r="A10" s="34" t="s">
        <v>21</v>
      </c>
      <c r="B10" s="23"/>
      <c r="C10" s="23" t="s">
        <v>268</v>
      </c>
      <c r="D10" s="23"/>
      <c r="E10" s="14" t="s">
        <v>311</v>
      </c>
      <c r="F10" s="16"/>
      <c r="G10" s="16"/>
      <c r="H10" s="266" t="s">
        <v>129</v>
      </c>
      <c r="I10" s="16"/>
      <c r="J10" s="16"/>
      <c r="K10" s="15" t="s">
        <v>301</v>
      </c>
      <c r="L10" s="24">
        <v>2</v>
      </c>
      <c r="M10" s="24">
        <v>8</v>
      </c>
      <c r="N10" s="16"/>
      <c r="O10" s="16"/>
      <c r="P10" s="16"/>
    </row>
    <row r="11" spans="1:16" x14ac:dyDescent="0.2">
      <c r="A11" s="34" t="s">
        <v>21</v>
      </c>
      <c r="B11" s="23"/>
      <c r="C11" s="23" t="s">
        <v>269</v>
      </c>
      <c r="D11" s="23"/>
      <c r="E11" s="14" t="s">
        <v>311</v>
      </c>
      <c r="F11" s="16"/>
      <c r="G11" s="16"/>
      <c r="H11" s="266" t="s">
        <v>129</v>
      </c>
      <c r="I11" s="16"/>
      <c r="J11" s="16"/>
      <c r="K11" s="15" t="s">
        <v>301</v>
      </c>
      <c r="L11" s="24">
        <v>2</v>
      </c>
      <c r="M11" s="24">
        <v>8</v>
      </c>
      <c r="N11" s="16"/>
      <c r="O11" s="16"/>
      <c r="P11" s="16"/>
    </row>
    <row r="12" spans="1:16" x14ac:dyDescent="0.2">
      <c r="A12" s="34" t="s">
        <v>21</v>
      </c>
      <c r="B12" s="23" t="s">
        <v>152</v>
      </c>
      <c r="C12" s="23" t="s">
        <v>153</v>
      </c>
      <c r="D12" s="23" t="s">
        <v>153</v>
      </c>
      <c r="E12" s="23" t="s">
        <v>154</v>
      </c>
      <c r="F12" s="16" t="s">
        <v>449</v>
      </c>
      <c r="G12" s="23" t="s">
        <v>19</v>
      </c>
      <c r="H12" s="16" t="s">
        <v>129</v>
      </c>
      <c r="I12" s="16"/>
      <c r="J12" s="16"/>
      <c r="K12" s="15" t="s">
        <v>301</v>
      </c>
      <c r="L12" s="23">
        <v>1</v>
      </c>
      <c r="M12" s="23">
        <v>1</v>
      </c>
      <c r="N12" s="23" t="s">
        <v>155</v>
      </c>
      <c r="O12" s="23" t="s">
        <v>156</v>
      </c>
      <c r="P12" s="23" t="s">
        <v>157</v>
      </c>
    </row>
    <row r="13" spans="1:16" x14ac:dyDescent="0.2">
      <c r="A13" s="34" t="s">
        <v>28</v>
      </c>
      <c r="B13" s="23"/>
      <c r="C13" s="23" t="s">
        <v>279</v>
      </c>
      <c r="D13" s="23"/>
      <c r="E13" s="16" t="s">
        <v>310</v>
      </c>
      <c r="F13" s="274" t="s">
        <v>452</v>
      </c>
      <c r="G13" s="23" t="s">
        <v>302</v>
      </c>
      <c r="H13" s="266" t="s">
        <v>445</v>
      </c>
      <c r="I13" s="16"/>
      <c r="J13" s="16"/>
      <c r="K13" s="15" t="s">
        <v>301</v>
      </c>
      <c r="L13" s="24">
        <v>2</v>
      </c>
      <c r="M13" s="24">
        <v>4</v>
      </c>
      <c r="N13" s="16"/>
      <c r="O13" s="16"/>
      <c r="P13" s="16"/>
    </row>
    <row r="14" spans="1:16" x14ac:dyDescent="0.2">
      <c r="A14" s="34" t="s">
        <v>28</v>
      </c>
      <c r="B14" s="23" t="s">
        <v>218</v>
      </c>
      <c r="C14" s="23" t="s">
        <v>219</v>
      </c>
      <c r="D14" s="23" t="s">
        <v>219</v>
      </c>
      <c r="E14" s="23" t="s">
        <v>220</v>
      </c>
      <c r="F14" s="274" t="s">
        <v>453</v>
      </c>
      <c r="G14" s="23" t="s">
        <v>191</v>
      </c>
      <c r="H14" s="266" t="s">
        <v>445</v>
      </c>
      <c r="I14" s="16"/>
      <c r="J14" s="16"/>
      <c r="K14" s="15" t="s">
        <v>301</v>
      </c>
      <c r="L14" s="23">
        <v>4</v>
      </c>
      <c r="M14" s="23">
        <v>6</v>
      </c>
      <c r="N14" s="23" t="s">
        <v>221</v>
      </c>
      <c r="O14" s="23" t="s">
        <v>222</v>
      </c>
      <c r="P14" s="23" t="s">
        <v>217</v>
      </c>
    </row>
    <row r="15" spans="1:16" x14ac:dyDescent="0.2">
      <c r="A15" s="34" t="s">
        <v>28</v>
      </c>
      <c r="B15" s="23" t="s">
        <v>244</v>
      </c>
      <c r="C15" s="23" t="s">
        <v>245</v>
      </c>
      <c r="D15" s="23" t="s">
        <v>245</v>
      </c>
      <c r="E15" s="23" t="s">
        <v>246</v>
      </c>
      <c r="F15" s="274" t="s">
        <v>450</v>
      </c>
      <c r="G15" s="23" t="s">
        <v>191</v>
      </c>
      <c r="H15" s="266" t="s">
        <v>445</v>
      </c>
      <c r="I15" s="16"/>
      <c r="J15" s="16"/>
      <c r="K15" s="15" t="s">
        <v>301</v>
      </c>
      <c r="L15" s="23">
        <v>2</v>
      </c>
      <c r="M15" s="23">
        <v>4</v>
      </c>
      <c r="N15" s="23" t="s">
        <v>247</v>
      </c>
      <c r="O15" s="23" t="s">
        <v>248</v>
      </c>
      <c r="P15" s="23" t="s">
        <v>217</v>
      </c>
    </row>
    <row r="16" spans="1:16" x14ac:dyDescent="0.2">
      <c r="A16" s="34" t="s">
        <v>28</v>
      </c>
      <c r="B16" s="23" t="s">
        <v>223</v>
      </c>
      <c r="C16" s="23" t="s">
        <v>228</v>
      </c>
      <c r="D16" s="23" t="s">
        <v>228</v>
      </c>
      <c r="E16" s="23" t="s">
        <v>229</v>
      </c>
      <c r="F16" s="274" t="s">
        <v>452</v>
      </c>
      <c r="G16" s="23" t="s">
        <v>191</v>
      </c>
      <c r="H16" s="266" t="s">
        <v>445</v>
      </c>
      <c r="I16" s="16"/>
      <c r="J16" s="16"/>
      <c r="K16" s="15" t="s">
        <v>301</v>
      </c>
      <c r="L16" s="23">
        <v>4</v>
      </c>
      <c r="M16" s="23">
        <v>8</v>
      </c>
      <c r="N16" s="23" t="s">
        <v>130</v>
      </c>
      <c r="O16" s="23" t="s">
        <v>230</v>
      </c>
      <c r="P16" s="23" t="s">
        <v>217</v>
      </c>
    </row>
    <row r="17" spans="1:16" x14ac:dyDescent="0.2">
      <c r="A17" s="34" t="s">
        <v>28</v>
      </c>
      <c r="B17" s="23" t="s">
        <v>231</v>
      </c>
      <c r="C17" s="23" t="s">
        <v>232</v>
      </c>
      <c r="D17" s="23" t="s">
        <v>232</v>
      </c>
      <c r="E17" s="23" t="s">
        <v>233</v>
      </c>
      <c r="F17" s="274" t="s">
        <v>454</v>
      </c>
      <c r="G17" s="23" t="s">
        <v>191</v>
      </c>
      <c r="H17" s="266" t="s">
        <v>445</v>
      </c>
      <c r="I17" s="16"/>
      <c r="J17" s="16"/>
      <c r="K17" s="15" t="s">
        <v>301</v>
      </c>
      <c r="L17" s="23">
        <v>1</v>
      </c>
      <c r="M17" s="23">
        <v>1</v>
      </c>
      <c r="N17" s="23" t="s">
        <v>83</v>
      </c>
      <c r="O17" s="23" t="s">
        <v>234</v>
      </c>
      <c r="P17" s="23" t="s">
        <v>217</v>
      </c>
    </row>
    <row r="18" spans="1:16" x14ac:dyDescent="0.2">
      <c r="A18" s="34" t="s">
        <v>28</v>
      </c>
      <c r="B18" s="23" t="s">
        <v>239</v>
      </c>
      <c r="C18" s="23" t="s">
        <v>240</v>
      </c>
      <c r="D18" s="23" t="s">
        <v>240</v>
      </c>
      <c r="E18" s="23" t="s">
        <v>241</v>
      </c>
      <c r="F18" s="274" t="s">
        <v>455</v>
      </c>
      <c r="G18" s="23" t="s">
        <v>191</v>
      </c>
      <c r="H18" s="266" t="s">
        <v>445</v>
      </c>
      <c r="I18" s="16"/>
      <c r="J18" s="16"/>
      <c r="K18" s="15" t="s">
        <v>301</v>
      </c>
      <c r="L18" s="23">
        <v>2</v>
      </c>
      <c r="M18" s="23">
        <v>2</v>
      </c>
      <c r="N18" s="16" t="s">
        <v>242</v>
      </c>
      <c r="O18" s="16" t="s">
        <v>243</v>
      </c>
      <c r="P18" s="16" t="s">
        <v>217</v>
      </c>
    </row>
    <row r="19" spans="1:16" x14ac:dyDescent="0.2">
      <c r="A19" s="34" t="s">
        <v>21</v>
      </c>
      <c r="B19" s="23"/>
      <c r="C19" s="23" t="s">
        <v>280</v>
      </c>
      <c r="D19" s="23"/>
      <c r="E19" s="16" t="s">
        <v>483</v>
      </c>
      <c r="F19" s="274" t="s">
        <v>456</v>
      </c>
      <c r="G19" s="23" t="s">
        <v>191</v>
      </c>
      <c r="H19" s="266" t="s">
        <v>445</v>
      </c>
      <c r="I19" s="16"/>
      <c r="J19" s="16"/>
      <c r="K19" s="15" t="s">
        <v>301</v>
      </c>
      <c r="L19" s="24">
        <v>2</v>
      </c>
      <c r="M19" s="24">
        <v>4</v>
      </c>
      <c r="N19" s="16"/>
      <c r="O19" s="16"/>
      <c r="P19" s="16"/>
    </row>
    <row r="20" spans="1:16" x14ac:dyDescent="0.2">
      <c r="A20" s="34" t="s">
        <v>28</v>
      </c>
      <c r="B20" s="23" t="s">
        <v>187</v>
      </c>
      <c r="C20" s="23" t="s">
        <v>195</v>
      </c>
      <c r="D20" s="23" t="s">
        <v>195</v>
      </c>
      <c r="E20" s="23" t="s">
        <v>196</v>
      </c>
      <c r="F20" s="274" t="s">
        <v>457</v>
      </c>
      <c r="G20" s="23" t="s">
        <v>191</v>
      </c>
      <c r="H20" s="266" t="s">
        <v>445</v>
      </c>
      <c r="I20" s="16"/>
      <c r="J20" s="16"/>
      <c r="K20" s="15" t="s">
        <v>301</v>
      </c>
      <c r="L20" s="23">
        <v>6</v>
      </c>
      <c r="M20" s="23">
        <v>24</v>
      </c>
      <c r="N20" s="16" t="s">
        <v>197</v>
      </c>
      <c r="O20" s="16" t="s">
        <v>198</v>
      </c>
      <c r="P20" s="16" t="s">
        <v>194</v>
      </c>
    </row>
    <row r="21" spans="1:16" x14ac:dyDescent="0.2">
      <c r="A21" s="34" t="s">
        <v>28</v>
      </c>
      <c r="B21" s="23" t="s">
        <v>187</v>
      </c>
      <c r="C21" s="23" t="s">
        <v>188</v>
      </c>
      <c r="D21" s="23" t="s">
        <v>189</v>
      </c>
      <c r="E21" s="23" t="s">
        <v>190</v>
      </c>
      <c r="F21" s="274" t="s">
        <v>458</v>
      </c>
      <c r="G21" s="23" t="s">
        <v>191</v>
      </c>
      <c r="H21" s="266" t="s">
        <v>445</v>
      </c>
      <c r="I21" s="16"/>
      <c r="J21" s="16"/>
      <c r="K21" s="15" t="s">
        <v>301</v>
      </c>
      <c r="L21" s="23">
        <v>2</v>
      </c>
      <c r="M21" s="23">
        <v>8</v>
      </c>
      <c r="N21" s="23" t="s">
        <v>192</v>
      </c>
      <c r="O21" s="23" t="s">
        <v>193</v>
      </c>
      <c r="P21" s="23" t="s">
        <v>194</v>
      </c>
    </row>
    <row r="22" spans="1:16" x14ac:dyDescent="0.2">
      <c r="A22" s="34" t="s">
        <v>21</v>
      </c>
      <c r="B22" s="23" t="s">
        <v>223</v>
      </c>
      <c r="C22" s="23" t="s">
        <v>224</v>
      </c>
      <c r="D22" s="23" t="s">
        <v>225</v>
      </c>
      <c r="E22" s="23" t="s">
        <v>226</v>
      </c>
      <c r="F22" s="274" t="s">
        <v>452</v>
      </c>
      <c r="G22" s="23" t="s">
        <v>191</v>
      </c>
      <c r="H22" s="266" t="s">
        <v>445</v>
      </c>
      <c r="I22" s="16"/>
      <c r="J22" s="16"/>
      <c r="K22" s="15" t="s">
        <v>301</v>
      </c>
      <c r="L22" s="23">
        <v>8</v>
      </c>
      <c r="M22" s="23">
        <v>48</v>
      </c>
      <c r="N22" s="23" t="s">
        <v>102</v>
      </c>
      <c r="O22" s="23" t="s">
        <v>227</v>
      </c>
      <c r="P22" s="23" t="s">
        <v>217</v>
      </c>
    </row>
    <row r="23" spans="1:16" x14ac:dyDescent="0.2">
      <c r="A23" s="34" t="s">
        <v>21</v>
      </c>
      <c r="B23" s="23"/>
      <c r="C23" s="23" t="s">
        <v>270</v>
      </c>
      <c r="D23" s="23"/>
      <c r="E23" s="14" t="s">
        <v>312</v>
      </c>
      <c r="F23" s="274"/>
      <c r="G23" s="23" t="s">
        <v>191</v>
      </c>
      <c r="H23" s="266" t="s">
        <v>129</v>
      </c>
      <c r="I23" s="16"/>
      <c r="J23" s="16"/>
      <c r="K23" s="17" t="s">
        <v>335</v>
      </c>
      <c r="L23" s="24">
        <v>8</v>
      </c>
      <c r="M23" s="24">
        <v>48</v>
      </c>
      <c r="N23" s="16"/>
      <c r="O23" s="16"/>
      <c r="P23" s="16"/>
    </row>
    <row r="24" spans="1:16" x14ac:dyDescent="0.2">
      <c r="A24" s="34" t="s">
        <v>28</v>
      </c>
      <c r="B24" s="23" t="s">
        <v>218</v>
      </c>
      <c r="C24" s="23" t="s">
        <v>235</v>
      </c>
      <c r="D24" s="23" t="s">
        <v>236</v>
      </c>
      <c r="E24" s="23" t="s">
        <v>237</v>
      </c>
      <c r="F24" s="274" t="s">
        <v>459</v>
      </c>
      <c r="G24" s="23" t="s">
        <v>191</v>
      </c>
      <c r="H24" s="266" t="s">
        <v>445</v>
      </c>
      <c r="I24" s="16"/>
      <c r="J24" s="16"/>
      <c r="K24" s="15" t="s">
        <v>301</v>
      </c>
      <c r="L24" s="23">
        <v>4</v>
      </c>
      <c r="M24" s="23">
        <v>8</v>
      </c>
      <c r="N24" s="23" t="s">
        <v>221</v>
      </c>
      <c r="O24" s="23" t="s">
        <v>238</v>
      </c>
      <c r="P24" s="23" t="s">
        <v>217</v>
      </c>
    </row>
    <row r="25" spans="1:16" x14ac:dyDescent="0.2">
      <c r="A25" s="34" t="s">
        <v>28</v>
      </c>
      <c r="B25" s="23" t="s">
        <v>212</v>
      </c>
      <c r="C25" s="23" t="s">
        <v>213</v>
      </c>
      <c r="D25" s="23" t="s">
        <v>213</v>
      </c>
      <c r="E25" s="23" t="s">
        <v>214</v>
      </c>
      <c r="F25" s="274" t="s">
        <v>451</v>
      </c>
      <c r="G25" s="23" t="s">
        <v>191</v>
      </c>
      <c r="H25" s="266" t="s">
        <v>445</v>
      </c>
      <c r="I25" s="16"/>
      <c r="J25" s="16"/>
      <c r="K25" s="15" t="s">
        <v>301</v>
      </c>
      <c r="L25" s="23">
        <v>2</v>
      </c>
      <c r="M25" s="23">
        <v>4</v>
      </c>
      <c r="N25" s="23" t="s">
        <v>215</v>
      </c>
      <c r="O25" s="23" t="s">
        <v>216</v>
      </c>
      <c r="P25" s="23" t="s">
        <v>217</v>
      </c>
    </row>
    <row r="26" spans="1:16" x14ac:dyDescent="0.2">
      <c r="A26" s="34" t="s">
        <v>28</v>
      </c>
      <c r="B26" s="23"/>
      <c r="C26" s="23" t="s">
        <v>281</v>
      </c>
      <c r="D26" s="23"/>
      <c r="E26" s="16" t="s">
        <v>313</v>
      </c>
      <c r="F26" s="274" t="s">
        <v>448</v>
      </c>
      <c r="G26" s="23" t="s">
        <v>191</v>
      </c>
      <c r="H26" s="266" t="s">
        <v>445</v>
      </c>
      <c r="I26" s="16"/>
      <c r="J26" s="16"/>
      <c r="K26" s="15" t="s">
        <v>301</v>
      </c>
      <c r="L26" s="24">
        <v>2</v>
      </c>
      <c r="M26" s="24">
        <v>8</v>
      </c>
      <c r="N26" s="16"/>
      <c r="O26" s="16"/>
      <c r="P26" s="16"/>
    </row>
    <row r="27" spans="1:16" x14ac:dyDescent="0.2">
      <c r="A27" s="34" t="s">
        <v>28</v>
      </c>
      <c r="B27" s="23" t="s">
        <v>187</v>
      </c>
      <c r="C27" s="23" t="s">
        <v>199</v>
      </c>
      <c r="D27" s="23" t="s">
        <v>200</v>
      </c>
      <c r="E27" s="23" t="s">
        <v>201</v>
      </c>
      <c r="F27" s="274" t="s">
        <v>457</v>
      </c>
      <c r="G27" s="23" t="s">
        <v>191</v>
      </c>
      <c r="H27" s="266" t="s">
        <v>445</v>
      </c>
      <c r="I27" s="16"/>
      <c r="J27" s="16"/>
      <c r="K27" s="15" t="s">
        <v>301</v>
      </c>
      <c r="L27" s="23">
        <v>6</v>
      </c>
      <c r="M27" s="23">
        <v>24</v>
      </c>
      <c r="N27" s="16" t="s">
        <v>197</v>
      </c>
      <c r="O27" s="16" t="s">
        <v>202</v>
      </c>
      <c r="P27" s="16" t="s">
        <v>194</v>
      </c>
    </row>
    <row r="28" spans="1:16" x14ac:dyDescent="0.2">
      <c r="A28" s="34" t="s">
        <v>28</v>
      </c>
      <c r="B28" s="23"/>
      <c r="C28" s="23" t="s">
        <v>282</v>
      </c>
      <c r="D28" s="23"/>
      <c r="E28" s="16" t="s">
        <v>314</v>
      </c>
      <c r="F28" s="274" t="s">
        <v>460</v>
      </c>
      <c r="G28" s="23" t="s">
        <v>191</v>
      </c>
      <c r="H28" s="266" t="s">
        <v>445</v>
      </c>
      <c r="I28" s="16"/>
      <c r="J28" s="16"/>
      <c r="K28" s="15" t="s">
        <v>301</v>
      </c>
      <c r="L28" s="24">
        <v>2</v>
      </c>
      <c r="M28" s="24">
        <v>8</v>
      </c>
      <c r="N28" s="16"/>
      <c r="O28" s="16"/>
      <c r="P28" s="16"/>
    </row>
    <row r="29" spans="1:16" x14ac:dyDescent="0.2">
      <c r="A29" s="34" t="s">
        <v>21</v>
      </c>
      <c r="B29" s="23" t="s">
        <v>158</v>
      </c>
      <c r="C29" s="23" t="s">
        <v>159</v>
      </c>
      <c r="D29" s="23" t="s">
        <v>159</v>
      </c>
      <c r="E29" s="23" t="s">
        <v>160</v>
      </c>
      <c r="F29" s="274" t="s">
        <v>490</v>
      </c>
      <c r="G29" s="23" t="s">
        <v>19</v>
      </c>
      <c r="H29" s="16" t="s">
        <v>20</v>
      </c>
      <c r="I29" s="16"/>
      <c r="J29" s="16"/>
      <c r="K29" s="15" t="s">
        <v>301</v>
      </c>
      <c r="L29" s="23">
        <v>2</v>
      </c>
      <c r="M29" s="23">
        <v>4</v>
      </c>
      <c r="N29" s="23" t="s">
        <v>155</v>
      </c>
      <c r="O29" s="23" t="s">
        <v>161</v>
      </c>
      <c r="P29" s="23" t="s">
        <v>157</v>
      </c>
    </row>
    <row r="30" spans="1:16" x14ac:dyDescent="0.2">
      <c r="A30" s="34" t="s">
        <v>28</v>
      </c>
      <c r="B30" s="23" t="s">
        <v>158</v>
      </c>
      <c r="C30" s="23" t="s">
        <v>300</v>
      </c>
      <c r="D30" s="23" t="s">
        <v>162</v>
      </c>
      <c r="E30" s="23" t="s">
        <v>163</v>
      </c>
      <c r="F30" s="274" t="s">
        <v>490</v>
      </c>
      <c r="G30" s="23" t="s">
        <v>19</v>
      </c>
      <c r="H30" s="16" t="s">
        <v>20</v>
      </c>
      <c r="I30" s="16"/>
      <c r="J30" s="16"/>
      <c r="K30" s="15" t="s">
        <v>301</v>
      </c>
      <c r="L30" s="23">
        <v>2</v>
      </c>
      <c r="M30" s="23">
        <v>4</v>
      </c>
      <c r="N30" s="23" t="s">
        <v>155</v>
      </c>
      <c r="O30" s="23" t="s">
        <v>164</v>
      </c>
      <c r="P30" s="23" t="s">
        <v>157</v>
      </c>
    </row>
    <row r="31" spans="1:16" x14ac:dyDescent="0.2">
      <c r="A31" s="34" t="s">
        <v>21</v>
      </c>
      <c r="B31" s="23"/>
      <c r="C31" s="23" t="s">
        <v>283</v>
      </c>
      <c r="D31" s="23"/>
      <c r="E31" s="16" t="s">
        <v>310</v>
      </c>
      <c r="F31" s="16" t="s">
        <v>476</v>
      </c>
      <c r="G31" s="23" t="s">
        <v>19</v>
      </c>
      <c r="H31" s="266" t="s">
        <v>445</v>
      </c>
      <c r="I31" s="16"/>
      <c r="J31" s="16"/>
      <c r="K31" s="15" t="s">
        <v>301</v>
      </c>
      <c r="L31" s="25">
        <v>4</v>
      </c>
      <c r="M31" s="25">
        <v>8</v>
      </c>
      <c r="N31" s="16"/>
      <c r="O31" s="16"/>
      <c r="P31" s="16"/>
    </row>
    <row r="32" spans="1:16" x14ac:dyDescent="0.2">
      <c r="A32" s="34" t="s">
        <v>21</v>
      </c>
      <c r="B32" s="23" t="s">
        <v>90</v>
      </c>
      <c r="C32" s="23" t="s">
        <v>91</v>
      </c>
      <c r="D32" s="23" t="s">
        <v>92</v>
      </c>
      <c r="E32" s="23" t="s">
        <v>93</v>
      </c>
      <c r="F32" s="274" t="s">
        <v>453</v>
      </c>
      <c r="G32" s="23" t="s">
        <v>19</v>
      </c>
      <c r="H32" s="16" t="s">
        <v>20</v>
      </c>
      <c r="I32" s="16"/>
      <c r="J32" s="16"/>
      <c r="K32" s="15" t="s">
        <v>301</v>
      </c>
      <c r="L32" s="23">
        <v>2</v>
      </c>
      <c r="M32" s="23">
        <v>10</v>
      </c>
      <c r="N32" s="23" t="s">
        <v>22</v>
      </c>
      <c r="O32" s="23" t="s">
        <v>94</v>
      </c>
      <c r="P32" s="23" t="s">
        <v>72</v>
      </c>
    </row>
    <row r="33" spans="1:17" x14ac:dyDescent="0.2">
      <c r="A33" s="34" t="s">
        <v>21</v>
      </c>
      <c r="B33" s="26"/>
      <c r="C33" s="260" t="s">
        <v>327</v>
      </c>
      <c r="D33" s="261"/>
      <c r="E33" s="14" t="s">
        <v>310</v>
      </c>
      <c r="F33" s="274" t="s">
        <v>477</v>
      </c>
      <c r="G33" s="23" t="s">
        <v>19</v>
      </c>
      <c r="H33" s="266" t="s">
        <v>37</v>
      </c>
      <c r="I33" s="27"/>
      <c r="J33" s="27"/>
      <c r="K33" s="15" t="s">
        <v>301</v>
      </c>
      <c r="L33" s="24">
        <v>2</v>
      </c>
      <c r="M33" s="24">
        <v>2</v>
      </c>
      <c r="N33" s="16"/>
      <c r="O33" s="16"/>
      <c r="P33" s="16"/>
      <c r="Q33" s="18"/>
    </row>
    <row r="34" spans="1:17" x14ac:dyDescent="0.2">
      <c r="A34" s="34" t="s">
        <v>21</v>
      </c>
      <c r="B34" s="23" t="s">
        <v>142</v>
      </c>
      <c r="C34" s="23" t="s">
        <v>143</v>
      </c>
      <c r="D34" s="23" t="s">
        <v>144</v>
      </c>
      <c r="E34" s="23" t="s">
        <v>145</v>
      </c>
      <c r="F34" s="274" t="s">
        <v>450</v>
      </c>
      <c r="G34" s="23" t="s">
        <v>19</v>
      </c>
      <c r="H34" s="16" t="s">
        <v>33</v>
      </c>
      <c r="I34" s="16"/>
      <c r="J34" s="16"/>
      <c r="K34" s="15" t="s">
        <v>301</v>
      </c>
      <c r="L34" s="23">
        <v>4</v>
      </c>
      <c r="M34" s="23">
        <v>10</v>
      </c>
      <c r="N34" s="23" t="s">
        <v>22</v>
      </c>
      <c r="O34" s="23" t="s">
        <v>146</v>
      </c>
      <c r="P34" s="23" t="s">
        <v>72</v>
      </c>
    </row>
    <row r="35" spans="1:17" x14ac:dyDescent="0.2">
      <c r="A35" s="34" t="s">
        <v>21</v>
      </c>
      <c r="B35" s="26"/>
      <c r="C35" s="260" t="s">
        <v>331</v>
      </c>
      <c r="D35" s="261"/>
      <c r="E35" s="14" t="s">
        <v>310</v>
      </c>
      <c r="F35" s="274" t="s">
        <v>482</v>
      </c>
      <c r="G35" s="23" t="s">
        <v>19</v>
      </c>
      <c r="H35" s="266" t="s">
        <v>37</v>
      </c>
      <c r="I35" s="27"/>
      <c r="J35" s="27"/>
      <c r="K35" s="15" t="s">
        <v>301</v>
      </c>
      <c r="L35" s="24">
        <v>4</v>
      </c>
      <c r="M35" s="24">
        <v>6</v>
      </c>
      <c r="N35" s="16"/>
      <c r="O35" s="16"/>
      <c r="P35" s="16"/>
    </row>
    <row r="36" spans="1:17" x14ac:dyDescent="0.2">
      <c r="A36" s="34" t="s">
        <v>21</v>
      </c>
      <c r="B36" s="23" t="s">
        <v>108</v>
      </c>
      <c r="C36" s="23" t="s">
        <v>109</v>
      </c>
      <c r="D36" s="23" t="s">
        <v>109</v>
      </c>
      <c r="E36" s="23" t="s">
        <v>110</v>
      </c>
      <c r="F36" s="274" t="s">
        <v>452</v>
      </c>
      <c r="G36" s="23" t="s">
        <v>19</v>
      </c>
      <c r="H36" s="16" t="s">
        <v>33</v>
      </c>
      <c r="I36" s="16"/>
      <c r="J36" s="16"/>
      <c r="K36" s="15" t="s">
        <v>301</v>
      </c>
      <c r="L36" s="23">
        <v>4</v>
      </c>
      <c r="M36" s="23">
        <v>24</v>
      </c>
      <c r="N36" s="23" t="s">
        <v>111</v>
      </c>
      <c r="O36" s="23" t="s">
        <v>112</v>
      </c>
      <c r="P36" s="23" t="s">
        <v>72</v>
      </c>
    </row>
    <row r="37" spans="1:17" x14ac:dyDescent="0.2">
      <c r="A37" s="34" t="s">
        <v>21</v>
      </c>
      <c r="B37" s="23" t="s">
        <v>180</v>
      </c>
      <c r="C37" s="23" t="s">
        <v>181</v>
      </c>
      <c r="D37" s="23" t="s">
        <v>181</v>
      </c>
      <c r="E37" s="23" t="s">
        <v>182</v>
      </c>
      <c r="F37" s="274" t="s">
        <v>461</v>
      </c>
      <c r="G37" s="23" t="s">
        <v>19</v>
      </c>
      <c r="H37" s="16" t="s">
        <v>37</v>
      </c>
      <c r="I37" s="16"/>
      <c r="J37" s="16"/>
      <c r="K37" s="15" t="s">
        <v>301</v>
      </c>
      <c r="L37" s="23">
        <v>2</v>
      </c>
      <c r="M37" s="23">
        <v>4</v>
      </c>
      <c r="N37" s="23" t="s">
        <v>140</v>
      </c>
      <c r="O37" s="23" t="s">
        <v>183</v>
      </c>
      <c r="P37" s="23" t="s">
        <v>184</v>
      </c>
    </row>
    <row r="38" spans="1:17" x14ac:dyDescent="0.2">
      <c r="A38" s="34" t="s">
        <v>28</v>
      </c>
      <c r="B38" s="23" t="s">
        <v>180</v>
      </c>
      <c r="C38" s="23" t="s">
        <v>185</v>
      </c>
      <c r="D38" s="23" t="s">
        <v>185</v>
      </c>
      <c r="E38" s="23" t="s">
        <v>186</v>
      </c>
      <c r="F38" s="274" t="s">
        <v>461</v>
      </c>
      <c r="G38" s="23" t="s">
        <v>19</v>
      </c>
      <c r="H38" s="16" t="s">
        <v>37</v>
      </c>
      <c r="I38" s="16"/>
      <c r="J38" s="16"/>
      <c r="K38" s="15" t="s">
        <v>301</v>
      </c>
      <c r="L38" s="23">
        <v>1</v>
      </c>
      <c r="M38" s="23">
        <v>1</v>
      </c>
      <c r="N38" s="23" t="s">
        <v>140</v>
      </c>
      <c r="O38" s="23" t="s">
        <v>174</v>
      </c>
      <c r="P38" s="23" t="s">
        <v>184</v>
      </c>
    </row>
    <row r="39" spans="1:17" x14ac:dyDescent="0.2">
      <c r="A39" s="34" t="s">
        <v>21</v>
      </c>
      <c r="B39" s="23" t="s">
        <v>68</v>
      </c>
      <c r="C39" s="23" t="s">
        <v>69</v>
      </c>
      <c r="D39" s="23" t="s">
        <v>69</v>
      </c>
      <c r="E39" s="23" t="s">
        <v>70</v>
      </c>
      <c r="F39" s="274" t="s">
        <v>454</v>
      </c>
      <c r="G39" s="23" t="s">
        <v>19</v>
      </c>
      <c r="H39" s="16" t="s">
        <v>33</v>
      </c>
      <c r="I39" s="16"/>
      <c r="J39" s="16"/>
      <c r="K39" s="15" t="s">
        <v>301</v>
      </c>
      <c r="L39" s="23">
        <v>4</v>
      </c>
      <c r="M39" s="23">
        <v>6</v>
      </c>
      <c r="N39" s="23" t="s">
        <v>22</v>
      </c>
      <c r="O39" s="23" t="s">
        <v>71</v>
      </c>
      <c r="P39" s="23" t="s">
        <v>72</v>
      </c>
    </row>
    <row r="40" spans="1:17" x14ac:dyDescent="0.2">
      <c r="A40" s="34" t="s">
        <v>21</v>
      </c>
      <c r="B40" s="23" t="s">
        <v>61</v>
      </c>
      <c r="C40" s="23" t="s">
        <v>62</v>
      </c>
      <c r="D40" s="23" t="s">
        <v>62</v>
      </c>
      <c r="E40" s="23" t="s">
        <v>63</v>
      </c>
      <c r="F40" s="274" t="s">
        <v>462</v>
      </c>
      <c r="G40" s="23" t="s">
        <v>19</v>
      </c>
      <c r="H40" s="266" t="s">
        <v>20</v>
      </c>
      <c r="I40" s="14"/>
      <c r="J40" s="14"/>
      <c r="K40" s="15" t="s">
        <v>301</v>
      </c>
      <c r="L40" s="23">
        <v>2</v>
      </c>
      <c r="M40" s="23">
        <v>2</v>
      </c>
      <c r="N40" s="23" t="s">
        <v>22</v>
      </c>
      <c r="O40" s="23" t="s">
        <v>64</v>
      </c>
      <c r="P40" s="23" t="s">
        <v>24</v>
      </c>
    </row>
    <row r="41" spans="1:17" x14ac:dyDescent="0.2">
      <c r="A41" s="34" t="s">
        <v>28</v>
      </c>
      <c r="B41" s="23" t="s">
        <v>61</v>
      </c>
      <c r="C41" s="23" t="s">
        <v>65</v>
      </c>
      <c r="D41" s="23" t="s">
        <v>65</v>
      </c>
      <c r="E41" s="23" t="s">
        <v>66</v>
      </c>
      <c r="F41" s="274" t="s">
        <v>462</v>
      </c>
      <c r="G41" s="23" t="s">
        <v>19</v>
      </c>
      <c r="H41" s="266" t="s">
        <v>20</v>
      </c>
      <c r="I41" s="14"/>
      <c r="J41" s="14"/>
      <c r="K41" s="15" t="s">
        <v>301</v>
      </c>
      <c r="L41" s="23">
        <v>2</v>
      </c>
      <c r="M41" s="23">
        <v>2</v>
      </c>
      <c r="N41" s="23" t="s">
        <v>22</v>
      </c>
      <c r="O41" s="23" t="s">
        <v>67</v>
      </c>
      <c r="P41" s="23" t="s">
        <v>24</v>
      </c>
    </row>
    <row r="42" spans="1:17" x14ac:dyDescent="0.2">
      <c r="A42" s="34" t="s">
        <v>21</v>
      </c>
      <c r="B42" s="23" t="s">
        <v>61</v>
      </c>
      <c r="C42" s="23" t="s">
        <v>120</v>
      </c>
      <c r="D42" s="23" t="s">
        <v>120</v>
      </c>
      <c r="E42" s="23" t="s">
        <v>121</v>
      </c>
      <c r="F42" s="274" t="s">
        <v>463</v>
      </c>
      <c r="G42" s="23" t="s">
        <v>19</v>
      </c>
      <c r="H42" s="266" t="s">
        <v>20</v>
      </c>
      <c r="I42" s="14"/>
      <c r="J42" s="14"/>
      <c r="K42" s="15" t="s">
        <v>301</v>
      </c>
      <c r="L42" s="23">
        <v>2</v>
      </c>
      <c r="M42" s="23">
        <v>2</v>
      </c>
      <c r="N42" s="23" t="s">
        <v>22</v>
      </c>
      <c r="O42" s="23" t="s">
        <v>122</v>
      </c>
      <c r="P42" s="23" t="s">
        <v>72</v>
      </c>
    </row>
    <row r="43" spans="1:17" x14ac:dyDescent="0.2">
      <c r="A43" s="34" t="s">
        <v>28</v>
      </c>
      <c r="B43" s="23" t="s">
        <v>61</v>
      </c>
      <c r="C43" s="23" t="s">
        <v>123</v>
      </c>
      <c r="D43" s="23" t="s">
        <v>123</v>
      </c>
      <c r="E43" s="23" t="s">
        <v>124</v>
      </c>
      <c r="F43" s="274" t="s">
        <v>463</v>
      </c>
      <c r="G43" s="23" t="s">
        <v>19</v>
      </c>
      <c r="H43" s="266" t="s">
        <v>20</v>
      </c>
      <c r="I43" s="14"/>
      <c r="J43" s="14"/>
      <c r="K43" s="15" t="s">
        <v>301</v>
      </c>
      <c r="L43" s="23">
        <v>2</v>
      </c>
      <c r="M43" s="23">
        <v>2</v>
      </c>
      <c r="N43" s="23" t="s">
        <v>22</v>
      </c>
      <c r="O43" s="23" t="s">
        <v>125</v>
      </c>
      <c r="P43" s="23" t="s">
        <v>72</v>
      </c>
    </row>
    <row r="44" spans="1:17" x14ac:dyDescent="0.2">
      <c r="A44" s="34" t="s">
        <v>21</v>
      </c>
      <c r="B44" s="23"/>
      <c r="C44" s="23" t="s">
        <v>271</v>
      </c>
      <c r="D44" s="23"/>
      <c r="E44" s="14" t="s">
        <v>315</v>
      </c>
      <c r="F44" s="16"/>
      <c r="G44" s="23" t="s">
        <v>19</v>
      </c>
      <c r="H44" s="266" t="s">
        <v>129</v>
      </c>
      <c r="I44" s="16"/>
      <c r="J44" s="16"/>
      <c r="K44" s="15" t="s">
        <v>301</v>
      </c>
      <c r="L44" s="24">
        <v>4</v>
      </c>
      <c r="M44" s="24">
        <v>16</v>
      </c>
      <c r="N44" s="16"/>
      <c r="O44" s="16"/>
      <c r="P44" s="16"/>
    </row>
    <row r="45" spans="1:17" x14ac:dyDescent="0.2">
      <c r="A45" s="34" t="s">
        <v>28</v>
      </c>
      <c r="B45" s="23"/>
      <c r="C45" s="23" t="s">
        <v>272</v>
      </c>
      <c r="D45" s="23"/>
      <c r="E45" s="14" t="s">
        <v>315</v>
      </c>
      <c r="F45" s="16"/>
      <c r="G45" s="23" t="s">
        <v>19</v>
      </c>
      <c r="H45" s="266" t="s">
        <v>129</v>
      </c>
      <c r="I45" s="16"/>
      <c r="J45" s="16"/>
      <c r="K45" s="15" t="s">
        <v>301</v>
      </c>
      <c r="L45" s="24">
        <v>4</v>
      </c>
      <c r="M45" s="24">
        <v>16</v>
      </c>
      <c r="N45" s="16"/>
      <c r="O45" s="16"/>
      <c r="P45" s="16"/>
    </row>
    <row r="46" spans="1:17" x14ac:dyDescent="0.2">
      <c r="A46" s="34" t="s">
        <v>21</v>
      </c>
      <c r="B46" s="23" t="s">
        <v>73</v>
      </c>
      <c r="C46" s="23" t="s">
        <v>74</v>
      </c>
      <c r="D46" s="23" t="s">
        <v>74</v>
      </c>
      <c r="E46" s="23" t="s">
        <v>75</v>
      </c>
      <c r="F46" s="274" t="s">
        <v>455</v>
      </c>
      <c r="G46" s="23" t="s">
        <v>19</v>
      </c>
      <c r="H46" s="16" t="s">
        <v>20</v>
      </c>
      <c r="I46" s="16"/>
      <c r="J46" s="16"/>
      <c r="K46" s="15" t="s">
        <v>301</v>
      </c>
      <c r="L46" s="23">
        <v>2</v>
      </c>
      <c r="M46" s="23">
        <v>2</v>
      </c>
      <c r="N46" s="23" t="s">
        <v>22</v>
      </c>
      <c r="O46" s="23" t="s">
        <v>76</v>
      </c>
      <c r="P46" s="23" t="s">
        <v>72</v>
      </c>
    </row>
    <row r="47" spans="1:17" x14ac:dyDescent="0.2">
      <c r="A47" s="34" t="s">
        <v>28</v>
      </c>
      <c r="B47" s="23" t="s">
        <v>73</v>
      </c>
      <c r="C47" s="23" t="s">
        <v>77</v>
      </c>
      <c r="D47" s="23" t="s">
        <v>77</v>
      </c>
      <c r="E47" s="23" t="s">
        <v>78</v>
      </c>
      <c r="F47" s="274" t="s">
        <v>455</v>
      </c>
      <c r="G47" s="23" t="s">
        <v>19</v>
      </c>
      <c r="H47" s="16" t="s">
        <v>20</v>
      </c>
      <c r="I47" s="16"/>
      <c r="J47" s="16"/>
      <c r="K47" s="15" t="s">
        <v>301</v>
      </c>
      <c r="L47" s="23">
        <v>2</v>
      </c>
      <c r="M47" s="23">
        <v>2</v>
      </c>
      <c r="N47" s="23" t="s">
        <v>22</v>
      </c>
      <c r="O47" s="23" t="s">
        <v>79</v>
      </c>
      <c r="P47" s="23" t="s">
        <v>72</v>
      </c>
    </row>
    <row r="48" spans="1:17" x14ac:dyDescent="0.2">
      <c r="A48" s="34" t="s">
        <v>21</v>
      </c>
      <c r="B48" s="23" t="s">
        <v>85</v>
      </c>
      <c r="C48" s="23" t="s">
        <v>86</v>
      </c>
      <c r="D48" s="23" t="s">
        <v>86</v>
      </c>
      <c r="E48" s="23" t="s">
        <v>87</v>
      </c>
      <c r="F48" s="274" t="s">
        <v>464</v>
      </c>
      <c r="G48" s="23" t="s">
        <v>19</v>
      </c>
      <c r="H48" s="16" t="s">
        <v>33</v>
      </c>
      <c r="I48" s="16"/>
      <c r="J48" s="16"/>
      <c r="K48" s="15" t="s">
        <v>301</v>
      </c>
      <c r="L48" s="23">
        <v>2</v>
      </c>
      <c r="M48" s="23">
        <v>6</v>
      </c>
      <c r="N48" s="23" t="s">
        <v>88</v>
      </c>
      <c r="O48" s="23" t="s">
        <v>89</v>
      </c>
      <c r="P48" s="23" t="s">
        <v>72</v>
      </c>
    </row>
    <row r="49" spans="1:16" x14ac:dyDescent="0.2">
      <c r="A49" s="34" t="s">
        <v>21</v>
      </c>
      <c r="B49" s="23" t="s">
        <v>132</v>
      </c>
      <c r="C49" s="23" t="s">
        <v>133</v>
      </c>
      <c r="D49" s="23" t="s">
        <v>134</v>
      </c>
      <c r="E49" s="23" t="s">
        <v>135</v>
      </c>
      <c r="F49" s="274" t="s">
        <v>465</v>
      </c>
      <c r="G49" s="23" t="s">
        <v>19</v>
      </c>
      <c r="H49" s="270" t="s">
        <v>37</v>
      </c>
      <c r="I49" s="16"/>
      <c r="J49" s="16"/>
      <c r="K49" s="15" t="s">
        <v>301</v>
      </c>
      <c r="L49" s="23">
        <v>2</v>
      </c>
      <c r="M49" s="23">
        <v>4</v>
      </c>
      <c r="N49" s="23" t="s">
        <v>22</v>
      </c>
      <c r="O49" s="23" t="s">
        <v>136</v>
      </c>
      <c r="P49" s="23" t="s">
        <v>72</v>
      </c>
    </row>
    <row r="50" spans="1:16" x14ac:dyDescent="0.2">
      <c r="A50" s="34" t="s">
        <v>21</v>
      </c>
      <c r="B50" s="26"/>
      <c r="C50" s="260" t="s">
        <v>332</v>
      </c>
      <c r="D50" s="261"/>
      <c r="E50" s="14" t="s">
        <v>310</v>
      </c>
      <c r="F50" s="274" t="s">
        <v>448</v>
      </c>
      <c r="G50" s="23" t="s">
        <v>19</v>
      </c>
      <c r="H50" s="266" t="s">
        <v>445</v>
      </c>
      <c r="I50" s="27"/>
      <c r="J50" s="27"/>
      <c r="K50" s="15" t="s">
        <v>301</v>
      </c>
      <c r="L50" s="24">
        <v>2</v>
      </c>
      <c r="M50" s="24">
        <v>4</v>
      </c>
      <c r="N50" s="16"/>
      <c r="O50" s="16"/>
      <c r="P50" s="16"/>
    </row>
    <row r="51" spans="1:16" x14ac:dyDescent="0.2">
      <c r="A51" s="34" t="s">
        <v>21</v>
      </c>
      <c r="B51" s="23" t="s">
        <v>16</v>
      </c>
      <c r="C51" s="23" t="s">
        <v>54</v>
      </c>
      <c r="D51" s="23" t="s">
        <v>55</v>
      </c>
      <c r="E51" s="23" t="s">
        <v>56</v>
      </c>
      <c r="F51" s="274" t="s">
        <v>457</v>
      </c>
      <c r="G51" s="23" t="s">
        <v>19</v>
      </c>
      <c r="H51" s="16" t="s">
        <v>20</v>
      </c>
      <c r="I51" s="16"/>
      <c r="J51" s="16"/>
      <c r="K51" s="15" t="s">
        <v>301</v>
      </c>
      <c r="L51" s="23">
        <v>2</v>
      </c>
      <c r="M51" s="23">
        <v>32</v>
      </c>
      <c r="N51" s="23" t="s">
        <v>22</v>
      </c>
      <c r="O51" s="23" t="s">
        <v>57</v>
      </c>
      <c r="P51" s="23" t="s">
        <v>24</v>
      </c>
    </row>
    <row r="52" spans="1:16" x14ac:dyDescent="0.2">
      <c r="A52" s="34" t="s">
        <v>28</v>
      </c>
      <c r="B52" s="23" t="s">
        <v>16</v>
      </c>
      <c r="C52" s="23" t="s">
        <v>58</v>
      </c>
      <c r="D52" s="23" t="s">
        <v>58</v>
      </c>
      <c r="E52" s="23" t="s">
        <v>59</v>
      </c>
      <c r="F52" s="274" t="s">
        <v>457</v>
      </c>
      <c r="G52" s="23" t="s">
        <v>19</v>
      </c>
      <c r="H52" s="16" t="s">
        <v>20</v>
      </c>
      <c r="I52" s="16"/>
      <c r="J52" s="16"/>
      <c r="K52" s="15" t="s">
        <v>301</v>
      </c>
      <c r="L52" s="23">
        <v>2</v>
      </c>
      <c r="M52" s="23">
        <v>32</v>
      </c>
      <c r="N52" s="23" t="s">
        <v>22</v>
      </c>
      <c r="O52" s="23" t="s">
        <v>60</v>
      </c>
      <c r="P52" s="23" t="s">
        <v>24</v>
      </c>
    </row>
    <row r="53" spans="1:16" x14ac:dyDescent="0.2">
      <c r="A53" s="34" t="s">
        <v>21</v>
      </c>
      <c r="B53" s="26"/>
      <c r="C53" s="260" t="s">
        <v>329</v>
      </c>
      <c r="D53" s="261"/>
      <c r="E53" s="14" t="s">
        <v>310</v>
      </c>
      <c r="F53" s="274" t="s">
        <v>475</v>
      </c>
      <c r="G53" s="23" t="s">
        <v>19</v>
      </c>
      <c r="H53" s="266" t="s">
        <v>33</v>
      </c>
      <c r="I53" s="27"/>
      <c r="J53" s="27"/>
      <c r="K53" s="15" t="s">
        <v>301</v>
      </c>
      <c r="L53" s="24">
        <v>4</v>
      </c>
      <c r="M53" s="24">
        <v>16</v>
      </c>
      <c r="N53" s="16"/>
      <c r="O53" s="16"/>
      <c r="P53" s="16"/>
    </row>
    <row r="54" spans="1:16" x14ac:dyDescent="0.2">
      <c r="A54" s="34" t="s">
        <v>21</v>
      </c>
      <c r="B54" s="23" t="s">
        <v>16</v>
      </c>
      <c r="C54" s="23" t="s">
        <v>46</v>
      </c>
      <c r="D54" s="23" t="s">
        <v>47</v>
      </c>
      <c r="E54" s="23" t="s">
        <v>48</v>
      </c>
      <c r="F54" s="274" t="s">
        <v>458</v>
      </c>
      <c r="G54" s="23" t="s">
        <v>19</v>
      </c>
      <c r="H54" s="16" t="s">
        <v>20</v>
      </c>
      <c r="I54" s="16"/>
      <c r="J54" s="16"/>
      <c r="K54" s="15" t="s">
        <v>301</v>
      </c>
      <c r="L54" s="23">
        <v>16</v>
      </c>
      <c r="M54" s="23">
        <v>32</v>
      </c>
      <c r="N54" s="23" t="s">
        <v>22</v>
      </c>
      <c r="O54" s="23" t="s">
        <v>49</v>
      </c>
      <c r="P54" s="23" t="s">
        <v>24</v>
      </c>
    </row>
    <row r="55" spans="1:16" x14ac:dyDescent="0.2">
      <c r="A55" s="34" t="s">
        <v>28</v>
      </c>
      <c r="B55" s="23" t="s">
        <v>16</v>
      </c>
      <c r="C55" s="23" t="s">
        <v>50</v>
      </c>
      <c r="D55" s="23" t="s">
        <v>51</v>
      </c>
      <c r="E55" s="23" t="s">
        <v>52</v>
      </c>
      <c r="F55" s="274" t="s">
        <v>458</v>
      </c>
      <c r="G55" s="23" t="s">
        <v>19</v>
      </c>
      <c r="H55" s="16" t="s">
        <v>20</v>
      </c>
      <c r="I55" s="16"/>
      <c r="J55" s="16"/>
      <c r="K55" s="15" t="s">
        <v>301</v>
      </c>
      <c r="L55" s="23">
        <v>16</v>
      </c>
      <c r="M55" s="23">
        <v>32</v>
      </c>
      <c r="N55" s="23" t="s">
        <v>22</v>
      </c>
      <c r="O55" s="23" t="s">
        <v>53</v>
      </c>
      <c r="P55" s="23" t="s">
        <v>24</v>
      </c>
    </row>
    <row r="56" spans="1:16" x14ac:dyDescent="0.2">
      <c r="A56" s="34" t="s">
        <v>21</v>
      </c>
      <c r="B56" s="23" t="s">
        <v>165</v>
      </c>
      <c r="C56" s="23" t="s">
        <v>166</v>
      </c>
      <c r="D56" s="23" t="s">
        <v>167</v>
      </c>
      <c r="E56" s="23" t="s">
        <v>168</v>
      </c>
      <c r="F56" s="274" t="s">
        <v>466</v>
      </c>
      <c r="G56" s="23" t="s">
        <v>19</v>
      </c>
      <c r="H56" s="266" t="s">
        <v>20</v>
      </c>
      <c r="I56" s="14"/>
      <c r="J56" s="14"/>
      <c r="K56" s="15" t="s">
        <v>301</v>
      </c>
      <c r="L56" s="23">
        <v>1</v>
      </c>
      <c r="M56" s="23">
        <v>1</v>
      </c>
      <c r="N56" s="23" t="s">
        <v>22</v>
      </c>
      <c r="O56" s="23" t="s">
        <v>169</v>
      </c>
      <c r="P56" s="23" t="s">
        <v>157</v>
      </c>
    </row>
    <row r="57" spans="1:16" x14ac:dyDescent="0.2">
      <c r="A57" s="34" t="s">
        <v>21</v>
      </c>
      <c r="B57" s="23"/>
      <c r="C57" s="23" t="s">
        <v>284</v>
      </c>
      <c r="D57" s="23"/>
      <c r="E57" s="14" t="s">
        <v>316</v>
      </c>
      <c r="F57" s="16"/>
      <c r="G57" s="23" t="s">
        <v>19</v>
      </c>
      <c r="H57" s="266" t="s">
        <v>129</v>
      </c>
      <c r="I57" s="16"/>
      <c r="J57" s="16"/>
      <c r="K57" s="17" t="s">
        <v>335</v>
      </c>
      <c r="L57" s="24">
        <v>1</v>
      </c>
      <c r="M57" s="24">
        <v>1</v>
      </c>
      <c r="N57" s="16"/>
      <c r="O57" s="16"/>
      <c r="P57" s="16"/>
    </row>
    <row r="58" spans="1:16" x14ac:dyDescent="0.2">
      <c r="A58" s="34" t="s">
        <v>28</v>
      </c>
      <c r="B58" s="23" t="s">
        <v>170</v>
      </c>
      <c r="C58" s="23" t="s">
        <v>171</v>
      </c>
      <c r="D58" s="23" t="s">
        <v>172</v>
      </c>
      <c r="E58" s="23" t="s">
        <v>173</v>
      </c>
      <c r="F58" s="274" t="s">
        <v>466</v>
      </c>
      <c r="G58" s="23" t="s">
        <v>19</v>
      </c>
      <c r="H58" s="266" t="s">
        <v>20</v>
      </c>
      <c r="I58" s="14"/>
      <c r="J58" s="14"/>
      <c r="K58" s="15" t="s">
        <v>301</v>
      </c>
      <c r="L58" s="23">
        <v>1</v>
      </c>
      <c r="M58" s="23">
        <v>1</v>
      </c>
      <c r="N58" s="23" t="s">
        <v>22</v>
      </c>
      <c r="O58" s="23" t="s">
        <v>174</v>
      </c>
      <c r="P58" s="23" t="s">
        <v>157</v>
      </c>
    </row>
    <row r="59" spans="1:16" x14ac:dyDescent="0.2">
      <c r="A59" s="34" t="s">
        <v>21</v>
      </c>
      <c r="B59" s="23" t="s">
        <v>99</v>
      </c>
      <c r="C59" s="23" t="s">
        <v>100</v>
      </c>
      <c r="D59" s="23" t="s">
        <v>100</v>
      </c>
      <c r="E59" s="23" t="s">
        <v>101</v>
      </c>
      <c r="F59" s="274" t="s">
        <v>452</v>
      </c>
      <c r="G59" s="23" t="s">
        <v>19</v>
      </c>
      <c r="H59" s="16" t="s">
        <v>33</v>
      </c>
      <c r="I59" s="16"/>
      <c r="J59" s="16"/>
      <c r="K59" s="15" t="s">
        <v>301</v>
      </c>
      <c r="L59" s="23">
        <v>8</v>
      </c>
      <c r="M59" s="23">
        <v>48</v>
      </c>
      <c r="N59" s="23" t="s">
        <v>102</v>
      </c>
      <c r="O59" s="23" t="s">
        <v>103</v>
      </c>
      <c r="P59" s="23" t="s">
        <v>72</v>
      </c>
    </row>
    <row r="60" spans="1:16" x14ac:dyDescent="0.2">
      <c r="A60" s="34" t="s">
        <v>28</v>
      </c>
      <c r="B60" s="14" t="s">
        <v>317</v>
      </c>
      <c r="C60" s="23" t="s">
        <v>105</v>
      </c>
      <c r="D60" s="23" t="s">
        <v>105</v>
      </c>
      <c r="E60" s="23" t="s">
        <v>106</v>
      </c>
      <c r="F60" s="274" t="s">
        <v>452</v>
      </c>
      <c r="G60" s="23" t="s">
        <v>19</v>
      </c>
      <c r="H60" s="266" t="s">
        <v>33</v>
      </c>
      <c r="I60" s="14"/>
      <c r="J60" s="14"/>
      <c r="K60" s="15" t="s">
        <v>301</v>
      </c>
      <c r="L60" s="23">
        <v>8</v>
      </c>
      <c r="M60" s="23">
        <v>48</v>
      </c>
      <c r="N60" s="16" t="s">
        <v>104</v>
      </c>
      <c r="O60" s="16" t="s">
        <v>107</v>
      </c>
      <c r="P60" s="16" t="s">
        <v>72</v>
      </c>
    </row>
    <row r="61" spans="1:16" x14ac:dyDescent="0.2">
      <c r="A61" s="34" t="s">
        <v>21</v>
      </c>
      <c r="B61" s="23" t="s">
        <v>95</v>
      </c>
      <c r="C61" s="23" t="s">
        <v>113</v>
      </c>
      <c r="D61" s="23" t="s">
        <v>114</v>
      </c>
      <c r="E61" s="23" t="s">
        <v>115</v>
      </c>
      <c r="F61" s="274" t="s">
        <v>459</v>
      </c>
      <c r="G61" s="23" t="s">
        <v>19</v>
      </c>
      <c r="H61" s="16" t="s">
        <v>20</v>
      </c>
      <c r="I61" s="16"/>
      <c r="J61" s="16"/>
      <c r="K61" s="15" t="s">
        <v>301</v>
      </c>
      <c r="L61" s="23">
        <v>4</v>
      </c>
      <c r="M61" s="23">
        <v>24</v>
      </c>
      <c r="N61" s="23" t="s">
        <v>22</v>
      </c>
      <c r="O61" s="23" t="s">
        <v>116</v>
      </c>
      <c r="P61" s="23" t="s">
        <v>72</v>
      </c>
    </row>
    <row r="62" spans="1:16" x14ac:dyDescent="0.2">
      <c r="A62" s="34" t="s">
        <v>28</v>
      </c>
      <c r="B62" s="23" t="s">
        <v>95</v>
      </c>
      <c r="C62" s="23" t="s">
        <v>117</v>
      </c>
      <c r="D62" s="23" t="s">
        <v>117</v>
      </c>
      <c r="E62" s="23" t="s">
        <v>118</v>
      </c>
      <c r="F62" s="274" t="s">
        <v>459</v>
      </c>
      <c r="G62" s="23" t="s">
        <v>19</v>
      </c>
      <c r="H62" s="16" t="s">
        <v>20</v>
      </c>
      <c r="I62" s="16"/>
      <c r="J62" s="16"/>
      <c r="K62" s="15" t="s">
        <v>301</v>
      </c>
      <c r="L62" s="23">
        <v>4</v>
      </c>
      <c r="M62" s="23">
        <v>24</v>
      </c>
      <c r="N62" s="23" t="s">
        <v>22</v>
      </c>
      <c r="O62" s="23" t="s">
        <v>119</v>
      </c>
      <c r="P62" s="23" t="s">
        <v>72</v>
      </c>
    </row>
    <row r="63" spans="1:16" x14ac:dyDescent="0.2">
      <c r="A63" s="34" t="s">
        <v>21</v>
      </c>
      <c r="B63" s="23" t="s">
        <v>147</v>
      </c>
      <c r="C63" s="23" t="s">
        <v>148</v>
      </c>
      <c r="D63" s="23" t="s">
        <v>148</v>
      </c>
      <c r="E63" s="23" t="s">
        <v>149</v>
      </c>
      <c r="F63" s="274" t="s">
        <v>450</v>
      </c>
      <c r="G63" s="23" t="s">
        <v>19</v>
      </c>
      <c r="H63" s="16" t="s">
        <v>33</v>
      </c>
      <c r="I63" s="16"/>
      <c r="J63" s="16"/>
      <c r="K63" s="15" t="s">
        <v>301</v>
      </c>
      <c r="L63" s="23">
        <v>4</v>
      </c>
      <c r="M63" s="23">
        <v>8</v>
      </c>
      <c r="N63" s="23" t="s">
        <v>150</v>
      </c>
      <c r="O63" s="23" t="s">
        <v>151</v>
      </c>
      <c r="P63" s="23" t="s">
        <v>72</v>
      </c>
    </row>
    <row r="64" spans="1:16" x14ac:dyDescent="0.2">
      <c r="A64" s="34" t="s">
        <v>21</v>
      </c>
      <c r="B64" s="23" t="s">
        <v>137</v>
      </c>
      <c r="C64" s="23" t="s">
        <v>138</v>
      </c>
      <c r="D64" s="23" t="s">
        <v>138</v>
      </c>
      <c r="E64" s="23" t="s">
        <v>139</v>
      </c>
      <c r="F64" s="274" t="s">
        <v>467</v>
      </c>
      <c r="G64" s="23" t="s">
        <v>19</v>
      </c>
      <c r="H64" s="16" t="s">
        <v>37</v>
      </c>
      <c r="I64" s="16"/>
      <c r="J64" s="16"/>
      <c r="K64" s="15" t="s">
        <v>301</v>
      </c>
      <c r="L64" s="23">
        <v>8</v>
      </c>
      <c r="M64" s="23">
        <v>32</v>
      </c>
      <c r="N64" s="23" t="s">
        <v>140</v>
      </c>
      <c r="O64" s="23" t="s">
        <v>141</v>
      </c>
      <c r="P64" s="23" t="s">
        <v>72</v>
      </c>
    </row>
    <row r="65" spans="1:16" x14ac:dyDescent="0.2">
      <c r="A65" s="34" t="s">
        <v>21</v>
      </c>
      <c r="B65" s="26"/>
      <c r="C65" s="260" t="s">
        <v>330</v>
      </c>
      <c r="D65" s="261"/>
      <c r="E65" s="14" t="s">
        <v>310</v>
      </c>
      <c r="F65" s="274" t="s">
        <v>479</v>
      </c>
      <c r="G65" s="23" t="s">
        <v>19</v>
      </c>
      <c r="H65" s="266" t="s">
        <v>37</v>
      </c>
      <c r="I65" s="27"/>
      <c r="J65" s="27"/>
      <c r="K65" s="15" t="s">
        <v>301</v>
      </c>
      <c r="L65" s="24">
        <v>2</v>
      </c>
      <c r="M65" s="24">
        <v>4</v>
      </c>
      <c r="N65" s="16"/>
      <c r="O65" s="16"/>
      <c r="P65" s="16"/>
    </row>
    <row r="66" spans="1:16" x14ac:dyDescent="0.2">
      <c r="A66" s="34" t="s">
        <v>21</v>
      </c>
      <c r="B66" s="23"/>
      <c r="C66" s="23" t="s">
        <v>285</v>
      </c>
      <c r="D66" s="23"/>
      <c r="E66" s="14" t="s">
        <v>316</v>
      </c>
      <c r="F66" s="16"/>
      <c r="G66" s="23" t="s">
        <v>19</v>
      </c>
      <c r="H66" s="266" t="s">
        <v>129</v>
      </c>
      <c r="I66" s="16"/>
      <c r="J66" s="16"/>
      <c r="K66" s="17" t="s">
        <v>335</v>
      </c>
      <c r="L66" s="24">
        <v>4</v>
      </c>
      <c r="M66" s="24">
        <v>16</v>
      </c>
      <c r="N66" s="16"/>
      <c r="O66" s="16"/>
      <c r="P66" s="16"/>
    </row>
    <row r="67" spans="1:16" x14ac:dyDescent="0.2">
      <c r="A67" s="34" t="s">
        <v>21</v>
      </c>
      <c r="B67" s="23" t="s">
        <v>95</v>
      </c>
      <c r="C67" s="23" t="s">
        <v>96</v>
      </c>
      <c r="D67" s="23" t="s">
        <v>96</v>
      </c>
      <c r="E67" s="23" t="s">
        <v>97</v>
      </c>
      <c r="F67" s="274" t="s">
        <v>451</v>
      </c>
      <c r="G67" s="23" t="s">
        <v>19</v>
      </c>
      <c r="H67" s="16" t="s">
        <v>33</v>
      </c>
      <c r="I67" s="16"/>
      <c r="J67" s="16"/>
      <c r="K67" s="15" t="s">
        <v>301</v>
      </c>
      <c r="L67" s="23">
        <v>2</v>
      </c>
      <c r="M67" s="23">
        <v>8</v>
      </c>
      <c r="N67" s="23" t="s">
        <v>22</v>
      </c>
      <c r="O67" s="23" t="s">
        <v>98</v>
      </c>
      <c r="P67" s="23" t="s">
        <v>72</v>
      </c>
    </row>
    <row r="68" spans="1:16" x14ac:dyDescent="0.2">
      <c r="A68" s="34" t="s">
        <v>21</v>
      </c>
      <c r="B68" s="23" t="s">
        <v>80</v>
      </c>
      <c r="C68" s="23" t="s">
        <v>81</v>
      </c>
      <c r="D68" s="23" t="s">
        <v>81</v>
      </c>
      <c r="E68" s="23" t="s">
        <v>82</v>
      </c>
      <c r="F68" s="274" t="s">
        <v>448</v>
      </c>
      <c r="G68" s="23" t="s">
        <v>19</v>
      </c>
      <c r="H68" s="16" t="s">
        <v>37</v>
      </c>
      <c r="I68" s="16"/>
      <c r="J68" s="16"/>
      <c r="K68" s="15" t="s">
        <v>301</v>
      </c>
      <c r="L68" s="23">
        <v>4</v>
      </c>
      <c r="M68" s="23">
        <v>32</v>
      </c>
      <c r="N68" s="23" t="s">
        <v>83</v>
      </c>
      <c r="O68" s="23" t="s">
        <v>84</v>
      </c>
      <c r="P68" s="23" t="s">
        <v>72</v>
      </c>
    </row>
    <row r="69" spans="1:16" x14ac:dyDescent="0.2">
      <c r="A69" s="34" t="s">
        <v>21</v>
      </c>
      <c r="B69" s="23"/>
      <c r="C69" s="23" t="s">
        <v>286</v>
      </c>
      <c r="D69" s="23"/>
      <c r="E69" s="16" t="s">
        <v>310</v>
      </c>
      <c r="F69" s="274" t="s">
        <v>478</v>
      </c>
      <c r="G69" s="23" t="s">
        <v>19</v>
      </c>
      <c r="H69" s="266" t="s">
        <v>445</v>
      </c>
      <c r="I69" s="16"/>
      <c r="J69" s="16"/>
      <c r="K69" s="15" t="s">
        <v>301</v>
      </c>
      <c r="L69" s="24">
        <v>2</v>
      </c>
      <c r="M69" s="24">
        <v>2</v>
      </c>
      <c r="N69" s="16"/>
      <c r="O69" s="16"/>
      <c r="P69" s="16"/>
    </row>
    <row r="70" spans="1:16" x14ac:dyDescent="0.2">
      <c r="A70" s="34" t="s">
        <v>21</v>
      </c>
      <c r="B70" s="26"/>
      <c r="C70" s="260" t="s">
        <v>328</v>
      </c>
      <c r="D70" s="261"/>
      <c r="E70" s="14" t="s">
        <v>310</v>
      </c>
      <c r="F70" s="274" t="s">
        <v>480</v>
      </c>
      <c r="G70" s="23" t="s">
        <v>19</v>
      </c>
      <c r="H70" s="266" t="s">
        <v>445</v>
      </c>
      <c r="I70" s="27"/>
      <c r="J70" s="27"/>
      <c r="K70" s="15" t="s">
        <v>301</v>
      </c>
      <c r="L70" s="24">
        <v>2</v>
      </c>
      <c r="M70" s="24">
        <v>2</v>
      </c>
      <c r="N70" s="16"/>
      <c r="O70" s="16"/>
      <c r="P70" s="16"/>
    </row>
    <row r="71" spans="1:16" x14ac:dyDescent="0.2">
      <c r="A71" s="34" t="s">
        <v>21</v>
      </c>
      <c r="B71" s="23" t="s">
        <v>16</v>
      </c>
      <c r="C71" s="23" t="s">
        <v>17</v>
      </c>
      <c r="D71" s="23" t="s">
        <v>17</v>
      </c>
      <c r="E71" s="23" t="s">
        <v>18</v>
      </c>
      <c r="F71" s="274" t="s">
        <v>457</v>
      </c>
      <c r="G71" s="23" t="s">
        <v>19</v>
      </c>
      <c r="H71" s="16" t="s">
        <v>20</v>
      </c>
      <c r="I71" s="16"/>
      <c r="J71" s="16"/>
      <c r="K71" s="15" t="s">
        <v>301</v>
      </c>
      <c r="L71" s="23">
        <v>8</v>
      </c>
      <c r="M71" s="23">
        <v>20</v>
      </c>
      <c r="N71" s="23" t="s">
        <v>22</v>
      </c>
      <c r="O71" s="23" t="s">
        <v>23</v>
      </c>
      <c r="P71" s="23" t="s">
        <v>24</v>
      </c>
    </row>
    <row r="72" spans="1:16" x14ac:dyDescent="0.2">
      <c r="A72" s="34" t="s">
        <v>28</v>
      </c>
      <c r="B72" s="23" t="s">
        <v>16</v>
      </c>
      <c r="C72" s="23" t="s">
        <v>25</v>
      </c>
      <c r="D72" s="23" t="s">
        <v>26</v>
      </c>
      <c r="E72" s="23" t="s">
        <v>27</v>
      </c>
      <c r="F72" s="274" t="s">
        <v>457</v>
      </c>
      <c r="G72" s="23" t="s">
        <v>19</v>
      </c>
      <c r="H72" s="16" t="s">
        <v>20</v>
      </c>
      <c r="I72" s="16"/>
      <c r="J72" s="16"/>
      <c r="K72" s="15" t="s">
        <v>301</v>
      </c>
      <c r="L72" s="23">
        <v>8</v>
      </c>
      <c r="M72" s="23">
        <v>20</v>
      </c>
      <c r="N72" s="23" t="s">
        <v>22</v>
      </c>
      <c r="O72" s="23" t="s">
        <v>29</v>
      </c>
      <c r="P72" s="23" t="s">
        <v>24</v>
      </c>
    </row>
    <row r="73" spans="1:16" x14ac:dyDescent="0.2">
      <c r="A73" s="34" t="s">
        <v>21</v>
      </c>
      <c r="B73" s="23" t="s">
        <v>30</v>
      </c>
      <c r="C73" s="23" t="s">
        <v>31</v>
      </c>
      <c r="D73" s="23" t="s">
        <v>31</v>
      </c>
      <c r="E73" s="23" t="s">
        <v>32</v>
      </c>
      <c r="F73" s="274" t="s">
        <v>468</v>
      </c>
      <c r="G73" s="23" t="s">
        <v>19</v>
      </c>
      <c r="H73" s="16" t="s">
        <v>33</v>
      </c>
      <c r="I73" s="16"/>
      <c r="J73" s="16"/>
      <c r="K73" s="15" t="s">
        <v>301</v>
      </c>
      <c r="L73" s="23">
        <v>2</v>
      </c>
      <c r="M73" s="23">
        <v>8</v>
      </c>
      <c r="N73" s="23" t="s">
        <v>22</v>
      </c>
      <c r="O73" s="23" t="s">
        <v>34</v>
      </c>
      <c r="P73" s="23" t="s">
        <v>24</v>
      </c>
    </row>
    <row r="74" spans="1:16" x14ac:dyDescent="0.2">
      <c r="A74" s="34" t="s">
        <v>28</v>
      </c>
      <c r="B74" s="23" t="s">
        <v>16</v>
      </c>
      <c r="C74" s="23" t="s">
        <v>35</v>
      </c>
      <c r="D74" s="23" t="s">
        <v>35</v>
      </c>
      <c r="E74" s="23" t="s">
        <v>36</v>
      </c>
      <c r="F74" s="274" t="s">
        <v>457</v>
      </c>
      <c r="G74" s="23" t="s">
        <v>19</v>
      </c>
      <c r="H74" s="270" t="s">
        <v>20</v>
      </c>
      <c r="I74" s="16"/>
      <c r="J74" s="16"/>
      <c r="K74" s="15" t="s">
        <v>301</v>
      </c>
      <c r="L74" s="23">
        <v>8</v>
      </c>
      <c r="M74" s="23">
        <v>20</v>
      </c>
      <c r="N74" s="23" t="s">
        <v>22</v>
      </c>
      <c r="O74" s="23" t="s">
        <v>38</v>
      </c>
      <c r="P74" s="23" t="s">
        <v>24</v>
      </c>
    </row>
    <row r="75" spans="1:16" ht="33.75" x14ac:dyDescent="0.2">
      <c r="A75" s="34" t="s">
        <v>21</v>
      </c>
      <c r="B75" s="23" t="s">
        <v>16</v>
      </c>
      <c r="C75" s="23" t="s">
        <v>39</v>
      </c>
      <c r="D75" s="23" t="s">
        <v>39</v>
      </c>
      <c r="E75" s="23" t="s">
        <v>40</v>
      </c>
      <c r="F75" s="275" t="s">
        <v>481</v>
      </c>
      <c r="G75" s="23" t="s">
        <v>19</v>
      </c>
      <c r="H75" s="16" t="s">
        <v>20</v>
      </c>
      <c r="I75" s="16"/>
      <c r="J75" s="16"/>
      <c r="K75" s="15" t="s">
        <v>301</v>
      </c>
      <c r="L75" s="23">
        <v>10</v>
      </c>
      <c r="M75" s="23">
        <v>16</v>
      </c>
      <c r="N75" s="23" t="s">
        <v>22</v>
      </c>
      <c r="O75" s="23" t="s">
        <v>41</v>
      </c>
      <c r="P75" s="23" t="s">
        <v>24</v>
      </c>
    </row>
    <row r="76" spans="1:16" x14ac:dyDescent="0.2">
      <c r="A76" s="34" t="s">
        <v>21</v>
      </c>
      <c r="B76" s="23" t="s">
        <v>42</v>
      </c>
      <c r="C76" s="23" t="s">
        <v>43</v>
      </c>
      <c r="D76" s="23" t="s">
        <v>43</v>
      </c>
      <c r="E76" s="23" t="s">
        <v>44</v>
      </c>
      <c r="F76" s="274" t="s">
        <v>469</v>
      </c>
      <c r="G76" s="23" t="s">
        <v>19</v>
      </c>
      <c r="H76" s="16" t="s">
        <v>33</v>
      </c>
      <c r="I76" s="16"/>
      <c r="J76" s="16"/>
      <c r="K76" s="15" t="s">
        <v>301</v>
      </c>
      <c r="L76" s="23">
        <v>10</v>
      </c>
      <c r="M76" s="23">
        <v>16</v>
      </c>
      <c r="N76" s="23" t="s">
        <v>22</v>
      </c>
      <c r="O76" s="23" t="s">
        <v>45</v>
      </c>
      <c r="P76" s="23" t="s">
        <v>24</v>
      </c>
    </row>
    <row r="77" spans="1:16" x14ac:dyDescent="0.2">
      <c r="A77" s="34" t="s">
        <v>21</v>
      </c>
      <c r="B77" s="23"/>
      <c r="C77" s="23" t="s">
        <v>287</v>
      </c>
      <c r="D77" s="23"/>
      <c r="E77" s="14" t="s">
        <v>318</v>
      </c>
      <c r="F77" s="16"/>
      <c r="G77" s="23" t="s">
        <v>19</v>
      </c>
      <c r="H77" s="266" t="s">
        <v>129</v>
      </c>
      <c r="I77" s="16"/>
      <c r="J77" s="16"/>
      <c r="K77" s="17" t="s">
        <v>335</v>
      </c>
      <c r="L77" s="24">
        <v>12</v>
      </c>
      <c r="M77" s="24">
        <v>20</v>
      </c>
      <c r="N77" s="16"/>
      <c r="O77" s="16"/>
      <c r="P77" s="16"/>
    </row>
    <row r="78" spans="1:16" x14ac:dyDescent="0.2">
      <c r="A78" s="34" t="s">
        <v>21</v>
      </c>
      <c r="B78" s="23"/>
      <c r="C78" s="23" t="s">
        <v>288</v>
      </c>
      <c r="D78" s="23"/>
      <c r="E78" s="14" t="s">
        <v>319</v>
      </c>
      <c r="F78" s="274" t="s">
        <v>460</v>
      </c>
      <c r="G78" s="23" t="s">
        <v>19</v>
      </c>
      <c r="H78" s="266" t="s">
        <v>33</v>
      </c>
      <c r="I78" s="16"/>
      <c r="J78" s="16"/>
      <c r="K78" s="15" t="s">
        <v>301</v>
      </c>
      <c r="L78" s="24">
        <v>4</v>
      </c>
      <c r="M78" s="24">
        <v>12</v>
      </c>
      <c r="N78" s="16"/>
      <c r="O78" s="16"/>
      <c r="P78" s="16"/>
    </row>
    <row r="79" spans="1:16" x14ac:dyDescent="0.2">
      <c r="A79" s="34" t="s">
        <v>21</v>
      </c>
      <c r="B79" s="23" t="s">
        <v>254</v>
      </c>
      <c r="C79" s="23" t="s">
        <v>255</v>
      </c>
      <c r="D79" s="23" t="s">
        <v>255</v>
      </c>
      <c r="E79" s="23" t="s">
        <v>256</v>
      </c>
      <c r="F79" s="274" t="s">
        <v>450</v>
      </c>
      <c r="G79" s="23" t="s">
        <v>206</v>
      </c>
      <c r="H79" s="266" t="s">
        <v>445</v>
      </c>
      <c r="I79" s="16"/>
      <c r="J79" s="16"/>
      <c r="K79" s="15" t="s">
        <v>301</v>
      </c>
      <c r="L79" s="23">
        <v>2</v>
      </c>
      <c r="M79" s="23">
        <v>4</v>
      </c>
      <c r="N79" s="23" t="s">
        <v>252</v>
      </c>
      <c r="O79" s="23" t="s">
        <v>257</v>
      </c>
      <c r="P79" s="23" t="s">
        <v>217</v>
      </c>
    </row>
    <row r="80" spans="1:16" x14ac:dyDescent="0.2">
      <c r="A80" s="34" t="s">
        <v>21</v>
      </c>
      <c r="B80" s="23"/>
      <c r="C80" s="23" t="s">
        <v>289</v>
      </c>
      <c r="D80" s="23"/>
      <c r="E80" s="14" t="s">
        <v>316</v>
      </c>
      <c r="F80" s="16"/>
      <c r="G80" s="23" t="s">
        <v>206</v>
      </c>
      <c r="H80" s="266" t="s">
        <v>129</v>
      </c>
      <c r="I80" s="16"/>
      <c r="J80" s="16"/>
      <c r="K80" s="17" t="s">
        <v>335</v>
      </c>
      <c r="L80" s="24">
        <v>2</v>
      </c>
      <c r="M80" s="24">
        <v>4</v>
      </c>
      <c r="N80" s="16"/>
      <c r="O80" s="16"/>
      <c r="P80" s="16"/>
    </row>
    <row r="81" spans="1:16" x14ac:dyDescent="0.2">
      <c r="A81" s="34" t="s">
        <v>28</v>
      </c>
      <c r="B81" s="26"/>
      <c r="C81" s="260" t="s">
        <v>333</v>
      </c>
      <c r="D81" s="261"/>
      <c r="E81" s="14" t="s">
        <v>310</v>
      </c>
      <c r="F81" s="274" t="s">
        <v>482</v>
      </c>
      <c r="G81" s="23" t="s">
        <v>206</v>
      </c>
      <c r="H81" s="266" t="s">
        <v>445</v>
      </c>
      <c r="I81" s="27"/>
      <c r="J81" s="27"/>
      <c r="K81" s="15" t="s">
        <v>301</v>
      </c>
      <c r="L81" s="24">
        <v>4</v>
      </c>
      <c r="M81" s="24">
        <v>6</v>
      </c>
      <c r="N81" s="16"/>
      <c r="O81" s="16"/>
      <c r="P81" s="16"/>
    </row>
    <row r="82" spans="1:16" ht="33.75" x14ac:dyDescent="0.2">
      <c r="A82" s="34" t="s">
        <v>21</v>
      </c>
      <c r="B82" s="23" t="s">
        <v>258</v>
      </c>
      <c r="C82" s="23" t="s">
        <v>259</v>
      </c>
      <c r="D82" s="23" t="s">
        <v>259</v>
      </c>
      <c r="E82" s="23" t="s">
        <v>260</v>
      </c>
      <c r="F82" s="275" t="s">
        <v>470</v>
      </c>
      <c r="G82" s="23" t="s">
        <v>206</v>
      </c>
      <c r="H82" s="266" t="s">
        <v>445</v>
      </c>
      <c r="I82" s="16"/>
      <c r="J82" s="16"/>
      <c r="K82" s="15" t="s">
        <v>301</v>
      </c>
      <c r="L82" s="23">
        <v>2</v>
      </c>
      <c r="M82" s="23">
        <v>8</v>
      </c>
      <c r="N82" s="23" t="s">
        <v>221</v>
      </c>
      <c r="O82" s="23" t="s">
        <v>261</v>
      </c>
      <c r="P82" s="23" t="s">
        <v>217</v>
      </c>
    </row>
    <row r="83" spans="1:16" x14ac:dyDescent="0.2">
      <c r="A83" s="34" t="s">
        <v>21</v>
      </c>
      <c r="B83" s="23"/>
      <c r="C83" s="23" t="s">
        <v>290</v>
      </c>
      <c r="D83" s="23"/>
      <c r="E83" s="14" t="s">
        <v>319</v>
      </c>
      <c r="F83" s="274" t="s">
        <v>464</v>
      </c>
      <c r="G83" s="23" t="s">
        <v>206</v>
      </c>
      <c r="H83" s="266" t="s">
        <v>445</v>
      </c>
      <c r="I83" s="16"/>
      <c r="J83" s="16"/>
      <c r="K83" s="17" t="s">
        <v>335</v>
      </c>
      <c r="L83" s="24">
        <v>2</v>
      </c>
      <c r="M83" s="24">
        <v>6</v>
      </c>
      <c r="N83" s="16"/>
      <c r="O83" s="16"/>
      <c r="P83" s="16"/>
    </row>
    <row r="84" spans="1:16" x14ac:dyDescent="0.2">
      <c r="A84" s="34" t="s">
        <v>28</v>
      </c>
      <c r="B84" s="26"/>
      <c r="C84" s="260" t="s">
        <v>334</v>
      </c>
      <c r="D84" s="261"/>
      <c r="E84" s="14" t="s">
        <v>310</v>
      </c>
      <c r="F84" s="274" t="s">
        <v>471</v>
      </c>
      <c r="G84" s="23" t="s">
        <v>206</v>
      </c>
      <c r="H84" s="266" t="s">
        <v>445</v>
      </c>
      <c r="I84" s="27"/>
      <c r="J84" s="27"/>
      <c r="K84" s="15" t="s">
        <v>301</v>
      </c>
      <c r="L84" s="24">
        <v>2</v>
      </c>
      <c r="M84" s="24">
        <v>16</v>
      </c>
      <c r="N84" s="16"/>
      <c r="O84" s="16"/>
      <c r="P84" s="16"/>
    </row>
    <row r="85" spans="1:16" x14ac:dyDescent="0.2">
      <c r="A85" s="34" t="s">
        <v>21</v>
      </c>
      <c r="B85" s="23" t="s">
        <v>208</v>
      </c>
      <c r="C85" s="23" t="s">
        <v>209</v>
      </c>
      <c r="D85" s="23" t="s">
        <v>209</v>
      </c>
      <c r="E85" s="23" t="s">
        <v>210</v>
      </c>
      <c r="F85" s="274" t="s">
        <v>458</v>
      </c>
      <c r="G85" s="23" t="s">
        <v>206</v>
      </c>
      <c r="H85" s="266" t="s">
        <v>445</v>
      </c>
      <c r="I85" s="16"/>
      <c r="J85" s="16"/>
      <c r="K85" s="15" t="s">
        <v>301</v>
      </c>
      <c r="L85" s="23">
        <v>2</v>
      </c>
      <c r="M85" s="23">
        <v>8</v>
      </c>
      <c r="N85" s="23" t="s">
        <v>192</v>
      </c>
      <c r="O85" s="23" t="s">
        <v>211</v>
      </c>
      <c r="P85" s="23" t="s">
        <v>194</v>
      </c>
    </row>
    <row r="86" spans="1:16" x14ac:dyDescent="0.2">
      <c r="A86" s="34" t="s">
        <v>28</v>
      </c>
      <c r="B86" s="23"/>
      <c r="C86" s="23" t="s">
        <v>291</v>
      </c>
      <c r="D86" s="23"/>
      <c r="E86" s="16" t="s">
        <v>310</v>
      </c>
      <c r="F86" s="274" t="s">
        <v>452</v>
      </c>
      <c r="G86" s="23" t="s">
        <v>206</v>
      </c>
      <c r="H86" s="266" t="s">
        <v>445</v>
      </c>
      <c r="I86" s="16"/>
      <c r="J86" s="16"/>
      <c r="K86" s="15" t="s">
        <v>301</v>
      </c>
      <c r="L86" s="24">
        <v>8</v>
      </c>
      <c r="M86" s="24">
        <v>24</v>
      </c>
      <c r="N86" s="16"/>
      <c r="O86" s="16"/>
      <c r="P86" s="16"/>
    </row>
    <row r="87" spans="1:16" x14ac:dyDescent="0.2">
      <c r="A87" s="34" t="s">
        <v>21</v>
      </c>
      <c r="B87" s="23"/>
      <c r="C87" s="23" t="s">
        <v>292</v>
      </c>
      <c r="D87" s="23"/>
      <c r="E87" s="16" t="s">
        <v>310</v>
      </c>
      <c r="F87" s="274" t="s">
        <v>467</v>
      </c>
      <c r="G87" s="23" t="s">
        <v>206</v>
      </c>
      <c r="H87" s="266" t="s">
        <v>445</v>
      </c>
      <c r="I87" s="16"/>
      <c r="J87" s="16"/>
      <c r="K87" s="15" t="s">
        <v>301</v>
      </c>
      <c r="L87" s="24">
        <v>4</v>
      </c>
      <c r="M87" s="24">
        <v>16</v>
      </c>
      <c r="N87" s="16"/>
      <c r="O87" s="16"/>
      <c r="P87" s="16"/>
    </row>
    <row r="88" spans="1:16" ht="22.5" x14ac:dyDescent="0.2">
      <c r="A88" s="34" t="s">
        <v>21</v>
      </c>
      <c r="B88" s="23" t="s">
        <v>249</v>
      </c>
      <c r="C88" s="23" t="s">
        <v>250</v>
      </c>
      <c r="D88" s="23" t="s">
        <v>250</v>
      </c>
      <c r="E88" s="23" t="s">
        <v>251</v>
      </c>
      <c r="F88" s="275" t="s">
        <v>472</v>
      </c>
      <c r="G88" s="23" t="s">
        <v>206</v>
      </c>
      <c r="H88" s="266" t="s">
        <v>445</v>
      </c>
      <c r="I88" s="16"/>
      <c r="J88" s="16"/>
      <c r="K88" s="15" t="s">
        <v>301</v>
      </c>
      <c r="L88" s="23">
        <v>2</v>
      </c>
      <c r="M88" s="23">
        <v>8</v>
      </c>
      <c r="N88" s="23" t="s">
        <v>252</v>
      </c>
      <c r="O88" s="23" t="s">
        <v>253</v>
      </c>
      <c r="P88" s="23" t="s">
        <v>217</v>
      </c>
    </row>
    <row r="89" spans="1:16" x14ac:dyDescent="0.2">
      <c r="A89" s="34" t="s">
        <v>21</v>
      </c>
      <c r="B89" s="23"/>
      <c r="C89" s="23" t="s">
        <v>293</v>
      </c>
      <c r="D89" s="23"/>
      <c r="E89" s="14" t="s">
        <v>316</v>
      </c>
      <c r="F89" s="16"/>
      <c r="G89" s="23" t="s">
        <v>206</v>
      </c>
      <c r="H89" s="266" t="s">
        <v>129</v>
      </c>
      <c r="I89" s="16"/>
      <c r="J89" s="16"/>
      <c r="K89" s="17" t="s">
        <v>335</v>
      </c>
      <c r="L89" s="24">
        <v>2</v>
      </c>
      <c r="M89" s="24">
        <v>14</v>
      </c>
      <c r="N89" s="16"/>
      <c r="O89" s="16"/>
      <c r="P89" s="16"/>
    </row>
    <row r="90" spans="1:16" x14ac:dyDescent="0.2">
      <c r="A90" s="34" t="s">
        <v>21</v>
      </c>
      <c r="B90" s="26"/>
      <c r="C90" s="260" t="s">
        <v>326</v>
      </c>
      <c r="D90" s="261"/>
      <c r="E90" s="14" t="s">
        <v>310</v>
      </c>
      <c r="F90" s="16" t="s">
        <v>483</v>
      </c>
      <c r="G90" s="23" t="s">
        <v>206</v>
      </c>
      <c r="H90" s="266" t="s">
        <v>445</v>
      </c>
      <c r="I90" s="27"/>
      <c r="J90" s="27"/>
      <c r="K90" s="15" t="s">
        <v>301</v>
      </c>
      <c r="L90" s="24">
        <v>4</v>
      </c>
      <c r="M90" s="24">
        <v>2</v>
      </c>
      <c r="N90" s="16"/>
      <c r="O90" s="16"/>
      <c r="P90" s="16"/>
    </row>
    <row r="91" spans="1:16" x14ac:dyDescent="0.2">
      <c r="A91" s="34" t="s">
        <v>21</v>
      </c>
      <c r="B91" s="23" t="s">
        <v>203</v>
      </c>
      <c r="C91" s="23" t="s">
        <v>204</v>
      </c>
      <c r="D91" s="23" t="s">
        <v>204</v>
      </c>
      <c r="E91" s="23" t="s">
        <v>205</v>
      </c>
      <c r="F91" s="274" t="s">
        <v>458</v>
      </c>
      <c r="G91" s="23" t="s">
        <v>206</v>
      </c>
      <c r="H91" s="266" t="s">
        <v>445</v>
      </c>
      <c r="I91" s="16"/>
      <c r="J91" s="16"/>
      <c r="K91" s="15" t="s">
        <v>301</v>
      </c>
      <c r="L91" s="23">
        <v>2</v>
      </c>
      <c r="M91" s="23">
        <v>8</v>
      </c>
      <c r="N91" s="23" t="s">
        <v>192</v>
      </c>
      <c r="O91" s="23" t="s">
        <v>207</v>
      </c>
      <c r="P91" s="23" t="s">
        <v>194</v>
      </c>
    </row>
    <row r="92" spans="1:16" x14ac:dyDescent="0.2">
      <c r="A92" s="34" t="s">
        <v>21</v>
      </c>
      <c r="B92" s="28"/>
      <c r="C92" s="28" t="s">
        <v>294</v>
      </c>
      <c r="D92" s="28"/>
      <c r="E92" s="19" t="s">
        <v>318</v>
      </c>
      <c r="F92" s="29"/>
      <c r="G92" s="28" t="s">
        <v>206</v>
      </c>
      <c r="H92" s="267" t="s">
        <v>129</v>
      </c>
      <c r="I92" s="29"/>
      <c r="J92" s="29"/>
      <c r="K92" s="17" t="s">
        <v>335</v>
      </c>
      <c r="L92" s="30">
        <v>2</v>
      </c>
      <c r="M92" s="30">
        <v>0.5</v>
      </c>
      <c r="N92" s="16"/>
      <c r="O92" s="16"/>
      <c r="P92" s="16"/>
    </row>
    <row r="93" spans="1:16" x14ac:dyDescent="0.2">
      <c r="A93" s="34" t="s">
        <v>21</v>
      </c>
      <c r="B93" s="22"/>
      <c r="C93" s="22" t="s">
        <v>320</v>
      </c>
      <c r="D93" s="22"/>
      <c r="E93" s="20" t="s">
        <v>321</v>
      </c>
      <c r="F93" s="21"/>
      <c r="G93" s="31"/>
      <c r="H93" s="268" t="s">
        <v>129</v>
      </c>
      <c r="I93" s="21"/>
      <c r="J93" s="21"/>
      <c r="K93" s="15" t="s">
        <v>301</v>
      </c>
      <c r="L93" s="24">
        <v>2</v>
      </c>
      <c r="M93" s="24">
        <v>4</v>
      </c>
      <c r="N93" s="16"/>
      <c r="O93" s="16"/>
      <c r="P93" s="16"/>
    </row>
    <row r="94" spans="1:16" x14ac:dyDescent="0.2">
      <c r="A94" s="34" t="s">
        <v>21</v>
      </c>
      <c r="B94" s="22" t="s">
        <v>126</v>
      </c>
      <c r="C94" s="22" t="s">
        <v>127</v>
      </c>
      <c r="D94" s="22" t="s">
        <v>127</v>
      </c>
      <c r="E94" s="22" t="s">
        <v>128</v>
      </c>
      <c r="F94" s="21" t="s">
        <v>473</v>
      </c>
      <c r="G94" s="23" t="s">
        <v>19</v>
      </c>
      <c r="H94" s="269" t="s">
        <v>37</v>
      </c>
      <c r="I94" s="21"/>
      <c r="J94" s="21"/>
      <c r="K94" s="15" t="s">
        <v>301</v>
      </c>
      <c r="L94" s="23">
        <v>2</v>
      </c>
      <c r="M94" s="23">
        <v>2</v>
      </c>
      <c r="N94" s="23" t="s">
        <v>130</v>
      </c>
      <c r="O94" s="23" t="s">
        <v>131</v>
      </c>
      <c r="P94" s="23" t="s">
        <v>72</v>
      </c>
    </row>
    <row r="95" spans="1:16" x14ac:dyDescent="0.2">
      <c r="A95" s="34" t="s">
        <v>21</v>
      </c>
      <c r="B95" s="22" t="s">
        <v>175</v>
      </c>
      <c r="C95" s="22" t="s">
        <v>176</v>
      </c>
      <c r="D95" s="22" t="s">
        <v>177</v>
      </c>
      <c r="E95" s="22" t="s">
        <v>178</v>
      </c>
      <c r="F95" s="21" t="s">
        <v>474</v>
      </c>
      <c r="G95" s="23" t="s">
        <v>19</v>
      </c>
      <c r="H95" s="269" t="s">
        <v>37</v>
      </c>
      <c r="I95" s="21"/>
      <c r="J95" s="21"/>
      <c r="K95" s="15" t="s">
        <v>301</v>
      </c>
      <c r="L95" s="23">
        <v>2</v>
      </c>
      <c r="M95" s="23">
        <v>2</v>
      </c>
      <c r="N95" s="23" t="s">
        <v>130</v>
      </c>
      <c r="O95" s="23" t="s">
        <v>179</v>
      </c>
      <c r="P95" s="23" t="s">
        <v>157</v>
      </c>
    </row>
    <row r="96" spans="1:16" x14ac:dyDescent="0.2">
      <c r="A96" s="34" t="s">
        <v>21</v>
      </c>
      <c r="B96" s="22"/>
      <c r="C96" s="22" t="s">
        <v>273</v>
      </c>
      <c r="D96" s="22"/>
      <c r="E96" s="20" t="s">
        <v>322</v>
      </c>
      <c r="F96" s="21"/>
      <c r="G96" s="16"/>
      <c r="H96" s="268" t="s">
        <v>129</v>
      </c>
      <c r="I96" s="21"/>
      <c r="J96" s="21"/>
      <c r="K96" s="17" t="s">
        <v>335</v>
      </c>
      <c r="L96" s="24">
        <v>2</v>
      </c>
      <c r="M96" s="24">
        <v>4</v>
      </c>
      <c r="N96" s="16"/>
      <c r="O96" s="16"/>
      <c r="P96" s="16"/>
    </row>
    <row r="97" spans="1:16" x14ac:dyDescent="0.2">
      <c r="A97" s="34" t="s">
        <v>21</v>
      </c>
      <c r="B97" s="22"/>
      <c r="C97" s="22" t="s">
        <v>274</v>
      </c>
      <c r="D97" s="22"/>
      <c r="E97" s="20" t="s">
        <v>323</v>
      </c>
      <c r="F97" s="21"/>
      <c r="G97" s="16"/>
      <c r="H97" s="268" t="s">
        <v>129</v>
      </c>
      <c r="I97" s="21"/>
      <c r="J97" s="21"/>
      <c r="K97" s="15" t="s">
        <v>301</v>
      </c>
      <c r="L97" s="24">
        <v>2</v>
      </c>
      <c r="M97" s="24">
        <v>4</v>
      </c>
      <c r="N97" s="16"/>
      <c r="O97" s="16"/>
      <c r="P97" s="16"/>
    </row>
    <row r="98" spans="1:16" x14ac:dyDescent="0.2">
      <c r="A98" s="34" t="s">
        <v>21</v>
      </c>
      <c r="B98" s="22"/>
      <c r="C98" s="22" t="s">
        <v>297</v>
      </c>
      <c r="D98" s="22"/>
      <c r="E98" s="20" t="s">
        <v>324</v>
      </c>
      <c r="F98" s="21"/>
      <c r="G98" s="16"/>
      <c r="H98" s="268" t="s">
        <v>129</v>
      </c>
      <c r="I98" s="21"/>
      <c r="J98" s="21"/>
      <c r="K98" s="15" t="s">
        <v>301</v>
      </c>
      <c r="L98" s="24">
        <v>2</v>
      </c>
      <c r="M98" s="24">
        <v>1</v>
      </c>
      <c r="N98" s="16"/>
      <c r="O98" s="16"/>
      <c r="P98" s="16"/>
    </row>
    <row r="99" spans="1:16" x14ac:dyDescent="0.2">
      <c r="A99" s="34" t="s">
        <v>21</v>
      </c>
      <c r="B99" s="22"/>
      <c r="C99" s="22" t="s">
        <v>295</v>
      </c>
      <c r="D99" s="22"/>
      <c r="E99" s="20" t="s">
        <v>324</v>
      </c>
      <c r="F99" s="21"/>
      <c r="G99" s="16"/>
      <c r="H99" s="268" t="s">
        <v>129</v>
      </c>
      <c r="I99" s="21"/>
      <c r="J99" s="21"/>
      <c r="K99" s="15" t="s">
        <v>301</v>
      </c>
      <c r="L99" s="24">
        <v>16</v>
      </c>
      <c r="M99" s="24">
        <v>32</v>
      </c>
      <c r="N99" s="16"/>
      <c r="O99" s="16"/>
      <c r="P99" s="16"/>
    </row>
    <row r="100" spans="1:16" x14ac:dyDescent="0.2">
      <c r="A100" s="34" t="s">
        <v>21</v>
      </c>
      <c r="B100" s="22"/>
      <c r="C100" s="22" t="s">
        <v>296</v>
      </c>
      <c r="D100" s="22"/>
      <c r="E100" s="20" t="s">
        <v>324</v>
      </c>
      <c r="F100" s="21"/>
      <c r="G100" s="16"/>
      <c r="H100" s="268" t="s">
        <v>129</v>
      </c>
      <c r="I100" s="21"/>
      <c r="J100" s="21"/>
      <c r="K100" s="15" t="s">
        <v>301</v>
      </c>
      <c r="L100" s="24">
        <v>8</v>
      </c>
      <c r="M100" s="24">
        <v>16</v>
      </c>
      <c r="N100" s="16"/>
      <c r="O100" s="16"/>
      <c r="P100" s="16"/>
    </row>
    <row r="101" spans="1:16" x14ac:dyDescent="0.2">
      <c r="A101" s="34" t="s">
        <v>28</v>
      </c>
      <c r="B101" s="22"/>
      <c r="C101" s="22" t="s">
        <v>298</v>
      </c>
      <c r="D101" s="22"/>
      <c r="E101" s="22" t="s">
        <v>325</v>
      </c>
      <c r="F101" s="21"/>
      <c r="G101" s="16"/>
      <c r="H101" s="268" t="s">
        <v>129</v>
      </c>
      <c r="I101" s="21"/>
      <c r="J101" s="21"/>
      <c r="K101" s="17" t="s">
        <v>335</v>
      </c>
      <c r="L101" s="24">
        <v>2</v>
      </c>
      <c r="M101" s="24">
        <v>0.5</v>
      </c>
      <c r="N101" s="16"/>
      <c r="O101" s="16"/>
      <c r="P101" s="16"/>
    </row>
  </sheetData>
  <autoFilter ref="A1:P101"/>
  <sortState ref="B6:R105">
    <sortCondition ref="C6:C10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51"/>
  <sheetViews>
    <sheetView workbookViewId="0">
      <selection activeCell="I8" sqref="I8"/>
    </sheetView>
  </sheetViews>
  <sheetFormatPr baseColWidth="10" defaultRowHeight="15" x14ac:dyDescent="0.25"/>
  <cols>
    <col min="1" max="1" width="22.85546875" bestFit="1" customWidth="1"/>
    <col min="2" max="2" width="7.5703125" bestFit="1" customWidth="1"/>
    <col min="3" max="3" width="64.7109375" customWidth="1"/>
    <col min="4" max="6" width="13.28515625" hidden="1" customWidth="1"/>
    <col min="7" max="7" width="33.7109375" hidden="1" customWidth="1"/>
    <col min="8" max="8" width="38.140625" hidden="1" customWidth="1"/>
    <col min="9" max="9" width="54.5703125" style="692" bestFit="1" customWidth="1"/>
    <col min="10" max="10" width="19" customWidth="1"/>
    <col min="11" max="11" width="16" customWidth="1"/>
    <col min="12" max="12" width="16.140625" customWidth="1"/>
    <col min="13" max="13" width="29.85546875" bestFit="1" customWidth="1"/>
  </cols>
  <sheetData>
    <row r="1" spans="1:13" x14ac:dyDescent="0.25">
      <c r="A1" s="686" t="s">
        <v>438</v>
      </c>
      <c r="B1" s="686" t="s">
        <v>299</v>
      </c>
      <c r="C1" s="686" t="s">
        <v>757</v>
      </c>
      <c r="D1" s="686" t="s">
        <v>758</v>
      </c>
      <c r="E1" s="686" t="s">
        <v>759</v>
      </c>
      <c r="F1" s="686" t="s">
        <v>760</v>
      </c>
      <c r="G1" s="686" t="s">
        <v>357</v>
      </c>
      <c r="H1" s="686" t="s">
        <v>761</v>
      </c>
      <c r="I1" s="686" t="s">
        <v>264</v>
      </c>
      <c r="J1" s="686" t="s">
        <v>10</v>
      </c>
      <c r="K1" s="686" t="s">
        <v>11</v>
      </c>
      <c r="L1" s="686" t="s">
        <v>762</v>
      </c>
      <c r="M1" s="686" t="s">
        <v>763</v>
      </c>
    </row>
    <row r="2" spans="1:13" x14ac:dyDescent="0.25">
      <c r="A2" s="687" t="s">
        <v>764</v>
      </c>
      <c r="B2" s="688" t="s">
        <v>765</v>
      </c>
      <c r="C2" s="687" t="s">
        <v>268</v>
      </c>
      <c r="D2" s="689">
        <v>2</v>
      </c>
      <c r="E2" s="689">
        <v>8</v>
      </c>
      <c r="F2" s="689">
        <v>125</v>
      </c>
      <c r="G2" s="690" t="s">
        <v>766</v>
      </c>
      <c r="H2" s="690" t="s">
        <v>767</v>
      </c>
      <c r="I2" s="690"/>
      <c r="J2" s="687" t="s">
        <v>537</v>
      </c>
      <c r="L2" s="690"/>
      <c r="M2" s="690" t="s">
        <v>768</v>
      </c>
    </row>
    <row r="3" spans="1:13" x14ac:dyDescent="0.25">
      <c r="A3" s="687" t="s">
        <v>769</v>
      </c>
      <c r="B3" s="688" t="s">
        <v>765</v>
      </c>
      <c r="C3" s="687" t="s">
        <v>493</v>
      </c>
      <c r="D3" s="691">
        <v>2</v>
      </c>
      <c r="E3" s="691">
        <v>8</v>
      </c>
      <c r="F3" s="691">
        <v>125</v>
      </c>
      <c r="G3" s="687" t="s">
        <v>770</v>
      </c>
      <c r="H3" s="687" t="s">
        <v>771</v>
      </c>
      <c r="I3" s="687"/>
      <c r="J3" s="687" t="s">
        <v>537</v>
      </c>
      <c r="K3" s="687"/>
      <c r="L3" s="687"/>
      <c r="M3" s="687" t="s">
        <v>768</v>
      </c>
    </row>
    <row r="4" spans="1:13" x14ac:dyDescent="0.25">
      <c r="A4" s="687" t="s">
        <v>764</v>
      </c>
      <c r="B4" s="688" t="s">
        <v>765</v>
      </c>
      <c r="C4" s="687" t="s">
        <v>269</v>
      </c>
      <c r="D4" s="689">
        <v>2</v>
      </c>
      <c r="E4" s="689">
        <v>8</v>
      </c>
      <c r="F4" s="689">
        <v>60</v>
      </c>
      <c r="G4" s="690" t="s">
        <v>766</v>
      </c>
      <c r="H4" s="690" t="s">
        <v>767</v>
      </c>
      <c r="I4" s="690"/>
      <c r="J4" s="687" t="s">
        <v>537</v>
      </c>
      <c r="K4" s="690"/>
      <c r="L4" s="690"/>
      <c r="M4" s="690" t="s">
        <v>768</v>
      </c>
    </row>
    <row r="5" spans="1:13" x14ac:dyDescent="0.25">
      <c r="A5" s="687" t="s">
        <v>769</v>
      </c>
      <c r="B5" s="688" t="s">
        <v>765</v>
      </c>
      <c r="C5" s="687" t="s">
        <v>494</v>
      </c>
      <c r="D5" s="691">
        <v>2</v>
      </c>
      <c r="E5" s="691">
        <v>8</v>
      </c>
      <c r="F5" s="691">
        <v>60</v>
      </c>
      <c r="G5" s="687" t="s">
        <v>772</v>
      </c>
      <c r="H5" s="687" t="s">
        <v>771</v>
      </c>
      <c r="I5" s="687"/>
      <c r="J5" s="687" t="s">
        <v>537</v>
      </c>
      <c r="K5" s="687"/>
      <c r="L5" s="687"/>
      <c r="M5" s="687" t="s">
        <v>768</v>
      </c>
    </row>
    <row r="6" spans="1:13" x14ac:dyDescent="0.25">
      <c r="A6" s="687" t="s">
        <v>764</v>
      </c>
      <c r="B6" s="688" t="s">
        <v>765</v>
      </c>
      <c r="C6" s="687" t="s">
        <v>773</v>
      </c>
      <c r="D6" s="689">
        <v>1</v>
      </c>
      <c r="E6" s="689">
        <v>1</v>
      </c>
      <c r="F6" s="689">
        <v>15</v>
      </c>
      <c r="G6" s="690" t="s">
        <v>774</v>
      </c>
      <c r="H6" s="690" t="s">
        <v>775</v>
      </c>
      <c r="I6" s="690" t="s">
        <v>449</v>
      </c>
      <c r="J6" s="687" t="s">
        <v>776</v>
      </c>
      <c r="K6" s="690"/>
      <c r="L6" s="690"/>
      <c r="M6" s="690" t="s">
        <v>777</v>
      </c>
    </row>
    <row r="7" spans="1:13" x14ac:dyDescent="0.25">
      <c r="A7" s="687" t="s">
        <v>769</v>
      </c>
      <c r="B7" s="688" t="s">
        <v>765</v>
      </c>
      <c r="C7" s="687" t="s">
        <v>778</v>
      </c>
      <c r="D7" s="691">
        <v>2</v>
      </c>
      <c r="E7" s="691">
        <v>4</v>
      </c>
      <c r="F7" s="691">
        <v>240</v>
      </c>
      <c r="G7" s="687" t="s">
        <v>779</v>
      </c>
      <c r="H7" s="687" t="s">
        <v>780</v>
      </c>
      <c r="I7" s="687"/>
      <c r="J7" s="687" t="s">
        <v>781</v>
      </c>
      <c r="K7" s="687"/>
      <c r="L7" s="687"/>
      <c r="M7" s="687" t="s">
        <v>782</v>
      </c>
    </row>
    <row r="8" spans="1:13" x14ac:dyDescent="0.25">
      <c r="A8" s="687" t="s">
        <v>769</v>
      </c>
      <c r="B8" s="688" t="s">
        <v>765</v>
      </c>
      <c r="C8" s="687" t="s">
        <v>783</v>
      </c>
      <c r="D8" s="689">
        <v>4</v>
      </c>
      <c r="E8" s="689">
        <v>6</v>
      </c>
      <c r="F8" s="689">
        <v>50</v>
      </c>
      <c r="G8" s="690" t="s">
        <v>784</v>
      </c>
      <c r="H8" s="690" t="s">
        <v>785</v>
      </c>
      <c r="J8" s="690" t="s">
        <v>786</v>
      </c>
      <c r="K8" s="690"/>
      <c r="L8" s="690"/>
      <c r="M8" s="690"/>
    </row>
    <row r="9" spans="1:13" x14ac:dyDescent="0.25">
      <c r="A9" s="687" t="s">
        <v>769</v>
      </c>
      <c r="B9" s="688" t="s">
        <v>765</v>
      </c>
      <c r="C9" s="687" t="s">
        <v>787</v>
      </c>
      <c r="D9" s="691">
        <v>2</v>
      </c>
      <c r="E9" s="691">
        <v>4</v>
      </c>
      <c r="F9" s="691">
        <v>300</v>
      </c>
      <c r="G9" s="687" t="s">
        <v>788</v>
      </c>
      <c r="H9" s="687" t="s">
        <v>785</v>
      </c>
      <c r="J9" s="690" t="s">
        <v>786</v>
      </c>
      <c r="K9" s="687"/>
      <c r="L9" s="687"/>
      <c r="M9" s="687"/>
    </row>
    <row r="10" spans="1:13" x14ac:dyDescent="0.25">
      <c r="A10" s="687" t="s">
        <v>769</v>
      </c>
      <c r="B10" s="688" t="s">
        <v>765</v>
      </c>
      <c r="C10" s="687" t="s">
        <v>789</v>
      </c>
      <c r="D10" s="689">
        <v>4</v>
      </c>
      <c r="E10" s="689">
        <v>8</v>
      </c>
      <c r="F10" s="689">
        <v>400</v>
      </c>
      <c r="G10" s="690" t="s">
        <v>790</v>
      </c>
      <c r="H10" s="690" t="s">
        <v>785</v>
      </c>
      <c r="J10" s="690" t="s">
        <v>786</v>
      </c>
      <c r="K10" s="690"/>
      <c r="L10" s="690"/>
      <c r="M10" s="690"/>
    </row>
    <row r="11" spans="1:13" x14ac:dyDescent="0.25">
      <c r="A11" s="687" t="s">
        <v>769</v>
      </c>
      <c r="B11" s="688" t="s">
        <v>765</v>
      </c>
      <c r="C11" s="687" t="s">
        <v>791</v>
      </c>
      <c r="D11" s="691">
        <v>1</v>
      </c>
      <c r="E11" s="691">
        <v>1</v>
      </c>
      <c r="F11" s="691">
        <v>75</v>
      </c>
      <c r="G11" s="687" t="s">
        <v>779</v>
      </c>
      <c r="H11" s="687" t="s">
        <v>792</v>
      </c>
      <c r="J11" s="690" t="s">
        <v>786</v>
      </c>
      <c r="K11" s="687"/>
      <c r="L11" s="687"/>
      <c r="M11" s="687"/>
    </row>
    <row r="12" spans="1:13" x14ac:dyDescent="0.25">
      <c r="A12" s="687" t="s">
        <v>769</v>
      </c>
      <c r="B12" s="688" t="s">
        <v>765</v>
      </c>
      <c r="C12" s="687" t="s">
        <v>793</v>
      </c>
      <c r="D12" s="689">
        <v>2</v>
      </c>
      <c r="E12" s="689">
        <v>2</v>
      </c>
      <c r="F12" s="689">
        <v>10</v>
      </c>
      <c r="G12" s="690" t="s">
        <v>779</v>
      </c>
      <c r="H12" s="690" t="s">
        <v>785</v>
      </c>
      <c r="J12" s="690" t="s">
        <v>786</v>
      </c>
      <c r="K12" s="690"/>
      <c r="L12" s="690"/>
      <c r="M12" s="690"/>
    </row>
    <row r="13" spans="1:13" x14ac:dyDescent="0.25">
      <c r="A13" s="687" t="s">
        <v>769</v>
      </c>
      <c r="B13" s="688" t="s">
        <v>765</v>
      </c>
      <c r="C13" s="687" t="s">
        <v>794</v>
      </c>
      <c r="D13" s="691">
        <v>2</v>
      </c>
      <c r="E13" s="691">
        <v>4</v>
      </c>
      <c r="F13" s="691">
        <v>20</v>
      </c>
      <c r="G13" s="687" t="s">
        <v>790</v>
      </c>
      <c r="H13" s="687" t="s">
        <v>785</v>
      </c>
      <c r="J13" s="690" t="s">
        <v>786</v>
      </c>
      <c r="K13" s="687"/>
      <c r="L13" s="687"/>
      <c r="M13" s="687"/>
    </row>
    <row r="14" spans="1:13" x14ac:dyDescent="0.25">
      <c r="A14" s="687" t="s">
        <v>769</v>
      </c>
      <c r="B14" s="688" t="s">
        <v>765</v>
      </c>
      <c r="C14" s="687" t="s">
        <v>795</v>
      </c>
      <c r="D14" s="689">
        <v>2</v>
      </c>
      <c r="E14" s="689">
        <v>8</v>
      </c>
      <c r="F14" s="689">
        <v>350</v>
      </c>
      <c r="G14" s="690" t="s">
        <v>788</v>
      </c>
      <c r="H14" s="690" t="s">
        <v>780</v>
      </c>
      <c r="J14" s="690" t="s">
        <v>786</v>
      </c>
      <c r="K14" s="690"/>
      <c r="L14" s="690"/>
      <c r="M14" s="690"/>
    </row>
    <row r="15" spans="1:13" x14ac:dyDescent="0.25">
      <c r="A15" s="687" t="s">
        <v>764</v>
      </c>
      <c r="B15" s="688" t="s">
        <v>765</v>
      </c>
      <c r="C15" s="687" t="s">
        <v>796</v>
      </c>
      <c r="D15" s="691">
        <v>8</v>
      </c>
      <c r="E15" s="691">
        <v>48</v>
      </c>
      <c r="F15" s="691">
        <v>1100</v>
      </c>
      <c r="G15" s="687" t="s">
        <v>797</v>
      </c>
      <c r="H15" s="687" t="s">
        <v>798</v>
      </c>
      <c r="I15" s="692" t="s">
        <v>452</v>
      </c>
      <c r="J15" s="690" t="s">
        <v>786</v>
      </c>
      <c r="K15" s="687" t="s">
        <v>537</v>
      </c>
      <c r="L15" s="687"/>
      <c r="M15" s="687" t="s">
        <v>799</v>
      </c>
    </row>
    <row r="16" spans="1:13" x14ac:dyDescent="0.25">
      <c r="A16" s="687" t="s">
        <v>769</v>
      </c>
      <c r="B16" s="688" t="s">
        <v>765</v>
      </c>
      <c r="C16" s="687" t="s">
        <v>800</v>
      </c>
      <c r="D16" s="689">
        <v>4</v>
      </c>
      <c r="E16" s="689">
        <v>8</v>
      </c>
      <c r="F16" s="689">
        <v>1030</v>
      </c>
      <c r="G16" s="690" t="s">
        <v>790</v>
      </c>
      <c r="H16" s="690" t="s">
        <v>785</v>
      </c>
      <c r="J16" s="690" t="s">
        <v>786</v>
      </c>
      <c r="K16" s="690"/>
      <c r="L16" s="690"/>
      <c r="M16" s="690"/>
    </row>
    <row r="17" spans="1:13" x14ac:dyDescent="0.25">
      <c r="A17" s="687" t="s">
        <v>769</v>
      </c>
      <c r="B17" s="688" t="s">
        <v>765</v>
      </c>
      <c r="C17" s="687" t="s">
        <v>801</v>
      </c>
      <c r="D17" s="691">
        <v>2</v>
      </c>
      <c r="E17" s="691">
        <v>4</v>
      </c>
      <c r="F17" s="691">
        <v>56</v>
      </c>
      <c r="G17" s="687" t="s">
        <v>790</v>
      </c>
      <c r="H17" s="687" t="s">
        <v>792</v>
      </c>
      <c r="J17" s="690" t="s">
        <v>786</v>
      </c>
      <c r="K17" s="687"/>
      <c r="L17" s="687"/>
      <c r="M17" s="687"/>
    </row>
    <row r="18" spans="1:13" x14ac:dyDescent="0.25">
      <c r="A18" s="687" t="s">
        <v>769</v>
      </c>
      <c r="B18" s="688" t="s">
        <v>765</v>
      </c>
      <c r="C18" s="687" t="s">
        <v>802</v>
      </c>
      <c r="D18" s="689">
        <v>2</v>
      </c>
      <c r="E18" s="689">
        <v>8</v>
      </c>
      <c r="F18" s="689">
        <v>60</v>
      </c>
      <c r="G18" s="690" t="s">
        <v>784</v>
      </c>
      <c r="H18" s="690" t="s">
        <v>792</v>
      </c>
      <c r="J18" s="690" t="s">
        <v>786</v>
      </c>
      <c r="K18" s="690"/>
      <c r="L18" s="690"/>
      <c r="M18" s="690"/>
    </row>
    <row r="19" spans="1:13" x14ac:dyDescent="0.25">
      <c r="A19" s="687" t="s">
        <v>769</v>
      </c>
      <c r="B19" s="688" t="s">
        <v>765</v>
      </c>
      <c r="C19" s="687" t="s">
        <v>803</v>
      </c>
      <c r="D19" s="691">
        <v>6</v>
      </c>
      <c r="E19" s="691">
        <v>24</v>
      </c>
      <c r="F19" s="691">
        <v>1450</v>
      </c>
      <c r="G19" s="687" t="s">
        <v>779</v>
      </c>
      <c r="H19" s="687" t="s">
        <v>785</v>
      </c>
      <c r="J19" s="690" t="s">
        <v>786</v>
      </c>
      <c r="K19" s="687"/>
      <c r="L19" s="687"/>
      <c r="M19" s="687"/>
    </row>
    <row r="20" spans="1:13" x14ac:dyDescent="0.25">
      <c r="A20" s="687" t="s">
        <v>769</v>
      </c>
      <c r="B20" s="688" t="s">
        <v>765</v>
      </c>
      <c r="C20" s="687" t="s">
        <v>804</v>
      </c>
      <c r="D20" s="689">
        <v>2</v>
      </c>
      <c r="E20" s="689">
        <v>8</v>
      </c>
      <c r="F20" s="689">
        <v>40</v>
      </c>
      <c r="G20" s="690" t="s">
        <v>779</v>
      </c>
      <c r="H20" s="690" t="s">
        <v>785</v>
      </c>
      <c r="J20" s="690" t="s">
        <v>786</v>
      </c>
      <c r="K20" s="690"/>
      <c r="L20" s="690"/>
      <c r="M20" s="690"/>
    </row>
    <row r="21" spans="1:13" x14ac:dyDescent="0.25">
      <c r="A21" s="687" t="s">
        <v>769</v>
      </c>
      <c r="B21" s="688" t="s">
        <v>765</v>
      </c>
      <c r="C21" s="687" t="s">
        <v>805</v>
      </c>
      <c r="D21" s="691">
        <v>2</v>
      </c>
      <c r="E21" s="691">
        <v>4</v>
      </c>
      <c r="F21" s="691">
        <v>80</v>
      </c>
      <c r="G21" s="687" t="s">
        <v>784</v>
      </c>
      <c r="H21" s="687" t="s">
        <v>792</v>
      </c>
      <c r="J21" s="687" t="s">
        <v>776</v>
      </c>
      <c r="K21" s="687"/>
      <c r="L21" s="687"/>
      <c r="M21" s="687" t="s">
        <v>806</v>
      </c>
    </row>
    <row r="22" spans="1:13" x14ac:dyDescent="0.25">
      <c r="A22" s="687" t="s">
        <v>764</v>
      </c>
      <c r="B22" s="688" t="s">
        <v>765</v>
      </c>
      <c r="C22" s="687" t="s">
        <v>807</v>
      </c>
      <c r="D22" s="689">
        <v>2</v>
      </c>
      <c r="E22" s="689">
        <v>4</v>
      </c>
      <c r="F22" s="689">
        <v>0.06</v>
      </c>
      <c r="G22" s="690" t="s">
        <v>808</v>
      </c>
      <c r="H22" s="690" t="s">
        <v>809</v>
      </c>
      <c r="I22" s="692" t="s">
        <v>490</v>
      </c>
      <c r="J22" s="687" t="s">
        <v>776</v>
      </c>
      <c r="K22" s="690" t="s">
        <v>810</v>
      </c>
      <c r="L22" s="690" t="s">
        <v>563</v>
      </c>
      <c r="M22" s="690" t="s">
        <v>811</v>
      </c>
    </row>
    <row r="23" spans="1:13" x14ac:dyDescent="0.25">
      <c r="A23" s="687" t="s">
        <v>764</v>
      </c>
      <c r="B23" s="688" t="s">
        <v>765</v>
      </c>
      <c r="C23" s="687" t="s">
        <v>812</v>
      </c>
      <c r="D23" s="691">
        <v>4</v>
      </c>
      <c r="E23" s="691">
        <v>12</v>
      </c>
      <c r="F23" s="691">
        <v>400</v>
      </c>
      <c r="G23" s="687" t="s">
        <v>813</v>
      </c>
      <c r="H23" s="687" t="s">
        <v>814</v>
      </c>
      <c r="I23" s="692" t="s">
        <v>476</v>
      </c>
      <c r="J23" s="687" t="s">
        <v>776</v>
      </c>
      <c r="K23" s="687" t="s">
        <v>537</v>
      </c>
      <c r="L23" s="687"/>
      <c r="M23" s="687" t="s">
        <v>815</v>
      </c>
    </row>
    <row r="24" spans="1:13" x14ac:dyDescent="0.25">
      <c r="A24" s="687" t="s">
        <v>764</v>
      </c>
      <c r="B24" s="688" t="s">
        <v>765</v>
      </c>
      <c r="C24" s="687" t="s">
        <v>816</v>
      </c>
      <c r="D24" s="689">
        <v>4</v>
      </c>
      <c r="E24" s="689">
        <v>10</v>
      </c>
      <c r="F24" s="689">
        <v>40</v>
      </c>
      <c r="G24" s="690" t="s">
        <v>808</v>
      </c>
      <c r="H24" s="690" t="s">
        <v>809</v>
      </c>
      <c r="I24" s="692" t="s">
        <v>453</v>
      </c>
      <c r="J24" s="687" t="s">
        <v>776</v>
      </c>
      <c r="K24" s="690" t="s">
        <v>539</v>
      </c>
      <c r="L24" s="690" t="s">
        <v>563</v>
      </c>
      <c r="M24" s="690"/>
    </row>
    <row r="25" spans="1:13" x14ac:dyDescent="0.25">
      <c r="A25" s="687" t="s">
        <v>764</v>
      </c>
      <c r="B25" s="688" t="s">
        <v>765</v>
      </c>
      <c r="C25" s="687" t="s">
        <v>817</v>
      </c>
      <c r="D25" s="691">
        <v>2</v>
      </c>
      <c r="E25" s="691">
        <v>2</v>
      </c>
      <c r="F25" s="691">
        <v>200</v>
      </c>
      <c r="G25" s="687" t="s">
        <v>818</v>
      </c>
      <c r="H25" s="687" t="s">
        <v>809</v>
      </c>
      <c r="I25" s="692" t="s">
        <v>477</v>
      </c>
      <c r="J25" s="687" t="s">
        <v>776</v>
      </c>
      <c r="K25" s="687" t="s">
        <v>538</v>
      </c>
      <c r="L25" s="687"/>
      <c r="M25" s="687" t="s">
        <v>768</v>
      </c>
    </row>
    <row r="26" spans="1:13" x14ac:dyDescent="0.25">
      <c r="A26" s="687" t="s">
        <v>764</v>
      </c>
      <c r="B26" s="688" t="s">
        <v>765</v>
      </c>
      <c r="C26" s="687" t="s">
        <v>819</v>
      </c>
      <c r="D26" s="689">
        <v>4</v>
      </c>
      <c r="E26" s="689">
        <v>16</v>
      </c>
      <c r="F26" s="689">
        <v>510</v>
      </c>
      <c r="G26" s="690" t="s">
        <v>774</v>
      </c>
      <c r="H26" s="690" t="s">
        <v>809</v>
      </c>
      <c r="I26" s="692" t="s">
        <v>450</v>
      </c>
      <c r="J26" s="687" t="s">
        <v>776</v>
      </c>
      <c r="K26" s="690" t="s">
        <v>545</v>
      </c>
      <c r="L26" s="690" t="s">
        <v>563</v>
      </c>
      <c r="M26" s="690"/>
    </row>
    <row r="27" spans="1:13" x14ac:dyDescent="0.25">
      <c r="A27" s="687" t="s">
        <v>764</v>
      </c>
      <c r="B27" s="688" t="s">
        <v>765</v>
      </c>
      <c r="C27" s="687" t="s">
        <v>820</v>
      </c>
      <c r="D27" s="691">
        <v>4</v>
      </c>
      <c r="E27" s="691">
        <v>8</v>
      </c>
      <c r="F27" s="691">
        <v>80</v>
      </c>
      <c r="G27" s="687" t="s">
        <v>808</v>
      </c>
      <c r="H27" s="687" t="s">
        <v>809</v>
      </c>
      <c r="I27" s="692" t="s">
        <v>821</v>
      </c>
      <c r="J27" s="687" t="s">
        <v>776</v>
      </c>
      <c r="K27" s="687" t="s">
        <v>538</v>
      </c>
      <c r="L27" s="687"/>
      <c r="M27" s="687" t="s">
        <v>822</v>
      </c>
    </row>
    <row r="28" spans="1:13" x14ac:dyDescent="0.25">
      <c r="A28" s="687" t="s">
        <v>769</v>
      </c>
      <c r="B28" s="688" t="s">
        <v>765</v>
      </c>
      <c r="C28" s="687" t="s">
        <v>823</v>
      </c>
      <c r="D28" s="689">
        <v>8</v>
      </c>
      <c r="E28" s="689">
        <v>15.99</v>
      </c>
      <c r="F28" s="689">
        <v>2780.64</v>
      </c>
      <c r="G28" s="690" t="s">
        <v>790</v>
      </c>
      <c r="H28" s="690" t="s">
        <v>780</v>
      </c>
      <c r="J28" s="687" t="s">
        <v>776</v>
      </c>
      <c r="K28" s="690" t="s">
        <v>545</v>
      </c>
      <c r="L28" s="690" t="s">
        <v>1000</v>
      </c>
      <c r="M28" s="690" t="s">
        <v>824</v>
      </c>
    </row>
    <row r="29" spans="1:13" x14ac:dyDescent="0.25">
      <c r="A29" s="687" t="s">
        <v>764</v>
      </c>
      <c r="B29" s="688" t="s">
        <v>765</v>
      </c>
      <c r="C29" s="687" t="s">
        <v>825</v>
      </c>
      <c r="D29" s="691">
        <v>4</v>
      </c>
      <c r="E29" s="691">
        <v>24</v>
      </c>
      <c r="F29" s="691">
        <v>1230</v>
      </c>
      <c r="G29" s="687" t="s">
        <v>826</v>
      </c>
      <c r="H29" s="687" t="s">
        <v>809</v>
      </c>
      <c r="I29" s="692" t="s">
        <v>452</v>
      </c>
      <c r="J29" s="687" t="s">
        <v>776</v>
      </c>
      <c r="K29" s="690" t="s">
        <v>545</v>
      </c>
      <c r="L29" s="687" t="s">
        <v>563</v>
      </c>
      <c r="M29" s="687" t="s">
        <v>827</v>
      </c>
    </row>
    <row r="30" spans="1:13" x14ac:dyDescent="0.25">
      <c r="A30" s="687" t="s">
        <v>764</v>
      </c>
      <c r="B30" s="688" t="s">
        <v>765</v>
      </c>
      <c r="C30" s="687" t="s">
        <v>828</v>
      </c>
      <c r="D30" s="689">
        <v>2</v>
      </c>
      <c r="E30" s="689">
        <v>4</v>
      </c>
      <c r="F30" s="689">
        <v>50</v>
      </c>
      <c r="G30" s="690" t="s">
        <v>818</v>
      </c>
      <c r="H30" s="690" t="s">
        <v>829</v>
      </c>
      <c r="I30" s="692" t="s">
        <v>461</v>
      </c>
      <c r="J30" s="687" t="s">
        <v>776</v>
      </c>
      <c r="K30" s="690" t="s">
        <v>538</v>
      </c>
      <c r="L30" s="690"/>
      <c r="M30" s="690" t="s">
        <v>830</v>
      </c>
    </row>
    <row r="31" spans="1:13" x14ac:dyDescent="0.25">
      <c r="A31" s="687" t="s">
        <v>769</v>
      </c>
      <c r="B31" s="688" t="s">
        <v>765</v>
      </c>
      <c r="C31" s="687" t="s">
        <v>831</v>
      </c>
      <c r="D31" s="691">
        <v>2</v>
      </c>
      <c r="E31" s="691">
        <v>4</v>
      </c>
      <c r="F31" s="691">
        <v>50</v>
      </c>
      <c r="G31" s="687" t="s">
        <v>790</v>
      </c>
      <c r="H31" s="687" t="s">
        <v>785</v>
      </c>
      <c r="J31" s="687" t="s">
        <v>776</v>
      </c>
      <c r="K31" s="687"/>
      <c r="L31" s="687"/>
      <c r="M31" s="687" t="s">
        <v>832</v>
      </c>
    </row>
    <row r="32" spans="1:13" x14ac:dyDescent="0.25">
      <c r="A32" s="687" t="s">
        <v>769</v>
      </c>
      <c r="B32" s="688" t="s">
        <v>765</v>
      </c>
      <c r="C32" s="687" t="s">
        <v>833</v>
      </c>
      <c r="D32" s="689">
        <v>16</v>
      </c>
      <c r="E32" s="689">
        <v>64</v>
      </c>
      <c r="F32" s="689">
        <v>985</v>
      </c>
      <c r="G32" s="690" t="s">
        <v>779</v>
      </c>
      <c r="H32" s="690" t="s">
        <v>834</v>
      </c>
      <c r="J32" s="687" t="s">
        <v>776</v>
      </c>
      <c r="K32" s="690"/>
      <c r="L32" s="690"/>
      <c r="M32" s="690" t="s">
        <v>835</v>
      </c>
    </row>
    <row r="33" spans="1:13" x14ac:dyDescent="0.25">
      <c r="A33" s="687" t="s">
        <v>764</v>
      </c>
      <c r="B33" s="688" t="s">
        <v>765</v>
      </c>
      <c r="C33" s="687" t="s">
        <v>836</v>
      </c>
      <c r="D33" s="691">
        <v>4</v>
      </c>
      <c r="E33" s="691">
        <v>6</v>
      </c>
      <c r="F33" s="691">
        <v>120</v>
      </c>
      <c r="G33" s="687" t="s">
        <v>826</v>
      </c>
      <c r="H33" s="687" t="s">
        <v>775</v>
      </c>
      <c r="I33" s="692" t="s">
        <v>454</v>
      </c>
      <c r="J33" s="687" t="s">
        <v>776</v>
      </c>
      <c r="K33" s="690" t="s">
        <v>545</v>
      </c>
      <c r="L33" s="687" t="s">
        <v>563</v>
      </c>
      <c r="M33" s="687"/>
    </row>
    <row r="34" spans="1:13" x14ac:dyDescent="0.25">
      <c r="A34" s="687" t="s">
        <v>769</v>
      </c>
      <c r="B34" s="688" t="s">
        <v>765</v>
      </c>
      <c r="C34" s="687" t="s">
        <v>837</v>
      </c>
      <c r="D34" s="689">
        <v>4</v>
      </c>
      <c r="E34" s="689">
        <v>16</v>
      </c>
      <c r="F34" s="689">
        <v>1794</v>
      </c>
      <c r="G34" s="690" t="s">
        <v>790</v>
      </c>
      <c r="H34" s="690" t="s">
        <v>838</v>
      </c>
      <c r="I34" s="692" t="s">
        <v>462</v>
      </c>
      <c r="J34" s="687" t="s">
        <v>776</v>
      </c>
      <c r="K34" s="690" t="s">
        <v>539</v>
      </c>
      <c r="L34" s="690" t="s">
        <v>563</v>
      </c>
      <c r="M34" s="690" t="s">
        <v>768</v>
      </c>
    </row>
    <row r="35" spans="1:13" x14ac:dyDescent="0.25">
      <c r="A35" s="687" t="s">
        <v>764</v>
      </c>
      <c r="B35" s="688" t="s">
        <v>765</v>
      </c>
      <c r="C35" s="687" t="s">
        <v>839</v>
      </c>
      <c r="D35" s="691">
        <v>2</v>
      </c>
      <c r="E35" s="691">
        <v>2</v>
      </c>
      <c r="F35" s="691">
        <v>4900</v>
      </c>
      <c r="G35" s="687" t="s">
        <v>774</v>
      </c>
      <c r="H35" s="687" t="s">
        <v>829</v>
      </c>
      <c r="I35" s="692" t="s">
        <v>463</v>
      </c>
      <c r="J35" s="687" t="s">
        <v>776</v>
      </c>
      <c r="K35" s="690" t="s">
        <v>539</v>
      </c>
      <c r="L35" s="687" t="s">
        <v>563</v>
      </c>
      <c r="M35" s="687" t="s">
        <v>840</v>
      </c>
    </row>
    <row r="36" spans="1:13" x14ac:dyDescent="0.25">
      <c r="A36" s="687" t="s">
        <v>769</v>
      </c>
      <c r="B36" s="688" t="s">
        <v>765</v>
      </c>
      <c r="C36" s="687" t="s">
        <v>841</v>
      </c>
      <c r="D36" s="689">
        <v>2</v>
      </c>
      <c r="E36" s="689">
        <v>2</v>
      </c>
      <c r="F36" s="689">
        <v>4900</v>
      </c>
      <c r="G36" s="690" t="s">
        <v>788</v>
      </c>
      <c r="H36" s="690" t="s">
        <v>792</v>
      </c>
      <c r="I36" s="692" t="s">
        <v>463</v>
      </c>
      <c r="J36" s="687" t="s">
        <v>931</v>
      </c>
      <c r="K36" s="690" t="s">
        <v>539</v>
      </c>
      <c r="L36" s="690" t="s">
        <v>563</v>
      </c>
      <c r="M36" s="690" t="s">
        <v>842</v>
      </c>
    </row>
    <row r="37" spans="1:13" x14ac:dyDescent="0.25">
      <c r="A37" s="687" t="s">
        <v>764</v>
      </c>
      <c r="B37" s="688" t="s">
        <v>765</v>
      </c>
      <c r="C37" s="687" t="s">
        <v>843</v>
      </c>
      <c r="D37" s="691">
        <v>2</v>
      </c>
      <c r="E37" s="691">
        <v>2</v>
      </c>
      <c r="F37" s="691">
        <v>30</v>
      </c>
      <c r="G37" s="687" t="s">
        <v>774</v>
      </c>
      <c r="H37" s="687" t="s">
        <v>809</v>
      </c>
      <c r="I37" s="692" t="s">
        <v>455</v>
      </c>
      <c r="J37" s="687" t="s">
        <v>776</v>
      </c>
      <c r="K37" s="687" t="s">
        <v>539</v>
      </c>
      <c r="L37" s="687" t="s">
        <v>563</v>
      </c>
      <c r="M37" s="687" t="s">
        <v>844</v>
      </c>
    </row>
    <row r="38" spans="1:13" x14ac:dyDescent="0.25">
      <c r="A38" s="687" t="s">
        <v>769</v>
      </c>
      <c r="B38" s="688" t="s">
        <v>765</v>
      </c>
      <c r="C38" s="687" t="s">
        <v>845</v>
      </c>
      <c r="D38" s="689">
        <v>2</v>
      </c>
      <c r="E38" s="689">
        <v>2</v>
      </c>
      <c r="F38" s="689">
        <v>30</v>
      </c>
      <c r="G38" s="690" t="s">
        <v>779</v>
      </c>
      <c r="H38" s="690" t="s">
        <v>785</v>
      </c>
      <c r="I38" s="692" t="s">
        <v>455</v>
      </c>
      <c r="J38" s="687" t="s">
        <v>776</v>
      </c>
      <c r="K38" s="690" t="s">
        <v>539</v>
      </c>
      <c r="L38" s="690" t="s">
        <v>563</v>
      </c>
      <c r="M38" s="690" t="s">
        <v>846</v>
      </c>
    </row>
    <row r="39" spans="1:13" x14ac:dyDescent="0.25">
      <c r="A39" s="687" t="s">
        <v>764</v>
      </c>
      <c r="B39" s="688" t="s">
        <v>765</v>
      </c>
      <c r="C39" s="687" t="s">
        <v>847</v>
      </c>
      <c r="D39" s="691">
        <v>2</v>
      </c>
      <c r="E39" s="691">
        <v>8</v>
      </c>
      <c r="F39" s="691">
        <v>140</v>
      </c>
      <c r="G39" s="687" t="s">
        <v>774</v>
      </c>
      <c r="H39" s="687" t="s">
        <v>775</v>
      </c>
      <c r="I39" s="692" t="s">
        <v>542</v>
      </c>
      <c r="J39" s="687" t="s">
        <v>776</v>
      </c>
      <c r="K39" s="687" t="s">
        <v>538</v>
      </c>
      <c r="L39" s="687"/>
      <c r="M39" s="687" t="s">
        <v>848</v>
      </c>
    </row>
    <row r="40" spans="1:13" x14ac:dyDescent="0.25">
      <c r="A40" s="687" t="s">
        <v>764</v>
      </c>
      <c r="B40" s="688" t="s">
        <v>765</v>
      </c>
      <c r="C40" s="687" t="s">
        <v>849</v>
      </c>
      <c r="D40" s="689">
        <v>2</v>
      </c>
      <c r="E40" s="689">
        <v>6</v>
      </c>
      <c r="F40" s="689">
        <v>205</v>
      </c>
      <c r="G40" s="690" t="s">
        <v>818</v>
      </c>
      <c r="H40" s="690" t="s">
        <v>829</v>
      </c>
      <c r="I40" s="692" t="s">
        <v>464</v>
      </c>
      <c r="J40" s="687" t="s">
        <v>776</v>
      </c>
      <c r="K40" s="690" t="s">
        <v>545</v>
      </c>
      <c r="L40" s="690" t="s">
        <v>563</v>
      </c>
      <c r="M40" s="690"/>
    </row>
    <row r="41" spans="1:13" x14ac:dyDescent="0.25">
      <c r="A41" s="687" t="s">
        <v>769</v>
      </c>
      <c r="B41" s="688" t="s">
        <v>765</v>
      </c>
      <c r="C41" s="687" t="s">
        <v>850</v>
      </c>
      <c r="D41" s="691">
        <v>4</v>
      </c>
      <c r="E41" s="691">
        <v>4</v>
      </c>
      <c r="F41" s="691">
        <v>100</v>
      </c>
      <c r="G41" s="687" t="s">
        <v>784</v>
      </c>
      <c r="H41" s="687" t="s">
        <v>792</v>
      </c>
      <c r="J41" s="687" t="s">
        <v>776</v>
      </c>
      <c r="K41" s="687"/>
      <c r="L41" s="687"/>
      <c r="M41" s="687" t="s">
        <v>543</v>
      </c>
    </row>
    <row r="42" spans="1:13" x14ac:dyDescent="0.25">
      <c r="A42" s="687" t="s">
        <v>764</v>
      </c>
      <c r="B42" s="688" t="s">
        <v>765</v>
      </c>
      <c r="C42" s="687" t="s">
        <v>851</v>
      </c>
      <c r="D42" s="689">
        <v>2</v>
      </c>
      <c r="E42" s="689">
        <v>4</v>
      </c>
      <c r="F42" s="689">
        <v>30</v>
      </c>
      <c r="G42" s="690" t="s">
        <v>818</v>
      </c>
      <c r="H42" s="690" t="s">
        <v>829</v>
      </c>
      <c r="I42" s="692" t="s">
        <v>465</v>
      </c>
      <c r="J42" s="687" t="s">
        <v>776</v>
      </c>
      <c r="K42" s="690" t="s">
        <v>545</v>
      </c>
      <c r="L42" s="690" t="s">
        <v>563</v>
      </c>
      <c r="M42" s="690"/>
    </row>
    <row r="43" spans="1:13" x14ac:dyDescent="0.25">
      <c r="A43" s="687" t="s">
        <v>764</v>
      </c>
      <c r="B43" s="688" t="s">
        <v>765</v>
      </c>
      <c r="C43" s="687" t="s">
        <v>852</v>
      </c>
      <c r="D43" s="691">
        <v>2</v>
      </c>
      <c r="E43" s="691">
        <v>4</v>
      </c>
      <c r="F43" s="691">
        <v>81.92</v>
      </c>
      <c r="G43" s="687" t="s">
        <v>808</v>
      </c>
      <c r="H43" s="687" t="s">
        <v>775</v>
      </c>
      <c r="I43" s="692" t="s">
        <v>448</v>
      </c>
      <c r="J43" s="687" t="s">
        <v>776</v>
      </c>
      <c r="K43" s="687" t="s">
        <v>538</v>
      </c>
      <c r="L43" s="687"/>
      <c r="M43" s="687" t="s">
        <v>853</v>
      </c>
    </row>
    <row r="44" spans="1:13" x14ac:dyDescent="0.25">
      <c r="A44" s="687" t="s">
        <v>764</v>
      </c>
      <c r="B44" s="688" t="s">
        <v>765</v>
      </c>
      <c r="C44" s="687" t="s">
        <v>854</v>
      </c>
      <c r="D44" s="689">
        <v>2</v>
      </c>
      <c r="E44" s="689">
        <v>32</v>
      </c>
      <c r="F44" s="689">
        <v>20</v>
      </c>
      <c r="G44" s="690" t="s">
        <v>774</v>
      </c>
      <c r="H44" s="690" t="s">
        <v>809</v>
      </c>
      <c r="I44" s="692" t="s">
        <v>457</v>
      </c>
      <c r="J44" s="687" t="s">
        <v>776</v>
      </c>
      <c r="K44" s="690" t="s">
        <v>539</v>
      </c>
      <c r="L44" s="690" t="s">
        <v>563</v>
      </c>
      <c r="M44" s="690" t="s">
        <v>855</v>
      </c>
    </row>
    <row r="45" spans="1:13" x14ac:dyDescent="0.25">
      <c r="A45" s="687" t="s">
        <v>769</v>
      </c>
      <c r="B45" s="688" t="s">
        <v>765</v>
      </c>
      <c r="C45" s="687" t="s">
        <v>856</v>
      </c>
      <c r="D45" s="691">
        <v>2</v>
      </c>
      <c r="E45" s="691">
        <v>32</v>
      </c>
      <c r="F45" s="691">
        <v>20</v>
      </c>
      <c r="G45" s="687" t="s">
        <v>779</v>
      </c>
      <c r="H45" s="687" t="s">
        <v>785</v>
      </c>
      <c r="I45" s="692" t="s">
        <v>457</v>
      </c>
      <c r="J45" s="687" t="s">
        <v>776</v>
      </c>
      <c r="K45" s="687" t="s">
        <v>539</v>
      </c>
      <c r="L45" s="687" t="s">
        <v>563</v>
      </c>
      <c r="M45" s="687" t="s">
        <v>855</v>
      </c>
    </row>
    <row r="46" spans="1:13" x14ac:dyDescent="0.25">
      <c r="A46" s="687" t="s">
        <v>764</v>
      </c>
      <c r="B46" s="688" t="s">
        <v>765</v>
      </c>
      <c r="C46" s="687" t="s">
        <v>857</v>
      </c>
      <c r="D46" s="689">
        <v>4</v>
      </c>
      <c r="E46" s="689">
        <v>16</v>
      </c>
      <c r="F46" s="689">
        <v>736</v>
      </c>
      <c r="G46" s="690" t="s">
        <v>818</v>
      </c>
      <c r="H46" s="690" t="s">
        <v>809</v>
      </c>
      <c r="I46" s="692" t="s">
        <v>858</v>
      </c>
      <c r="J46" s="687" t="s">
        <v>776</v>
      </c>
      <c r="K46" s="690" t="s">
        <v>545</v>
      </c>
      <c r="L46" s="690" t="s">
        <v>1000</v>
      </c>
      <c r="M46" s="690" t="s">
        <v>859</v>
      </c>
    </row>
    <row r="47" spans="1:13" x14ac:dyDescent="0.25">
      <c r="A47" s="687" t="s">
        <v>764</v>
      </c>
      <c r="B47" s="688" t="s">
        <v>765</v>
      </c>
      <c r="C47" s="687" t="s">
        <v>860</v>
      </c>
      <c r="D47" s="691">
        <v>16</v>
      </c>
      <c r="E47" s="691">
        <v>48</v>
      </c>
      <c r="F47" s="691">
        <v>570</v>
      </c>
      <c r="G47" s="687" t="s">
        <v>808</v>
      </c>
      <c r="H47" s="687" t="s">
        <v>861</v>
      </c>
      <c r="I47" s="692" t="s">
        <v>1001</v>
      </c>
      <c r="J47" s="687" t="s">
        <v>776</v>
      </c>
      <c r="K47" s="687" t="s">
        <v>539</v>
      </c>
      <c r="L47" s="687" t="s">
        <v>563</v>
      </c>
      <c r="M47" s="687" t="s">
        <v>862</v>
      </c>
    </row>
    <row r="48" spans="1:13" x14ac:dyDescent="0.25">
      <c r="A48" s="687" t="s">
        <v>769</v>
      </c>
      <c r="B48" s="688" t="s">
        <v>765</v>
      </c>
      <c r="C48" s="687" t="s">
        <v>863</v>
      </c>
      <c r="D48" s="689">
        <v>16</v>
      </c>
      <c r="E48" s="689">
        <v>48</v>
      </c>
      <c r="F48" s="689">
        <v>570</v>
      </c>
      <c r="G48" s="690" t="s">
        <v>784</v>
      </c>
      <c r="H48" s="690" t="s">
        <v>864</v>
      </c>
      <c r="I48" s="692" t="s">
        <v>1001</v>
      </c>
      <c r="J48" s="687" t="s">
        <v>776</v>
      </c>
      <c r="K48" s="690" t="s">
        <v>539</v>
      </c>
      <c r="L48" s="690" t="s">
        <v>563</v>
      </c>
      <c r="M48" s="690" t="s">
        <v>862</v>
      </c>
    </row>
    <row r="49" spans="1:13" x14ac:dyDescent="0.25">
      <c r="A49" s="687" t="s">
        <v>764</v>
      </c>
      <c r="B49" s="688" t="s">
        <v>765</v>
      </c>
      <c r="C49" s="687" t="s">
        <v>865</v>
      </c>
      <c r="D49" s="691">
        <v>1</v>
      </c>
      <c r="E49" s="691">
        <v>1</v>
      </c>
      <c r="F49" s="691">
        <v>30</v>
      </c>
      <c r="G49" s="687" t="s">
        <v>818</v>
      </c>
      <c r="H49" s="687" t="s">
        <v>809</v>
      </c>
      <c r="I49" s="692" t="s">
        <v>466</v>
      </c>
      <c r="J49" s="687" t="s">
        <v>776</v>
      </c>
      <c r="K49" s="687" t="s">
        <v>539</v>
      </c>
      <c r="L49" s="687" t="s">
        <v>563</v>
      </c>
      <c r="M49" s="687" t="s">
        <v>866</v>
      </c>
    </row>
    <row r="50" spans="1:13" x14ac:dyDescent="0.25">
      <c r="A50" s="687" t="s">
        <v>769</v>
      </c>
      <c r="B50" s="688" t="s">
        <v>765</v>
      </c>
      <c r="C50" s="687" t="s">
        <v>867</v>
      </c>
      <c r="D50" s="689">
        <v>1</v>
      </c>
      <c r="E50" s="689">
        <v>1</v>
      </c>
      <c r="F50" s="689">
        <v>30</v>
      </c>
      <c r="G50" s="690" t="s">
        <v>788</v>
      </c>
      <c r="H50" s="690" t="s">
        <v>785</v>
      </c>
      <c r="I50" s="692" t="s">
        <v>466</v>
      </c>
      <c r="J50" s="687" t="s">
        <v>931</v>
      </c>
      <c r="K50" s="690" t="s">
        <v>539</v>
      </c>
      <c r="L50" s="690" t="s">
        <v>563</v>
      </c>
      <c r="M50" s="690" t="s">
        <v>868</v>
      </c>
    </row>
    <row r="51" spans="1:13" x14ac:dyDescent="0.25">
      <c r="A51" s="687" t="s">
        <v>764</v>
      </c>
      <c r="B51" s="688" t="s">
        <v>765</v>
      </c>
      <c r="C51" s="687" t="s">
        <v>869</v>
      </c>
      <c r="D51" s="691">
        <v>8</v>
      </c>
      <c r="E51" s="691">
        <v>48</v>
      </c>
      <c r="F51" s="691">
        <v>1100</v>
      </c>
      <c r="G51" s="687" t="s">
        <v>797</v>
      </c>
      <c r="H51" s="687" t="s">
        <v>798</v>
      </c>
      <c r="I51" s="692" t="s">
        <v>452</v>
      </c>
      <c r="J51" s="687" t="s">
        <v>776</v>
      </c>
      <c r="K51" s="690" t="s">
        <v>545</v>
      </c>
      <c r="L51" s="687" t="s">
        <v>563</v>
      </c>
      <c r="M51" s="687" t="s">
        <v>870</v>
      </c>
    </row>
    <row r="52" spans="1:13" x14ac:dyDescent="0.25">
      <c r="A52" s="687" t="s">
        <v>769</v>
      </c>
      <c r="B52" s="688" t="s">
        <v>765</v>
      </c>
      <c r="C52" s="687" t="s">
        <v>871</v>
      </c>
      <c r="D52" s="689">
        <v>8</v>
      </c>
      <c r="E52" s="689">
        <v>48</v>
      </c>
      <c r="F52" s="689">
        <v>1100</v>
      </c>
      <c r="G52" s="690" t="s">
        <v>872</v>
      </c>
      <c r="H52" s="690" t="s">
        <v>873</v>
      </c>
      <c r="I52" s="692" t="s">
        <v>452</v>
      </c>
      <c r="J52" s="687" t="s">
        <v>776</v>
      </c>
      <c r="K52" s="690" t="s">
        <v>545</v>
      </c>
      <c r="L52" s="690" t="s">
        <v>563</v>
      </c>
      <c r="M52" s="690" t="s">
        <v>874</v>
      </c>
    </row>
    <row r="53" spans="1:13" x14ac:dyDescent="0.25">
      <c r="A53" s="687" t="s">
        <v>764</v>
      </c>
      <c r="B53" s="688" t="s">
        <v>765</v>
      </c>
      <c r="C53" s="687" t="s">
        <v>875</v>
      </c>
      <c r="D53" s="691">
        <v>4</v>
      </c>
      <c r="E53" s="691">
        <v>24</v>
      </c>
      <c r="F53" s="691">
        <v>620</v>
      </c>
      <c r="G53" s="687" t="s">
        <v>826</v>
      </c>
      <c r="H53" s="687" t="s">
        <v>876</v>
      </c>
      <c r="I53" s="692" t="s">
        <v>1002</v>
      </c>
      <c r="J53" s="687" t="s">
        <v>776</v>
      </c>
      <c r="K53" s="687" t="s">
        <v>539</v>
      </c>
      <c r="L53" s="687" t="s">
        <v>563</v>
      </c>
      <c r="M53" s="687"/>
    </row>
    <row r="54" spans="1:13" x14ac:dyDescent="0.25">
      <c r="A54" s="687" t="s">
        <v>769</v>
      </c>
      <c r="B54" s="688" t="s">
        <v>765</v>
      </c>
      <c r="C54" s="687" t="s">
        <v>877</v>
      </c>
      <c r="D54" s="689">
        <v>4</v>
      </c>
      <c r="E54" s="689">
        <v>24</v>
      </c>
      <c r="F54" s="689">
        <v>870</v>
      </c>
      <c r="G54" s="690" t="s">
        <v>788</v>
      </c>
      <c r="H54" s="690" t="s">
        <v>878</v>
      </c>
      <c r="I54" s="692" t="s">
        <v>1003</v>
      </c>
      <c r="J54" s="687" t="s">
        <v>931</v>
      </c>
      <c r="K54" s="690" t="s">
        <v>539</v>
      </c>
      <c r="L54" s="690" t="s">
        <v>563</v>
      </c>
      <c r="M54" s="690"/>
    </row>
    <row r="55" spans="1:13" x14ac:dyDescent="0.25">
      <c r="A55" s="687" t="s">
        <v>764</v>
      </c>
      <c r="B55" s="688" t="s">
        <v>765</v>
      </c>
      <c r="C55" s="687" t="s">
        <v>879</v>
      </c>
      <c r="D55" s="691">
        <v>8</v>
      </c>
      <c r="E55" s="691">
        <v>40</v>
      </c>
      <c r="F55" s="691">
        <v>290</v>
      </c>
      <c r="G55" s="687" t="s">
        <v>818</v>
      </c>
      <c r="H55" s="687" t="s">
        <v>809</v>
      </c>
      <c r="I55" s="692" t="s">
        <v>467</v>
      </c>
      <c r="J55" s="687" t="s">
        <v>776</v>
      </c>
      <c r="K55" s="687" t="s">
        <v>538</v>
      </c>
      <c r="L55" s="687"/>
      <c r="M55" s="687" t="s">
        <v>880</v>
      </c>
    </row>
    <row r="56" spans="1:13" x14ac:dyDescent="0.25">
      <c r="A56" s="687" t="s">
        <v>764</v>
      </c>
      <c r="B56" s="688" t="s">
        <v>765</v>
      </c>
      <c r="C56" s="687" t="s">
        <v>881</v>
      </c>
      <c r="D56" s="689">
        <v>2</v>
      </c>
      <c r="E56" s="689">
        <v>8</v>
      </c>
      <c r="F56" s="689">
        <v>140</v>
      </c>
      <c r="G56" s="690" t="s">
        <v>826</v>
      </c>
      <c r="H56" s="690" t="s">
        <v>829</v>
      </c>
      <c r="I56" s="692" t="s">
        <v>479</v>
      </c>
      <c r="J56" s="687" t="s">
        <v>776</v>
      </c>
      <c r="K56" s="690" t="s">
        <v>538</v>
      </c>
      <c r="L56" s="690"/>
      <c r="M56" s="690" t="s">
        <v>882</v>
      </c>
    </row>
    <row r="57" spans="1:13" x14ac:dyDescent="0.25">
      <c r="A57" s="687" t="s">
        <v>764</v>
      </c>
      <c r="B57" s="688" t="s">
        <v>765</v>
      </c>
      <c r="C57" s="687" t="s">
        <v>883</v>
      </c>
      <c r="D57" s="691">
        <v>2</v>
      </c>
      <c r="E57" s="691">
        <v>8</v>
      </c>
      <c r="F57" s="691">
        <v>60</v>
      </c>
      <c r="G57" s="687" t="s">
        <v>826</v>
      </c>
      <c r="H57" s="687" t="s">
        <v>809</v>
      </c>
      <c r="I57" s="692" t="s">
        <v>451</v>
      </c>
      <c r="J57" s="687" t="s">
        <v>776</v>
      </c>
      <c r="K57" s="687" t="s">
        <v>545</v>
      </c>
      <c r="L57" s="687" t="s">
        <v>563</v>
      </c>
      <c r="M57" s="687"/>
    </row>
    <row r="58" spans="1:13" x14ac:dyDescent="0.25">
      <c r="A58" s="687" t="s">
        <v>764</v>
      </c>
      <c r="B58" s="688" t="s">
        <v>765</v>
      </c>
      <c r="C58" s="687" t="s">
        <v>884</v>
      </c>
      <c r="D58" s="689">
        <v>4</v>
      </c>
      <c r="E58" s="689">
        <v>8</v>
      </c>
      <c r="F58" s="689">
        <v>86</v>
      </c>
      <c r="G58" s="690" t="s">
        <v>818</v>
      </c>
      <c r="H58" s="690" t="s">
        <v>809</v>
      </c>
      <c r="I58" s="692" t="s">
        <v>448</v>
      </c>
      <c r="J58" s="687" t="s">
        <v>776</v>
      </c>
      <c r="K58" s="690" t="s">
        <v>545</v>
      </c>
      <c r="L58" s="690" t="s">
        <v>561</v>
      </c>
      <c r="M58" s="690" t="s">
        <v>885</v>
      </c>
    </row>
    <row r="59" spans="1:13" x14ac:dyDescent="0.25">
      <c r="A59" s="687" t="s">
        <v>764</v>
      </c>
      <c r="B59" s="688" t="s">
        <v>765</v>
      </c>
      <c r="C59" s="687" t="s">
        <v>886</v>
      </c>
      <c r="D59" s="691">
        <v>4</v>
      </c>
      <c r="E59" s="691">
        <v>32</v>
      </c>
      <c r="F59" s="691">
        <v>100</v>
      </c>
      <c r="G59" s="687" t="s">
        <v>774</v>
      </c>
      <c r="H59" s="687" t="s">
        <v>809</v>
      </c>
      <c r="I59" s="692" t="s">
        <v>448</v>
      </c>
      <c r="J59" s="687" t="s">
        <v>776</v>
      </c>
      <c r="K59" s="690" t="s">
        <v>545</v>
      </c>
      <c r="L59" s="687" t="s">
        <v>563</v>
      </c>
      <c r="M59" s="687"/>
    </row>
    <row r="60" spans="1:13" x14ac:dyDescent="0.25">
      <c r="A60" s="687" t="s">
        <v>764</v>
      </c>
      <c r="B60" s="688" t="s">
        <v>765</v>
      </c>
      <c r="C60" s="687" t="s">
        <v>887</v>
      </c>
      <c r="D60" s="689">
        <v>2</v>
      </c>
      <c r="E60" s="689">
        <v>2</v>
      </c>
      <c r="F60" s="689">
        <v>80</v>
      </c>
      <c r="G60" s="690" t="s">
        <v>808</v>
      </c>
      <c r="H60" s="690" t="s">
        <v>829</v>
      </c>
      <c r="I60" s="692" t="s">
        <v>478</v>
      </c>
      <c r="J60" s="687" t="s">
        <v>776</v>
      </c>
      <c r="K60" s="690" t="s">
        <v>537</v>
      </c>
      <c r="L60" s="690"/>
      <c r="M60" s="690" t="s">
        <v>888</v>
      </c>
    </row>
    <row r="61" spans="1:13" x14ac:dyDescent="0.25">
      <c r="A61" s="687" t="s">
        <v>764</v>
      </c>
      <c r="B61" s="688" t="s">
        <v>765</v>
      </c>
      <c r="C61" s="687" t="s">
        <v>889</v>
      </c>
      <c r="D61" s="691">
        <v>2</v>
      </c>
      <c r="E61" s="691">
        <v>2</v>
      </c>
      <c r="F61" s="691">
        <v>50</v>
      </c>
      <c r="G61" s="687" t="s">
        <v>818</v>
      </c>
      <c r="H61" s="687" t="s">
        <v>829</v>
      </c>
      <c r="I61" s="692" t="s">
        <v>480</v>
      </c>
      <c r="J61" s="687" t="s">
        <v>776</v>
      </c>
      <c r="K61" s="687" t="s">
        <v>537</v>
      </c>
      <c r="L61" s="687"/>
      <c r="M61" s="687" t="s">
        <v>890</v>
      </c>
    </row>
    <row r="62" spans="1:13" x14ac:dyDescent="0.25">
      <c r="A62" s="687" t="s">
        <v>764</v>
      </c>
      <c r="B62" s="688" t="s">
        <v>765</v>
      </c>
      <c r="C62" s="687" t="s">
        <v>891</v>
      </c>
      <c r="D62" s="689">
        <v>4</v>
      </c>
      <c r="E62" s="689">
        <v>12</v>
      </c>
      <c r="F62" s="689">
        <v>120</v>
      </c>
      <c r="G62" s="690" t="s">
        <v>774</v>
      </c>
      <c r="H62" s="690" t="s">
        <v>809</v>
      </c>
      <c r="I62" s="692" t="s">
        <v>892</v>
      </c>
      <c r="J62" s="687" t="s">
        <v>776</v>
      </c>
      <c r="K62" s="690" t="s">
        <v>539</v>
      </c>
      <c r="L62" s="690" t="s">
        <v>739</v>
      </c>
      <c r="M62" s="690" t="s">
        <v>893</v>
      </c>
    </row>
    <row r="63" spans="1:13" x14ac:dyDescent="0.25">
      <c r="A63" s="687" t="s">
        <v>764</v>
      </c>
      <c r="B63" s="688" t="s">
        <v>765</v>
      </c>
      <c r="C63" s="687" t="s">
        <v>894</v>
      </c>
      <c r="D63" s="691">
        <v>2</v>
      </c>
      <c r="E63" s="691">
        <v>4</v>
      </c>
      <c r="F63" s="691">
        <v>50</v>
      </c>
      <c r="G63" s="687" t="s">
        <v>774</v>
      </c>
      <c r="H63" s="687" t="s">
        <v>809</v>
      </c>
      <c r="I63" s="687" t="s">
        <v>450</v>
      </c>
      <c r="J63" s="687" t="s">
        <v>895</v>
      </c>
      <c r="K63" s="687" t="s">
        <v>538</v>
      </c>
      <c r="L63" s="687"/>
      <c r="M63" s="687" t="s">
        <v>255</v>
      </c>
    </row>
    <row r="64" spans="1:13" x14ac:dyDescent="0.25">
      <c r="A64" s="687" t="s">
        <v>764</v>
      </c>
      <c r="B64" s="688" t="s">
        <v>765</v>
      </c>
      <c r="C64" s="687" t="s">
        <v>896</v>
      </c>
      <c r="D64" s="689">
        <v>4</v>
      </c>
      <c r="E64" s="689">
        <v>16</v>
      </c>
      <c r="F64" s="689">
        <v>550</v>
      </c>
      <c r="G64" s="690" t="s">
        <v>774</v>
      </c>
      <c r="H64" s="690" t="s">
        <v>775</v>
      </c>
      <c r="I64" s="690" t="s">
        <v>897</v>
      </c>
      <c r="J64" s="687" t="s">
        <v>895</v>
      </c>
      <c r="K64" s="690" t="s">
        <v>538</v>
      </c>
      <c r="L64" s="690"/>
      <c r="M64" s="690"/>
    </row>
    <row r="65" spans="1:13" x14ac:dyDescent="0.25">
      <c r="A65" s="687" t="s">
        <v>764</v>
      </c>
      <c r="B65" s="688" t="s">
        <v>765</v>
      </c>
      <c r="C65" s="687" t="s">
        <v>898</v>
      </c>
      <c r="D65" s="691">
        <v>2</v>
      </c>
      <c r="E65" s="691">
        <v>8</v>
      </c>
      <c r="F65" s="691">
        <v>700</v>
      </c>
      <c r="G65" s="687" t="s">
        <v>818</v>
      </c>
      <c r="H65" s="687" t="s">
        <v>775</v>
      </c>
      <c r="I65" s="687" t="s">
        <v>464</v>
      </c>
      <c r="J65" s="687" t="s">
        <v>895</v>
      </c>
      <c r="K65" s="687" t="s">
        <v>537</v>
      </c>
      <c r="L65" s="687"/>
      <c r="M65" s="687"/>
    </row>
    <row r="66" spans="1:13" x14ac:dyDescent="0.25">
      <c r="A66" s="687" t="s">
        <v>769</v>
      </c>
      <c r="B66" s="688" t="s">
        <v>765</v>
      </c>
      <c r="C66" s="687" t="s">
        <v>899</v>
      </c>
      <c r="D66" s="689">
        <v>2</v>
      </c>
      <c r="E66" s="689">
        <v>16</v>
      </c>
      <c r="F66" s="689">
        <v>760</v>
      </c>
      <c r="G66" s="690" t="s">
        <v>788</v>
      </c>
      <c r="H66" s="690" t="s">
        <v>785</v>
      </c>
      <c r="I66" s="690"/>
      <c r="J66" s="687" t="s">
        <v>895</v>
      </c>
      <c r="K66" s="690"/>
      <c r="L66" s="690"/>
      <c r="M66" s="690" t="s">
        <v>900</v>
      </c>
    </row>
    <row r="67" spans="1:13" x14ac:dyDescent="0.25">
      <c r="A67" s="687" t="s">
        <v>764</v>
      </c>
      <c r="B67" s="688" t="s">
        <v>765</v>
      </c>
      <c r="C67" s="687" t="s">
        <v>901</v>
      </c>
      <c r="D67" s="691">
        <v>6</v>
      </c>
      <c r="E67" s="691">
        <v>8</v>
      </c>
      <c r="F67" s="691">
        <v>500</v>
      </c>
      <c r="G67" s="687" t="s">
        <v>826</v>
      </c>
      <c r="H67" s="687" t="s">
        <v>775</v>
      </c>
      <c r="I67" s="687" t="s">
        <v>902</v>
      </c>
      <c r="J67" s="687" t="s">
        <v>895</v>
      </c>
      <c r="K67" s="687" t="s">
        <v>538</v>
      </c>
      <c r="L67" s="687"/>
      <c r="M67" s="687"/>
    </row>
    <row r="68" spans="1:13" x14ac:dyDescent="0.25">
      <c r="A68" s="687" t="s">
        <v>769</v>
      </c>
      <c r="B68" s="688" t="s">
        <v>765</v>
      </c>
      <c r="C68" s="687" t="s">
        <v>903</v>
      </c>
      <c r="D68" s="689">
        <v>8</v>
      </c>
      <c r="E68" s="689">
        <v>24</v>
      </c>
      <c r="F68" s="689">
        <v>1800</v>
      </c>
      <c r="G68" s="690" t="s">
        <v>872</v>
      </c>
      <c r="H68" s="690" t="s">
        <v>873</v>
      </c>
      <c r="I68" s="690"/>
      <c r="J68" s="687" t="s">
        <v>895</v>
      </c>
      <c r="K68" s="690"/>
      <c r="L68" s="690"/>
      <c r="M68" s="690" t="s">
        <v>904</v>
      </c>
    </row>
    <row r="69" spans="1:13" x14ac:dyDescent="0.25">
      <c r="A69" s="687" t="s">
        <v>764</v>
      </c>
      <c r="B69" s="688" t="s">
        <v>765</v>
      </c>
      <c r="C69" s="687" t="s">
        <v>905</v>
      </c>
      <c r="D69" s="691">
        <v>4</v>
      </c>
      <c r="E69" s="691">
        <v>16</v>
      </c>
      <c r="F69" s="691">
        <v>350</v>
      </c>
      <c r="G69" s="687" t="s">
        <v>826</v>
      </c>
      <c r="H69" s="687" t="s">
        <v>775</v>
      </c>
      <c r="I69" s="687" t="s">
        <v>467</v>
      </c>
      <c r="J69" s="687" t="s">
        <v>895</v>
      </c>
      <c r="K69" s="687" t="s">
        <v>537</v>
      </c>
      <c r="L69" s="687"/>
      <c r="M69" s="687" t="s">
        <v>906</v>
      </c>
    </row>
    <row r="70" spans="1:13" x14ac:dyDescent="0.25">
      <c r="A70" s="687" t="s">
        <v>764</v>
      </c>
      <c r="B70" s="688" t="s">
        <v>765</v>
      </c>
      <c r="C70" s="687" t="s">
        <v>907</v>
      </c>
      <c r="D70" s="689">
        <v>4</v>
      </c>
      <c r="E70" s="689">
        <v>2</v>
      </c>
      <c r="F70" s="689">
        <v>50</v>
      </c>
      <c r="G70" s="690" t="s">
        <v>808</v>
      </c>
      <c r="H70" s="690" t="s">
        <v>829</v>
      </c>
      <c r="I70" s="690" t="s">
        <v>483</v>
      </c>
      <c r="J70" s="687" t="s">
        <v>895</v>
      </c>
      <c r="K70" s="690" t="s">
        <v>537</v>
      </c>
      <c r="L70" s="690"/>
      <c r="M70" s="690" t="s">
        <v>908</v>
      </c>
    </row>
    <row r="71" spans="1:13" x14ac:dyDescent="0.25">
      <c r="A71" s="687" t="s">
        <v>769</v>
      </c>
      <c r="B71" s="688" t="s">
        <v>765</v>
      </c>
      <c r="C71" s="687" t="s">
        <v>909</v>
      </c>
      <c r="D71" s="691">
        <v>2</v>
      </c>
      <c r="E71" s="691">
        <v>4</v>
      </c>
      <c r="F71" s="691">
        <v>0.06</v>
      </c>
      <c r="G71" s="687" t="s">
        <v>788</v>
      </c>
      <c r="H71" s="687" t="s">
        <v>785</v>
      </c>
      <c r="I71" s="692" t="s">
        <v>490</v>
      </c>
      <c r="J71" s="687" t="s">
        <v>776</v>
      </c>
      <c r="K71" s="687" t="s">
        <v>539</v>
      </c>
      <c r="L71" s="687" t="s">
        <v>563</v>
      </c>
      <c r="M71" s="687" t="s">
        <v>910</v>
      </c>
    </row>
    <row r="72" spans="1:13" x14ac:dyDescent="0.25">
      <c r="A72" s="687" t="s">
        <v>764</v>
      </c>
      <c r="B72" s="688" t="s">
        <v>765</v>
      </c>
      <c r="C72" s="687" t="s">
        <v>911</v>
      </c>
      <c r="D72" s="689">
        <v>2</v>
      </c>
      <c r="E72" s="689">
        <v>4</v>
      </c>
      <c r="F72" s="689">
        <v>50</v>
      </c>
      <c r="G72" s="690" t="s">
        <v>808</v>
      </c>
      <c r="H72" s="690" t="s">
        <v>809</v>
      </c>
      <c r="J72" s="687" t="s">
        <v>776</v>
      </c>
      <c r="K72" s="690"/>
      <c r="L72" s="690"/>
      <c r="M72" s="690" t="s">
        <v>912</v>
      </c>
    </row>
    <row r="73" spans="1:13" x14ac:dyDescent="0.25">
      <c r="A73" s="687" t="s">
        <v>764</v>
      </c>
      <c r="B73" s="688" t="s">
        <v>765</v>
      </c>
      <c r="C73" s="687" t="s">
        <v>913</v>
      </c>
      <c r="D73" s="691">
        <v>2</v>
      </c>
      <c r="E73" s="691">
        <v>2</v>
      </c>
      <c r="F73" s="691">
        <v>70</v>
      </c>
      <c r="G73" s="687" t="s">
        <v>818</v>
      </c>
      <c r="H73" s="687" t="s">
        <v>775</v>
      </c>
      <c r="I73" s="692" t="s">
        <v>546</v>
      </c>
      <c r="J73" s="687" t="s">
        <v>776</v>
      </c>
      <c r="K73" s="687" t="s">
        <v>538</v>
      </c>
      <c r="L73" s="687"/>
      <c r="M73" s="687" t="s">
        <v>914</v>
      </c>
    </row>
    <row r="74" spans="1:13" x14ac:dyDescent="0.25">
      <c r="A74" s="687" t="s">
        <v>764</v>
      </c>
      <c r="B74" s="688" t="s">
        <v>765</v>
      </c>
      <c r="C74" s="687" t="s">
        <v>274</v>
      </c>
      <c r="D74" s="689">
        <v>2</v>
      </c>
      <c r="E74" s="689">
        <v>4</v>
      </c>
      <c r="F74" s="689">
        <v>1074</v>
      </c>
      <c r="G74" s="690" t="s">
        <v>818</v>
      </c>
      <c r="H74" s="690" t="s">
        <v>809</v>
      </c>
      <c r="I74" s="690"/>
      <c r="J74" s="690" t="s">
        <v>915</v>
      </c>
      <c r="K74" s="690"/>
      <c r="L74" s="690"/>
      <c r="M74" s="690" t="s">
        <v>916</v>
      </c>
    </row>
    <row r="75" spans="1:13" x14ac:dyDescent="0.25">
      <c r="A75" s="687" t="s">
        <v>769</v>
      </c>
      <c r="B75" s="688" t="s">
        <v>917</v>
      </c>
      <c r="C75" s="687" t="s">
        <v>492</v>
      </c>
      <c r="D75" s="691">
        <v>4</v>
      </c>
      <c r="E75" s="691">
        <v>32</v>
      </c>
      <c r="F75" s="691">
        <v>50</v>
      </c>
      <c r="G75" s="687" t="s">
        <v>790</v>
      </c>
      <c r="H75" s="687" t="s">
        <v>780</v>
      </c>
      <c r="I75" s="687"/>
      <c r="J75" s="690" t="s">
        <v>915</v>
      </c>
      <c r="K75" s="687"/>
      <c r="L75" s="687"/>
      <c r="M75" s="687" t="s">
        <v>768</v>
      </c>
    </row>
    <row r="76" spans="1:13" x14ac:dyDescent="0.25">
      <c r="A76" s="687" t="s">
        <v>769</v>
      </c>
      <c r="B76" s="688" t="s">
        <v>917</v>
      </c>
      <c r="C76" s="687" t="s">
        <v>549</v>
      </c>
      <c r="D76" s="689">
        <v>2</v>
      </c>
      <c r="E76" s="689">
        <v>4</v>
      </c>
      <c r="F76" s="689">
        <v>47.68</v>
      </c>
      <c r="G76" s="690" t="s">
        <v>790</v>
      </c>
      <c r="H76" s="690" t="s">
        <v>780</v>
      </c>
      <c r="I76" s="690"/>
      <c r="J76" s="690" t="s">
        <v>915</v>
      </c>
      <c r="K76" s="690"/>
      <c r="L76" s="690"/>
      <c r="M76" s="690" t="s">
        <v>768</v>
      </c>
    </row>
    <row r="77" spans="1:13" x14ac:dyDescent="0.25">
      <c r="A77" s="687" t="s">
        <v>764</v>
      </c>
      <c r="B77" s="688" t="s">
        <v>917</v>
      </c>
      <c r="C77" s="687" t="s">
        <v>918</v>
      </c>
      <c r="D77" s="691">
        <v>2</v>
      </c>
      <c r="E77" s="691">
        <v>2</v>
      </c>
      <c r="F77" s="691">
        <v>50</v>
      </c>
      <c r="G77" s="687" t="s">
        <v>826</v>
      </c>
      <c r="H77" s="687" t="s">
        <v>809</v>
      </c>
      <c r="I77" s="687"/>
      <c r="J77" s="690" t="s">
        <v>915</v>
      </c>
      <c r="K77" s="687"/>
      <c r="L77" s="687"/>
      <c r="M77" s="687" t="s">
        <v>768</v>
      </c>
    </row>
    <row r="78" spans="1:13" x14ac:dyDescent="0.25">
      <c r="A78" s="687" t="s">
        <v>769</v>
      </c>
      <c r="B78" s="688" t="s">
        <v>917</v>
      </c>
      <c r="C78" s="687" t="s">
        <v>919</v>
      </c>
      <c r="D78" s="689">
        <v>2</v>
      </c>
      <c r="E78" s="689">
        <v>0.5</v>
      </c>
      <c r="F78" s="689">
        <v>30</v>
      </c>
      <c r="G78" s="690" t="s">
        <v>790</v>
      </c>
      <c r="H78" s="690" t="s">
        <v>780</v>
      </c>
      <c r="I78" s="690"/>
      <c r="J78" s="690" t="s">
        <v>915</v>
      </c>
      <c r="K78" s="690"/>
      <c r="L78" s="690"/>
      <c r="M78" s="690" t="s">
        <v>768</v>
      </c>
    </row>
    <row r="79" spans="1:13" x14ac:dyDescent="0.25">
      <c r="A79" s="687" t="s">
        <v>764</v>
      </c>
      <c r="B79" s="688" t="s">
        <v>765</v>
      </c>
      <c r="C79" s="687" t="s">
        <v>615</v>
      </c>
      <c r="D79" s="691">
        <v>1</v>
      </c>
      <c r="E79" s="691">
        <v>8</v>
      </c>
      <c r="F79" s="691">
        <v>50</v>
      </c>
      <c r="G79" s="687" t="s">
        <v>813</v>
      </c>
      <c r="H79" s="687" t="s">
        <v>814</v>
      </c>
      <c r="I79" s="687"/>
      <c r="J79" s="690" t="s">
        <v>915</v>
      </c>
      <c r="K79" s="687"/>
      <c r="L79" s="687"/>
      <c r="M79" s="687" t="s">
        <v>768</v>
      </c>
    </row>
    <row r="80" spans="1:13" x14ac:dyDescent="0.25">
      <c r="A80" s="687" t="s">
        <v>764</v>
      </c>
      <c r="B80" s="688" t="s">
        <v>765</v>
      </c>
      <c r="C80" s="687" t="s">
        <v>616</v>
      </c>
      <c r="D80" s="689">
        <v>2</v>
      </c>
      <c r="E80" s="689">
        <v>16</v>
      </c>
      <c r="F80" s="689">
        <v>330</v>
      </c>
      <c r="G80" s="690" t="s">
        <v>813</v>
      </c>
      <c r="H80" s="690" t="s">
        <v>814</v>
      </c>
      <c r="I80" s="690"/>
      <c r="J80" s="690" t="s">
        <v>915</v>
      </c>
      <c r="K80" s="690"/>
      <c r="L80" s="690"/>
      <c r="M80" s="690" t="s">
        <v>768</v>
      </c>
    </row>
    <row r="81" spans="1:13" x14ac:dyDescent="0.25">
      <c r="A81" s="687" t="s">
        <v>769</v>
      </c>
      <c r="B81" s="688" t="s">
        <v>765</v>
      </c>
      <c r="C81" s="687" t="s">
        <v>920</v>
      </c>
      <c r="D81" s="691">
        <v>4</v>
      </c>
      <c r="E81" s="691">
        <v>8</v>
      </c>
      <c r="F81" s="691">
        <v>130</v>
      </c>
      <c r="G81" s="687" t="s">
        <v>790</v>
      </c>
      <c r="H81" s="687" t="s">
        <v>792</v>
      </c>
      <c r="I81" s="687"/>
      <c r="J81" s="687" t="s">
        <v>776</v>
      </c>
      <c r="K81" s="687"/>
      <c r="L81" s="687"/>
      <c r="M81" s="687" t="s">
        <v>768</v>
      </c>
    </row>
    <row r="82" spans="1:13" x14ac:dyDescent="0.25">
      <c r="A82" s="687" t="s">
        <v>769</v>
      </c>
      <c r="B82" s="688" t="s">
        <v>765</v>
      </c>
      <c r="C82" s="687" t="s">
        <v>921</v>
      </c>
      <c r="D82" s="689">
        <v>4</v>
      </c>
      <c r="E82" s="689">
        <v>8</v>
      </c>
      <c r="F82" s="689">
        <v>120</v>
      </c>
      <c r="G82" s="690" t="s">
        <v>790</v>
      </c>
      <c r="H82" s="690" t="s">
        <v>785</v>
      </c>
      <c r="I82" s="690"/>
      <c r="J82" s="690" t="s">
        <v>895</v>
      </c>
      <c r="K82" s="690"/>
      <c r="L82" s="690"/>
      <c r="M82" s="690" t="s">
        <v>768</v>
      </c>
    </row>
    <row r="83" spans="1:13" x14ac:dyDescent="0.25">
      <c r="A83" s="687" t="s">
        <v>769</v>
      </c>
      <c r="B83" s="688" t="s">
        <v>765</v>
      </c>
      <c r="C83" s="687" t="s">
        <v>552</v>
      </c>
      <c r="D83" s="691">
        <v>2</v>
      </c>
      <c r="E83" s="691">
        <v>12</v>
      </c>
      <c r="F83" s="691">
        <v>250</v>
      </c>
      <c r="G83" s="687" t="s">
        <v>784</v>
      </c>
      <c r="H83" s="687" t="s">
        <v>780</v>
      </c>
      <c r="I83" s="687"/>
      <c r="J83" s="687" t="s">
        <v>776</v>
      </c>
      <c r="K83" s="687"/>
      <c r="L83" s="687"/>
      <c r="M83" s="687" t="s">
        <v>768</v>
      </c>
    </row>
    <row r="84" spans="1:13" x14ac:dyDescent="0.25">
      <c r="A84" s="687" t="s">
        <v>769</v>
      </c>
      <c r="B84" s="688" t="s">
        <v>765</v>
      </c>
      <c r="C84" s="687" t="s">
        <v>922</v>
      </c>
      <c r="D84" s="689">
        <v>2</v>
      </c>
      <c r="E84" s="689">
        <v>4</v>
      </c>
      <c r="F84" s="689">
        <v>20</v>
      </c>
      <c r="G84" s="690" t="s">
        <v>790</v>
      </c>
      <c r="H84" s="690" t="s">
        <v>792</v>
      </c>
      <c r="I84" s="690"/>
      <c r="J84" s="690" t="s">
        <v>786</v>
      </c>
      <c r="K84" s="690"/>
      <c r="L84" s="690"/>
      <c r="M84" s="690" t="s">
        <v>768</v>
      </c>
    </row>
    <row r="85" spans="1:13" x14ac:dyDescent="0.25">
      <c r="A85" s="687" t="s">
        <v>769</v>
      </c>
      <c r="B85" s="688" t="s">
        <v>765</v>
      </c>
      <c r="C85" s="687" t="s">
        <v>923</v>
      </c>
      <c r="D85" s="691">
        <v>4</v>
      </c>
      <c r="E85" s="691">
        <v>8</v>
      </c>
      <c r="F85" s="691">
        <v>380</v>
      </c>
      <c r="G85" s="687" t="s">
        <v>790</v>
      </c>
      <c r="H85" s="687" t="s">
        <v>785</v>
      </c>
      <c r="I85" s="687"/>
      <c r="J85" s="690" t="s">
        <v>786</v>
      </c>
      <c r="K85" s="687"/>
      <c r="L85" s="687"/>
      <c r="M85" s="687" t="s">
        <v>768</v>
      </c>
    </row>
    <row r="86" spans="1:13" x14ac:dyDescent="0.25">
      <c r="A86" s="687" t="s">
        <v>769</v>
      </c>
      <c r="B86" s="688" t="s">
        <v>765</v>
      </c>
      <c r="C86" s="687" t="s">
        <v>924</v>
      </c>
      <c r="D86" s="689">
        <v>2</v>
      </c>
      <c r="E86" s="689">
        <v>8</v>
      </c>
      <c r="F86" s="689">
        <v>300</v>
      </c>
      <c r="G86" s="690" t="s">
        <v>784</v>
      </c>
      <c r="H86" s="690" t="s">
        <v>785</v>
      </c>
      <c r="I86" s="690"/>
      <c r="J86" s="690" t="s">
        <v>786</v>
      </c>
      <c r="K86" s="690"/>
      <c r="L86" s="690"/>
      <c r="M86" s="690" t="s">
        <v>768</v>
      </c>
    </row>
    <row r="87" spans="1:13" x14ac:dyDescent="0.25">
      <c r="A87" s="687" t="s">
        <v>769</v>
      </c>
      <c r="B87" s="688" t="s">
        <v>765</v>
      </c>
      <c r="C87" s="687" t="s">
        <v>925</v>
      </c>
      <c r="D87" s="691">
        <v>2</v>
      </c>
      <c r="E87" s="691">
        <v>8</v>
      </c>
      <c r="F87" s="691">
        <v>300</v>
      </c>
      <c r="G87" s="687" t="s">
        <v>779</v>
      </c>
      <c r="H87" s="687" t="s">
        <v>785</v>
      </c>
      <c r="I87" s="687"/>
      <c r="J87" s="690" t="s">
        <v>786</v>
      </c>
      <c r="K87" s="687"/>
      <c r="L87" s="687"/>
      <c r="M87" s="687" t="s">
        <v>768</v>
      </c>
    </row>
    <row r="88" spans="1:13" x14ac:dyDescent="0.25">
      <c r="A88" s="687" t="s">
        <v>769</v>
      </c>
      <c r="B88" s="688" t="s">
        <v>765</v>
      </c>
      <c r="C88" s="687" t="s">
        <v>926</v>
      </c>
      <c r="D88" s="689">
        <v>2</v>
      </c>
      <c r="E88" s="689">
        <v>8</v>
      </c>
      <c r="F88" s="689">
        <v>300</v>
      </c>
      <c r="G88" s="690" t="s">
        <v>790</v>
      </c>
      <c r="H88" s="690" t="s">
        <v>785</v>
      </c>
      <c r="I88" s="690"/>
      <c r="J88" s="690" t="s">
        <v>786</v>
      </c>
      <c r="K88" s="690"/>
      <c r="L88" s="690"/>
      <c r="M88" s="690" t="s">
        <v>768</v>
      </c>
    </row>
    <row r="89" spans="1:13" x14ac:dyDescent="0.25">
      <c r="A89" s="687" t="s">
        <v>764</v>
      </c>
      <c r="B89" s="688" t="s">
        <v>917</v>
      </c>
      <c r="C89" s="687" t="s">
        <v>270</v>
      </c>
      <c r="D89" s="691">
        <v>8</v>
      </c>
      <c r="E89" s="691">
        <v>48</v>
      </c>
      <c r="F89" s="691">
        <v>1000</v>
      </c>
      <c r="G89" s="687" t="s">
        <v>808</v>
      </c>
      <c r="H89" s="687" t="s">
        <v>927</v>
      </c>
      <c r="I89" s="687"/>
      <c r="J89" s="687" t="s">
        <v>915</v>
      </c>
      <c r="K89" s="687"/>
      <c r="L89" s="687"/>
      <c r="M89" s="687" t="s">
        <v>768</v>
      </c>
    </row>
    <row r="90" spans="1:13" x14ac:dyDescent="0.25">
      <c r="A90" s="687" t="s">
        <v>769</v>
      </c>
      <c r="B90" s="688" t="s">
        <v>917</v>
      </c>
      <c r="C90" s="687" t="s">
        <v>504</v>
      </c>
      <c r="D90" s="689">
        <v>8</v>
      </c>
      <c r="E90" s="689">
        <v>48</v>
      </c>
      <c r="F90" s="689">
        <v>800</v>
      </c>
      <c r="G90" s="690" t="s">
        <v>788</v>
      </c>
      <c r="H90" s="690" t="s">
        <v>928</v>
      </c>
      <c r="I90" s="690"/>
      <c r="J90" s="690" t="s">
        <v>915</v>
      </c>
      <c r="K90" s="690"/>
      <c r="L90" s="690"/>
      <c r="M90" s="690" t="s">
        <v>768</v>
      </c>
    </row>
    <row r="91" spans="1:13" x14ac:dyDescent="0.25">
      <c r="A91" s="687" t="s">
        <v>769</v>
      </c>
      <c r="B91" s="688" t="s">
        <v>765</v>
      </c>
      <c r="C91" s="687" t="s">
        <v>929</v>
      </c>
      <c r="D91" s="691">
        <v>6</v>
      </c>
      <c r="E91" s="691">
        <v>24</v>
      </c>
      <c r="F91" s="691">
        <v>250</v>
      </c>
      <c r="G91" s="687" t="s">
        <v>784</v>
      </c>
      <c r="H91" s="687" t="s">
        <v>785</v>
      </c>
      <c r="I91" s="687"/>
      <c r="J91" s="690" t="s">
        <v>786</v>
      </c>
      <c r="K91" s="687"/>
      <c r="L91" s="687"/>
      <c r="M91" s="687" t="s">
        <v>768</v>
      </c>
    </row>
    <row r="92" spans="1:13" x14ac:dyDescent="0.25">
      <c r="A92" s="687" t="s">
        <v>769</v>
      </c>
      <c r="B92" s="688" t="s">
        <v>917</v>
      </c>
      <c r="C92" s="687" t="s">
        <v>930</v>
      </c>
      <c r="D92" s="689">
        <v>2</v>
      </c>
      <c r="E92" s="689">
        <v>10</v>
      </c>
      <c r="F92" s="689">
        <v>40</v>
      </c>
      <c r="G92" s="690" t="s">
        <v>788</v>
      </c>
      <c r="H92" s="690" t="s">
        <v>780</v>
      </c>
      <c r="I92" s="690"/>
      <c r="J92" s="690" t="s">
        <v>931</v>
      </c>
      <c r="K92" s="687" t="s">
        <v>727</v>
      </c>
      <c r="L92" s="690"/>
      <c r="M92" s="690" t="s">
        <v>768</v>
      </c>
    </row>
    <row r="93" spans="1:13" x14ac:dyDescent="0.25">
      <c r="A93" s="687" t="s">
        <v>764</v>
      </c>
      <c r="B93" s="688" t="s">
        <v>765</v>
      </c>
      <c r="C93" s="687" t="s">
        <v>932</v>
      </c>
      <c r="D93" s="691">
        <v>2</v>
      </c>
      <c r="E93" s="691">
        <v>4</v>
      </c>
      <c r="F93" s="691">
        <v>150</v>
      </c>
      <c r="G93" s="687" t="s">
        <v>774</v>
      </c>
      <c r="H93" s="687" t="s">
        <v>809</v>
      </c>
      <c r="I93" s="687"/>
      <c r="J93" s="690" t="s">
        <v>776</v>
      </c>
      <c r="K93" s="687"/>
      <c r="L93" s="687"/>
      <c r="M93" s="687" t="s">
        <v>768</v>
      </c>
    </row>
    <row r="94" spans="1:13" x14ac:dyDescent="0.25">
      <c r="A94" s="687" t="s">
        <v>769</v>
      </c>
      <c r="B94" s="688" t="s">
        <v>917</v>
      </c>
      <c r="C94" s="687" t="s">
        <v>933</v>
      </c>
      <c r="D94" s="689">
        <v>4</v>
      </c>
      <c r="E94" s="689">
        <v>16</v>
      </c>
      <c r="F94" s="689">
        <v>510</v>
      </c>
      <c r="G94" s="690" t="s">
        <v>790</v>
      </c>
      <c r="H94" s="690" t="s">
        <v>792</v>
      </c>
      <c r="I94" s="690"/>
      <c r="J94" s="690" t="s">
        <v>931</v>
      </c>
      <c r="K94" s="687" t="s">
        <v>727</v>
      </c>
      <c r="L94" s="690"/>
      <c r="M94" s="690" t="s">
        <v>768</v>
      </c>
    </row>
    <row r="95" spans="1:13" x14ac:dyDescent="0.25">
      <c r="A95" s="687" t="s">
        <v>769</v>
      </c>
      <c r="B95" s="688" t="s">
        <v>917</v>
      </c>
      <c r="C95" s="687" t="s">
        <v>934</v>
      </c>
      <c r="D95" s="691">
        <v>4</v>
      </c>
      <c r="E95" s="691">
        <v>24</v>
      </c>
      <c r="F95" s="691">
        <v>1230</v>
      </c>
      <c r="G95" s="687" t="s">
        <v>784</v>
      </c>
      <c r="H95" s="687" t="s">
        <v>780</v>
      </c>
      <c r="I95" s="687"/>
      <c r="J95" s="690" t="s">
        <v>931</v>
      </c>
      <c r="K95" s="687" t="s">
        <v>727</v>
      </c>
      <c r="L95" s="687"/>
      <c r="M95" s="687" t="s">
        <v>768</v>
      </c>
    </row>
    <row r="96" spans="1:13" x14ac:dyDescent="0.25">
      <c r="A96" s="687" t="s">
        <v>764</v>
      </c>
      <c r="B96" s="688" t="s">
        <v>765</v>
      </c>
      <c r="C96" s="687" t="s">
        <v>935</v>
      </c>
      <c r="D96" s="689">
        <v>2</v>
      </c>
      <c r="E96" s="689">
        <v>4</v>
      </c>
      <c r="F96" s="689">
        <v>1470</v>
      </c>
      <c r="G96" s="690" t="s">
        <v>818</v>
      </c>
      <c r="H96" s="690" t="s">
        <v>936</v>
      </c>
      <c r="I96" s="690"/>
      <c r="J96" s="690" t="s">
        <v>776</v>
      </c>
      <c r="K96" s="690"/>
      <c r="L96" s="690"/>
      <c r="M96" s="690" t="s">
        <v>768</v>
      </c>
    </row>
    <row r="97" spans="1:13" x14ac:dyDescent="0.25">
      <c r="A97" s="687" t="s">
        <v>769</v>
      </c>
      <c r="B97" s="688" t="s">
        <v>765</v>
      </c>
      <c r="C97" s="687" t="s">
        <v>937</v>
      </c>
      <c r="D97" s="691">
        <v>2</v>
      </c>
      <c r="E97" s="691">
        <v>4</v>
      </c>
      <c r="F97" s="691">
        <v>1470</v>
      </c>
      <c r="G97" s="687" t="s">
        <v>779</v>
      </c>
      <c r="H97" s="687" t="s">
        <v>938</v>
      </c>
      <c r="I97" s="687"/>
      <c r="J97" s="690" t="s">
        <v>776</v>
      </c>
      <c r="K97" s="687"/>
      <c r="L97" s="687"/>
      <c r="M97" s="687" t="s">
        <v>768</v>
      </c>
    </row>
    <row r="98" spans="1:13" x14ac:dyDescent="0.25">
      <c r="A98" s="687" t="s">
        <v>769</v>
      </c>
      <c r="B98" s="688" t="s">
        <v>765</v>
      </c>
      <c r="C98" s="687" t="s">
        <v>669</v>
      </c>
      <c r="D98" s="689">
        <v>4</v>
      </c>
      <c r="E98" s="689">
        <v>32</v>
      </c>
      <c r="F98" s="689">
        <v>550</v>
      </c>
      <c r="G98" s="690" t="s">
        <v>784</v>
      </c>
      <c r="H98" s="690" t="s">
        <v>780</v>
      </c>
      <c r="I98" s="690" t="s">
        <v>747</v>
      </c>
      <c r="J98" s="690" t="s">
        <v>776</v>
      </c>
      <c r="K98" s="690" t="s">
        <v>545</v>
      </c>
      <c r="L98" s="690" t="s">
        <v>1000</v>
      </c>
      <c r="M98" s="690" t="s">
        <v>768</v>
      </c>
    </row>
    <row r="99" spans="1:13" x14ac:dyDescent="0.25">
      <c r="A99" s="687" t="s">
        <v>764</v>
      </c>
      <c r="B99" s="688" t="s">
        <v>765</v>
      </c>
      <c r="C99" s="687" t="s">
        <v>939</v>
      </c>
      <c r="D99" s="691">
        <v>2</v>
      </c>
      <c r="E99" s="691">
        <v>8</v>
      </c>
      <c r="F99" s="691">
        <v>60</v>
      </c>
      <c r="G99" s="687" t="s">
        <v>774</v>
      </c>
      <c r="H99" s="687" t="s">
        <v>809</v>
      </c>
      <c r="I99" s="687"/>
      <c r="J99" s="690" t="s">
        <v>776</v>
      </c>
      <c r="K99" s="687"/>
      <c r="L99" s="687"/>
      <c r="M99" s="687" t="s">
        <v>768</v>
      </c>
    </row>
    <row r="100" spans="1:13" x14ac:dyDescent="0.25">
      <c r="A100" s="687" t="s">
        <v>769</v>
      </c>
      <c r="B100" s="688" t="s">
        <v>765</v>
      </c>
      <c r="C100" s="687" t="s">
        <v>511</v>
      </c>
      <c r="D100" s="689">
        <v>4</v>
      </c>
      <c r="E100" s="689">
        <v>12</v>
      </c>
      <c r="F100" s="689">
        <v>12848.4</v>
      </c>
      <c r="G100" s="690" t="s">
        <v>788</v>
      </c>
      <c r="H100" s="690" t="s">
        <v>940</v>
      </c>
      <c r="I100" s="690"/>
      <c r="J100" s="690" t="s">
        <v>776</v>
      </c>
      <c r="K100" s="690"/>
      <c r="L100" s="690"/>
      <c r="M100" s="690" t="s">
        <v>768</v>
      </c>
    </row>
    <row r="101" spans="1:13" x14ac:dyDescent="0.25">
      <c r="A101" s="687" t="s">
        <v>769</v>
      </c>
      <c r="B101" s="688" t="s">
        <v>765</v>
      </c>
      <c r="C101" s="687" t="s">
        <v>941</v>
      </c>
      <c r="D101" s="691">
        <v>2</v>
      </c>
      <c r="E101" s="691">
        <v>4</v>
      </c>
      <c r="F101" s="691">
        <v>15981</v>
      </c>
      <c r="G101" s="687" t="s">
        <v>788</v>
      </c>
      <c r="H101" s="687" t="s">
        <v>942</v>
      </c>
      <c r="I101" s="687"/>
      <c r="J101" s="690" t="s">
        <v>776</v>
      </c>
      <c r="K101" s="687"/>
      <c r="L101" s="687"/>
      <c r="M101" s="687" t="s">
        <v>768</v>
      </c>
    </row>
    <row r="102" spans="1:13" x14ac:dyDescent="0.25">
      <c r="A102" s="687" t="s">
        <v>764</v>
      </c>
      <c r="B102" s="688" t="s">
        <v>765</v>
      </c>
      <c r="C102" s="687" t="s">
        <v>943</v>
      </c>
      <c r="D102" s="689">
        <v>2</v>
      </c>
      <c r="E102" s="689">
        <v>4</v>
      </c>
      <c r="F102" s="689">
        <v>1250</v>
      </c>
      <c r="G102" s="690" t="s">
        <v>826</v>
      </c>
      <c r="H102" s="690" t="s">
        <v>814</v>
      </c>
      <c r="I102" s="690"/>
      <c r="J102" s="690" t="s">
        <v>776</v>
      </c>
      <c r="K102" s="690"/>
      <c r="L102" s="690"/>
      <c r="M102" s="690" t="s">
        <v>768</v>
      </c>
    </row>
    <row r="103" spans="1:13" x14ac:dyDescent="0.25">
      <c r="A103" s="687" t="s">
        <v>764</v>
      </c>
      <c r="B103" s="688" t="s">
        <v>765</v>
      </c>
      <c r="C103" s="687" t="s">
        <v>623</v>
      </c>
      <c r="D103" s="691">
        <v>2</v>
      </c>
      <c r="E103" s="691">
        <v>2</v>
      </c>
      <c r="F103" s="691">
        <v>7504</v>
      </c>
      <c r="G103" s="687" t="s">
        <v>826</v>
      </c>
      <c r="H103" s="687" t="s">
        <v>944</v>
      </c>
      <c r="I103" s="687"/>
      <c r="J103" s="690" t="s">
        <v>776</v>
      </c>
      <c r="K103" s="687"/>
      <c r="L103" s="687"/>
      <c r="M103" s="687" t="s">
        <v>768</v>
      </c>
    </row>
    <row r="104" spans="1:13" x14ac:dyDescent="0.25">
      <c r="A104" s="687" t="s">
        <v>769</v>
      </c>
      <c r="B104" s="688" t="s">
        <v>917</v>
      </c>
      <c r="C104" s="687" t="s">
        <v>945</v>
      </c>
      <c r="D104" s="689">
        <v>4</v>
      </c>
      <c r="E104" s="689">
        <v>6</v>
      </c>
      <c r="F104" s="689">
        <v>120</v>
      </c>
      <c r="G104" s="690" t="s">
        <v>790</v>
      </c>
      <c r="H104" s="690" t="s">
        <v>780</v>
      </c>
      <c r="I104" s="690"/>
      <c r="J104" s="690" t="s">
        <v>931</v>
      </c>
      <c r="K104" s="687" t="s">
        <v>727</v>
      </c>
      <c r="L104" s="690"/>
      <c r="M104" s="690" t="s">
        <v>768</v>
      </c>
    </row>
    <row r="105" spans="1:13" x14ac:dyDescent="0.25">
      <c r="A105" s="687" t="s">
        <v>764</v>
      </c>
      <c r="B105" s="688" t="s">
        <v>765</v>
      </c>
      <c r="C105" s="687" t="s">
        <v>946</v>
      </c>
      <c r="D105" s="691">
        <v>4</v>
      </c>
      <c r="E105" s="691">
        <v>16</v>
      </c>
      <c r="F105" s="691">
        <v>1694</v>
      </c>
      <c r="G105" s="687" t="s">
        <v>826</v>
      </c>
      <c r="H105" s="687" t="s">
        <v>947</v>
      </c>
      <c r="I105" s="692" t="s">
        <v>462</v>
      </c>
      <c r="J105" s="690" t="s">
        <v>776</v>
      </c>
      <c r="K105" s="690" t="s">
        <v>539</v>
      </c>
      <c r="L105" s="687" t="s">
        <v>563</v>
      </c>
      <c r="M105" s="687" t="s">
        <v>768</v>
      </c>
    </row>
    <row r="106" spans="1:13" x14ac:dyDescent="0.25">
      <c r="A106" s="687" t="s">
        <v>764</v>
      </c>
      <c r="B106" s="688" t="s">
        <v>765</v>
      </c>
      <c r="C106" s="687" t="s">
        <v>948</v>
      </c>
      <c r="D106" s="689">
        <v>8</v>
      </c>
      <c r="E106" s="689">
        <v>16</v>
      </c>
      <c r="F106" s="689">
        <v>1520</v>
      </c>
      <c r="G106" s="690" t="s">
        <v>818</v>
      </c>
      <c r="H106" s="690" t="s">
        <v>809</v>
      </c>
      <c r="I106" s="690"/>
      <c r="J106" s="690" t="s">
        <v>776</v>
      </c>
      <c r="K106" s="690"/>
      <c r="L106" s="690"/>
      <c r="M106" s="690" t="s">
        <v>768</v>
      </c>
    </row>
    <row r="107" spans="1:13" x14ac:dyDescent="0.25">
      <c r="A107" s="687" t="s">
        <v>769</v>
      </c>
      <c r="B107" s="688" t="s">
        <v>765</v>
      </c>
      <c r="C107" s="687" t="s">
        <v>949</v>
      </c>
      <c r="D107" s="691">
        <v>8</v>
      </c>
      <c r="E107" s="691">
        <v>16</v>
      </c>
      <c r="F107" s="691">
        <v>1520</v>
      </c>
      <c r="G107" s="687" t="s">
        <v>779</v>
      </c>
      <c r="H107" s="687" t="s">
        <v>950</v>
      </c>
      <c r="I107" s="687"/>
      <c r="J107" s="690" t="s">
        <v>776</v>
      </c>
      <c r="K107" s="687"/>
      <c r="L107" s="687"/>
      <c r="M107" s="687" t="s">
        <v>768</v>
      </c>
    </row>
    <row r="108" spans="1:13" x14ac:dyDescent="0.25">
      <c r="A108" s="687" t="s">
        <v>769</v>
      </c>
      <c r="B108" s="688" t="s">
        <v>917</v>
      </c>
      <c r="C108" s="687" t="s">
        <v>951</v>
      </c>
      <c r="D108" s="689">
        <v>2</v>
      </c>
      <c r="E108" s="689">
        <v>6</v>
      </c>
      <c r="F108" s="689">
        <v>205</v>
      </c>
      <c r="G108" s="690" t="s">
        <v>790</v>
      </c>
      <c r="H108" s="690" t="s">
        <v>785</v>
      </c>
      <c r="I108" s="690"/>
      <c r="J108" s="690" t="s">
        <v>931</v>
      </c>
      <c r="K108" s="687" t="s">
        <v>727</v>
      </c>
      <c r="L108" s="690"/>
      <c r="M108" s="690" t="s">
        <v>768</v>
      </c>
    </row>
    <row r="109" spans="1:13" x14ac:dyDescent="0.25">
      <c r="A109" s="687" t="s">
        <v>769</v>
      </c>
      <c r="B109" s="688" t="s">
        <v>917</v>
      </c>
      <c r="C109" s="687" t="s">
        <v>952</v>
      </c>
      <c r="D109" s="691">
        <v>2</v>
      </c>
      <c r="E109" s="691">
        <v>4</v>
      </c>
      <c r="F109" s="691">
        <v>30</v>
      </c>
      <c r="G109" s="687" t="s">
        <v>788</v>
      </c>
      <c r="H109" s="687" t="s">
        <v>780</v>
      </c>
      <c r="I109" s="687"/>
      <c r="J109" s="690" t="s">
        <v>931</v>
      </c>
      <c r="K109" s="687" t="s">
        <v>727</v>
      </c>
      <c r="L109" s="687"/>
      <c r="M109" s="687" t="s">
        <v>768</v>
      </c>
    </row>
    <row r="110" spans="1:13" x14ac:dyDescent="0.25">
      <c r="A110" s="687" t="s">
        <v>764</v>
      </c>
      <c r="B110" s="688" t="s">
        <v>765</v>
      </c>
      <c r="C110" s="687" t="s">
        <v>953</v>
      </c>
      <c r="D110" s="689">
        <v>4</v>
      </c>
      <c r="E110" s="689">
        <v>12</v>
      </c>
      <c r="F110" s="689">
        <v>130</v>
      </c>
      <c r="G110" s="690" t="s">
        <v>818</v>
      </c>
      <c r="H110" s="690" t="s">
        <v>775</v>
      </c>
      <c r="I110" s="690"/>
      <c r="J110" s="690" t="s">
        <v>776</v>
      </c>
      <c r="K110" s="690" t="s">
        <v>538</v>
      </c>
      <c r="L110" s="690"/>
      <c r="M110" s="690" t="s">
        <v>768</v>
      </c>
    </row>
    <row r="111" spans="1:13" x14ac:dyDescent="0.25">
      <c r="A111" s="687" t="s">
        <v>769</v>
      </c>
      <c r="B111" s="688" t="s">
        <v>765</v>
      </c>
      <c r="C111" s="687" t="s">
        <v>954</v>
      </c>
      <c r="D111" s="691">
        <v>4</v>
      </c>
      <c r="E111" s="691">
        <v>16</v>
      </c>
      <c r="F111" s="691">
        <v>736</v>
      </c>
      <c r="G111" s="687" t="s">
        <v>790</v>
      </c>
      <c r="H111" s="687" t="s">
        <v>780</v>
      </c>
      <c r="I111" s="687"/>
      <c r="J111" s="690" t="s">
        <v>776</v>
      </c>
      <c r="K111" s="687"/>
      <c r="L111" s="687"/>
      <c r="M111" s="687" t="s">
        <v>768</v>
      </c>
    </row>
    <row r="112" spans="1:13" x14ac:dyDescent="0.25">
      <c r="A112" s="687" t="s">
        <v>764</v>
      </c>
      <c r="B112" s="688" t="s">
        <v>765</v>
      </c>
      <c r="C112" s="687" t="s">
        <v>955</v>
      </c>
      <c r="D112" s="689">
        <v>8</v>
      </c>
      <c r="E112" s="689">
        <v>32</v>
      </c>
      <c r="F112" s="689">
        <v>300</v>
      </c>
      <c r="G112" s="690" t="s">
        <v>808</v>
      </c>
      <c r="H112" s="690" t="s">
        <v>809</v>
      </c>
      <c r="I112" s="690"/>
      <c r="J112" s="690" t="s">
        <v>776</v>
      </c>
      <c r="K112" s="690"/>
      <c r="L112" s="690"/>
      <c r="M112" s="690" t="s">
        <v>768</v>
      </c>
    </row>
    <row r="113" spans="1:13" x14ac:dyDescent="0.25">
      <c r="A113" s="687" t="s">
        <v>764</v>
      </c>
      <c r="B113" s="688" t="s">
        <v>765</v>
      </c>
      <c r="C113" s="687" t="s">
        <v>956</v>
      </c>
      <c r="D113" s="691">
        <v>16</v>
      </c>
      <c r="E113" s="691">
        <v>32</v>
      </c>
      <c r="F113" s="691">
        <v>570</v>
      </c>
      <c r="G113" s="687" t="s">
        <v>808</v>
      </c>
      <c r="H113" s="687" t="s">
        <v>957</v>
      </c>
      <c r="I113" s="687" t="s">
        <v>631</v>
      </c>
      <c r="J113" s="690" t="s">
        <v>776</v>
      </c>
      <c r="K113" s="687" t="s">
        <v>545</v>
      </c>
      <c r="L113" s="687" t="s">
        <v>631</v>
      </c>
      <c r="M113" s="687" t="s">
        <v>768</v>
      </c>
    </row>
    <row r="114" spans="1:13" x14ac:dyDescent="0.25">
      <c r="A114" s="687" t="s">
        <v>764</v>
      </c>
      <c r="B114" s="688" t="s">
        <v>765</v>
      </c>
      <c r="C114" s="687" t="s">
        <v>958</v>
      </c>
      <c r="D114" s="689">
        <v>2</v>
      </c>
      <c r="E114" s="689">
        <v>8</v>
      </c>
      <c r="F114" s="689">
        <v>85</v>
      </c>
      <c r="G114" s="690" t="s">
        <v>774</v>
      </c>
      <c r="H114" s="690" t="s">
        <v>814</v>
      </c>
      <c r="I114" s="690"/>
      <c r="J114" s="690" t="s">
        <v>776</v>
      </c>
      <c r="K114" s="690"/>
      <c r="L114" s="690"/>
      <c r="M114" s="690" t="s">
        <v>768</v>
      </c>
    </row>
    <row r="115" spans="1:13" x14ac:dyDescent="0.25">
      <c r="A115" s="687" t="s">
        <v>764</v>
      </c>
      <c r="B115" s="688" t="s">
        <v>765</v>
      </c>
      <c r="C115" s="687" t="s">
        <v>959</v>
      </c>
      <c r="D115" s="691">
        <v>4</v>
      </c>
      <c r="E115" s="691">
        <v>8</v>
      </c>
      <c r="F115" s="691">
        <v>66</v>
      </c>
      <c r="G115" s="687" t="s">
        <v>826</v>
      </c>
      <c r="H115" s="687" t="s">
        <v>814</v>
      </c>
      <c r="I115" s="687"/>
      <c r="J115" s="690" t="s">
        <v>776</v>
      </c>
      <c r="K115" s="687"/>
      <c r="L115" s="687"/>
      <c r="M115" s="687" t="s">
        <v>768</v>
      </c>
    </row>
    <row r="116" spans="1:13" x14ac:dyDescent="0.25">
      <c r="A116" s="687" t="s">
        <v>764</v>
      </c>
      <c r="B116" s="688" t="s">
        <v>917</v>
      </c>
      <c r="C116" s="687" t="s">
        <v>960</v>
      </c>
      <c r="D116" s="689">
        <v>1</v>
      </c>
      <c r="E116" s="689">
        <v>1</v>
      </c>
      <c r="F116" s="689">
        <v>30</v>
      </c>
      <c r="G116" s="690" t="s">
        <v>818</v>
      </c>
      <c r="H116" s="690" t="s">
        <v>961</v>
      </c>
      <c r="I116" s="690"/>
      <c r="J116" s="690" t="s">
        <v>915</v>
      </c>
      <c r="K116" s="690"/>
      <c r="L116" s="690"/>
      <c r="M116" s="690" t="s">
        <v>768</v>
      </c>
    </row>
    <row r="117" spans="1:13" x14ac:dyDescent="0.25">
      <c r="A117" s="687" t="s">
        <v>764</v>
      </c>
      <c r="B117" s="688" t="s">
        <v>765</v>
      </c>
      <c r="C117" s="687" t="s">
        <v>962</v>
      </c>
      <c r="D117" s="691">
        <v>4</v>
      </c>
      <c r="E117" s="691">
        <v>24</v>
      </c>
      <c r="F117" s="691">
        <v>1390</v>
      </c>
      <c r="G117" s="687" t="s">
        <v>774</v>
      </c>
      <c r="H117" s="687" t="s">
        <v>963</v>
      </c>
      <c r="I117" s="692" t="s">
        <v>566</v>
      </c>
      <c r="J117" s="687" t="s">
        <v>776</v>
      </c>
      <c r="K117" s="687" t="s">
        <v>545</v>
      </c>
      <c r="L117" s="687" t="s">
        <v>561</v>
      </c>
      <c r="M117" s="687" t="s">
        <v>768</v>
      </c>
    </row>
    <row r="118" spans="1:13" x14ac:dyDescent="0.25">
      <c r="A118" s="687" t="s">
        <v>769</v>
      </c>
      <c r="B118" s="688" t="s">
        <v>765</v>
      </c>
      <c r="C118" s="687" t="s">
        <v>964</v>
      </c>
      <c r="D118" s="689">
        <v>4</v>
      </c>
      <c r="E118" s="689">
        <v>24</v>
      </c>
      <c r="F118" s="689">
        <v>1490</v>
      </c>
      <c r="G118" s="690" t="s">
        <v>788</v>
      </c>
      <c r="H118" s="690" t="s">
        <v>785</v>
      </c>
      <c r="I118" s="692" t="s">
        <v>566</v>
      </c>
      <c r="J118" s="690" t="s">
        <v>931</v>
      </c>
      <c r="K118" s="687" t="s">
        <v>545</v>
      </c>
      <c r="L118" s="690" t="s">
        <v>561</v>
      </c>
      <c r="M118" s="690" t="s">
        <v>768</v>
      </c>
    </row>
    <row r="119" spans="1:13" x14ac:dyDescent="0.25">
      <c r="A119" s="687" t="s">
        <v>769</v>
      </c>
      <c r="B119" s="688" t="s">
        <v>917</v>
      </c>
      <c r="C119" s="687" t="s">
        <v>965</v>
      </c>
      <c r="D119" s="691">
        <v>2</v>
      </c>
      <c r="E119" s="691">
        <v>8</v>
      </c>
      <c r="F119" s="691">
        <v>60</v>
      </c>
      <c r="G119" s="687" t="s">
        <v>790</v>
      </c>
      <c r="H119" s="687" t="s">
        <v>780</v>
      </c>
      <c r="I119" s="687"/>
      <c r="J119" s="690" t="s">
        <v>931</v>
      </c>
      <c r="K119" s="687" t="s">
        <v>727</v>
      </c>
      <c r="L119" s="687"/>
      <c r="M119" s="687" t="s">
        <v>768</v>
      </c>
    </row>
    <row r="120" spans="1:13" x14ac:dyDescent="0.25">
      <c r="A120" s="687" t="s">
        <v>769</v>
      </c>
      <c r="B120" s="688" t="s">
        <v>917</v>
      </c>
      <c r="C120" s="687" t="s">
        <v>966</v>
      </c>
      <c r="D120" s="689">
        <v>4</v>
      </c>
      <c r="E120" s="689">
        <v>8</v>
      </c>
      <c r="F120" s="689">
        <v>86</v>
      </c>
      <c r="G120" s="690" t="s">
        <v>790</v>
      </c>
      <c r="H120" s="690" t="s">
        <v>792</v>
      </c>
      <c r="I120" s="690"/>
      <c r="J120" s="690" t="s">
        <v>931</v>
      </c>
      <c r="K120" s="687" t="s">
        <v>727</v>
      </c>
      <c r="L120" s="690"/>
      <c r="M120" s="690" t="s">
        <v>768</v>
      </c>
    </row>
    <row r="121" spans="1:13" x14ac:dyDescent="0.25">
      <c r="A121" s="687" t="s">
        <v>769</v>
      </c>
      <c r="B121" s="688" t="s">
        <v>917</v>
      </c>
      <c r="C121" s="687" t="s">
        <v>967</v>
      </c>
      <c r="D121" s="691">
        <v>4</v>
      </c>
      <c r="E121" s="691">
        <v>32</v>
      </c>
      <c r="F121" s="691">
        <v>100</v>
      </c>
      <c r="G121" s="687" t="s">
        <v>788</v>
      </c>
      <c r="H121" s="687" t="s">
        <v>785</v>
      </c>
      <c r="I121" s="687"/>
      <c r="J121" s="690" t="s">
        <v>931</v>
      </c>
      <c r="K121" s="687" t="s">
        <v>727</v>
      </c>
      <c r="L121" s="687"/>
      <c r="M121" s="687" t="s">
        <v>768</v>
      </c>
    </row>
    <row r="122" spans="1:13" x14ac:dyDescent="0.25">
      <c r="A122" s="687" t="s">
        <v>764</v>
      </c>
      <c r="B122" s="688" t="s">
        <v>765</v>
      </c>
      <c r="C122" s="687" t="s">
        <v>968</v>
      </c>
      <c r="D122" s="689">
        <v>4</v>
      </c>
      <c r="E122" s="689">
        <v>24</v>
      </c>
      <c r="F122" s="689">
        <v>180</v>
      </c>
      <c r="G122" s="690" t="s">
        <v>813</v>
      </c>
      <c r="H122" s="690" t="s">
        <v>814</v>
      </c>
      <c r="I122" s="690"/>
      <c r="J122" s="690" t="s">
        <v>776</v>
      </c>
      <c r="K122" s="690"/>
      <c r="L122" s="690"/>
      <c r="M122" s="690" t="s">
        <v>768</v>
      </c>
    </row>
    <row r="123" spans="1:13" x14ac:dyDescent="0.25">
      <c r="A123" s="687" t="s">
        <v>764</v>
      </c>
      <c r="B123" s="688" t="s">
        <v>765</v>
      </c>
      <c r="C123" s="687" t="s">
        <v>969</v>
      </c>
      <c r="D123" s="691">
        <v>8</v>
      </c>
      <c r="E123" s="691">
        <v>8</v>
      </c>
      <c r="F123" s="691">
        <v>280</v>
      </c>
      <c r="G123" s="687" t="s">
        <v>808</v>
      </c>
      <c r="H123" s="687" t="s">
        <v>809</v>
      </c>
      <c r="I123" s="687" t="s">
        <v>457</v>
      </c>
      <c r="J123" s="690" t="s">
        <v>776</v>
      </c>
      <c r="K123" s="687" t="s">
        <v>539</v>
      </c>
      <c r="L123" s="687" t="s">
        <v>563</v>
      </c>
      <c r="M123" s="687" t="s">
        <v>768</v>
      </c>
    </row>
    <row r="124" spans="1:13" x14ac:dyDescent="0.25">
      <c r="A124" s="687" t="s">
        <v>769</v>
      </c>
      <c r="B124" s="688" t="s">
        <v>765</v>
      </c>
      <c r="C124" s="687" t="s">
        <v>970</v>
      </c>
      <c r="D124" s="689">
        <v>8</v>
      </c>
      <c r="E124" s="689">
        <v>8</v>
      </c>
      <c r="F124" s="689">
        <v>280</v>
      </c>
      <c r="G124" s="690" t="s">
        <v>779</v>
      </c>
      <c r="H124" s="690" t="s">
        <v>792</v>
      </c>
      <c r="I124" s="687" t="s">
        <v>457</v>
      </c>
      <c r="J124" s="690" t="s">
        <v>776</v>
      </c>
      <c r="K124" s="690" t="s">
        <v>539</v>
      </c>
      <c r="L124" s="690" t="s">
        <v>563</v>
      </c>
      <c r="M124" s="690" t="s">
        <v>768</v>
      </c>
    </row>
    <row r="125" spans="1:13" x14ac:dyDescent="0.25">
      <c r="A125" s="687" t="s">
        <v>764</v>
      </c>
      <c r="B125" s="688" t="s">
        <v>765</v>
      </c>
      <c r="C125" s="687" t="s">
        <v>971</v>
      </c>
      <c r="D125" s="691">
        <v>8</v>
      </c>
      <c r="E125" s="691">
        <v>8</v>
      </c>
      <c r="F125" s="691">
        <v>280</v>
      </c>
      <c r="G125" s="687" t="s">
        <v>818</v>
      </c>
      <c r="H125" s="687" t="s">
        <v>775</v>
      </c>
      <c r="I125" s="687" t="s">
        <v>468</v>
      </c>
      <c r="J125" s="690" t="s">
        <v>776</v>
      </c>
      <c r="K125" s="690" t="s">
        <v>539</v>
      </c>
      <c r="L125" s="687" t="s">
        <v>563</v>
      </c>
      <c r="M125" s="687" t="s">
        <v>768</v>
      </c>
    </row>
    <row r="126" spans="1:13" x14ac:dyDescent="0.25">
      <c r="A126" s="687" t="s">
        <v>769</v>
      </c>
      <c r="B126" s="688" t="s">
        <v>765</v>
      </c>
      <c r="C126" s="687" t="s">
        <v>972</v>
      </c>
      <c r="D126" s="689">
        <v>8</v>
      </c>
      <c r="E126" s="689">
        <v>8</v>
      </c>
      <c r="F126" s="689">
        <v>300</v>
      </c>
      <c r="G126" s="690" t="s">
        <v>788</v>
      </c>
      <c r="H126" s="690" t="s">
        <v>785</v>
      </c>
      <c r="I126" s="687" t="s">
        <v>457</v>
      </c>
      <c r="J126" s="690" t="s">
        <v>776</v>
      </c>
      <c r="K126" s="690" t="s">
        <v>539</v>
      </c>
      <c r="L126" s="690" t="s">
        <v>563</v>
      </c>
      <c r="M126" s="690" t="s">
        <v>768</v>
      </c>
    </row>
    <row r="127" spans="1:13" x14ac:dyDescent="0.25">
      <c r="A127" s="687" t="s">
        <v>764</v>
      </c>
      <c r="B127" s="688" t="s">
        <v>765</v>
      </c>
      <c r="C127" s="687" t="s">
        <v>973</v>
      </c>
      <c r="D127" s="691">
        <v>8</v>
      </c>
      <c r="E127" s="691">
        <v>8</v>
      </c>
      <c r="F127" s="691">
        <v>280</v>
      </c>
      <c r="G127" s="687" t="s">
        <v>808</v>
      </c>
      <c r="H127" s="687" t="s">
        <v>809</v>
      </c>
      <c r="I127" s="687" t="s">
        <v>974</v>
      </c>
      <c r="J127" s="690" t="s">
        <v>776</v>
      </c>
      <c r="K127" s="690" t="s">
        <v>539</v>
      </c>
      <c r="L127" s="687" t="s">
        <v>563</v>
      </c>
      <c r="M127" s="687" t="s">
        <v>768</v>
      </c>
    </row>
    <row r="128" spans="1:13" x14ac:dyDescent="0.25">
      <c r="A128" s="687" t="s">
        <v>769</v>
      </c>
      <c r="B128" s="688" t="s">
        <v>765</v>
      </c>
      <c r="C128" s="687" t="s">
        <v>975</v>
      </c>
      <c r="D128" s="689">
        <v>8</v>
      </c>
      <c r="E128" s="689">
        <v>8</v>
      </c>
      <c r="F128" s="689">
        <v>280</v>
      </c>
      <c r="G128" s="690" t="s">
        <v>784</v>
      </c>
      <c r="H128" s="690" t="s">
        <v>780</v>
      </c>
      <c r="I128" s="690" t="s">
        <v>469</v>
      </c>
      <c r="J128" s="690" t="s">
        <v>776</v>
      </c>
      <c r="K128" s="690" t="s">
        <v>539</v>
      </c>
      <c r="L128" s="690" t="s">
        <v>563</v>
      </c>
      <c r="M128" s="690" t="s">
        <v>768</v>
      </c>
    </row>
    <row r="129" spans="1:13" x14ac:dyDescent="0.25">
      <c r="A129" s="687" t="s">
        <v>769</v>
      </c>
      <c r="B129" s="688" t="s">
        <v>917</v>
      </c>
      <c r="C129" s="687" t="s">
        <v>976</v>
      </c>
      <c r="D129" s="691">
        <v>4</v>
      </c>
      <c r="E129" s="691">
        <v>12</v>
      </c>
      <c r="F129" s="691">
        <v>120</v>
      </c>
      <c r="G129" s="687" t="s">
        <v>779</v>
      </c>
      <c r="H129" s="687" t="s">
        <v>780</v>
      </c>
      <c r="I129" s="687"/>
      <c r="J129" s="690" t="s">
        <v>776</v>
      </c>
      <c r="K129" s="687"/>
      <c r="L129" s="687"/>
      <c r="M129" s="687" t="s">
        <v>768</v>
      </c>
    </row>
    <row r="130" spans="1:13" x14ac:dyDescent="0.25">
      <c r="A130" s="687" t="s">
        <v>769</v>
      </c>
      <c r="B130" s="688" t="s">
        <v>765</v>
      </c>
      <c r="C130" s="687" t="s">
        <v>977</v>
      </c>
      <c r="D130" s="689">
        <v>2</v>
      </c>
      <c r="E130" s="689">
        <v>8</v>
      </c>
      <c r="F130" s="689">
        <v>50</v>
      </c>
      <c r="G130" s="690" t="s">
        <v>779</v>
      </c>
      <c r="H130" s="690" t="s">
        <v>928</v>
      </c>
      <c r="I130" s="690"/>
      <c r="J130" s="690" t="s">
        <v>776</v>
      </c>
      <c r="K130" s="690"/>
      <c r="L130" s="690"/>
      <c r="M130" s="690" t="s">
        <v>768</v>
      </c>
    </row>
    <row r="131" spans="1:13" x14ac:dyDescent="0.25">
      <c r="A131" s="687" t="s">
        <v>764</v>
      </c>
      <c r="B131" s="688" t="s">
        <v>765</v>
      </c>
      <c r="C131" s="687" t="s">
        <v>978</v>
      </c>
      <c r="D131" s="691">
        <v>2</v>
      </c>
      <c r="E131" s="691">
        <v>4</v>
      </c>
      <c r="F131" s="691">
        <v>50</v>
      </c>
      <c r="G131" s="687" t="s">
        <v>818</v>
      </c>
      <c r="H131" s="687" t="s">
        <v>775</v>
      </c>
      <c r="I131" s="687"/>
      <c r="J131" s="687" t="s">
        <v>895</v>
      </c>
      <c r="K131" s="687"/>
      <c r="L131" s="687"/>
      <c r="M131" s="687" t="s">
        <v>768</v>
      </c>
    </row>
    <row r="132" spans="1:13" x14ac:dyDescent="0.25">
      <c r="A132" s="687" t="s">
        <v>769</v>
      </c>
      <c r="B132" s="688" t="s">
        <v>765</v>
      </c>
      <c r="C132" s="687" t="s">
        <v>979</v>
      </c>
      <c r="D132" s="689">
        <v>4</v>
      </c>
      <c r="E132" s="689">
        <v>8</v>
      </c>
      <c r="F132" s="689">
        <v>80</v>
      </c>
      <c r="G132" s="690" t="s">
        <v>790</v>
      </c>
      <c r="H132" s="690" t="s">
        <v>785</v>
      </c>
      <c r="I132" s="690"/>
      <c r="J132" s="687" t="s">
        <v>895</v>
      </c>
      <c r="K132" s="690"/>
      <c r="L132" s="690"/>
      <c r="M132" s="690" t="s">
        <v>980</v>
      </c>
    </row>
    <row r="133" spans="1:13" x14ac:dyDescent="0.25">
      <c r="A133" s="687" t="s">
        <v>769</v>
      </c>
      <c r="B133" s="688" t="s">
        <v>765</v>
      </c>
      <c r="C133" s="687" t="s">
        <v>981</v>
      </c>
      <c r="D133" s="691">
        <v>2</v>
      </c>
      <c r="E133" s="691">
        <v>6</v>
      </c>
      <c r="F133" s="691">
        <v>90</v>
      </c>
      <c r="G133" s="687" t="s">
        <v>784</v>
      </c>
      <c r="H133" s="687" t="s">
        <v>780</v>
      </c>
      <c r="I133" s="687"/>
      <c r="J133" s="687" t="s">
        <v>895</v>
      </c>
      <c r="K133" s="687"/>
      <c r="L133" s="687"/>
      <c r="M133" s="687" t="s">
        <v>768</v>
      </c>
    </row>
    <row r="134" spans="1:13" x14ac:dyDescent="0.25">
      <c r="A134" s="687" t="s">
        <v>769</v>
      </c>
      <c r="B134" s="688" t="s">
        <v>765</v>
      </c>
      <c r="C134" s="687" t="s">
        <v>982</v>
      </c>
      <c r="D134" s="689">
        <v>2</v>
      </c>
      <c r="E134" s="689">
        <v>6</v>
      </c>
      <c r="F134" s="689">
        <v>90</v>
      </c>
      <c r="G134" s="690" t="s">
        <v>784</v>
      </c>
      <c r="H134" s="690" t="s">
        <v>780</v>
      </c>
      <c r="I134" s="690"/>
      <c r="J134" s="687" t="s">
        <v>895</v>
      </c>
      <c r="K134" s="690"/>
      <c r="L134" s="690"/>
      <c r="M134" s="690" t="s">
        <v>768</v>
      </c>
    </row>
    <row r="135" spans="1:13" x14ac:dyDescent="0.25">
      <c r="A135" s="687" t="s">
        <v>764</v>
      </c>
      <c r="B135" s="688" t="s">
        <v>765</v>
      </c>
      <c r="C135" s="687" t="s">
        <v>983</v>
      </c>
      <c r="D135" s="691">
        <v>4</v>
      </c>
      <c r="E135" s="691">
        <v>16</v>
      </c>
      <c r="F135" s="691">
        <v>550</v>
      </c>
      <c r="G135" s="687" t="s">
        <v>774</v>
      </c>
      <c r="H135" s="687" t="s">
        <v>775</v>
      </c>
      <c r="I135" s="687"/>
      <c r="J135" s="687" t="s">
        <v>895</v>
      </c>
      <c r="K135" s="687"/>
      <c r="L135" s="687"/>
      <c r="M135" s="687" t="s">
        <v>768</v>
      </c>
    </row>
    <row r="136" spans="1:13" x14ac:dyDescent="0.25">
      <c r="A136" s="687" t="s">
        <v>769</v>
      </c>
      <c r="B136" s="688" t="s">
        <v>765</v>
      </c>
      <c r="C136" s="687" t="s">
        <v>984</v>
      </c>
      <c r="D136" s="689">
        <v>8</v>
      </c>
      <c r="E136" s="689">
        <v>48</v>
      </c>
      <c r="F136" s="689">
        <v>2020</v>
      </c>
      <c r="G136" s="690" t="s">
        <v>788</v>
      </c>
      <c r="H136" s="690" t="s">
        <v>792</v>
      </c>
      <c r="I136" s="690"/>
      <c r="J136" s="687" t="s">
        <v>895</v>
      </c>
      <c r="K136" s="690"/>
      <c r="L136" s="690"/>
      <c r="M136" s="690" t="s">
        <v>768</v>
      </c>
    </row>
    <row r="137" spans="1:13" x14ac:dyDescent="0.25">
      <c r="A137" s="687" t="s">
        <v>769</v>
      </c>
      <c r="B137" s="688" t="s">
        <v>765</v>
      </c>
      <c r="C137" s="687" t="s">
        <v>985</v>
      </c>
      <c r="D137" s="691">
        <v>8</v>
      </c>
      <c r="E137" s="691">
        <v>48</v>
      </c>
      <c r="F137" s="691">
        <v>2020</v>
      </c>
      <c r="G137" s="687" t="s">
        <v>790</v>
      </c>
      <c r="H137" s="687" t="s">
        <v>928</v>
      </c>
      <c r="I137" s="687"/>
      <c r="J137" s="687" t="s">
        <v>895</v>
      </c>
      <c r="K137" s="687"/>
      <c r="L137" s="687"/>
      <c r="M137" s="687" t="s">
        <v>768</v>
      </c>
    </row>
    <row r="138" spans="1:13" x14ac:dyDescent="0.25">
      <c r="A138" s="687" t="s">
        <v>764</v>
      </c>
      <c r="B138" s="688" t="s">
        <v>765</v>
      </c>
      <c r="C138" s="687" t="s">
        <v>986</v>
      </c>
      <c r="D138" s="689">
        <v>4</v>
      </c>
      <c r="E138" s="689">
        <v>32</v>
      </c>
      <c r="F138" s="689">
        <v>1716</v>
      </c>
      <c r="G138" s="690" t="s">
        <v>826</v>
      </c>
      <c r="H138" s="690" t="s">
        <v>829</v>
      </c>
      <c r="I138" s="690" t="s">
        <v>571</v>
      </c>
      <c r="J138" s="687" t="s">
        <v>895</v>
      </c>
      <c r="K138" s="690" t="s">
        <v>537</v>
      </c>
      <c r="L138" s="690"/>
      <c r="M138" s="690" t="s">
        <v>768</v>
      </c>
    </row>
    <row r="139" spans="1:13" x14ac:dyDescent="0.25">
      <c r="A139" s="687" t="s">
        <v>769</v>
      </c>
      <c r="B139" s="688" t="s">
        <v>765</v>
      </c>
      <c r="C139" s="687" t="s">
        <v>554</v>
      </c>
      <c r="D139" s="691">
        <v>2</v>
      </c>
      <c r="E139" s="691">
        <v>8</v>
      </c>
      <c r="F139" s="691">
        <v>47.68</v>
      </c>
      <c r="G139" s="687" t="s">
        <v>784</v>
      </c>
      <c r="H139" s="687" t="s">
        <v>785</v>
      </c>
      <c r="I139" s="687"/>
      <c r="J139" s="687" t="s">
        <v>895</v>
      </c>
      <c r="K139" s="687"/>
      <c r="L139" s="687"/>
      <c r="M139" s="687" t="s">
        <v>768</v>
      </c>
    </row>
    <row r="140" spans="1:13" x14ac:dyDescent="0.25">
      <c r="A140" s="687" t="s">
        <v>764</v>
      </c>
      <c r="B140" s="688" t="s">
        <v>765</v>
      </c>
      <c r="C140" s="687" t="s">
        <v>987</v>
      </c>
      <c r="D140" s="689">
        <v>2</v>
      </c>
      <c r="E140" s="689">
        <v>8</v>
      </c>
      <c r="F140" s="689">
        <v>220</v>
      </c>
      <c r="G140" s="690" t="s">
        <v>808</v>
      </c>
      <c r="H140" s="690" t="s">
        <v>814</v>
      </c>
      <c r="I140" s="690"/>
      <c r="J140" s="687" t="s">
        <v>895</v>
      </c>
      <c r="K140" s="690"/>
      <c r="L140" s="690"/>
      <c r="M140" s="690" t="s">
        <v>768</v>
      </c>
    </row>
    <row r="141" spans="1:13" x14ac:dyDescent="0.25">
      <c r="A141" s="687" t="s">
        <v>764</v>
      </c>
      <c r="B141" s="688" t="s">
        <v>765</v>
      </c>
      <c r="C141" s="687" t="s">
        <v>988</v>
      </c>
      <c r="D141" s="691">
        <v>4</v>
      </c>
      <c r="E141" s="691">
        <v>8</v>
      </c>
      <c r="F141" s="691">
        <v>66</v>
      </c>
      <c r="G141" s="687" t="s">
        <v>818</v>
      </c>
      <c r="H141" s="687" t="s">
        <v>814</v>
      </c>
      <c r="I141" s="687"/>
      <c r="J141" s="687" t="s">
        <v>895</v>
      </c>
      <c r="K141" s="687"/>
      <c r="L141" s="687"/>
      <c r="M141" s="687" t="s">
        <v>768</v>
      </c>
    </row>
    <row r="142" spans="1:13" x14ac:dyDescent="0.25">
      <c r="A142" s="687" t="s">
        <v>769</v>
      </c>
      <c r="B142" s="688" t="s">
        <v>765</v>
      </c>
      <c r="C142" s="687" t="s">
        <v>989</v>
      </c>
      <c r="D142" s="689">
        <v>4</v>
      </c>
      <c r="E142" s="689">
        <v>16</v>
      </c>
      <c r="F142" s="689">
        <v>1250</v>
      </c>
      <c r="G142" s="690" t="s">
        <v>790</v>
      </c>
      <c r="H142" s="690" t="s">
        <v>873</v>
      </c>
      <c r="I142" s="690"/>
      <c r="J142" s="687" t="s">
        <v>895</v>
      </c>
      <c r="K142" s="690"/>
      <c r="L142" s="690"/>
      <c r="M142" s="690" t="s">
        <v>768</v>
      </c>
    </row>
    <row r="143" spans="1:13" x14ac:dyDescent="0.25">
      <c r="A143" s="687" t="s">
        <v>764</v>
      </c>
      <c r="B143" s="688" t="s">
        <v>765</v>
      </c>
      <c r="C143" s="687" t="s">
        <v>990</v>
      </c>
      <c r="D143" s="691">
        <v>4</v>
      </c>
      <c r="E143" s="691">
        <v>16</v>
      </c>
      <c r="F143" s="691">
        <v>450</v>
      </c>
      <c r="G143" s="687" t="s">
        <v>826</v>
      </c>
      <c r="H143" s="687" t="s">
        <v>775</v>
      </c>
      <c r="I143" s="687" t="s">
        <v>991</v>
      </c>
      <c r="J143" s="687" t="s">
        <v>895</v>
      </c>
      <c r="K143" s="687" t="s">
        <v>537</v>
      </c>
      <c r="L143" s="687"/>
      <c r="M143" s="687" t="s">
        <v>768</v>
      </c>
    </row>
    <row r="144" spans="1:13" x14ac:dyDescent="0.25">
      <c r="A144" s="687" t="s">
        <v>764</v>
      </c>
      <c r="B144" s="688" t="s">
        <v>765</v>
      </c>
      <c r="C144" s="687" t="s">
        <v>992</v>
      </c>
      <c r="D144" s="689">
        <v>4</v>
      </c>
      <c r="E144" s="689">
        <v>16</v>
      </c>
      <c r="F144" s="689">
        <v>450</v>
      </c>
      <c r="G144" s="690" t="s">
        <v>818</v>
      </c>
      <c r="H144" s="690" t="s">
        <v>775</v>
      </c>
      <c r="I144" s="690"/>
      <c r="J144" s="687" t="s">
        <v>895</v>
      </c>
      <c r="K144" s="690"/>
      <c r="L144" s="690"/>
      <c r="M144" s="690" t="s">
        <v>768</v>
      </c>
    </row>
    <row r="145" spans="1:13" x14ac:dyDescent="0.25">
      <c r="A145" s="687" t="s">
        <v>764</v>
      </c>
      <c r="B145" s="688" t="s">
        <v>765</v>
      </c>
      <c r="C145" s="687" t="s">
        <v>993</v>
      </c>
      <c r="D145" s="691">
        <v>1</v>
      </c>
      <c r="E145" s="691">
        <v>4</v>
      </c>
      <c r="F145" s="691">
        <v>285</v>
      </c>
      <c r="G145" s="687" t="s">
        <v>813</v>
      </c>
      <c r="H145" s="687" t="s">
        <v>814</v>
      </c>
      <c r="I145" s="687"/>
      <c r="J145" s="687" t="s">
        <v>895</v>
      </c>
      <c r="K145" s="687"/>
      <c r="L145" s="687"/>
      <c r="M145" s="687" t="s">
        <v>768</v>
      </c>
    </row>
    <row r="146" spans="1:13" x14ac:dyDescent="0.25">
      <c r="A146" s="687" t="s">
        <v>764</v>
      </c>
      <c r="B146" s="688" t="s">
        <v>765</v>
      </c>
      <c r="C146" s="687" t="s">
        <v>994</v>
      </c>
      <c r="D146" s="689">
        <v>2</v>
      </c>
      <c r="E146" s="689">
        <v>8</v>
      </c>
      <c r="F146" s="689">
        <v>350</v>
      </c>
      <c r="G146" s="690" t="s">
        <v>808</v>
      </c>
      <c r="H146" s="690" t="s">
        <v>775</v>
      </c>
      <c r="I146" s="687" t="s">
        <v>902</v>
      </c>
      <c r="J146" s="687" t="s">
        <v>895</v>
      </c>
      <c r="K146" s="690" t="s">
        <v>538</v>
      </c>
      <c r="L146" s="690"/>
      <c r="M146" s="690" t="s">
        <v>768</v>
      </c>
    </row>
    <row r="147" spans="1:13" x14ac:dyDescent="0.25">
      <c r="A147" s="687" t="s">
        <v>764</v>
      </c>
      <c r="B147" s="688" t="s">
        <v>765</v>
      </c>
      <c r="C147" s="687" t="s">
        <v>995</v>
      </c>
      <c r="D147" s="691">
        <v>2</v>
      </c>
      <c r="E147" s="691">
        <v>8</v>
      </c>
      <c r="F147" s="691">
        <v>350</v>
      </c>
      <c r="G147" s="687" t="s">
        <v>774</v>
      </c>
      <c r="H147" s="687" t="s">
        <v>809</v>
      </c>
      <c r="I147" s="687"/>
      <c r="J147" s="690" t="s">
        <v>915</v>
      </c>
      <c r="K147" s="687"/>
      <c r="L147" s="687"/>
      <c r="M147" s="687" t="s">
        <v>768</v>
      </c>
    </row>
    <row r="148" spans="1:13" x14ac:dyDescent="0.25">
      <c r="A148" s="687" t="s">
        <v>764</v>
      </c>
      <c r="B148" s="688" t="s">
        <v>765</v>
      </c>
      <c r="C148" s="687" t="s">
        <v>996</v>
      </c>
      <c r="D148" s="689">
        <v>2</v>
      </c>
      <c r="E148" s="689">
        <v>2</v>
      </c>
      <c r="F148" s="689">
        <v>2244</v>
      </c>
      <c r="G148" s="690" t="s">
        <v>774</v>
      </c>
      <c r="H148" s="690" t="s">
        <v>775</v>
      </c>
      <c r="I148" s="690" t="s">
        <v>547</v>
      </c>
      <c r="J148" s="690" t="s">
        <v>776</v>
      </c>
      <c r="K148" s="690" t="s">
        <v>538</v>
      </c>
      <c r="L148" s="690"/>
      <c r="M148" s="690" t="s">
        <v>768</v>
      </c>
    </row>
    <row r="149" spans="1:13" x14ac:dyDescent="0.25">
      <c r="A149" s="687" t="s">
        <v>764</v>
      </c>
      <c r="B149" s="688" t="s">
        <v>765</v>
      </c>
      <c r="C149" s="687" t="s">
        <v>997</v>
      </c>
      <c r="D149" s="691">
        <v>2</v>
      </c>
      <c r="E149" s="691">
        <v>1</v>
      </c>
      <c r="F149" s="691">
        <v>40</v>
      </c>
      <c r="G149" s="687" t="s">
        <v>826</v>
      </c>
      <c r="H149" s="687" t="s">
        <v>809</v>
      </c>
      <c r="I149" s="687"/>
      <c r="J149" s="690" t="s">
        <v>915</v>
      </c>
      <c r="K149" s="687"/>
      <c r="L149" s="687"/>
      <c r="M149" s="687" t="s">
        <v>768</v>
      </c>
    </row>
    <row r="150" spans="1:13" x14ac:dyDescent="0.25">
      <c r="A150" s="687" t="s">
        <v>769</v>
      </c>
      <c r="B150" s="688" t="s">
        <v>917</v>
      </c>
      <c r="C150" s="687" t="s">
        <v>998</v>
      </c>
      <c r="D150" s="689">
        <v>2</v>
      </c>
      <c r="E150" s="689">
        <v>0.5</v>
      </c>
      <c r="F150" s="689">
        <v>41</v>
      </c>
      <c r="G150" s="690" t="s">
        <v>779</v>
      </c>
      <c r="H150" s="690" t="s">
        <v>785</v>
      </c>
      <c r="I150" s="690"/>
      <c r="J150" s="690" t="s">
        <v>915</v>
      </c>
      <c r="K150" s="690"/>
      <c r="L150" s="690"/>
      <c r="M150" s="690" t="s">
        <v>768</v>
      </c>
    </row>
    <row r="151" spans="1:13" x14ac:dyDescent="0.25">
      <c r="A151" s="687" t="s">
        <v>764</v>
      </c>
      <c r="B151" s="688" t="s">
        <v>765</v>
      </c>
      <c r="C151" s="687" t="s">
        <v>999</v>
      </c>
      <c r="D151" s="691">
        <v>8</v>
      </c>
      <c r="E151" s="691">
        <v>8</v>
      </c>
      <c r="F151" s="691">
        <v>280</v>
      </c>
      <c r="G151" s="687" t="s">
        <v>818</v>
      </c>
      <c r="H151" s="687" t="s">
        <v>775</v>
      </c>
      <c r="I151" s="687"/>
      <c r="J151" s="690" t="s">
        <v>915</v>
      </c>
      <c r="K151" s="687"/>
      <c r="L151" s="687"/>
      <c r="M151" s="687" t="s">
        <v>768</v>
      </c>
    </row>
  </sheetData>
  <pageMargins left="0.78740157499999996" right="0.78740157499999996" top="0.984251969" bottom="0.984251969" header="0.4921259845" footer="0.492125984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 tint="-0.249977111117893"/>
  </sheetPr>
  <dimension ref="A1:Y115"/>
  <sheetViews>
    <sheetView topLeftCell="A29" zoomScale="80" zoomScaleNormal="80" workbookViewId="0">
      <selection activeCell="Q80" sqref="Q80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42614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640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640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641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641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817">
        <v>1320</v>
      </c>
      <c r="I12" s="818">
        <v>1013</v>
      </c>
      <c r="J12" s="668">
        <v>1</v>
      </c>
      <c r="K12" s="669">
        <v>36</v>
      </c>
      <c r="L12" s="670">
        <f t="shared" si="0"/>
        <v>1320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641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641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641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641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641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641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641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641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641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2040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3015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642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642">
        <f>H30*J30</f>
        <v>433.4</v>
      </c>
      <c r="N30" s="781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642">
        <f>H31*J31</f>
        <v>803</v>
      </c>
      <c r="N31" s="781"/>
      <c r="P31" s="323" t="s">
        <v>749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643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630" t="s">
        <v>344</v>
      </c>
      <c r="C36" s="787" t="s">
        <v>345</v>
      </c>
      <c r="D36" s="788"/>
      <c r="E36" s="632" t="s">
        <v>346</v>
      </c>
      <c r="F36" s="631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644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645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646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646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646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647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648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76">
        <v>11</v>
      </c>
      <c r="H44" s="777"/>
      <c r="I44" s="671"/>
      <c r="J44" s="672">
        <f>G44*E44</f>
        <v>3850</v>
      </c>
      <c r="K44" s="672" t="s">
        <v>752</v>
      </c>
      <c r="L44" s="673">
        <f>J44*CT_VALEUR_POINT*(1-CT_REMISE_POINTS)</f>
        <v>1732.5000000000002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04"/>
      <c r="L45" s="649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79">
        <v>122</v>
      </c>
      <c r="H46" s="780"/>
      <c r="I46" s="674"/>
      <c r="J46" s="675">
        <f>G46*E46</f>
        <v>23424</v>
      </c>
      <c r="K46" s="675" t="s">
        <v>753</v>
      </c>
      <c r="L46" s="676">
        <f>J46*CT_VALEUR_POINT*(1-CT_REMISE_POINTS)</f>
        <v>10540.800000000001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2"/>
      <c r="L47" s="648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66">
        <v>11</v>
      </c>
      <c r="H48" s="767"/>
      <c r="I48" s="671"/>
      <c r="J48" s="672">
        <f>G48*E48</f>
        <v>26400</v>
      </c>
      <c r="K48" s="677" t="s">
        <v>754</v>
      </c>
      <c r="L48" s="673">
        <f>J48*CT_VALEUR_POINT*(1-CT_REMISE_POINTS)</f>
        <v>11880.000000000002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68">
        <v>17</v>
      </c>
      <c r="H49" s="769"/>
      <c r="I49" s="650"/>
      <c r="J49" s="651">
        <f>G49*E49</f>
        <v>2720</v>
      </c>
      <c r="K49" s="678" t="s">
        <v>755</v>
      </c>
      <c r="L49" s="653">
        <f>J49*CT_VALEUR_POINT*(1-CT_REMISE_POINTS)</f>
        <v>1224.0000000000002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72">
        <v>17</v>
      </c>
      <c r="H50" s="773"/>
      <c r="I50" s="679"/>
      <c r="J50" s="680">
        <f>G50*E50</f>
        <v>10200</v>
      </c>
      <c r="K50" s="681" t="s">
        <v>756</v>
      </c>
      <c r="L50" s="682">
        <f>J50*CT_VALEUR_POINT*(1-CT_REMISE_POINTS)</f>
        <v>4590.0000000000009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74">
        <v>12</v>
      </c>
      <c r="H51" s="775"/>
      <c r="I51" s="456"/>
      <c r="J51" s="457">
        <f>G51*E51</f>
        <v>480</v>
      </c>
      <c r="K51" s="683"/>
      <c r="L51" s="684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654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51">
        <v>98</v>
      </c>
      <c r="H53" s="752"/>
      <c r="I53" s="484"/>
      <c r="J53" s="483">
        <f>G53*E53</f>
        <v>1960</v>
      </c>
      <c r="K53" s="482"/>
      <c r="L53" s="644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646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655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647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70447</v>
      </c>
      <c r="K58" s="449" t="s">
        <v>407</v>
      </c>
      <c r="L58" s="656">
        <f>SUM(L37:L56)</f>
        <v>31701.15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628" t="s">
        <v>409</v>
      </c>
      <c r="F60" s="629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657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646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646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32681.15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658">
        <f>ROUNDUP(L66*H70,0)</f>
        <v>2942</v>
      </c>
      <c r="J70" s="401">
        <v>1</v>
      </c>
      <c r="K70" s="404"/>
      <c r="L70" s="659">
        <f>I70*J70</f>
        <v>2942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660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660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660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660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660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660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660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660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661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662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662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662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662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662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663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664"/>
    </row>
    <row r="89" spans="2:16" ht="15" customHeight="1" x14ac:dyDescent="0.25">
      <c r="B89" s="702" t="s">
        <v>434</v>
      </c>
      <c r="C89" s="703"/>
      <c r="D89" s="703"/>
      <c r="E89" s="636"/>
      <c r="F89" s="636"/>
      <c r="G89" s="361"/>
      <c r="H89" s="360">
        <v>1</v>
      </c>
      <c r="I89" s="359">
        <v>200</v>
      </c>
      <c r="J89" s="358"/>
      <c r="K89" s="357"/>
      <c r="L89" s="665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666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1140.93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667">
        <f>SUM(L70:L95)</f>
        <v>13817.93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643">
        <f>L25+L32+L66+L96</f>
        <v>50750.48</v>
      </c>
    </row>
    <row r="100" spans="2:17" ht="19.5" thickBot="1" x14ac:dyDescent="0.35">
      <c r="K100" s="326" t="s">
        <v>485</v>
      </c>
      <c r="L100" s="643">
        <v>-1850</v>
      </c>
    </row>
    <row r="101" spans="2:17" ht="19.5" thickBot="1" x14ac:dyDescent="0.35">
      <c r="K101" s="326" t="s">
        <v>486</v>
      </c>
      <c r="L101" s="643">
        <f>L99+L100</f>
        <v>48900.480000000003</v>
      </c>
    </row>
    <row r="102" spans="2:17" ht="16.5" thickBot="1" x14ac:dyDescent="0.3">
      <c r="L102" s="320">
        <f>L96-L103</f>
        <v>12818.526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-1328.8034732379194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-521.19652676208068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-0.249977111117893"/>
  </sheetPr>
  <dimension ref="A1:Y115"/>
  <sheetViews>
    <sheetView zoomScale="80" zoomScaleNormal="80" workbookViewId="0">
      <selection activeCell="U13" sqref="U13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42583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640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640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641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641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641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641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641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641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641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641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641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641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641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641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642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642">
        <f>H30*J30</f>
        <v>433.4</v>
      </c>
      <c r="N30" s="781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642">
        <f>H31*J31</f>
        <v>803</v>
      </c>
      <c r="N31" s="781"/>
      <c r="P31" s="323" t="s">
        <v>749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643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630" t="s">
        <v>344</v>
      </c>
      <c r="C36" s="787" t="s">
        <v>345</v>
      </c>
      <c r="D36" s="788"/>
      <c r="E36" s="632" t="s">
        <v>346</v>
      </c>
      <c r="F36" s="631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644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645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646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646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646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647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648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644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649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647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648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644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68">
        <v>12</v>
      </c>
      <c r="H49" s="769"/>
      <c r="I49" s="650"/>
      <c r="J49" s="651">
        <v>1920</v>
      </c>
      <c r="K49" s="652" t="s">
        <v>751</v>
      </c>
      <c r="L49" s="653">
        <f>J49*CT_VALEUR_POINT*(1-CT_REMISE_POINTS)</f>
        <v>864.00000000000011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649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647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654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51">
        <v>98</v>
      </c>
      <c r="H53" s="752"/>
      <c r="I53" s="484"/>
      <c r="J53" s="483">
        <f>G53*E53</f>
        <v>1960</v>
      </c>
      <c r="K53" s="482"/>
      <c r="L53" s="644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646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655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647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74019</v>
      </c>
      <c r="K58" s="449" t="s">
        <v>407</v>
      </c>
      <c r="L58" s="656">
        <f>SUM(L37:L56)</f>
        <v>33308.550000000003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628" t="s">
        <v>409</v>
      </c>
      <c r="F60" s="629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657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646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646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34288.550000000003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658">
        <f>ROUNDUP(L66*H70,0)</f>
        <v>3086</v>
      </c>
      <c r="J70" s="401">
        <v>1</v>
      </c>
      <c r="K70" s="404"/>
      <c r="L70" s="659">
        <f>I70*J70</f>
        <v>3086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660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660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660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660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660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660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660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660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661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662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662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662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662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662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663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664"/>
    </row>
    <row r="89" spans="2:16" ht="15" customHeight="1" x14ac:dyDescent="0.25">
      <c r="B89" s="702" t="s">
        <v>434</v>
      </c>
      <c r="C89" s="703"/>
      <c r="D89" s="703"/>
      <c r="E89" s="636"/>
      <c r="F89" s="636"/>
      <c r="G89" s="361"/>
      <c r="H89" s="360">
        <v>1</v>
      </c>
      <c r="I89" s="359">
        <v>200</v>
      </c>
      <c r="J89" s="358"/>
      <c r="K89" s="357"/>
      <c r="L89" s="665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666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1153.8899999999999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667">
        <f>SUM(L70:L95)</f>
        <v>13974.89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643">
        <f>L25+L32+L66+L96</f>
        <v>51194.840000000004</v>
      </c>
    </row>
    <row r="100" spans="2:17" ht="19.5" thickBot="1" x14ac:dyDescent="0.35">
      <c r="K100" s="326" t="s">
        <v>485</v>
      </c>
      <c r="L100" s="643">
        <v>-1850</v>
      </c>
    </row>
    <row r="101" spans="2:17" ht="19.5" thickBot="1" x14ac:dyDescent="0.35">
      <c r="K101" s="326" t="s">
        <v>486</v>
      </c>
      <c r="L101" s="643">
        <f>L99+L100</f>
        <v>49344.840000000004</v>
      </c>
    </row>
    <row r="102" spans="2:17" ht="16.5" thickBot="1" x14ac:dyDescent="0.3">
      <c r="L102" s="320">
        <f>L96-L103</f>
        <v>12975.485999999999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-1342.1159695291365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-507.88403047086365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-0.249977111117893"/>
  </sheetPr>
  <dimension ref="A1:Y115"/>
  <sheetViews>
    <sheetView topLeftCell="A71" zoomScale="80" zoomScaleNormal="80" workbookViewId="0">
      <selection activeCell="J49" sqref="J49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42552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749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630" t="s">
        <v>344</v>
      </c>
      <c r="C36" s="787" t="s">
        <v>345</v>
      </c>
      <c r="D36" s="788"/>
      <c r="E36" s="632" t="s">
        <v>346</v>
      </c>
      <c r="F36" s="631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51">
        <v>98</v>
      </c>
      <c r="H53" s="752"/>
      <c r="I53" s="484"/>
      <c r="J53" s="483">
        <f>G53*E53</f>
        <v>1960</v>
      </c>
      <c r="K53" s="482"/>
      <c r="L53" s="481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73539</v>
      </c>
      <c r="K58" s="449" t="s">
        <v>407</v>
      </c>
      <c r="L58" s="448">
        <f>SUM(L37:L56)</f>
        <v>33092.550000000003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628" t="s">
        <v>409</v>
      </c>
      <c r="F60" s="629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34072.550000000003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3067</v>
      </c>
      <c r="J70" s="401">
        <v>1</v>
      </c>
      <c r="K70" s="404"/>
      <c r="L70" s="403">
        <f>I70*J70</f>
        <v>3067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636"/>
      <c r="F89" s="636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1152.18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13954.18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50958.130000000005</v>
      </c>
    </row>
    <row r="100" spans="2:17" ht="19.5" thickBot="1" x14ac:dyDescent="0.35">
      <c r="K100" s="326" t="s">
        <v>485</v>
      </c>
      <c r="L100" s="325">
        <v>-1850</v>
      </c>
    </row>
    <row r="101" spans="2:17" ht="19.5" thickBot="1" x14ac:dyDescent="0.35">
      <c r="K101" s="326" t="s">
        <v>486</v>
      </c>
      <c r="L101" s="325">
        <f>L99+L100</f>
        <v>49108.130000000005</v>
      </c>
    </row>
    <row r="102" spans="2:17" ht="16.5" thickBot="1" x14ac:dyDescent="0.3">
      <c r="L102" s="320">
        <f>L96-L103</f>
        <v>12954.776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-1340.3742645286702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-509.62573547133002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-0.249977111117893"/>
  </sheetPr>
  <dimension ref="A1:Y115"/>
  <sheetViews>
    <sheetView zoomScale="80" zoomScaleNormal="80" workbookViewId="0">
      <selection activeCell="E36" sqref="E36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42522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749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630" t="s">
        <v>344</v>
      </c>
      <c r="C36" s="787" t="s">
        <v>345</v>
      </c>
      <c r="D36" s="788"/>
      <c r="E36" s="632" t="s">
        <v>346</v>
      </c>
      <c r="F36" s="631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66">
        <v>98</v>
      </c>
      <c r="H53" s="767"/>
      <c r="I53" s="484"/>
      <c r="J53" s="483">
        <f>G53*E53</f>
        <v>1960</v>
      </c>
      <c r="K53" s="482"/>
      <c r="L53" s="481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73539</v>
      </c>
      <c r="K58" s="449" t="s">
        <v>407</v>
      </c>
      <c r="L58" s="448">
        <f>SUM(L37:L56)</f>
        <v>33092.550000000003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628" t="s">
        <v>409</v>
      </c>
      <c r="F60" s="629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34072.550000000003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3067</v>
      </c>
      <c r="J70" s="401">
        <v>1</v>
      </c>
      <c r="K70" s="404"/>
      <c r="L70" s="403">
        <f>I70*J70</f>
        <v>3067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636"/>
      <c r="F89" s="636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1152.18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13954.18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50958.130000000005</v>
      </c>
    </row>
    <row r="100" spans="2:17" ht="19.5" thickBot="1" x14ac:dyDescent="0.35">
      <c r="K100" s="326" t="s">
        <v>485</v>
      </c>
      <c r="L100" s="325">
        <v>-1850</v>
      </c>
    </row>
    <row r="101" spans="2:17" ht="19.5" thickBot="1" x14ac:dyDescent="0.35">
      <c r="K101" s="326" t="s">
        <v>486</v>
      </c>
      <c r="L101" s="325">
        <f>L99+L100</f>
        <v>49108.130000000005</v>
      </c>
    </row>
    <row r="102" spans="2:17" ht="16.5" thickBot="1" x14ac:dyDescent="0.3">
      <c r="L102" s="320">
        <f>L96-L103</f>
        <v>12954.776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-1340.3742645286702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-509.62573547133002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>
    <tabColor theme="0"/>
  </sheetPr>
  <dimension ref="A1:Y116"/>
  <sheetViews>
    <sheetView zoomScale="80" zoomScaleNormal="80" workbookViewId="0">
      <selection activeCell="G48" sqref="G48:H48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42491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590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546" t="s">
        <v>344</v>
      </c>
      <c r="C36" s="787" t="s">
        <v>345</v>
      </c>
      <c r="D36" s="788"/>
      <c r="E36" s="545" t="s">
        <v>346</v>
      </c>
      <c r="F36" s="544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19">
        <v>96</v>
      </c>
      <c r="H53" s="820"/>
      <c r="I53" s="484"/>
      <c r="J53" s="483">
        <f>G53*E53</f>
        <v>1920</v>
      </c>
      <c r="K53" s="482"/>
      <c r="L53" s="481">
        <f>J53*CT_VALEUR_POINT*(1-CT_REMISE_POINTS)</f>
        <v>864.00000000000011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73499</v>
      </c>
      <c r="K58" s="449" t="s">
        <v>407</v>
      </c>
      <c r="L58" s="448">
        <f>SUM(L37:L56)</f>
        <v>33074.550000000003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442" t="s">
        <v>409</v>
      </c>
      <c r="F60" s="441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34054.550000000003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3065</v>
      </c>
      <c r="J70" s="401">
        <v>1</v>
      </c>
      <c r="K70" s="404"/>
      <c r="L70" s="403">
        <f>I70*J70</f>
        <v>3065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1152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13952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50937.950000000004</v>
      </c>
    </row>
    <row r="100" spans="2:17" ht="19.5" thickBot="1" x14ac:dyDescent="0.35">
      <c r="B100" s="578" t="s">
        <v>610</v>
      </c>
      <c r="K100" s="579" t="s">
        <v>611</v>
      </c>
      <c r="L100" s="325">
        <v>-3961</v>
      </c>
    </row>
    <row r="101" spans="2:17" ht="19.5" thickBot="1" x14ac:dyDescent="0.35">
      <c r="K101" s="326" t="s">
        <v>485</v>
      </c>
      <c r="L101" s="325">
        <v>-1850</v>
      </c>
      <c r="P101" s="323" t="s">
        <v>578</v>
      </c>
      <c r="Q101" s="322" t="s">
        <v>485</v>
      </c>
    </row>
    <row r="102" spans="2:17" ht="19.5" thickBot="1" x14ac:dyDescent="0.35">
      <c r="K102" s="326" t="s">
        <v>486</v>
      </c>
      <c r="L102" s="325">
        <f>L99+L100+L101</f>
        <v>45126.950000000004</v>
      </c>
    </row>
    <row r="103" spans="2:17" ht="16.5" thickBot="1" x14ac:dyDescent="0.3">
      <c r="L103" s="320">
        <f>L96-L104</f>
        <v>12952.596</v>
      </c>
      <c r="P103" s="323" t="s">
        <v>577</v>
      </c>
      <c r="Q103" s="322" t="s">
        <v>576</v>
      </c>
    </row>
    <row r="104" spans="2:17" ht="16.5" thickBot="1" x14ac:dyDescent="0.3">
      <c r="L104" s="324">
        <f>L77+J70*(50*((3+0.98*(1+0.98))/5))</f>
        <v>999.404</v>
      </c>
      <c r="P104" s="323" t="s">
        <v>575</v>
      </c>
      <c r="Q104" s="322" t="s">
        <v>574</v>
      </c>
    </row>
    <row r="106" spans="2:17" x14ac:dyDescent="0.25">
      <c r="L106" s="321">
        <v>60631.009653760004</v>
      </c>
    </row>
    <row r="116" spans="12:12" x14ac:dyDescent="0.25">
      <c r="L116" s="320">
        <f>L99-L106</f>
        <v>-9693.0596537599995</v>
      </c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>
    <tabColor theme="0"/>
  </sheetPr>
  <dimension ref="A1:Y115"/>
  <sheetViews>
    <sheetView topLeftCell="A28" zoomScale="80" zoomScaleNormal="80" workbookViewId="0">
      <selection activeCell="J51" sqref="J51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42461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590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546" t="s">
        <v>344</v>
      </c>
      <c r="C36" s="787" t="s">
        <v>345</v>
      </c>
      <c r="D36" s="788"/>
      <c r="E36" s="545" t="s">
        <v>346</v>
      </c>
      <c r="F36" s="544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19">
        <v>96</v>
      </c>
      <c r="H53" s="820"/>
      <c r="I53" s="484"/>
      <c r="J53" s="483">
        <f>G53*E53</f>
        <v>1920</v>
      </c>
      <c r="K53" s="482"/>
      <c r="L53" s="481">
        <f>J53*CT_VALEUR_POINT*(1-CT_REMISE_POINTS)</f>
        <v>864.00000000000011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73499</v>
      </c>
      <c r="K58" s="449" t="s">
        <v>407</v>
      </c>
      <c r="L58" s="448">
        <f>SUM(L37:L56)</f>
        <v>33074.550000000003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442" t="s">
        <v>409</v>
      </c>
      <c r="F60" s="441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34054.550000000003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3065</v>
      </c>
      <c r="J70" s="401">
        <v>1</v>
      </c>
      <c r="K70" s="404"/>
      <c r="L70" s="403">
        <f>I70*J70</f>
        <v>3065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1152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13952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50937.950000000004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49087.950000000004</v>
      </c>
    </row>
    <row r="102" spans="2:17" ht="16.5" thickBot="1" x14ac:dyDescent="0.3">
      <c r="L102" s="320">
        <f>L96-L103</f>
        <v>12952.596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-9693.0596537599995</v>
      </c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>
    <tabColor theme="0"/>
  </sheetPr>
  <dimension ref="A1:Y115"/>
  <sheetViews>
    <sheetView topLeftCell="A47" zoomScale="80" zoomScaleNormal="80" workbookViewId="0">
      <selection activeCell="G51" sqref="G51:H51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42430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590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546" t="s">
        <v>344</v>
      </c>
      <c r="C36" s="787" t="s">
        <v>345</v>
      </c>
      <c r="D36" s="788"/>
      <c r="E36" s="545" t="s">
        <v>346</v>
      </c>
      <c r="F36" s="544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10</v>
      </c>
      <c r="H44" s="791"/>
      <c r="I44" s="484"/>
      <c r="J44" s="517">
        <f>G44*E44</f>
        <v>3500</v>
      </c>
      <c r="K44" s="531"/>
      <c r="L44" s="481">
        <f>J44*CT_VALEUR_POINT*(1-CT_REMISE_POINTS)</f>
        <v>1575.0000000000002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110</v>
      </c>
      <c r="H46" s="821"/>
      <c r="I46" s="456"/>
      <c r="J46" s="497">
        <f>G46*E46</f>
        <v>21120</v>
      </c>
      <c r="K46" s="458"/>
      <c r="L46" s="455">
        <f t="shared" si="1"/>
        <v>9504.0000000000018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19">
        <v>95</v>
      </c>
      <c r="H53" s="820"/>
      <c r="I53" s="484"/>
      <c r="J53" s="483">
        <f>G53*E53</f>
        <v>1900</v>
      </c>
      <c r="K53" s="482"/>
      <c r="L53" s="481">
        <f>J53*CT_VALEUR_POINT*(1-CT_REMISE_POINTS)</f>
        <v>855.00000000000011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67053</v>
      </c>
      <c r="K58" s="449" t="s">
        <v>407</v>
      </c>
      <c r="L58" s="448">
        <f>SUM(L37:L56)</f>
        <v>30173.850000000006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442" t="s">
        <v>409</v>
      </c>
      <c r="F60" s="441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31153.850000000006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2804</v>
      </c>
      <c r="J70" s="401">
        <v>1</v>
      </c>
      <c r="K70" s="404"/>
      <c r="L70" s="403">
        <f>I70*J70</f>
        <v>2804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1128.51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13667.51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47752.760000000009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45902.760000000009</v>
      </c>
    </row>
    <row r="102" spans="2:17" ht="16.5" thickBot="1" x14ac:dyDescent="0.3">
      <c r="L102" s="320">
        <f>L96-L103</f>
        <v>12668.106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-12878.249653759995</v>
      </c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>
    <tabColor theme="0"/>
  </sheetPr>
  <dimension ref="A1:Y115"/>
  <sheetViews>
    <sheetView topLeftCell="A29" zoomScale="85" zoomScaleNormal="85" workbookViewId="0">
      <selection activeCell="G50" sqref="G50:H50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42401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12</v>
      </c>
      <c r="K30" s="557"/>
      <c r="L30" s="556">
        <f>H30*J30</f>
        <v>236.39999999999998</v>
      </c>
      <c r="N30" s="781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0</v>
      </c>
      <c r="K31" s="557"/>
      <c r="L31" s="556">
        <f>H31*J31</f>
        <v>0</v>
      </c>
      <c r="N31" s="781"/>
      <c r="P31" s="323" t="s">
        <v>590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236.39999999999998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546" t="s">
        <v>344</v>
      </c>
      <c r="C36" s="787" t="s">
        <v>345</v>
      </c>
      <c r="D36" s="788"/>
      <c r="E36" s="545" t="s">
        <v>346</v>
      </c>
      <c r="F36" s="544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10</v>
      </c>
      <c r="H44" s="791"/>
      <c r="I44" s="484"/>
      <c r="J44" s="517">
        <f>G44*E44</f>
        <v>3500</v>
      </c>
      <c r="K44" s="531"/>
      <c r="L44" s="481">
        <f t="shared" si="1"/>
        <v>1575.0000000000002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 t="shared" si="1"/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110</v>
      </c>
      <c r="H46" s="821"/>
      <c r="I46" s="456"/>
      <c r="J46" s="497">
        <f>G46*E46</f>
        <v>21120</v>
      </c>
      <c r="K46" s="458"/>
      <c r="L46" s="455">
        <f t="shared" si="1"/>
        <v>9504.0000000000018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f>G48*E48</f>
        <v>28800</v>
      </c>
      <c r="K48" s="516"/>
      <c r="L48" s="481">
        <f t="shared" si="1"/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f>G49*E49</f>
        <v>1440</v>
      </c>
      <c r="K49" s="511"/>
      <c r="L49" s="510">
        <f t="shared" si="1"/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f>E50*G50</f>
        <v>8400</v>
      </c>
      <c r="K50" s="503"/>
      <c r="L50" s="502">
        <f t="shared" si="1"/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f>G51*E51</f>
        <v>480</v>
      </c>
      <c r="K51" s="496"/>
      <c r="L51" s="455">
        <f t="shared" si="1"/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19">
        <v>91</v>
      </c>
      <c r="H53" s="820"/>
      <c r="I53" s="484"/>
      <c r="J53" s="483">
        <f>G53*E53</f>
        <v>1820</v>
      </c>
      <c r="K53" s="482"/>
      <c r="L53" s="481">
        <f t="shared" si="1"/>
        <v>819.00000000000011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0</v>
      </c>
      <c r="H54" s="754"/>
      <c r="I54" s="475"/>
      <c r="J54" s="474">
        <f>G54*E54</f>
        <v>0</v>
      </c>
      <c r="K54" s="473"/>
      <c r="L54" s="422">
        <f t="shared" si="1"/>
        <v>0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 t="shared" si="1"/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66913</v>
      </c>
      <c r="K58" s="449" t="s">
        <v>407</v>
      </c>
      <c r="L58" s="448">
        <f>SUM(L37:L56)</f>
        <v>30110.850000000006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442" t="s">
        <v>409</v>
      </c>
      <c r="F60" s="441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31090.850000000006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2799</v>
      </c>
      <c r="J70" s="401">
        <v>1</v>
      </c>
      <c r="K70" s="404"/>
      <c r="L70" s="403">
        <f t="shared" ref="L70:L80" si="2">I70*J70</f>
        <v>2799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 t="shared" si="2"/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si="2"/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 t="shared" si="2"/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 t="shared" ref="L82:L87" si="3"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si="3"/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>I89*J89</f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>I90*J90</f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1128.06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13662.06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46684.310000000005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44834.310000000005</v>
      </c>
    </row>
    <row r="102" spans="2:17" ht="16.5" thickBot="1" x14ac:dyDescent="0.3">
      <c r="L102" s="320">
        <f>L96-L103</f>
        <v>12662.655999999999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-13946.699653759999</v>
      </c>
    </row>
  </sheetData>
  <mergeCells count="110">
    <mergeCell ref="G48:H48"/>
    <mergeCell ref="H20:I20"/>
    <mergeCell ref="H21:I21"/>
    <mergeCell ref="G39:H39"/>
    <mergeCell ref="G40:H40"/>
    <mergeCell ref="G41:H41"/>
    <mergeCell ref="B29:G29"/>
    <mergeCell ref="H29:I29"/>
    <mergeCell ref="B16:E16"/>
    <mergeCell ref="B17:E17"/>
    <mergeCell ref="B18:E18"/>
    <mergeCell ref="B19:E19"/>
    <mergeCell ref="B20:E20"/>
    <mergeCell ref="H18:I18"/>
    <mergeCell ref="H19:I19"/>
    <mergeCell ref="B23:K23"/>
    <mergeCell ref="H16:I16"/>
    <mergeCell ref="B7:E7"/>
    <mergeCell ref="F7:G7"/>
    <mergeCell ref="B12:E12"/>
    <mergeCell ref="B13:E13"/>
    <mergeCell ref="B14:E14"/>
    <mergeCell ref="B15:E15"/>
    <mergeCell ref="H7:I7"/>
    <mergeCell ref="C4:D4"/>
    <mergeCell ref="B6:L6"/>
    <mergeCell ref="H9:I9"/>
    <mergeCell ref="H10:I10"/>
    <mergeCell ref="H11:I11"/>
    <mergeCell ref="H12:I12"/>
    <mergeCell ref="H8:I8"/>
    <mergeCell ref="B8:E8"/>
    <mergeCell ref="B9:E9"/>
    <mergeCell ref="B10:E10"/>
    <mergeCell ref="B11:E11"/>
    <mergeCell ref="H13:I13"/>
    <mergeCell ref="H14:I14"/>
    <mergeCell ref="H15:I15"/>
    <mergeCell ref="B75:G75"/>
    <mergeCell ref="B76:G76"/>
    <mergeCell ref="B77:G77"/>
    <mergeCell ref="B78:G78"/>
    <mergeCell ref="B66:K66"/>
    <mergeCell ref="B68:J68"/>
    <mergeCell ref="G63:H63"/>
    <mergeCell ref="H17:I17"/>
    <mergeCell ref="B21:E21"/>
    <mergeCell ref="B25:K25"/>
    <mergeCell ref="B27:J27"/>
    <mergeCell ref="B28:G28"/>
    <mergeCell ref="H28:I28"/>
    <mergeCell ref="B24:K24"/>
    <mergeCell ref="I63:J63"/>
    <mergeCell ref="B71:G71"/>
    <mergeCell ref="G60:H60"/>
    <mergeCell ref="G61:H61"/>
    <mergeCell ref="G62:H62"/>
    <mergeCell ref="I60:J60"/>
    <mergeCell ref="I61:J61"/>
    <mergeCell ref="I62:J62"/>
    <mergeCell ref="C60:D60"/>
    <mergeCell ref="G45:H45"/>
    <mergeCell ref="G51:H51"/>
    <mergeCell ref="B69:G69"/>
    <mergeCell ref="B70:G70"/>
    <mergeCell ref="C58:D58"/>
    <mergeCell ref="E58:F58"/>
    <mergeCell ref="N30:N44"/>
    <mergeCell ref="B32:K32"/>
    <mergeCell ref="B34:J34"/>
    <mergeCell ref="G36:H36"/>
    <mergeCell ref="G37:H37"/>
    <mergeCell ref="B30:G30"/>
    <mergeCell ref="B31:G31"/>
    <mergeCell ref="H30:I30"/>
    <mergeCell ref="H31:I31"/>
    <mergeCell ref="C36:D36"/>
    <mergeCell ref="G38:H38"/>
    <mergeCell ref="G55:H55"/>
    <mergeCell ref="G42:H42"/>
    <mergeCell ref="G44:H44"/>
    <mergeCell ref="G46:H46"/>
    <mergeCell ref="B50:B51"/>
    <mergeCell ref="G50:H50"/>
    <mergeCell ref="G49:H49"/>
    <mergeCell ref="B48:B49"/>
    <mergeCell ref="D95:E95"/>
    <mergeCell ref="F95:G95"/>
    <mergeCell ref="B96:K96"/>
    <mergeCell ref="H58:I58"/>
    <mergeCell ref="G53:H53"/>
    <mergeCell ref="G54:H54"/>
    <mergeCell ref="G56:H56"/>
    <mergeCell ref="B91:G91"/>
    <mergeCell ref="B92:G92"/>
    <mergeCell ref="B93:C93"/>
    <mergeCell ref="D93:E93"/>
    <mergeCell ref="F93:G93"/>
    <mergeCell ref="D94:E94"/>
    <mergeCell ref="F94:G94"/>
    <mergeCell ref="B80:G80"/>
    <mergeCell ref="B81:G81"/>
    <mergeCell ref="B82:G82"/>
    <mergeCell ref="B90:G90"/>
    <mergeCell ref="B72:G72"/>
    <mergeCell ref="B73:G73"/>
    <mergeCell ref="B74:G74"/>
    <mergeCell ref="B79:E79"/>
    <mergeCell ref="B89:D89"/>
    <mergeCell ref="B87:F87"/>
  </mergeCells>
  <pageMargins left="0.25" right="0.25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95"/>
  <sheetViews>
    <sheetView topLeftCell="A37" workbookViewId="0">
      <selection activeCell="B3" sqref="B3:E3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39" t="s">
        <v>390</v>
      </c>
      <c r="C2" s="940"/>
      <c r="D2" s="940"/>
      <c r="E2" s="940"/>
      <c r="F2" s="940"/>
      <c r="G2" s="940"/>
      <c r="H2" s="940"/>
      <c r="I2" s="940"/>
      <c r="J2" s="940"/>
      <c r="K2" s="940"/>
      <c r="L2" s="941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/>
      <c r="I4" s="950"/>
      <c r="J4" s="43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/>
      <c r="I6" s="936"/>
      <c r="J6" s="43">
        <v>0</v>
      </c>
      <c r="K6" s="39">
        <v>36</v>
      </c>
      <c r="L6" s="40">
        <f t="shared" ref="L6:L16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/>
      <c r="I7" s="936"/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7">
        <v>1320</v>
      </c>
      <c r="I8" s="938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/>
      <c r="I9" s="936"/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/>
      <c r="I10" s="936"/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/>
      <c r="I11" s="936"/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/>
      <c r="I12" s="936"/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380</v>
      </c>
      <c r="C13" s="856"/>
      <c r="D13" s="856"/>
      <c r="E13" s="917"/>
      <c r="F13" s="41">
        <v>20</v>
      </c>
      <c r="G13" s="42" t="s">
        <v>350</v>
      </c>
      <c r="H13" s="937">
        <v>720</v>
      </c>
      <c r="I13" s="938">
        <v>136</v>
      </c>
      <c r="J13" s="244">
        <v>1</v>
      </c>
      <c r="K13" s="39">
        <v>36</v>
      </c>
      <c r="L13" s="40">
        <f t="shared" si="0"/>
        <v>720</v>
      </c>
    </row>
    <row r="14" spans="2:12" x14ac:dyDescent="0.2">
      <c r="B14" s="854" t="s">
        <v>381</v>
      </c>
      <c r="C14" s="856"/>
      <c r="D14" s="856"/>
      <c r="E14" s="917"/>
      <c r="F14" s="41">
        <v>20</v>
      </c>
      <c r="G14" s="42" t="s">
        <v>350</v>
      </c>
      <c r="H14" s="935"/>
      <c r="I14" s="936"/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10</v>
      </c>
      <c r="G15" s="42" t="s">
        <v>350</v>
      </c>
      <c r="H15" s="935"/>
      <c r="I15" s="936"/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382</v>
      </c>
      <c r="C16" s="856"/>
      <c r="D16" s="856"/>
      <c r="E16" s="917"/>
      <c r="F16" s="41">
        <v>1</v>
      </c>
      <c r="G16" s="42" t="s">
        <v>350</v>
      </c>
      <c r="H16" s="935"/>
      <c r="I16" s="936"/>
      <c r="J16" s="43">
        <v>0</v>
      </c>
      <c r="K16" s="39">
        <v>36</v>
      </c>
      <c r="L16" s="40">
        <f t="shared" si="0"/>
        <v>0</v>
      </c>
    </row>
    <row r="17" spans="2:12" ht="13.5" thickBot="1" x14ac:dyDescent="0.25">
      <c r="B17" s="44"/>
      <c r="C17" s="45"/>
      <c r="D17" s="46"/>
      <c r="E17" s="46"/>
      <c r="F17" s="46"/>
      <c r="G17" s="46"/>
      <c r="H17" s="46"/>
      <c r="I17" s="46"/>
      <c r="J17" s="46"/>
      <c r="K17" s="46"/>
      <c r="L17" s="47"/>
    </row>
    <row r="18" spans="2:12" ht="18.75" x14ac:dyDescent="0.2">
      <c r="B18" s="925" t="s">
        <v>383</v>
      </c>
      <c r="C18" s="926"/>
      <c r="D18" s="926"/>
      <c r="E18" s="926"/>
      <c r="F18" s="926"/>
      <c r="G18" s="926"/>
      <c r="H18" s="926"/>
      <c r="I18" s="926"/>
      <c r="J18" s="926"/>
      <c r="K18" s="927"/>
      <c r="L18" s="57">
        <f>L4+L5</f>
        <v>975</v>
      </c>
    </row>
    <row r="19" spans="2:12" ht="19.5" thickBot="1" x14ac:dyDescent="0.25">
      <c r="B19" s="928" t="s">
        <v>384</v>
      </c>
      <c r="C19" s="929"/>
      <c r="D19" s="929"/>
      <c r="E19" s="929"/>
      <c r="F19" s="929"/>
      <c r="G19" s="929"/>
      <c r="H19" s="929"/>
      <c r="I19" s="929"/>
      <c r="J19" s="929"/>
      <c r="K19" s="930"/>
      <c r="L19" s="58">
        <f>L20-L18</f>
        <v>720</v>
      </c>
    </row>
    <row r="20" spans="2:12" ht="19.5" thickBot="1" x14ac:dyDescent="0.25">
      <c r="B20" s="829" t="s">
        <v>338</v>
      </c>
      <c r="C20" s="830"/>
      <c r="D20" s="830"/>
      <c r="E20" s="830"/>
      <c r="F20" s="830"/>
      <c r="G20" s="830"/>
      <c r="H20" s="830"/>
      <c r="I20" s="830"/>
      <c r="J20" s="830"/>
      <c r="K20" s="831"/>
      <c r="L20" s="238">
        <f>SUM(L4:L17)</f>
        <v>1695</v>
      </c>
    </row>
    <row r="21" spans="2:12" ht="13.5" thickBot="1" x14ac:dyDescent="0.25"/>
    <row r="22" spans="2:12" ht="19.5" thickBot="1" x14ac:dyDescent="0.35">
      <c r="B22" s="912" t="s">
        <v>389</v>
      </c>
      <c r="C22" s="913"/>
      <c r="D22" s="913"/>
      <c r="E22" s="913"/>
      <c r="F22" s="913"/>
      <c r="G22" s="913"/>
      <c r="H22" s="913"/>
      <c r="I22" s="913"/>
      <c r="J22" s="913"/>
      <c r="K22" s="49"/>
      <c r="L22" s="50"/>
    </row>
    <row r="23" spans="2:12" ht="25.5" x14ac:dyDescent="0.2">
      <c r="B23" s="931" t="s">
        <v>336</v>
      </c>
      <c r="C23" s="932"/>
      <c r="D23" s="932"/>
      <c r="E23" s="932"/>
      <c r="F23" s="932"/>
      <c r="G23" s="933"/>
      <c r="H23" s="931" t="s">
        <v>339</v>
      </c>
      <c r="I23" s="934"/>
      <c r="J23" s="51" t="s">
        <v>340</v>
      </c>
      <c r="K23" s="51" t="s">
        <v>385</v>
      </c>
      <c r="L23" s="52" t="s">
        <v>337</v>
      </c>
    </row>
    <row r="24" spans="2:12" ht="31.5" customHeight="1" x14ac:dyDescent="0.2">
      <c r="B24" s="854" t="s">
        <v>386</v>
      </c>
      <c r="C24" s="856"/>
      <c r="D24" s="856"/>
      <c r="E24" s="856"/>
      <c r="F24" s="856"/>
      <c r="G24" s="917"/>
      <c r="H24" s="918">
        <v>136.5</v>
      </c>
      <c r="I24" s="919"/>
      <c r="J24" s="53">
        <v>0</v>
      </c>
      <c r="K24" s="54"/>
      <c r="L24" s="55">
        <f>H24*J24</f>
        <v>0</v>
      </c>
    </row>
    <row r="25" spans="2:12" ht="31.5" customHeight="1" x14ac:dyDescent="0.2">
      <c r="B25" s="920" t="s">
        <v>387</v>
      </c>
      <c r="C25" s="921"/>
      <c r="D25" s="921"/>
      <c r="E25" s="921"/>
      <c r="F25" s="921"/>
      <c r="G25" s="922"/>
      <c r="H25" s="918">
        <v>19.7</v>
      </c>
      <c r="I25" s="919"/>
      <c r="J25" s="240">
        <v>12</v>
      </c>
      <c r="K25" s="54"/>
      <c r="L25" s="55">
        <f>H25*J25</f>
        <v>236.39999999999998</v>
      </c>
    </row>
    <row r="26" spans="2:12" ht="31.5" customHeight="1" thickBot="1" x14ac:dyDescent="0.25">
      <c r="B26" s="920" t="s">
        <v>388</v>
      </c>
      <c r="C26" s="921"/>
      <c r="D26" s="921"/>
      <c r="E26" s="921"/>
      <c r="F26" s="921"/>
      <c r="G26" s="922"/>
      <c r="H26" s="923">
        <v>160.6</v>
      </c>
      <c r="I26" s="924"/>
      <c r="J26" s="53">
        <v>0</v>
      </c>
      <c r="K26" s="54"/>
      <c r="L26" s="55">
        <f>H26*J26</f>
        <v>0</v>
      </c>
    </row>
    <row r="27" spans="2:12" ht="19.5" thickBot="1" x14ac:dyDescent="0.25">
      <c r="B27" s="829" t="s">
        <v>342</v>
      </c>
      <c r="C27" s="830"/>
      <c r="D27" s="830"/>
      <c r="E27" s="830"/>
      <c r="F27" s="830"/>
      <c r="G27" s="830"/>
      <c r="H27" s="830"/>
      <c r="I27" s="830"/>
      <c r="J27" s="830"/>
      <c r="K27" s="831"/>
      <c r="L27" s="56">
        <f>SUM(L24:L26)</f>
        <v>236.39999999999998</v>
      </c>
    </row>
    <row r="28" spans="2:12" ht="13.5" thickBot="1" x14ac:dyDescent="0.25"/>
    <row r="29" spans="2:12" ht="19.5" thickBot="1" x14ac:dyDescent="0.35">
      <c r="B29" s="912" t="s">
        <v>343</v>
      </c>
      <c r="C29" s="913"/>
      <c r="D29" s="913"/>
      <c r="E29" s="913"/>
      <c r="F29" s="913"/>
      <c r="G29" s="913"/>
      <c r="H29" s="913"/>
      <c r="I29" s="913"/>
      <c r="J29" s="913"/>
      <c r="K29" s="49"/>
      <c r="L29" s="50"/>
    </row>
    <row r="30" spans="2:12" ht="13.5" thickBot="1" x14ac:dyDescent="0.25">
      <c r="B30" s="59" t="s">
        <v>391</v>
      </c>
      <c r="C30" s="60"/>
      <c r="D30" s="61"/>
      <c r="E30" s="61"/>
      <c r="F30" s="61"/>
      <c r="G30" s="62"/>
      <c r="H30" s="62"/>
      <c r="I30" s="62"/>
      <c r="J30" s="62"/>
      <c r="K30" s="62"/>
      <c r="L30" s="63"/>
    </row>
    <row r="31" spans="2:12" ht="36.75" thickBot="1" x14ac:dyDescent="0.25">
      <c r="B31" s="310" t="s">
        <v>344</v>
      </c>
      <c r="C31" s="914" t="s">
        <v>345</v>
      </c>
      <c r="D31" s="915"/>
      <c r="E31" s="309" t="s">
        <v>346</v>
      </c>
      <c r="F31" s="308" t="s">
        <v>347</v>
      </c>
      <c r="G31" s="874" t="s">
        <v>340</v>
      </c>
      <c r="H31" s="916"/>
      <c r="I31" s="236" t="s">
        <v>348</v>
      </c>
      <c r="J31" s="51" t="s">
        <v>392</v>
      </c>
      <c r="K31" s="67" t="s">
        <v>385</v>
      </c>
      <c r="L31" s="52" t="s">
        <v>337</v>
      </c>
    </row>
    <row r="32" spans="2:12" ht="15" x14ac:dyDescent="0.2">
      <c r="B32" s="68" t="s">
        <v>393</v>
      </c>
      <c r="C32" s="69">
        <v>1</v>
      </c>
      <c r="D32" s="70" t="s">
        <v>349</v>
      </c>
      <c r="E32" s="71">
        <v>100</v>
      </c>
      <c r="F32" s="72">
        <v>1</v>
      </c>
      <c r="G32" s="909">
        <v>2</v>
      </c>
      <c r="H32" s="910"/>
      <c r="I32" s="73"/>
      <c r="J32" s="74">
        <f t="shared" ref="J32:J37" si="1">G32*E32</f>
        <v>200</v>
      </c>
      <c r="K32" s="73"/>
      <c r="L32" s="75">
        <f>J32*CT_VALEUR_POINT*(1-CT_REMISE_POINTS)</f>
        <v>90.000000000000014</v>
      </c>
    </row>
    <row r="33" spans="2:12" x14ac:dyDescent="0.2">
      <c r="B33" s="76" t="s">
        <v>394</v>
      </c>
      <c r="C33" s="77">
        <v>100</v>
      </c>
      <c r="D33" s="78" t="s">
        <v>395</v>
      </c>
      <c r="E33" s="79">
        <v>150</v>
      </c>
      <c r="F33" s="80">
        <v>1</v>
      </c>
      <c r="G33" s="877">
        <v>2</v>
      </c>
      <c r="H33" s="911"/>
      <c r="I33" s="81"/>
      <c r="J33" s="89">
        <f t="shared" si="1"/>
        <v>300</v>
      </c>
      <c r="K33" s="81"/>
      <c r="L33" s="82">
        <f t="shared" ref="L33:L51" si="2">J33*CT_VALEUR_POINT*(1-CT_REMISE_POINTS)</f>
        <v>135.00000000000003</v>
      </c>
    </row>
    <row r="34" spans="2:12" ht="15" x14ac:dyDescent="0.2">
      <c r="B34" s="83" t="s">
        <v>396</v>
      </c>
      <c r="C34" s="84">
        <v>100</v>
      </c>
      <c r="D34" s="85" t="s">
        <v>395</v>
      </c>
      <c r="E34" s="86">
        <v>150</v>
      </c>
      <c r="F34" s="87">
        <v>1</v>
      </c>
      <c r="G34" s="877">
        <v>1</v>
      </c>
      <c r="H34" s="878"/>
      <c r="I34" s="88"/>
      <c r="J34" s="89">
        <f t="shared" si="1"/>
        <v>150</v>
      </c>
      <c r="K34" s="88"/>
      <c r="L34" s="90">
        <f t="shared" si="2"/>
        <v>67.500000000000014</v>
      </c>
    </row>
    <row r="35" spans="2:12" ht="15" x14ac:dyDescent="0.2">
      <c r="B35" s="83" t="s">
        <v>351</v>
      </c>
      <c r="C35" s="84">
        <v>8</v>
      </c>
      <c r="D35" s="85" t="s">
        <v>352</v>
      </c>
      <c r="E35" s="86">
        <v>64</v>
      </c>
      <c r="F35" s="87">
        <v>1</v>
      </c>
      <c r="G35" s="877">
        <v>2</v>
      </c>
      <c r="H35" s="878"/>
      <c r="I35" s="88"/>
      <c r="J35" s="89">
        <f t="shared" si="1"/>
        <v>128</v>
      </c>
      <c r="K35" s="88"/>
      <c r="L35" s="90">
        <f t="shared" si="2"/>
        <v>57.600000000000009</v>
      </c>
    </row>
    <row r="36" spans="2:12" ht="15" x14ac:dyDescent="0.2">
      <c r="B36" s="83" t="s">
        <v>353</v>
      </c>
      <c r="C36" s="84">
        <v>1</v>
      </c>
      <c r="D36" s="85" t="s">
        <v>354</v>
      </c>
      <c r="E36" s="86">
        <v>75</v>
      </c>
      <c r="F36" s="87">
        <v>1</v>
      </c>
      <c r="G36" s="877">
        <v>6</v>
      </c>
      <c r="H36" s="878"/>
      <c r="I36" s="88"/>
      <c r="J36" s="89">
        <f t="shared" si="1"/>
        <v>450</v>
      </c>
      <c r="K36" s="88"/>
      <c r="L36" s="90">
        <f t="shared" si="2"/>
        <v>202.50000000000003</v>
      </c>
    </row>
    <row r="37" spans="2:12" ht="15.75" thickBot="1" x14ac:dyDescent="0.25">
      <c r="B37" s="91" t="s">
        <v>355</v>
      </c>
      <c r="C37" s="92">
        <v>1</v>
      </c>
      <c r="D37" s="93" t="s">
        <v>356</v>
      </c>
      <c r="E37" s="94">
        <v>110</v>
      </c>
      <c r="F37" s="95">
        <v>1</v>
      </c>
      <c r="G37" s="907">
        <v>0</v>
      </c>
      <c r="H37" s="908"/>
      <c r="I37" s="96"/>
      <c r="J37" s="97">
        <f t="shared" si="1"/>
        <v>0</v>
      </c>
      <c r="K37" s="96"/>
      <c r="L37" s="98">
        <f t="shared" si="2"/>
        <v>0</v>
      </c>
    </row>
    <row r="38" spans="2:12" ht="13.5" thickBot="1" x14ac:dyDescent="0.25">
      <c r="B38" s="99"/>
      <c r="C38" s="45"/>
      <c r="D38" s="46"/>
      <c r="E38" s="100"/>
      <c r="F38" s="101"/>
      <c r="G38" s="102"/>
      <c r="H38" s="103"/>
      <c r="I38" s="103"/>
      <c r="J38" s="102"/>
      <c r="K38" s="103"/>
      <c r="L38" s="104">
        <f t="shared" si="2"/>
        <v>0</v>
      </c>
    </row>
    <row r="39" spans="2:12" ht="15" x14ac:dyDescent="0.2">
      <c r="B39" s="68" t="s">
        <v>397</v>
      </c>
      <c r="C39" s="69">
        <v>1</v>
      </c>
      <c r="D39" s="70" t="s">
        <v>357</v>
      </c>
      <c r="E39" s="71">
        <v>350</v>
      </c>
      <c r="F39" s="72">
        <v>36</v>
      </c>
      <c r="G39" s="909">
        <v>10</v>
      </c>
      <c r="H39" s="910"/>
      <c r="I39" s="73"/>
      <c r="J39" s="74">
        <f>G39*E39</f>
        <v>3500</v>
      </c>
      <c r="K39" s="73"/>
      <c r="L39" s="75">
        <f>J39*CT_VALEUR_POINT*(1-CT_REMISE_POINTS)</f>
        <v>1575.0000000000002</v>
      </c>
    </row>
    <row r="40" spans="2:12" x14ac:dyDescent="0.2">
      <c r="B40" s="105" t="s">
        <v>397</v>
      </c>
      <c r="C40" s="77">
        <v>1</v>
      </c>
      <c r="D40" s="106" t="s">
        <v>357</v>
      </c>
      <c r="E40" s="107">
        <v>650</v>
      </c>
      <c r="F40" s="108">
        <v>1</v>
      </c>
      <c r="G40" s="877">
        <v>0</v>
      </c>
      <c r="H40" s="911"/>
      <c r="I40" s="109"/>
      <c r="J40" s="89">
        <f>G40*E40</f>
        <v>0</v>
      </c>
      <c r="K40" s="109"/>
      <c r="L40" s="110">
        <f>J40*CT_VALEUR_POINT*(1-CT_REMISE_POINTS)</f>
        <v>0</v>
      </c>
    </row>
    <row r="41" spans="2:12" ht="13.5" thickBot="1" x14ac:dyDescent="0.25">
      <c r="B41" s="91" t="s">
        <v>398</v>
      </c>
      <c r="C41" s="84">
        <v>16</v>
      </c>
      <c r="D41" s="93" t="s">
        <v>358</v>
      </c>
      <c r="E41" s="94">
        <v>192</v>
      </c>
      <c r="F41" s="95">
        <v>1</v>
      </c>
      <c r="G41" s="888">
        <v>110</v>
      </c>
      <c r="H41" s="896"/>
      <c r="I41" s="96"/>
      <c r="J41" s="97">
        <f>G41*E41</f>
        <v>21120</v>
      </c>
      <c r="K41" s="96"/>
      <c r="L41" s="98">
        <f t="shared" si="2"/>
        <v>9504.0000000000018</v>
      </c>
    </row>
    <row r="42" spans="2:12" ht="13.5" thickBot="1" x14ac:dyDescent="0.25">
      <c r="B42" s="99"/>
      <c r="C42" s="165"/>
      <c r="D42" s="166"/>
      <c r="E42" s="101"/>
      <c r="F42" s="101"/>
      <c r="G42" s="102"/>
      <c r="H42" s="103"/>
      <c r="I42" s="103"/>
      <c r="J42" s="102"/>
      <c r="K42" s="103"/>
      <c r="L42" s="104">
        <f t="shared" si="2"/>
        <v>0</v>
      </c>
    </row>
    <row r="43" spans="2:12" ht="15" x14ac:dyDescent="0.2">
      <c r="B43" s="897" t="s">
        <v>399</v>
      </c>
      <c r="C43" s="116">
        <v>10</v>
      </c>
      <c r="D43" s="70" t="s">
        <v>400</v>
      </c>
      <c r="E43" s="71">
        <v>2400</v>
      </c>
      <c r="F43" s="72">
        <v>1</v>
      </c>
      <c r="G43" s="899">
        <v>8</v>
      </c>
      <c r="H43" s="900"/>
      <c r="I43" s="73"/>
      <c r="J43" s="74">
        <f>G43*E43</f>
        <v>19200</v>
      </c>
      <c r="K43" s="112"/>
      <c r="L43" s="75">
        <f t="shared" si="2"/>
        <v>8640.0000000000018</v>
      </c>
    </row>
    <row r="44" spans="2:12" ht="15" customHeight="1" x14ac:dyDescent="0.2">
      <c r="B44" s="898"/>
      <c r="C44" s="118">
        <v>500</v>
      </c>
      <c r="D44" s="85" t="s">
        <v>358</v>
      </c>
      <c r="E44" s="294">
        <v>160</v>
      </c>
      <c r="F44" s="295">
        <v>1</v>
      </c>
      <c r="G44" s="901">
        <v>14</v>
      </c>
      <c r="H44" s="902"/>
      <c r="I44" s="109"/>
      <c r="J44" s="89">
        <f>G44*E44</f>
        <v>2240</v>
      </c>
      <c r="K44" s="113"/>
      <c r="L44" s="110">
        <f>J44*CT_VALEUR_POINT*(1-CT_REMISE_POINTS)</f>
        <v>1008.0000000000001</v>
      </c>
    </row>
    <row r="45" spans="2:12" ht="15" customHeight="1" x14ac:dyDescent="0.2">
      <c r="B45" s="903" t="s">
        <v>360</v>
      </c>
      <c r="C45" s="121">
        <v>10</v>
      </c>
      <c r="D45" s="122" t="s">
        <v>400</v>
      </c>
      <c r="E45" s="107">
        <v>600</v>
      </c>
      <c r="F45" s="108">
        <v>1</v>
      </c>
      <c r="G45" s="905">
        <v>6</v>
      </c>
      <c r="H45" s="906"/>
      <c r="I45" s="109"/>
      <c r="J45" s="89">
        <f>G45*E45</f>
        <v>3600</v>
      </c>
      <c r="K45" s="113"/>
      <c r="L45" s="110">
        <f>J45*CT_VALEUR_POINT*(1-CT_REMISE_POINTS)</f>
        <v>1620.0000000000002</v>
      </c>
    </row>
    <row r="46" spans="2:12" ht="15" customHeight="1" thickBot="1" x14ac:dyDescent="0.25">
      <c r="B46" s="904"/>
      <c r="C46" s="128">
        <v>500</v>
      </c>
      <c r="D46" s="93" t="s">
        <v>358</v>
      </c>
      <c r="E46" s="94">
        <v>40</v>
      </c>
      <c r="F46" s="95">
        <v>1</v>
      </c>
      <c r="G46" s="888">
        <v>4</v>
      </c>
      <c r="H46" s="889"/>
      <c r="I46" s="96"/>
      <c r="J46" s="97">
        <f>G46*E46</f>
        <v>160</v>
      </c>
      <c r="K46" s="114"/>
      <c r="L46" s="98">
        <f t="shared" si="2"/>
        <v>72.000000000000014</v>
      </c>
    </row>
    <row r="47" spans="2:12" ht="13.5" thickBot="1" x14ac:dyDescent="0.25">
      <c r="B47" s="99"/>
      <c r="C47" s="45"/>
      <c r="D47" s="46"/>
      <c r="E47" s="100"/>
      <c r="F47" s="101"/>
      <c r="G47" s="102"/>
      <c r="H47" s="103"/>
      <c r="I47" s="103"/>
      <c r="J47" s="102"/>
      <c r="K47" s="103"/>
      <c r="L47" s="115">
        <f t="shared" si="2"/>
        <v>0</v>
      </c>
    </row>
    <row r="48" spans="2:12" ht="15" x14ac:dyDescent="0.2">
      <c r="B48" s="68" t="s">
        <v>401</v>
      </c>
      <c r="C48" s="116">
        <v>1</v>
      </c>
      <c r="D48" s="70" t="s">
        <v>489</v>
      </c>
      <c r="E48" s="71">
        <v>20</v>
      </c>
      <c r="F48" s="117">
        <v>1</v>
      </c>
      <c r="G48" s="883">
        <v>91</v>
      </c>
      <c r="H48" s="884"/>
      <c r="I48" s="73"/>
      <c r="J48" s="74">
        <f>G48*E48</f>
        <v>1820</v>
      </c>
      <c r="K48" s="112"/>
      <c r="L48" s="75">
        <f t="shared" si="2"/>
        <v>819.00000000000011</v>
      </c>
    </row>
    <row r="49" spans="2:12" ht="15" x14ac:dyDescent="0.2">
      <c r="B49" s="83" t="s">
        <v>402</v>
      </c>
      <c r="C49" s="118">
        <v>1</v>
      </c>
      <c r="D49" s="85" t="s">
        <v>403</v>
      </c>
      <c r="E49" s="86">
        <v>60</v>
      </c>
      <c r="F49" s="119">
        <v>1</v>
      </c>
      <c r="G49" s="885">
        <v>0</v>
      </c>
      <c r="H49" s="886"/>
      <c r="I49" s="88"/>
      <c r="J49" s="89">
        <f>G49*E49</f>
        <v>0</v>
      </c>
      <c r="K49" s="88"/>
      <c r="L49" s="90">
        <f t="shared" si="2"/>
        <v>0</v>
      </c>
    </row>
    <row r="50" spans="2:12" ht="15" customHeight="1" x14ac:dyDescent="0.2">
      <c r="B50" s="120" t="s">
        <v>404</v>
      </c>
      <c r="C50" s="121">
        <v>100</v>
      </c>
      <c r="D50" s="122" t="s">
        <v>395</v>
      </c>
      <c r="E50" s="123">
        <v>850</v>
      </c>
      <c r="F50" s="124">
        <v>1</v>
      </c>
      <c r="G50" s="885">
        <v>0</v>
      </c>
      <c r="H50" s="887"/>
      <c r="I50" s="125"/>
      <c r="J50" s="126">
        <f>G50*E50</f>
        <v>0</v>
      </c>
      <c r="K50" s="125"/>
      <c r="L50" s="127">
        <f>J50*CT_VALEUR_POINT*(1-CT_REMISE_POINTS)</f>
        <v>0</v>
      </c>
    </row>
    <row r="51" spans="2:12" ht="15.75" thickBot="1" x14ac:dyDescent="0.25">
      <c r="B51" s="91" t="s">
        <v>154</v>
      </c>
      <c r="C51" s="128">
        <v>1</v>
      </c>
      <c r="D51" s="93" t="s">
        <v>155</v>
      </c>
      <c r="E51" s="94">
        <v>125</v>
      </c>
      <c r="F51" s="129">
        <v>1</v>
      </c>
      <c r="G51" s="888">
        <v>1</v>
      </c>
      <c r="H51" s="889"/>
      <c r="I51" s="96"/>
      <c r="J51" s="97">
        <f>G51*E51</f>
        <v>125</v>
      </c>
      <c r="K51" s="96"/>
      <c r="L51" s="98">
        <f t="shared" si="2"/>
        <v>56.250000000000007</v>
      </c>
    </row>
    <row r="52" spans="2:12" ht="13.5" thickBot="1" x14ac:dyDescent="0.25">
      <c r="B52" s="44"/>
      <c r="C52" s="100"/>
      <c r="D52" s="46"/>
      <c r="E52" s="46"/>
      <c r="F52" s="46"/>
      <c r="G52" s="46"/>
      <c r="H52" s="46"/>
      <c r="I52" s="46"/>
      <c r="J52" s="46"/>
      <c r="K52" s="46"/>
      <c r="L52" s="46"/>
    </row>
    <row r="53" spans="2:12" ht="19.5" thickBot="1" x14ac:dyDescent="0.25">
      <c r="B53" s="130" t="s">
        <v>362</v>
      </c>
      <c r="C53" s="890">
        <v>1.5</v>
      </c>
      <c r="D53" s="891"/>
      <c r="E53" s="892" t="s">
        <v>405</v>
      </c>
      <c r="F53" s="893"/>
      <c r="G53" s="131">
        <v>0.7</v>
      </c>
      <c r="H53" s="894" t="s">
        <v>406</v>
      </c>
      <c r="I53" s="895"/>
      <c r="J53" s="132">
        <f>SUM(J32:J51)</f>
        <v>52993</v>
      </c>
      <c r="K53" s="133" t="s">
        <v>407</v>
      </c>
      <c r="L53" s="134">
        <f>SUM(L32:L51)</f>
        <v>23846.850000000006</v>
      </c>
    </row>
    <row r="54" spans="2:12" ht="13.5" thickBot="1" x14ac:dyDescent="0.25">
      <c r="B54" s="135" t="s">
        <v>408</v>
      </c>
      <c r="C54" s="60"/>
      <c r="D54" s="111"/>
      <c r="E54" s="111"/>
      <c r="F54" s="111"/>
      <c r="G54" s="111"/>
      <c r="H54" s="111"/>
      <c r="I54" s="111"/>
      <c r="J54" s="111"/>
      <c r="K54" s="111"/>
      <c r="L54" s="136"/>
    </row>
    <row r="55" spans="2:12" ht="26.25" thickBot="1" x14ac:dyDescent="0.25">
      <c r="B55" s="137" t="s">
        <v>344</v>
      </c>
      <c r="C55" s="872" t="s">
        <v>345</v>
      </c>
      <c r="D55" s="873"/>
      <c r="E55" s="313" t="s">
        <v>409</v>
      </c>
      <c r="F55" s="314" t="s">
        <v>369</v>
      </c>
      <c r="G55" s="874" t="s">
        <v>340</v>
      </c>
      <c r="H55" s="875"/>
      <c r="I55" s="874" t="s">
        <v>348</v>
      </c>
      <c r="J55" s="876"/>
      <c r="K55" s="51" t="s">
        <v>385</v>
      </c>
      <c r="L55" s="52" t="s">
        <v>337</v>
      </c>
    </row>
    <row r="56" spans="2:12" ht="15" x14ac:dyDescent="0.25">
      <c r="B56" s="140" t="s">
        <v>410</v>
      </c>
      <c r="C56" s="141">
        <v>5</v>
      </c>
      <c r="D56" s="142" t="s">
        <v>411</v>
      </c>
      <c r="E56" s="143">
        <v>139</v>
      </c>
      <c r="F56" s="144">
        <v>1</v>
      </c>
      <c r="G56" s="877">
        <v>0</v>
      </c>
      <c r="H56" s="878"/>
      <c r="I56" s="879"/>
      <c r="J56" s="880"/>
      <c r="K56" s="145"/>
      <c r="L56" s="146">
        <f>E56*G56</f>
        <v>0</v>
      </c>
    </row>
    <row r="57" spans="2:12" ht="15" x14ac:dyDescent="0.25">
      <c r="B57" s="147" t="s">
        <v>412</v>
      </c>
      <c r="C57" s="148">
        <v>1</v>
      </c>
      <c r="D57" s="149" t="s">
        <v>359</v>
      </c>
      <c r="E57" s="150">
        <v>890</v>
      </c>
      <c r="F57" s="151">
        <v>36</v>
      </c>
      <c r="G57" s="877">
        <v>1</v>
      </c>
      <c r="H57" s="878"/>
      <c r="I57" s="881"/>
      <c r="J57" s="882"/>
      <c r="K57" s="152"/>
      <c r="L57" s="90">
        <f>E57*G57</f>
        <v>890</v>
      </c>
    </row>
    <row r="58" spans="2:12" ht="26.25" thickBot="1" x14ac:dyDescent="0.3">
      <c r="B58" s="153" t="s">
        <v>413</v>
      </c>
      <c r="C58" s="154">
        <v>1</v>
      </c>
      <c r="D58" s="155" t="s">
        <v>414</v>
      </c>
      <c r="E58" s="156">
        <v>90</v>
      </c>
      <c r="F58" s="157">
        <v>1</v>
      </c>
      <c r="G58" s="860">
        <v>1</v>
      </c>
      <c r="H58" s="861"/>
      <c r="I58" s="862"/>
      <c r="J58" s="863"/>
      <c r="K58" s="152"/>
      <c r="L58" s="90">
        <f>E58*G58</f>
        <v>90</v>
      </c>
    </row>
    <row r="59" spans="2:12" ht="16.5" thickBot="1" x14ac:dyDescent="0.25">
      <c r="B59" s="158"/>
      <c r="C59" s="159"/>
      <c r="D59" s="159"/>
      <c r="E59" s="159"/>
      <c r="F59" s="159"/>
      <c r="G59" s="159"/>
      <c r="H59" s="160"/>
      <c r="I59" s="160"/>
      <c r="J59" s="100"/>
      <c r="K59" s="161" t="s">
        <v>407</v>
      </c>
      <c r="L59" s="162">
        <f>SUM(L56:L58)</f>
        <v>980</v>
      </c>
    </row>
    <row r="60" spans="2:12" ht="15.75" thickBot="1" x14ac:dyDescent="0.3">
      <c r="B60" s="158"/>
      <c r="C60" s="159"/>
      <c r="D60" s="159"/>
      <c r="E60" s="159"/>
      <c r="F60" s="159"/>
      <c r="G60" s="159"/>
      <c r="H60" s="160"/>
      <c r="I60" s="160"/>
      <c r="J60" s="100"/>
      <c r="K60" s="163"/>
      <c r="L60" s="164"/>
    </row>
    <row r="61" spans="2:12" ht="19.5" thickBot="1" x14ac:dyDescent="0.25">
      <c r="B61" s="864" t="s">
        <v>363</v>
      </c>
      <c r="C61" s="865"/>
      <c r="D61" s="865"/>
      <c r="E61" s="865"/>
      <c r="F61" s="865"/>
      <c r="G61" s="865"/>
      <c r="H61" s="865"/>
      <c r="I61" s="865"/>
      <c r="J61" s="865"/>
      <c r="K61" s="866"/>
      <c r="L61" s="162">
        <f>L59+L53</f>
        <v>24826.850000000006</v>
      </c>
    </row>
    <row r="62" spans="2:12" ht="13.5" thickBot="1" x14ac:dyDescent="0.25"/>
    <row r="63" spans="2:12" ht="19.5" thickBot="1" x14ac:dyDescent="0.35">
      <c r="B63" s="311" t="s">
        <v>415</v>
      </c>
      <c r="C63" s="312"/>
      <c r="D63" s="312"/>
      <c r="E63" s="312"/>
      <c r="F63" s="312"/>
      <c r="G63" s="312"/>
      <c r="H63" s="312"/>
      <c r="I63" s="312"/>
      <c r="J63" s="312"/>
      <c r="K63" s="49"/>
      <c r="L63" s="50"/>
    </row>
    <row r="64" spans="2:12" ht="26.25" thickBot="1" x14ac:dyDescent="0.25">
      <c r="B64" s="867" t="s">
        <v>364</v>
      </c>
      <c r="C64" s="868"/>
      <c r="D64" s="868"/>
      <c r="E64" s="868"/>
      <c r="F64" s="868"/>
      <c r="G64" s="868"/>
      <c r="H64" s="51" t="s">
        <v>345</v>
      </c>
      <c r="I64" s="51" t="s">
        <v>339</v>
      </c>
      <c r="J64" s="67" t="s">
        <v>340</v>
      </c>
      <c r="K64" s="67" t="s">
        <v>341</v>
      </c>
      <c r="L64" s="52" t="s">
        <v>337</v>
      </c>
    </row>
    <row r="65" spans="2:12" x14ac:dyDescent="0.2">
      <c r="B65" s="869" t="s">
        <v>416</v>
      </c>
      <c r="C65" s="870"/>
      <c r="D65" s="870"/>
      <c r="E65" s="870"/>
      <c r="F65" s="870"/>
      <c r="G65" s="871"/>
      <c r="H65" s="169">
        <v>0.09</v>
      </c>
      <c r="I65" s="170">
        <f>ROUNDUP(L61*H65,0)</f>
        <v>2235</v>
      </c>
      <c r="J65" s="245">
        <v>1</v>
      </c>
      <c r="K65" s="172"/>
      <c r="L65" s="173">
        <f>I65*J65</f>
        <v>2235</v>
      </c>
    </row>
    <row r="66" spans="2:12" x14ac:dyDescent="0.2">
      <c r="B66" s="848" t="s">
        <v>417</v>
      </c>
      <c r="C66" s="849"/>
      <c r="D66" s="849"/>
      <c r="E66" s="849"/>
      <c r="F66" s="849"/>
      <c r="G66" s="850"/>
      <c r="H66" s="174">
        <v>1</v>
      </c>
      <c r="I66" s="175">
        <v>115</v>
      </c>
      <c r="J66" s="291">
        <v>24</v>
      </c>
      <c r="K66" s="176"/>
      <c r="L66" s="177">
        <f>I66*J66</f>
        <v>2760</v>
      </c>
    </row>
    <row r="67" spans="2:12" x14ac:dyDescent="0.2">
      <c r="B67" s="848" t="s">
        <v>418</v>
      </c>
      <c r="C67" s="849"/>
      <c r="D67" s="849"/>
      <c r="E67" s="849"/>
      <c r="F67" s="849"/>
      <c r="G67" s="850"/>
      <c r="H67" s="174">
        <v>1</v>
      </c>
      <c r="I67" s="175">
        <v>100</v>
      </c>
      <c r="J67" s="291">
        <v>15</v>
      </c>
      <c r="K67" s="176"/>
      <c r="L67" s="177">
        <f t="shared" ref="L67:L74" si="3">I67*J67</f>
        <v>1500</v>
      </c>
    </row>
    <row r="68" spans="2:12" x14ac:dyDescent="0.2">
      <c r="B68" s="848" t="s">
        <v>419</v>
      </c>
      <c r="C68" s="849"/>
      <c r="D68" s="849"/>
      <c r="E68" s="849"/>
      <c r="F68" s="849"/>
      <c r="G68" s="850"/>
      <c r="H68" s="174">
        <v>1</v>
      </c>
      <c r="I68" s="175">
        <v>85</v>
      </c>
      <c r="J68" s="291">
        <v>19</v>
      </c>
      <c r="K68" s="176"/>
      <c r="L68" s="177">
        <f t="shared" si="3"/>
        <v>1615</v>
      </c>
    </row>
    <row r="69" spans="2:12" x14ac:dyDescent="0.2">
      <c r="B69" s="848" t="s">
        <v>420</v>
      </c>
      <c r="C69" s="849"/>
      <c r="D69" s="849"/>
      <c r="E69" s="849"/>
      <c r="F69" s="849"/>
      <c r="G69" s="850"/>
      <c r="H69" s="174">
        <v>1</v>
      </c>
      <c r="I69" s="175">
        <v>110</v>
      </c>
      <c r="J69" s="245">
        <v>0</v>
      </c>
      <c r="K69" s="176"/>
      <c r="L69" s="177">
        <f t="shared" si="3"/>
        <v>0</v>
      </c>
    </row>
    <row r="70" spans="2:12" x14ac:dyDescent="0.2">
      <c r="B70" s="848" t="s">
        <v>421</v>
      </c>
      <c r="C70" s="849"/>
      <c r="D70" s="849"/>
      <c r="E70" s="849"/>
      <c r="F70" s="849"/>
      <c r="G70" s="850"/>
      <c r="H70" s="174">
        <v>1</v>
      </c>
      <c r="I70" s="175">
        <v>90</v>
      </c>
      <c r="J70" s="245">
        <v>0</v>
      </c>
      <c r="K70" s="178"/>
      <c r="L70" s="177">
        <f t="shared" si="3"/>
        <v>0</v>
      </c>
    </row>
    <row r="71" spans="2:12" x14ac:dyDescent="0.2">
      <c r="B71" s="848" t="s">
        <v>422</v>
      </c>
      <c r="C71" s="849"/>
      <c r="D71" s="849"/>
      <c r="E71" s="849"/>
      <c r="F71" s="849"/>
      <c r="G71" s="850"/>
      <c r="H71" s="174">
        <v>1</v>
      </c>
      <c r="I71" s="175">
        <v>80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437</v>
      </c>
      <c r="C72" s="849"/>
      <c r="D72" s="849"/>
      <c r="E72" s="849"/>
      <c r="F72" s="849"/>
      <c r="G72" s="850"/>
      <c r="H72" s="174">
        <v>1</v>
      </c>
      <c r="I72" s="175">
        <v>950</v>
      </c>
      <c r="J72" s="245">
        <v>1</v>
      </c>
      <c r="K72" s="176"/>
      <c r="L72" s="177">
        <f t="shared" si="3"/>
        <v>950</v>
      </c>
    </row>
    <row r="73" spans="2:12" x14ac:dyDescent="0.2">
      <c r="B73" s="848" t="s">
        <v>423</v>
      </c>
      <c r="C73" s="849"/>
      <c r="D73" s="849"/>
      <c r="E73" s="849"/>
      <c r="F73" s="849"/>
      <c r="G73" s="850"/>
      <c r="H73" s="174">
        <v>1</v>
      </c>
      <c r="I73" s="175">
        <v>10</v>
      </c>
      <c r="J73" s="245">
        <v>32</v>
      </c>
      <c r="K73" s="179"/>
      <c r="L73" s="177">
        <f t="shared" si="3"/>
        <v>320</v>
      </c>
    </row>
    <row r="74" spans="2:12" x14ac:dyDescent="0.2">
      <c r="B74" s="848" t="s">
        <v>424</v>
      </c>
      <c r="C74" s="849"/>
      <c r="D74" s="849"/>
      <c r="E74" s="849"/>
      <c r="F74" s="180"/>
      <c r="G74" s="181"/>
      <c r="H74" s="302">
        <v>1</v>
      </c>
      <c r="I74" s="183">
        <v>2590</v>
      </c>
      <c r="J74" s="245">
        <v>1</v>
      </c>
      <c r="K74" s="179"/>
      <c r="L74" s="184">
        <f t="shared" si="3"/>
        <v>2590</v>
      </c>
    </row>
    <row r="75" spans="2:12" ht="12.75" customHeight="1" thickBot="1" x14ac:dyDescent="0.3">
      <c r="B75" s="851" t="s">
        <v>425</v>
      </c>
      <c r="C75" s="852"/>
      <c r="D75" s="852"/>
      <c r="E75" s="852"/>
      <c r="F75" s="852"/>
      <c r="G75" s="853"/>
      <c r="H75" s="235">
        <v>1</v>
      </c>
      <c r="I75" s="185">
        <v>130</v>
      </c>
      <c r="J75" s="300">
        <v>0</v>
      </c>
      <c r="K75" s="187"/>
      <c r="L75" s="188">
        <f>I75*J75</f>
        <v>0</v>
      </c>
    </row>
    <row r="76" spans="2:12" ht="15" x14ac:dyDescent="0.25">
      <c r="B76" s="846" t="s">
        <v>426</v>
      </c>
      <c r="C76" s="847"/>
      <c r="D76" s="847"/>
      <c r="E76" s="847"/>
      <c r="F76" s="847"/>
      <c r="G76" s="847"/>
      <c r="H76" s="189"/>
      <c r="I76" s="189"/>
      <c r="J76" s="190"/>
      <c r="K76" s="191"/>
      <c r="L76" s="192"/>
    </row>
    <row r="77" spans="2:12" x14ac:dyDescent="0.2">
      <c r="B77" s="854" t="s">
        <v>427</v>
      </c>
      <c r="C77" s="855"/>
      <c r="D77" s="856" t="s">
        <v>427</v>
      </c>
      <c r="E77" s="855"/>
      <c r="F77" s="856" t="s">
        <v>427</v>
      </c>
      <c r="G77" s="857"/>
      <c r="H77" s="193" t="s">
        <v>428</v>
      </c>
      <c r="I77" s="194"/>
      <c r="J77" s="171">
        <v>0</v>
      </c>
      <c r="K77" s="195"/>
      <c r="L77" s="196">
        <f>I77*J77</f>
        <v>0</v>
      </c>
    </row>
    <row r="78" spans="2:12" x14ac:dyDescent="0.2">
      <c r="B78" s="197" t="s">
        <v>429</v>
      </c>
      <c r="C78" s="304"/>
      <c r="D78" s="304"/>
      <c r="E78" s="304"/>
      <c r="F78" s="304"/>
      <c r="G78" s="306"/>
      <c r="H78" s="193">
        <v>1</v>
      </c>
      <c r="I78" s="200">
        <v>150</v>
      </c>
      <c r="J78" s="171">
        <v>0</v>
      </c>
      <c r="K78" s="195"/>
      <c r="L78" s="196">
        <f t="shared" ref="L78:L85" si="4">I78*J78</f>
        <v>0</v>
      </c>
    </row>
    <row r="79" spans="2:12" x14ac:dyDescent="0.2">
      <c r="B79" s="303" t="s">
        <v>430</v>
      </c>
      <c r="C79" s="304"/>
      <c r="D79" s="305"/>
      <c r="E79" s="304"/>
      <c r="F79" s="305"/>
      <c r="G79" s="306"/>
      <c r="H79" s="193">
        <v>1</v>
      </c>
      <c r="I79" s="200">
        <v>85</v>
      </c>
      <c r="J79" s="171">
        <v>0</v>
      </c>
      <c r="K79" s="195"/>
      <c r="L79" s="196">
        <f t="shared" si="4"/>
        <v>0</v>
      </c>
    </row>
    <row r="80" spans="2:12" x14ac:dyDescent="0.2">
      <c r="B80" s="197" t="s">
        <v>431</v>
      </c>
      <c r="C80" s="304"/>
      <c r="D80" s="304"/>
      <c r="E80" s="304"/>
      <c r="F80" s="304"/>
      <c r="G80" s="306"/>
      <c r="H80" s="193">
        <v>1</v>
      </c>
      <c r="I80" s="200">
        <v>55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432</v>
      </c>
      <c r="C81" s="304"/>
      <c r="D81" s="304"/>
      <c r="E81" s="304"/>
      <c r="F81" s="304"/>
      <c r="G81" s="306"/>
      <c r="H81" s="193">
        <v>1</v>
      </c>
      <c r="I81" s="200">
        <v>35</v>
      </c>
      <c r="J81" s="171">
        <v>0</v>
      </c>
      <c r="K81" s="195"/>
      <c r="L81" s="196">
        <f t="shared" si="4"/>
        <v>0</v>
      </c>
    </row>
    <row r="82" spans="2:12" ht="13.5" thickBot="1" x14ac:dyDescent="0.25">
      <c r="B82" s="858" t="s">
        <v>433</v>
      </c>
      <c r="C82" s="859"/>
      <c r="D82" s="859"/>
      <c r="E82" s="859"/>
      <c r="F82" s="859"/>
      <c r="G82" s="203"/>
      <c r="H82" s="204">
        <v>2</v>
      </c>
      <c r="I82" s="205"/>
      <c r="J82" s="186">
        <v>0</v>
      </c>
      <c r="K82" s="195"/>
      <c r="L82" s="206">
        <f t="shared" si="4"/>
        <v>0</v>
      </c>
    </row>
    <row r="83" spans="2:12" ht="13.5" thickBot="1" x14ac:dyDescent="0.25">
      <c r="B83" s="207"/>
      <c r="C83" s="208"/>
      <c r="D83" s="208"/>
      <c r="E83" s="208"/>
      <c r="F83" s="208"/>
      <c r="G83" s="208"/>
      <c r="H83" s="209"/>
      <c r="I83" s="210"/>
      <c r="J83" s="211"/>
      <c r="K83" s="212"/>
      <c r="L83" s="213"/>
    </row>
    <row r="84" spans="2:12" x14ac:dyDescent="0.2">
      <c r="B84" s="834" t="s">
        <v>434</v>
      </c>
      <c r="C84" s="835"/>
      <c r="D84" s="835"/>
      <c r="E84" s="307"/>
      <c r="F84" s="307"/>
      <c r="G84" s="215"/>
      <c r="H84" s="216">
        <v>1</v>
      </c>
      <c r="I84" s="217">
        <v>200</v>
      </c>
      <c r="J84" s="171">
        <v>0</v>
      </c>
      <c r="K84" s="218"/>
      <c r="L84" s="219">
        <f t="shared" si="4"/>
        <v>0</v>
      </c>
    </row>
    <row r="85" spans="2:12" ht="13.5" thickBot="1" x14ac:dyDescent="0.25">
      <c r="B85" s="836" t="s">
        <v>435</v>
      </c>
      <c r="C85" s="837">
        <v>1</v>
      </c>
      <c r="D85" s="837" t="s">
        <v>435</v>
      </c>
      <c r="E85" s="837">
        <v>1</v>
      </c>
      <c r="F85" s="837" t="s">
        <v>435</v>
      </c>
      <c r="G85" s="838">
        <v>1</v>
      </c>
      <c r="H85" s="220">
        <v>1</v>
      </c>
      <c r="I85" s="221">
        <v>400</v>
      </c>
      <c r="J85" s="186">
        <v>0</v>
      </c>
      <c r="K85" s="222"/>
      <c r="L85" s="223">
        <f t="shared" si="4"/>
        <v>0</v>
      </c>
    </row>
    <row r="86" spans="2:12" ht="15" x14ac:dyDescent="0.25">
      <c r="B86" s="839"/>
      <c r="C86" s="840"/>
      <c r="D86" s="840"/>
      <c r="E86" s="840"/>
      <c r="F86" s="840"/>
      <c r="G86" s="841"/>
      <c r="H86" s="189"/>
      <c r="I86" s="189"/>
      <c r="J86" s="190"/>
      <c r="K86" s="191"/>
      <c r="L86" s="192"/>
    </row>
    <row r="87" spans="2:12" ht="13.5" thickBot="1" x14ac:dyDescent="0.25">
      <c r="B87" s="842" t="s">
        <v>365</v>
      </c>
      <c r="C87" s="843"/>
      <c r="D87" s="843"/>
      <c r="E87" s="843"/>
      <c r="F87" s="843"/>
      <c r="G87" s="843"/>
      <c r="H87" s="224">
        <v>0.09</v>
      </c>
      <c r="I87" s="224"/>
      <c r="J87" s="186">
        <v>1</v>
      </c>
      <c r="K87" s="186"/>
      <c r="L87" s="225">
        <f>SUM(L65:L85)*H87*J87</f>
        <v>1077.3</v>
      </c>
    </row>
    <row r="88" spans="2:12" ht="15" x14ac:dyDescent="0.25">
      <c r="B88" s="844" t="s">
        <v>366</v>
      </c>
      <c r="C88" s="845"/>
      <c r="D88" s="844" t="s">
        <v>340</v>
      </c>
      <c r="E88" s="845"/>
      <c r="F88" s="846" t="s">
        <v>488</v>
      </c>
      <c r="G88" s="847"/>
      <c r="H88" s="226"/>
      <c r="I88" s="226"/>
      <c r="J88" s="227"/>
      <c r="K88" s="228"/>
      <c r="L88" s="229"/>
    </row>
    <row r="89" spans="2:12" ht="15" x14ac:dyDescent="0.25">
      <c r="B89" s="230"/>
      <c r="C89" s="231"/>
      <c r="D89" s="826">
        <v>0</v>
      </c>
      <c r="E89" s="827"/>
      <c r="F89" s="827"/>
      <c r="G89" s="827"/>
      <c r="H89" s="226"/>
      <c r="I89" s="226"/>
      <c r="J89" s="227"/>
      <c r="K89" s="228"/>
      <c r="L89" s="229"/>
    </row>
    <row r="90" spans="2:12" ht="15.75" thickBot="1" x14ac:dyDescent="0.3">
      <c r="B90" s="232"/>
      <c r="C90" s="233"/>
      <c r="D90" s="828"/>
      <c r="E90" s="828"/>
      <c r="F90" s="828"/>
      <c r="G90" s="828"/>
      <c r="H90" s="226"/>
      <c r="I90" s="226"/>
      <c r="J90" s="227"/>
      <c r="K90" s="228"/>
      <c r="L90" s="234"/>
    </row>
    <row r="91" spans="2:12" ht="19.5" thickBot="1" x14ac:dyDescent="0.25">
      <c r="B91" s="829" t="s">
        <v>368</v>
      </c>
      <c r="C91" s="830"/>
      <c r="D91" s="830"/>
      <c r="E91" s="830"/>
      <c r="F91" s="830"/>
      <c r="G91" s="830"/>
      <c r="H91" s="830"/>
      <c r="I91" s="830"/>
      <c r="J91" s="830"/>
      <c r="K91" s="831"/>
      <c r="L91" s="242">
        <f>SUM(L65:L90)</f>
        <v>13047.3</v>
      </c>
    </row>
    <row r="92" spans="2:12" ht="13.5" thickBot="1" x14ac:dyDescent="0.25"/>
    <row r="93" spans="2:12" ht="15.75" x14ac:dyDescent="0.25">
      <c r="J93" s="832" t="s">
        <v>484</v>
      </c>
      <c r="K93" s="833"/>
      <c r="L93" s="271">
        <f>L20+L27+L61+L91</f>
        <v>39805.550000000003</v>
      </c>
    </row>
    <row r="94" spans="2:12" ht="15.75" x14ac:dyDescent="0.25">
      <c r="J94" s="822" t="s">
        <v>485</v>
      </c>
      <c r="K94" s="823" t="s">
        <v>446</v>
      </c>
      <c r="L94" s="272">
        <v>1850</v>
      </c>
    </row>
    <row r="95" spans="2:12" ht="19.5" thickBot="1" x14ac:dyDescent="0.35">
      <c r="J95" s="824" t="s">
        <v>486</v>
      </c>
      <c r="K95" s="825"/>
      <c r="L95" s="273">
        <f>L93-L94</f>
        <v>37955.550000000003</v>
      </c>
    </row>
  </sheetData>
  <mergeCells count="108">
    <mergeCell ref="B2:L2"/>
    <mergeCell ref="B3:E3"/>
    <mergeCell ref="F3:G3"/>
    <mergeCell ref="H3:I3"/>
    <mergeCell ref="B4:E4"/>
    <mergeCell ref="H4:I4"/>
    <mergeCell ref="B8:E8"/>
    <mergeCell ref="H8:I8"/>
    <mergeCell ref="B9:E9"/>
    <mergeCell ref="H9:I9"/>
    <mergeCell ref="B10:E10"/>
    <mergeCell ref="H10:I10"/>
    <mergeCell ref="B5:E5"/>
    <mergeCell ref="H5:I5"/>
    <mergeCell ref="B6:E6"/>
    <mergeCell ref="H6:I6"/>
    <mergeCell ref="B7:E7"/>
    <mergeCell ref="H7:I7"/>
    <mergeCell ref="B14:E14"/>
    <mergeCell ref="H14:I14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24:G24"/>
    <mergeCell ref="H24:I24"/>
    <mergeCell ref="B25:G25"/>
    <mergeCell ref="H25:I25"/>
    <mergeCell ref="B26:G26"/>
    <mergeCell ref="H26:I26"/>
    <mergeCell ref="B18:K18"/>
    <mergeCell ref="B19:K19"/>
    <mergeCell ref="B20:K20"/>
    <mergeCell ref="B22:J22"/>
    <mergeCell ref="B23:G23"/>
    <mergeCell ref="H23:I23"/>
    <mergeCell ref="G34:H34"/>
    <mergeCell ref="G35:H35"/>
    <mergeCell ref="G36:H36"/>
    <mergeCell ref="G37:H37"/>
    <mergeCell ref="G39:H39"/>
    <mergeCell ref="G40:H40"/>
    <mergeCell ref="B27:K27"/>
    <mergeCell ref="B29:J29"/>
    <mergeCell ref="C31:D31"/>
    <mergeCell ref="G31:H31"/>
    <mergeCell ref="G32:H32"/>
    <mergeCell ref="G33:H33"/>
    <mergeCell ref="G48:H48"/>
    <mergeCell ref="G49:H49"/>
    <mergeCell ref="G50:H50"/>
    <mergeCell ref="G51:H51"/>
    <mergeCell ref="C53:D53"/>
    <mergeCell ref="E53:F53"/>
    <mergeCell ref="H53:I53"/>
    <mergeCell ref="G41:H41"/>
    <mergeCell ref="B43:B44"/>
    <mergeCell ref="G43:H43"/>
    <mergeCell ref="G44:H44"/>
    <mergeCell ref="B45:B46"/>
    <mergeCell ref="G45:H45"/>
    <mergeCell ref="G46:H46"/>
    <mergeCell ref="G58:H58"/>
    <mergeCell ref="I58:J58"/>
    <mergeCell ref="B61:K61"/>
    <mergeCell ref="B64:G64"/>
    <mergeCell ref="B65:G65"/>
    <mergeCell ref="B66:G66"/>
    <mergeCell ref="C55:D55"/>
    <mergeCell ref="G55:H55"/>
    <mergeCell ref="I55:J55"/>
    <mergeCell ref="G56:H56"/>
    <mergeCell ref="I56:J56"/>
    <mergeCell ref="G57:H57"/>
    <mergeCell ref="I57:J57"/>
    <mergeCell ref="B73:G73"/>
    <mergeCell ref="B74:E74"/>
    <mergeCell ref="B75:G75"/>
    <mergeCell ref="B76:G76"/>
    <mergeCell ref="B77:G77"/>
    <mergeCell ref="B82:F82"/>
    <mergeCell ref="B67:G67"/>
    <mergeCell ref="B68:G68"/>
    <mergeCell ref="B69:G69"/>
    <mergeCell ref="B70:G70"/>
    <mergeCell ref="B71:G71"/>
    <mergeCell ref="B72:G72"/>
    <mergeCell ref="J94:K94"/>
    <mergeCell ref="J95:K95"/>
    <mergeCell ref="D89:E89"/>
    <mergeCell ref="F89:G89"/>
    <mergeCell ref="D90:E90"/>
    <mergeCell ref="F90:G90"/>
    <mergeCell ref="B91:K91"/>
    <mergeCell ref="J93:K93"/>
    <mergeCell ref="B84:D84"/>
    <mergeCell ref="B85:G85"/>
    <mergeCell ref="B86:G86"/>
    <mergeCell ref="B87:G87"/>
    <mergeCell ref="B88:C88"/>
    <mergeCell ref="D88:E88"/>
    <mergeCell ref="F88:G8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L96"/>
  <sheetViews>
    <sheetView topLeftCell="A61" workbookViewId="0">
      <selection activeCell="B77" sqref="B77:G77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43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57">
        <f>L4+L5</f>
        <v>975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58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975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387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914" t="s">
        <v>345</v>
      </c>
      <c r="D32" s="915"/>
      <c r="E32" s="285" t="s">
        <v>346</v>
      </c>
      <c r="F32" s="284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77">
        <v>2</v>
      </c>
      <c r="H36" s="878"/>
      <c r="I36" s="88"/>
      <c r="J36" s="89">
        <f t="shared" si="1"/>
        <v>128</v>
      </c>
      <c r="K36" s="88"/>
      <c r="L36" s="90">
        <f t="shared" si="2"/>
        <v>57.600000000000009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51">
        <v>10</v>
      </c>
      <c r="H40" s="952"/>
      <c r="I40" s="73"/>
      <c r="J40" s="74">
        <f>G40*E40</f>
        <v>3500</v>
      </c>
      <c r="K40" s="73"/>
      <c r="L40" s="75">
        <f>J40*CT_VALEUR_POINT*(1-CT_REMISE_POINTS)</f>
        <v>1575.0000000000002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53">
        <v>110</v>
      </c>
      <c r="H42" s="954"/>
      <c r="I42" s="96"/>
      <c r="J42" s="97">
        <f>G42*E42</f>
        <v>21120</v>
      </c>
      <c r="K42" s="96"/>
      <c r="L42" s="98">
        <f t="shared" si="2"/>
        <v>9504.0000000000018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83">
        <v>8</v>
      </c>
      <c r="H44" s="884"/>
      <c r="I44" s="73"/>
      <c r="J44" s="74">
        <f>G44*E44</f>
        <v>19200</v>
      </c>
      <c r="K44" s="112"/>
      <c r="L44" s="75">
        <f t="shared" si="2"/>
        <v>8640.0000000000018</v>
      </c>
    </row>
    <row r="45" spans="2:12" ht="15" customHeight="1" x14ac:dyDescent="0.2">
      <c r="B45" s="898"/>
      <c r="C45" s="118">
        <v>500</v>
      </c>
      <c r="D45" s="85" t="s">
        <v>358</v>
      </c>
      <c r="E45" s="294">
        <v>160</v>
      </c>
      <c r="F45" s="295">
        <v>1</v>
      </c>
      <c r="G45" s="901">
        <v>5</v>
      </c>
      <c r="H45" s="902"/>
      <c r="I45" s="109"/>
      <c r="J45" s="89">
        <f>G45*E45</f>
        <v>800</v>
      </c>
      <c r="K45" s="113"/>
      <c r="L45" s="110">
        <f>J45*CT_VALEUR_POINT*(1-CT_REMISE_POINTS)</f>
        <v>360.00000000000006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489</v>
      </c>
      <c r="E49" s="71">
        <v>20</v>
      </c>
      <c r="F49" s="117">
        <v>1</v>
      </c>
      <c r="G49" s="899">
        <v>100</v>
      </c>
      <c r="H49" s="900"/>
      <c r="I49" s="73"/>
      <c r="J49" s="74">
        <f>G49*E49</f>
        <v>2000</v>
      </c>
      <c r="K49" s="112"/>
      <c r="L49" s="75">
        <f t="shared" si="2"/>
        <v>900.00000000000011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ht="15" customHeight="1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51733</v>
      </c>
      <c r="K54" s="133" t="s">
        <v>407</v>
      </c>
      <c r="L54" s="134">
        <f>SUM(L33:L52)</f>
        <v>23279.850000000006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289" t="s">
        <v>409</v>
      </c>
      <c r="F56" s="290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860">
        <v>6</v>
      </c>
      <c r="H59" s="861"/>
      <c r="I59" s="862"/>
      <c r="J59" s="863"/>
      <c r="K59" s="152"/>
      <c r="L59" s="90">
        <f>E59*G59</f>
        <v>540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1430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24709.850000000006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2224</v>
      </c>
      <c r="J66" s="245">
        <v>1</v>
      </c>
      <c r="K66" s="172"/>
      <c r="L66" s="173">
        <f>I66*J66</f>
        <v>2224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1">
        <v>24</v>
      </c>
      <c r="K67" s="176"/>
      <c r="L67" s="177">
        <f>I67*J67</f>
        <v>2760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1">
        <v>15</v>
      </c>
      <c r="K68" s="176"/>
      <c r="L68" s="177">
        <f t="shared" ref="L68:L75" si="3">I68*J68</f>
        <v>1500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1">
        <v>19</v>
      </c>
      <c r="K69" s="176"/>
      <c r="L69" s="177">
        <f t="shared" si="3"/>
        <v>1615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45">
        <v>32</v>
      </c>
      <c r="K74" s="179"/>
      <c r="L74" s="177">
        <f t="shared" si="3"/>
        <v>320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300">
        <v>39</v>
      </c>
      <c r="K76" s="187"/>
      <c r="L76" s="188">
        <f>I76*J76</f>
        <v>5070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SUM(L66:L86)*H88*J88</f>
        <v>1532.61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488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18561.61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44482.860000000008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42632.860000000008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L96"/>
  <sheetViews>
    <sheetView topLeftCell="A28" workbookViewId="0">
      <selection activeCell="G44" sqref="G44:H45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265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57">
        <f>L4+L5</f>
        <v>975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58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975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387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914" t="s">
        <v>345</v>
      </c>
      <c r="D32" s="915"/>
      <c r="E32" s="285" t="s">
        <v>346</v>
      </c>
      <c r="F32" s="284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958">
        <v>2</v>
      </c>
      <c r="H36" s="959"/>
      <c r="I36" s="88"/>
      <c r="J36" s="89">
        <f t="shared" si="1"/>
        <v>128</v>
      </c>
      <c r="K36" s="88"/>
      <c r="L36" s="90">
        <f t="shared" si="2"/>
        <v>57.600000000000009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09">
        <v>8</v>
      </c>
      <c r="H40" s="910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88">
        <v>88</v>
      </c>
      <c r="H42" s="896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83">
        <v>7</v>
      </c>
      <c r="H44" s="884"/>
      <c r="I44" s="73"/>
      <c r="J44" s="74">
        <f>G44*E44</f>
        <v>16800</v>
      </c>
      <c r="K44" s="112"/>
      <c r="L44" s="75">
        <f t="shared" si="2"/>
        <v>7560.0000000000009</v>
      </c>
    </row>
    <row r="45" spans="2:12" ht="15" customHeight="1" x14ac:dyDescent="0.2">
      <c r="B45" s="898"/>
      <c r="C45" s="118">
        <v>500</v>
      </c>
      <c r="D45" s="85" t="s">
        <v>358</v>
      </c>
      <c r="E45" s="294">
        <v>160</v>
      </c>
      <c r="F45" s="295">
        <v>1</v>
      </c>
      <c r="G45" s="901">
        <v>12</v>
      </c>
      <c r="H45" s="902"/>
      <c r="I45" s="109"/>
      <c r="J45" s="89">
        <f>G45*E45</f>
        <v>1920</v>
      </c>
      <c r="K45" s="113"/>
      <c r="L45" s="110">
        <f>J45*CT_VALEUR_POINT*(1-CT_REMISE_POINTS)</f>
        <v>864.00000000000011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489</v>
      </c>
      <c r="E49" s="71">
        <v>20</v>
      </c>
      <c r="F49" s="117">
        <v>1</v>
      </c>
      <c r="G49" s="883">
        <v>100</v>
      </c>
      <c r="H49" s="884"/>
      <c r="I49" s="73"/>
      <c r="J49" s="74">
        <f>G49*E49</f>
        <v>2000</v>
      </c>
      <c r="K49" s="112"/>
      <c r="L49" s="75">
        <f t="shared" si="2"/>
        <v>900.00000000000011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45529</v>
      </c>
      <c r="K54" s="133" t="s">
        <v>407</v>
      </c>
      <c r="L54" s="134">
        <f>SUM(L33:L52)</f>
        <v>20488.050000000003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289" t="s">
        <v>409</v>
      </c>
      <c r="F56" s="290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6">
        <v>1</v>
      </c>
      <c r="H59" s="957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21468.050000000003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1933</v>
      </c>
      <c r="J66" s="245">
        <v>1</v>
      </c>
      <c r="K66" s="172"/>
      <c r="L66" s="173">
        <f>I66*J66</f>
        <v>1933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2">
        <v>24</v>
      </c>
      <c r="K67" s="176"/>
      <c r="L67" s="177">
        <f>I67*J67</f>
        <v>2760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2">
        <v>15</v>
      </c>
      <c r="K68" s="176"/>
      <c r="L68" s="177">
        <f t="shared" ref="L68:L75" si="3">I68*J68</f>
        <v>1500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2">
        <v>19</v>
      </c>
      <c r="K69" s="176"/>
      <c r="L69" s="177">
        <f t="shared" si="3"/>
        <v>1615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41">
        <v>32</v>
      </c>
      <c r="K74" s="179"/>
      <c r="L74" s="177">
        <f t="shared" si="3"/>
        <v>320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1050.1199999999999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488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12718.119999999999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35397.570000000007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33547.570000000007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L96"/>
  <sheetViews>
    <sheetView topLeftCell="A73" workbookViewId="0">
      <selection activeCell="G96" sqref="G96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43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263">
        <f>L4+L5</f>
        <v>975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264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975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487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914" t="s">
        <v>345</v>
      </c>
      <c r="D32" s="915"/>
      <c r="E32" s="285" t="s">
        <v>346</v>
      </c>
      <c r="F32" s="284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77">
        <v>1</v>
      </c>
      <c r="H36" s="878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09">
        <v>8</v>
      </c>
      <c r="H40" s="910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88">
        <v>88</v>
      </c>
      <c r="H42" s="896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99">
        <v>5</v>
      </c>
      <c r="H44" s="900"/>
      <c r="I44" s="73"/>
      <c r="J44" s="74">
        <f>G44*E44</f>
        <v>12000</v>
      </c>
      <c r="K44" s="112"/>
      <c r="L44" s="75">
        <f t="shared" si="2"/>
        <v>5400.0000000000009</v>
      </c>
    </row>
    <row r="45" spans="2:12" ht="15" customHeight="1" x14ac:dyDescent="0.2">
      <c r="B45" s="898"/>
      <c r="C45" s="118">
        <v>500</v>
      </c>
      <c r="D45" s="85" t="s">
        <v>358</v>
      </c>
      <c r="E45" s="107">
        <v>160</v>
      </c>
      <c r="F45" s="108">
        <v>1</v>
      </c>
      <c r="G45" s="905">
        <v>4</v>
      </c>
      <c r="H45" s="906"/>
      <c r="I45" s="109"/>
      <c r="J45" s="89">
        <f>G45*E45</f>
        <v>640</v>
      </c>
      <c r="K45" s="113"/>
      <c r="L45" s="110">
        <f>J45*CT_VALEUR_POINT*(1-CT_REMISE_POINTS)</f>
        <v>288.00000000000006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99">
        <v>55</v>
      </c>
      <c r="H49" s="900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38485</v>
      </c>
      <c r="K54" s="133" t="s">
        <v>407</v>
      </c>
      <c r="L54" s="134">
        <f>SUM(L33:L52)</f>
        <v>17318.25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289" t="s">
        <v>409</v>
      </c>
      <c r="F56" s="290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6">
        <v>1</v>
      </c>
      <c r="H59" s="957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18298.25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1647</v>
      </c>
      <c r="J66" s="245">
        <v>1</v>
      </c>
      <c r="K66" s="172"/>
      <c r="L66" s="173">
        <f>I66*J66</f>
        <v>1647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1">
        <v>13</v>
      </c>
      <c r="K67" s="176"/>
      <c r="L67" s="177">
        <f>I67*J67</f>
        <v>1495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1">
        <v>12</v>
      </c>
      <c r="K68" s="176"/>
      <c r="L68" s="177">
        <f t="shared" ref="L68:L75" si="3">I68*J68</f>
        <v>1200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1">
        <v>11</v>
      </c>
      <c r="K69" s="176"/>
      <c r="L69" s="177">
        <f t="shared" si="3"/>
        <v>935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45">
        <v>0</v>
      </c>
      <c r="K74" s="179"/>
      <c r="L74" s="177">
        <f t="shared" si="3"/>
        <v>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793.53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367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9610.5300000000007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29120.18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27270.18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L96"/>
  <sheetViews>
    <sheetView topLeftCell="A33" workbookViewId="0">
      <selection activeCell="H70" sqref="H70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244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263">
        <f>L4+L5</f>
        <v>975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264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975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487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52" t="s">
        <v>344</v>
      </c>
      <c r="C32" s="914" t="s">
        <v>345</v>
      </c>
      <c r="D32" s="915"/>
      <c r="E32" s="254" t="s">
        <v>346</v>
      </c>
      <c r="F32" s="253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77">
        <v>1</v>
      </c>
      <c r="H36" s="878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09">
        <v>8</v>
      </c>
      <c r="H40" s="910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53">
        <v>88</v>
      </c>
      <c r="H42" s="954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83">
        <v>5</v>
      </c>
      <c r="H44" s="884"/>
      <c r="I44" s="73"/>
      <c r="J44" s="74">
        <f>G44*E44</f>
        <v>12000</v>
      </c>
      <c r="K44" s="112"/>
      <c r="L44" s="75">
        <f t="shared" si="2"/>
        <v>5400.0000000000009</v>
      </c>
    </row>
    <row r="45" spans="2:12" ht="15" customHeight="1" x14ac:dyDescent="0.2">
      <c r="B45" s="898"/>
      <c r="C45" s="118">
        <v>500</v>
      </c>
      <c r="D45" s="85" t="s">
        <v>358</v>
      </c>
      <c r="E45" s="107">
        <v>160</v>
      </c>
      <c r="F45" s="108">
        <v>1</v>
      </c>
      <c r="G45" s="901">
        <v>4</v>
      </c>
      <c r="H45" s="902"/>
      <c r="I45" s="109"/>
      <c r="J45" s="89">
        <f>G45*E45</f>
        <v>640</v>
      </c>
      <c r="K45" s="113"/>
      <c r="L45" s="110">
        <f>J45*CT_VALEUR_POINT*(1-CT_REMISE_POINTS)</f>
        <v>288.00000000000006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99">
        <v>55</v>
      </c>
      <c r="H49" s="900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38485</v>
      </c>
      <c r="K54" s="133" t="s">
        <v>407</v>
      </c>
      <c r="L54" s="134">
        <f>SUM(L33:L52)</f>
        <v>17318.25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250" t="s">
        <v>409</v>
      </c>
      <c r="F56" s="251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6">
        <v>1</v>
      </c>
      <c r="H59" s="957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18298.25</v>
      </c>
    </row>
    <row r="63" spans="2:12" ht="13.5" thickBot="1" x14ac:dyDescent="0.25"/>
    <row r="64" spans="2:12" ht="19.5" thickBot="1" x14ac:dyDescent="0.35">
      <c r="B64" s="248" t="s">
        <v>415</v>
      </c>
      <c r="C64" s="249"/>
      <c r="D64" s="249"/>
      <c r="E64" s="249"/>
      <c r="F64" s="249"/>
      <c r="G64" s="249"/>
      <c r="H64" s="249"/>
      <c r="I64" s="249"/>
      <c r="J64" s="249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1647</v>
      </c>
      <c r="J66" s="245">
        <v>1</v>
      </c>
      <c r="K66" s="172"/>
      <c r="L66" s="173">
        <f>I66*J66</f>
        <v>1647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1">
        <v>13</v>
      </c>
      <c r="K67" s="176"/>
      <c r="L67" s="177">
        <f>I67*J67</f>
        <v>1495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1">
        <v>12</v>
      </c>
      <c r="K68" s="176"/>
      <c r="L68" s="177">
        <f t="shared" ref="L68:L75" si="3">I68*J68</f>
        <v>1200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1">
        <v>11</v>
      </c>
      <c r="K69" s="176"/>
      <c r="L69" s="177">
        <f t="shared" si="3"/>
        <v>935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45">
        <v>0</v>
      </c>
      <c r="K74" s="179"/>
      <c r="L74" s="177">
        <f t="shared" si="3"/>
        <v>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25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55"/>
      <c r="D79" s="255"/>
      <c r="E79" s="255"/>
      <c r="F79" s="255"/>
      <c r="G79" s="256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46" t="s">
        <v>430</v>
      </c>
      <c r="C80" s="255"/>
      <c r="D80" s="247"/>
      <c r="E80" s="255"/>
      <c r="F80" s="247"/>
      <c r="G80" s="256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55"/>
      <c r="D81" s="255"/>
      <c r="E81" s="255"/>
      <c r="F81" s="255"/>
      <c r="G81" s="256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55"/>
      <c r="D82" s="255"/>
      <c r="E82" s="255"/>
      <c r="F82" s="255"/>
      <c r="G82" s="256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57"/>
      <c r="F85" s="257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793.53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367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9610.5300000000007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29120.18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27270.18</v>
      </c>
    </row>
  </sheetData>
  <mergeCells count="110">
    <mergeCell ref="J95:K95"/>
    <mergeCell ref="J96:K96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L96"/>
  <sheetViews>
    <sheetView topLeftCell="A40" workbookViewId="0">
      <selection activeCell="J69" sqref="J69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0</v>
      </c>
      <c r="K5" s="39">
        <v>36</v>
      </c>
      <c r="L5" s="40">
        <f>H5*J5</f>
        <v>0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57">
        <f>L4+L5</f>
        <v>0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58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0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487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64" t="s">
        <v>344</v>
      </c>
      <c r="C32" s="914" t="s">
        <v>345</v>
      </c>
      <c r="D32" s="915"/>
      <c r="E32" s="65" t="s">
        <v>346</v>
      </c>
      <c r="F32" s="66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77">
        <v>1</v>
      </c>
      <c r="H36" s="878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09">
        <v>8</v>
      </c>
      <c r="H40" s="910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88">
        <v>82</v>
      </c>
      <c r="H42" s="896"/>
      <c r="I42" s="96"/>
      <c r="J42" s="97">
        <f>G42*E42</f>
        <v>15744</v>
      </c>
      <c r="K42" s="96"/>
      <c r="L42" s="98">
        <f t="shared" si="2"/>
        <v>7084.8000000000011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99">
        <v>3</v>
      </c>
      <c r="H44" s="900"/>
      <c r="I44" s="73"/>
      <c r="J44" s="74">
        <f>G44*E44</f>
        <v>7200</v>
      </c>
      <c r="K44" s="112"/>
      <c r="L44" s="75">
        <f t="shared" si="2"/>
        <v>3240.0000000000005</v>
      </c>
    </row>
    <row r="45" spans="2:12" ht="15" customHeight="1" x14ac:dyDescent="0.2">
      <c r="B45" s="898"/>
      <c r="C45" s="118">
        <v>500</v>
      </c>
      <c r="D45" s="85" t="s">
        <v>358</v>
      </c>
      <c r="E45" s="107">
        <v>160</v>
      </c>
      <c r="F45" s="108">
        <v>1</v>
      </c>
      <c r="G45" s="905">
        <v>6</v>
      </c>
      <c r="H45" s="906"/>
      <c r="I45" s="109"/>
      <c r="J45" s="89">
        <f>G45*E45</f>
        <v>960</v>
      </c>
      <c r="K45" s="113"/>
      <c r="L45" s="110">
        <f>J45*CT_VALEUR_POINT*(1-CT_REMISE_POINTS)</f>
        <v>432.00000000000006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83">
        <v>55</v>
      </c>
      <c r="H49" s="884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32853</v>
      </c>
      <c r="K54" s="133" t="s">
        <v>407</v>
      </c>
      <c r="L54" s="134">
        <f>SUM(L33:L52)</f>
        <v>14783.850000000002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138" t="s">
        <v>409</v>
      </c>
      <c r="F56" s="139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6">
        <v>1</v>
      </c>
      <c r="H59" s="957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15763.850000000002</v>
      </c>
    </row>
    <row r="63" spans="2:12" ht="13.5" thickBot="1" x14ac:dyDescent="0.25"/>
    <row r="64" spans="2:12" ht="19.5" thickBot="1" x14ac:dyDescent="0.35">
      <c r="B64" s="167" t="s">
        <v>415</v>
      </c>
      <c r="C64" s="168"/>
      <c r="D64" s="168"/>
      <c r="E64" s="168"/>
      <c r="F64" s="168"/>
      <c r="G64" s="168"/>
      <c r="H64" s="168"/>
      <c r="I64" s="168"/>
      <c r="J64" s="16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1419</v>
      </c>
      <c r="J66" s="292">
        <v>1</v>
      </c>
      <c r="K66" s="172"/>
      <c r="L66" s="173">
        <f>I66*J66</f>
        <v>1419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2">
        <v>13</v>
      </c>
      <c r="K67" s="176"/>
      <c r="L67" s="177">
        <f>I67*J67</f>
        <v>1495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2">
        <v>11</v>
      </c>
      <c r="K68" s="176"/>
      <c r="L68" s="177">
        <f t="shared" ref="L68:L75" si="3">I68*J68</f>
        <v>1100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2">
        <v>8</v>
      </c>
      <c r="K69" s="176"/>
      <c r="L69" s="177">
        <f t="shared" si="3"/>
        <v>680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93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93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93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92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93">
        <v>0</v>
      </c>
      <c r="K74" s="179"/>
      <c r="L74" s="177">
        <f t="shared" si="3"/>
        <v>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182">
        <v>1</v>
      </c>
      <c r="I75" s="183">
        <v>2590</v>
      </c>
      <c r="J75" s="292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198"/>
      <c r="D79" s="198"/>
      <c r="E79" s="198"/>
      <c r="F79" s="198"/>
      <c r="G79" s="199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01" t="s">
        <v>430</v>
      </c>
      <c r="C80" s="198"/>
      <c r="D80" s="202"/>
      <c r="E80" s="198"/>
      <c r="F80" s="202"/>
      <c r="G80" s="199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198"/>
      <c r="D81" s="198"/>
      <c r="E81" s="198"/>
      <c r="F81" s="198"/>
      <c r="G81" s="199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198"/>
      <c r="D82" s="198"/>
      <c r="E82" s="198"/>
      <c r="F82" s="198"/>
      <c r="G82" s="199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14"/>
      <c r="F85" s="214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741.06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367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8975.06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24975.31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23125.31</v>
      </c>
    </row>
  </sheetData>
  <mergeCells count="110">
    <mergeCell ref="J95:K95"/>
    <mergeCell ref="J96:K96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L96"/>
  <sheetViews>
    <sheetView topLeftCell="A57" workbookViewId="0">
      <selection activeCell="G56" sqref="G56:H56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36" t="s">
        <v>371</v>
      </c>
      <c r="G4" s="37" t="s">
        <v>350</v>
      </c>
      <c r="H4" s="949">
        <v>975</v>
      </c>
      <c r="I4" s="950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0</v>
      </c>
      <c r="K5" s="39">
        <v>36</v>
      </c>
      <c r="L5" s="40">
        <f>H5*J5</f>
        <v>0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57">
        <f>L4+L5</f>
        <v>0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58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0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487</v>
      </c>
      <c r="C26" s="921"/>
      <c r="D26" s="921"/>
      <c r="E26" s="921"/>
      <c r="F26" s="921"/>
      <c r="G26" s="922"/>
      <c r="H26" s="918">
        <v>19.7</v>
      </c>
      <c r="I26" s="919"/>
      <c r="J26" s="237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64" t="s">
        <v>344</v>
      </c>
      <c r="C32" s="914" t="s">
        <v>345</v>
      </c>
      <c r="D32" s="915"/>
      <c r="E32" s="65" t="s">
        <v>346</v>
      </c>
      <c r="F32" s="66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51">
        <v>2</v>
      </c>
      <c r="H33" s="952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958">
        <v>2</v>
      </c>
      <c r="H34" s="963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958">
        <v>1</v>
      </c>
      <c r="H35" s="959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958">
        <v>1</v>
      </c>
      <c r="H36" s="959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958">
        <v>6</v>
      </c>
      <c r="H37" s="959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51">
        <v>8</v>
      </c>
      <c r="H40" s="952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53">
        <v>82</v>
      </c>
      <c r="H42" s="954"/>
      <c r="I42" s="96"/>
      <c r="J42" s="97">
        <f>G42*E42</f>
        <v>15744</v>
      </c>
      <c r="K42" s="96"/>
      <c r="L42" s="98">
        <f t="shared" si="2"/>
        <v>7084.8000000000011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83">
        <v>3</v>
      </c>
      <c r="H44" s="884"/>
      <c r="I44" s="73"/>
      <c r="J44" s="74">
        <f>G44*E44</f>
        <v>7200</v>
      </c>
      <c r="K44" s="112"/>
      <c r="L44" s="75">
        <f t="shared" si="2"/>
        <v>3240.0000000000005</v>
      </c>
    </row>
    <row r="45" spans="2:12" ht="15" customHeight="1" x14ac:dyDescent="0.2">
      <c r="B45" s="898"/>
      <c r="C45" s="118">
        <v>500</v>
      </c>
      <c r="D45" s="85" t="s">
        <v>358</v>
      </c>
      <c r="E45" s="107">
        <v>160</v>
      </c>
      <c r="F45" s="108">
        <v>1</v>
      </c>
      <c r="G45" s="901">
        <v>6</v>
      </c>
      <c r="H45" s="902"/>
      <c r="I45" s="109"/>
      <c r="J45" s="89">
        <f>G45*E45</f>
        <v>960</v>
      </c>
      <c r="K45" s="113"/>
      <c r="L45" s="110">
        <f>J45*CT_VALEUR_POINT*(1-CT_REMISE_POINTS)</f>
        <v>432.00000000000006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1">
        <v>6</v>
      </c>
      <c r="H46" s="902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953">
        <v>4</v>
      </c>
      <c r="H47" s="96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961">
        <v>0</v>
      </c>
      <c r="H49" s="962"/>
      <c r="I49" s="73"/>
      <c r="J49" s="74">
        <f>G49*E49</f>
        <v>0</v>
      </c>
      <c r="K49" s="112"/>
      <c r="L49" s="75">
        <f t="shared" si="2"/>
        <v>0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953">
        <v>1</v>
      </c>
      <c r="H52" s="96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31753</v>
      </c>
      <c r="K54" s="133" t="s">
        <v>407</v>
      </c>
      <c r="L54" s="134">
        <f>SUM(L33:L52)</f>
        <v>14288.850000000002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138" t="s">
        <v>409</v>
      </c>
      <c r="F56" s="139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958">
        <v>1</v>
      </c>
      <c r="H58" s="959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860">
        <v>1</v>
      </c>
      <c r="H59" s="861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15268.850000000002</v>
      </c>
    </row>
    <row r="63" spans="2:12" ht="13.5" thickBot="1" x14ac:dyDescent="0.25"/>
    <row r="64" spans="2:12" ht="19.5" thickBot="1" x14ac:dyDescent="0.35">
      <c r="B64" s="167" t="s">
        <v>415</v>
      </c>
      <c r="C64" s="168"/>
      <c r="D64" s="168"/>
      <c r="E64" s="168"/>
      <c r="F64" s="168"/>
      <c r="G64" s="168"/>
      <c r="H64" s="168"/>
      <c r="I64" s="168"/>
      <c r="J64" s="16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1375</v>
      </c>
      <c r="J66" s="171">
        <v>0</v>
      </c>
      <c r="K66" s="172"/>
      <c r="L66" s="173">
        <f>I66*J66</f>
        <v>0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171">
        <v>0</v>
      </c>
      <c r="K67" s="176"/>
      <c r="L67" s="177">
        <f>I67*J67</f>
        <v>0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171">
        <v>0</v>
      </c>
      <c r="K68" s="176"/>
      <c r="L68" s="177">
        <f t="shared" ref="L68:L75" si="3">I68*J68</f>
        <v>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171">
        <v>0</v>
      </c>
      <c r="K69" s="176"/>
      <c r="L69" s="177">
        <f t="shared" si="3"/>
        <v>0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171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171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171">
        <v>0</v>
      </c>
      <c r="K72" s="178"/>
      <c r="L72" s="177">
        <f t="shared" si="3"/>
        <v>0</v>
      </c>
    </row>
    <row r="73" spans="2:12" x14ac:dyDescent="0.2">
      <c r="B73" s="848" t="s">
        <v>436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171">
        <v>0</v>
      </c>
      <c r="K73" s="176"/>
      <c r="L73" s="177">
        <f t="shared" si="3"/>
        <v>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171">
        <v>0</v>
      </c>
      <c r="K74" s="179"/>
      <c r="L74" s="177">
        <f t="shared" si="3"/>
        <v>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182">
        <v>1</v>
      </c>
      <c r="I75" s="183">
        <v>2590</v>
      </c>
      <c r="J75" s="171">
        <v>0</v>
      </c>
      <c r="K75" s="179"/>
      <c r="L75" s="184">
        <f t="shared" si="3"/>
        <v>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198"/>
      <c r="D79" s="198"/>
      <c r="E79" s="198"/>
      <c r="F79" s="198"/>
      <c r="G79" s="199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01" t="s">
        <v>430</v>
      </c>
      <c r="C80" s="198"/>
      <c r="D80" s="202"/>
      <c r="E80" s="198"/>
      <c r="F80" s="202"/>
      <c r="G80" s="199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198"/>
      <c r="D81" s="198"/>
      <c r="E81" s="198"/>
      <c r="F81" s="198"/>
      <c r="G81" s="199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198"/>
      <c r="D82" s="198"/>
      <c r="E82" s="198"/>
      <c r="F82" s="198"/>
      <c r="G82" s="199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14"/>
      <c r="F85" s="214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0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367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39">
        <f>SUM(L66:L91)</f>
        <v>0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15505.250000000002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13655.250000000002</v>
      </c>
    </row>
  </sheetData>
  <mergeCells count="110">
    <mergeCell ref="J95:K95"/>
    <mergeCell ref="J96:K96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78</vt:i4>
      </vt:variant>
    </vt:vector>
  </HeadingPairs>
  <TitlesOfParts>
    <vt:vector size="98" baseType="lpstr">
      <vt:lpstr>En-tête</vt:lpstr>
      <vt:lpstr>Inventaire OLD</vt:lpstr>
      <vt:lpstr>Inventaire 060616</vt:lpstr>
      <vt:lpstr>Inventaire-201509</vt:lpstr>
      <vt:lpstr>Inventaire v2</vt:lpstr>
      <vt:lpstr>UO-201609</vt:lpstr>
      <vt:lpstr>UO-201608</vt:lpstr>
      <vt:lpstr>UO-201607</vt:lpstr>
      <vt:lpstr>UO-201606</vt:lpstr>
      <vt:lpstr>UO-201605</vt:lpstr>
      <vt:lpstr>UO-201604</vt:lpstr>
      <vt:lpstr>UO-201603</vt:lpstr>
      <vt:lpstr>UO-201602</vt:lpstr>
      <vt:lpstr>UO-201601</vt:lpstr>
      <vt:lpstr>UO-201512</vt:lpstr>
      <vt:lpstr>UO-201511</vt:lpstr>
      <vt:lpstr>UO-201510</vt:lpstr>
      <vt:lpstr>UO-201509</vt:lpstr>
      <vt:lpstr>UO-201508</vt:lpstr>
      <vt:lpstr>UO-201507</vt:lpstr>
      <vt:lpstr>'UO-201603'!COLNOMENCLATURE</vt:lpstr>
      <vt:lpstr>'UO-201604'!COLNOMENCLATURE</vt:lpstr>
      <vt:lpstr>'UO-201605'!COLNOMENCLATURE</vt:lpstr>
      <vt:lpstr>'UO-201606'!COLNOMENCLATURE</vt:lpstr>
      <vt:lpstr>'UO-201607'!COLNOMENCLATURE</vt:lpstr>
      <vt:lpstr>'UO-201608'!COLNOMENCLATURE</vt:lpstr>
      <vt:lpstr>'UO-201609'!COLNOMENCLATURE</vt:lpstr>
      <vt:lpstr>COLNOMENCLATURE</vt:lpstr>
      <vt:lpstr>'UO-201603'!COLPRIXTOTAL</vt:lpstr>
      <vt:lpstr>'UO-201604'!COLPRIXTOTAL</vt:lpstr>
      <vt:lpstr>'UO-201605'!COLPRIXTOTAL</vt:lpstr>
      <vt:lpstr>'UO-201606'!COLPRIXTOTAL</vt:lpstr>
      <vt:lpstr>'UO-201607'!COLPRIXTOTAL</vt:lpstr>
      <vt:lpstr>'UO-201608'!COLPRIXTOTAL</vt:lpstr>
      <vt:lpstr>'UO-201609'!COLPRIXTOTAL</vt:lpstr>
      <vt:lpstr>COLPRIXTOTAL</vt:lpstr>
      <vt:lpstr>'UO-201507'!CT_REMISE_POINTS</vt:lpstr>
      <vt:lpstr>'UO-201508'!CT_REMISE_POINTS</vt:lpstr>
      <vt:lpstr>'UO-201509'!CT_REMISE_POINTS</vt:lpstr>
      <vt:lpstr>'UO-201510'!CT_REMISE_POINTS</vt:lpstr>
      <vt:lpstr>'UO-201511'!CT_REMISE_POINTS</vt:lpstr>
      <vt:lpstr>'UO-201512'!CT_REMISE_POINTS</vt:lpstr>
      <vt:lpstr>'UO-201601'!CT_REMISE_POINTS</vt:lpstr>
      <vt:lpstr>'UO-201603'!CT_REMISE_POINTS</vt:lpstr>
      <vt:lpstr>'UO-201604'!CT_REMISE_POINTS</vt:lpstr>
      <vt:lpstr>'UO-201605'!CT_REMISE_POINTS</vt:lpstr>
      <vt:lpstr>'UO-201606'!CT_REMISE_POINTS</vt:lpstr>
      <vt:lpstr>'UO-201607'!CT_REMISE_POINTS</vt:lpstr>
      <vt:lpstr>'UO-201608'!CT_REMISE_POINTS</vt:lpstr>
      <vt:lpstr>'UO-201609'!CT_REMISE_POINTS</vt:lpstr>
      <vt:lpstr>CT_REMISE_POINTS</vt:lpstr>
      <vt:lpstr>'UO-201603'!CT_TOTAL_POINTS</vt:lpstr>
      <vt:lpstr>'UO-201604'!CT_TOTAL_POINTS</vt:lpstr>
      <vt:lpstr>'UO-201605'!CT_TOTAL_POINTS</vt:lpstr>
      <vt:lpstr>'UO-201606'!CT_TOTAL_POINTS</vt:lpstr>
      <vt:lpstr>'UO-201607'!CT_TOTAL_POINTS</vt:lpstr>
      <vt:lpstr>'UO-201608'!CT_TOTAL_POINTS</vt:lpstr>
      <vt:lpstr>'UO-201609'!CT_TOTAL_POINTS</vt:lpstr>
      <vt:lpstr>CT_TOTAL_POINTS</vt:lpstr>
      <vt:lpstr>'UO-201507'!CT_VALEUR_POINT</vt:lpstr>
      <vt:lpstr>'UO-201508'!CT_VALEUR_POINT</vt:lpstr>
      <vt:lpstr>'UO-201509'!CT_VALEUR_POINT</vt:lpstr>
      <vt:lpstr>'UO-201510'!CT_VALEUR_POINT</vt:lpstr>
      <vt:lpstr>'UO-201511'!CT_VALEUR_POINT</vt:lpstr>
      <vt:lpstr>'UO-201512'!CT_VALEUR_POINT</vt:lpstr>
      <vt:lpstr>'UO-201601'!CT_VALEUR_POINT</vt:lpstr>
      <vt:lpstr>'UO-201603'!CT_VALEUR_POINT</vt:lpstr>
      <vt:lpstr>'UO-201604'!CT_VALEUR_POINT</vt:lpstr>
      <vt:lpstr>'UO-201605'!CT_VALEUR_POINT</vt:lpstr>
      <vt:lpstr>'UO-201606'!CT_VALEUR_POINT</vt:lpstr>
      <vt:lpstr>'UO-201607'!CT_VALEUR_POINT</vt:lpstr>
      <vt:lpstr>'UO-201608'!CT_VALEUR_POINT</vt:lpstr>
      <vt:lpstr>'UO-201609'!CT_VALEUR_POINT</vt:lpstr>
      <vt:lpstr>CT_VALEUR_POINT</vt:lpstr>
      <vt:lpstr>'UO-201602'!FACTURE_MOIS</vt:lpstr>
      <vt:lpstr>'UO-201603'!FACTURE_MOIS</vt:lpstr>
      <vt:lpstr>'UO-201604'!FACTURE_MOIS</vt:lpstr>
      <vt:lpstr>'UO-201605'!FACTURE_MOIS</vt:lpstr>
      <vt:lpstr>'UO-201606'!FACTURE_MOIS</vt:lpstr>
      <vt:lpstr>'UO-201607'!FACTURE_MOIS</vt:lpstr>
      <vt:lpstr>'UO-201608'!FACTURE_MOIS</vt:lpstr>
      <vt:lpstr>'UO-201609'!FACTURE_MOIS</vt:lpstr>
      <vt:lpstr>'UO-201602'!NOMCLIENT_FDM</vt:lpstr>
      <vt:lpstr>'UO-201603'!NOMCLIENT_FDM</vt:lpstr>
      <vt:lpstr>'UO-201604'!NOMCLIENT_FDM</vt:lpstr>
      <vt:lpstr>'UO-201605'!NOMCLIENT_FDM</vt:lpstr>
      <vt:lpstr>'UO-201606'!NOMCLIENT_FDM</vt:lpstr>
      <vt:lpstr>'UO-201607'!NOMCLIENT_FDM</vt:lpstr>
      <vt:lpstr>'UO-201608'!NOMCLIENT_FDM</vt:lpstr>
      <vt:lpstr>'UO-201609'!NOMCLIENT_FDM</vt:lpstr>
      <vt:lpstr>'UO-201602'!Zone_d_impression</vt:lpstr>
      <vt:lpstr>'UO-201603'!Zone_d_impression</vt:lpstr>
      <vt:lpstr>'UO-201604'!Zone_d_impression</vt:lpstr>
      <vt:lpstr>'UO-201605'!Zone_d_impression</vt:lpstr>
      <vt:lpstr>'UO-201606'!Zone_d_impression</vt:lpstr>
      <vt:lpstr>'UO-201607'!Zone_d_impression</vt:lpstr>
      <vt:lpstr>'UO-201608'!Zone_d_impression</vt:lpstr>
      <vt:lpstr>'UO-201609'!Zone_d_impression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MOUGEOT</dc:creator>
  <cp:lastModifiedBy>Thomas MALLET</cp:lastModifiedBy>
  <dcterms:created xsi:type="dcterms:W3CDTF">2014-10-06T09:14:25Z</dcterms:created>
  <dcterms:modified xsi:type="dcterms:W3CDTF">2016-11-08T16:00:20Z</dcterms:modified>
</cp:coreProperties>
</file>