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U:\Macro\"/>
    </mc:Choice>
  </mc:AlternateContent>
  <bookViews>
    <workbookView xWindow="0" yWindow="0" windowWidth="20490" windowHeight="7455" activeTab="2"/>
  </bookViews>
  <sheets>
    <sheet name="En-tête" sheetId="2" r:id="rId1"/>
    <sheet name="Inventaire OLD" sheetId="11" r:id="rId2"/>
    <sheet name="Inventaire 060616" sheetId="22" r:id="rId3"/>
    <sheet name="Inventaire-201509" sheetId="4" state="hidden" r:id="rId4"/>
    <sheet name="Inventaire v2" sheetId="32" r:id="rId5"/>
    <sheet name="UO-201609" sheetId="30" r:id="rId6"/>
    <sheet name="UO-201608" sheetId="29" r:id="rId7"/>
    <sheet name="UO-201607" sheetId="25" r:id="rId8"/>
    <sheet name="UO-201606" sheetId="24" r:id="rId9"/>
    <sheet name="UO-201605" sheetId="21" r:id="rId10"/>
    <sheet name="UO-201604" sheetId="20" r:id="rId11"/>
    <sheet name="UO-201603" sheetId="19" r:id="rId12"/>
    <sheet name="UO-201602" sheetId="18" r:id="rId13"/>
    <sheet name="UO-201601" sheetId="17" r:id="rId14"/>
    <sheet name="UO-201512" sheetId="16" r:id="rId15"/>
    <sheet name="UO-201511" sheetId="15" r:id="rId16"/>
    <sheet name="UO-201510" sheetId="12" r:id="rId17"/>
    <sheet name="UO-201509" sheetId="10" r:id="rId18"/>
    <sheet name="UO-201508" sheetId="7" r:id="rId19"/>
    <sheet name="UO-201507" sheetId="6" r:id="rId20"/>
  </sheets>
  <externalReferences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</externalReferences>
  <definedNames>
    <definedName name="_xlnm._FilterDatabase" localSheetId="2" hidden="1">'Inventaire 060616'!$A$2:$N$151</definedName>
    <definedName name="_xlnm._FilterDatabase" localSheetId="1" hidden="1">'Inventaire OLD'!$A$1:$M$148</definedName>
    <definedName name="_xlnm._FilterDatabase" localSheetId="4" hidden="1">'Inventaire v2'!$A$1:$M$151</definedName>
    <definedName name="_xlnm._FilterDatabase" localSheetId="3" hidden="1">'Inventaire-201509'!$A$1:$P$101</definedName>
    <definedName name="_PEC_ACQUISITION_LOT1">[1]PEC!$G$78</definedName>
    <definedName name="_PEC_ACQUISITION_LOT2">[1]PEC!$G$79</definedName>
    <definedName name="_PEC_PROJET_LOT1_REM">[1]PEC!$G$44</definedName>
    <definedName name="_PEC_PROJET_LOT2_REM">[1]PEC!$G$46</definedName>
    <definedName name="_RUN_INFRA">[1]RUN!$I$57</definedName>
    <definedName name="_RUN_INFRA_DEC">'[1]RUN DECEMBRE'!$I$47</definedName>
    <definedName name="_RUN_RESEAU_LOT1">[1]RUN!$I$115</definedName>
    <definedName name="_RUN_RESEAU_LOT2">[1]RUN!$I$116</definedName>
    <definedName name="_RUN_SERVICE">[1]RUN!$I$96</definedName>
    <definedName name="_RUN_SERVICE_DEC">'[1]RUN DECEMBRE'!$I$86</definedName>
    <definedName name="_SOFTWARE_GLOBAL">[1]SOFTWARE!$I$61</definedName>
    <definedName name="_TELEPHONIE_GLOBAL">[1]TELEPHONIE!$I$20</definedName>
    <definedName name="COLNOMENCLATURE" localSheetId="11">'UO-201603'!$P$5</definedName>
    <definedName name="COLNOMENCLATURE" localSheetId="10">'UO-201604'!$P$5</definedName>
    <definedName name="COLNOMENCLATURE" localSheetId="9">'UO-201605'!$P$5</definedName>
    <definedName name="COLNOMENCLATURE" localSheetId="8">'UO-201606'!$P$5</definedName>
    <definedName name="COLNOMENCLATURE" localSheetId="7">'UO-201607'!$P$5</definedName>
    <definedName name="COLNOMENCLATURE" localSheetId="6">'UO-201608'!$P$5</definedName>
    <definedName name="COLNOMENCLATURE" localSheetId="5">'UO-201609'!$P$5</definedName>
    <definedName name="COLNOMENCLATURE">'UO-201602'!$P$5</definedName>
    <definedName name="COLPRIXTOTAL" localSheetId="11">'UO-201603'!$L$4</definedName>
    <definedName name="COLPRIXTOTAL" localSheetId="10">'UO-201604'!$L$4</definedName>
    <definedName name="COLPRIXTOTAL" localSheetId="9">'UO-201605'!$L$4</definedName>
    <definedName name="COLPRIXTOTAL" localSheetId="8">'UO-201606'!$L$4</definedName>
    <definedName name="COLPRIXTOTAL" localSheetId="7">'UO-201607'!$L$4</definedName>
    <definedName name="COLPRIXTOTAL" localSheetId="6">'UO-201608'!$L$4</definedName>
    <definedName name="COLPRIXTOTAL" localSheetId="5">'UO-201609'!$L$4</definedName>
    <definedName name="COLPRIXTOTAL">'UO-201602'!$L$4</definedName>
    <definedName name="Conso" localSheetId="2">[2]Contrat!#REF!</definedName>
    <definedName name="Conso" localSheetId="8">[2]Contrat!#REF!</definedName>
    <definedName name="Conso" localSheetId="7">[2]Contrat!#REF!</definedName>
    <definedName name="Conso" localSheetId="6">[2]Contrat!#REF!</definedName>
    <definedName name="Conso" localSheetId="5">[2]Contrat!#REF!</definedName>
    <definedName name="Conso">[2]Contrat!#REF!</definedName>
    <definedName name="CONTRAT_PRIXUO" localSheetId="2">#REF!</definedName>
    <definedName name="CONTRAT_PRIXUO" localSheetId="11">#REF!</definedName>
    <definedName name="CONTRAT_PRIXUO" localSheetId="10">#REF!</definedName>
    <definedName name="CONTRAT_PRIXUO" localSheetId="9">#REF!</definedName>
    <definedName name="CONTRAT_PRIXUO" localSheetId="8">#REF!</definedName>
    <definedName name="CONTRAT_PRIXUO" localSheetId="7">#REF!</definedName>
    <definedName name="CONTRAT_PRIXUO" localSheetId="6">#REF!</definedName>
    <definedName name="CONTRAT_PRIXUO" localSheetId="5">#REF!</definedName>
    <definedName name="CONTRAT_PRIXUO">#REF!</definedName>
    <definedName name="CONTRAT_UO" localSheetId="2">#REF!</definedName>
    <definedName name="CONTRAT_UO" localSheetId="11">#REF!</definedName>
    <definedName name="CONTRAT_UO" localSheetId="10">#REF!</definedName>
    <definedName name="CONTRAT_UO" localSheetId="9">#REF!</definedName>
    <definedName name="CONTRAT_UO" localSheetId="8">#REF!</definedName>
    <definedName name="CONTRAT_UO" localSheetId="7">#REF!</definedName>
    <definedName name="CONTRAT_UO" localSheetId="6">#REF!</definedName>
    <definedName name="CONTRAT_UO" localSheetId="5">#REF!</definedName>
    <definedName name="CONTRAT_UO">#REF!</definedName>
    <definedName name="CT_REMISE_POINTS" localSheetId="19">'UO-201507'!$G$54</definedName>
    <definedName name="CT_REMISE_POINTS" localSheetId="18">'UO-201508'!$G$54</definedName>
    <definedName name="CT_REMISE_POINTS" localSheetId="17">'UO-201509'!$G$54</definedName>
    <definedName name="CT_REMISE_POINTS" localSheetId="16">'UO-201510'!$G$54</definedName>
    <definedName name="CT_REMISE_POINTS" localSheetId="15">'UO-201511'!$G$54</definedName>
    <definedName name="CT_REMISE_POINTS" localSheetId="14">'UO-201512'!$G$54</definedName>
    <definedName name="CT_REMISE_POINTS" localSheetId="13">'UO-201601'!$G$53</definedName>
    <definedName name="CT_REMISE_POINTS" localSheetId="11">'UO-201603'!$G$58</definedName>
    <definedName name="CT_REMISE_POINTS" localSheetId="10">'UO-201604'!$G$58</definedName>
    <definedName name="CT_REMISE_POINTS" localSheetId="9">'UO-201605'!$G$58</definedName>
    <definedName name="CT_REMISE_POINTS" localSheetId="8">'UO-201606'!$G$58</definedName>
    <definedName name="CT_REMISE_POINTS" localSheetId="7">'UO-201607'!$G$58</definedName>
    <definedName name="CT_REMISE_POINTS" localSheetId="6">'UO-201608'!$G$58</definedName>
    <definedName name="CT_REMISE_POINTS" localSheetId="5">'UO-201609'!$G$58</definedName>
    <definedName name="CT_REMISE_POINTS">'UO-201602'!$G$58</definedName>
    <definedName name="CT_TOTAL_POINTS" localSheetId="11">'UO-201603'!$J$58</definedName>
    <definedName name="CT_TOTAL_POINTS" localSheetId="10">'UO-201604'!$J$58</definedName>
    <definedName name="CT_TOTAL_POINTS" localSheetId="9">'UO-201605'!$J$58</definedName>
    <definedName name="CT_TOTAL_POINTS" localSheetId="8">'UO-201606'!$J$58</definedName>
    <definedName name="CT_TOTAL_POINTS" localSheetId="7">'UO-201607'!$J$58</definedName>
    <definedName name="CT_TOTAL_POINTS" localSheetId="6">'UO-201608'!$J$58</definedName>
    <definedName name="CT_TOTAL_POINTS" localSheetId="5">'UO-201609'!$J$58</definedName>
    <definedName name="CT_TOTAL_POINTS">'UO-201602'!$J$58</definedName>
    <definedName name="CT_VALEUR_POINT" localSheetId="19">'UO-201507'!$C$54</definedName>
    <definedName name="CT_VALEUR_POINT" localSheetId="18">'UO-201508'!$C$54</definedName>
    <definedName name="CT_VALEUR_POINT" localSheetId="17">'UO-201509'!$C$54</definedName>
    <definedName name="CT_VALEUR_POINT" localSheetId="16">'UO-201510'!$C$54</definedName>
    <definedName name="CT_VALEUR_POINT" localSheetId="15">'UO-201511'!$C$54</definedName>
    <definedName name="CT_VALEUR_POINT" localSheetId="14">'UO-201512'!$C$54</definedName>
    <definedName name="CT_VALEUR_POINT" localSheetId="13">'UO-201601'!$C$53</definedName>
    <definedName name="CT_VALEUR_POINT" localSheetId="11">'UO-201603'!$C$58</definedName>
    <definedName name="CT_VALEUR_POINT" localSheetId="10">'UO-201604'!$C$58</definedName>
    <definedName name="CT_VALEUR_POINT" localSheetId="9">'UO-201605'!$C$58</definedName>
    <definedName name="CT_VALEUR_POINT" localSheetId="8">'UO-201606'!$C$58</definedName>
    <definedName name="CT_VALEUR_POINT" localSheetId="7">'UO-201607'!$C$58</definedName>
    <definedName name="CT_VALEUR_POINT" localSheetId="6">'UO-201608'!$C$58</definedName>
    <definedName name="CT_VALEUR_POINT" localSheetId="5">'UO-201609'!$C$58</definedName>
    <definedName name="CT_VALEUR_POINT">'UO-201602'!$C$58</definedName>
    <definedName name="Designation">[3]PriceList!$B$2:$B$98</definedName>
    <definedName name="FACTURE_MOIS" localSheetId="12">'UO-201602'!$C$4</definedName>
    <definedName name="FACTURE_MOIS" localSheetId="11">'UO-201603'!$C$4</definedName>
    <definedName name="FACTURE_MOIS" localSheetId="10">'UO-201604'!$C$4</definedName>
    <definedName name="FACTURE_MOIS" localSheetId="9">'UO-201605'!$C$4</definedName>
    <definedName name="FACTURE_MOIS" localSheetId="8">'UO-201606'!$C$4</definedName>
    <definedName name="FACTURE_MOIS" localSheetId="7">'UO-201607'!$C$4</definedName>
    <definedName name="FACTURE_MOIS" localSheetId="6">'UO-201608'!$C$4</definedName>
    <definedName name="FACTURE_MOIS" localSheetId="5">'UO-201609'!$C$4</definedName>
    <definedName name="FACTURE_PERIMETRE" localSheetId="2">[4]ancienFacturationMensuelle!#REF!</definedName>
    <definedName name="FACTURE_PERIMETRE" localSheetId="11">[5]ancienFacturationMensuelle!#REF!</definedName>
    <definedName name="FACTURE_PERIMETRE" localSheetId="10">[6]ancienFacturationMensuelle!#REF!</definedName>
    <definedName name="FACTURE_PERIMETRE" localSheetId="9">[7]ancienFacturationMensuelle!#REF!</definedName>
    <definedName name="FACTURE_PERIMETRE" localSheetId="8">[8]ancienFacturationMensuelle!#REF!</definedName>
    <definedName name="FACTURE_PERIMETRE" localSheetId="7">[9]ancienFacturationMensuelle!#REF!</definedName>
    <definedName name="FACTURE_PERIMETRE" localSheetId="6">[10]ancienFacturationMensuelle!#REF!</definedName>
    <definedName name="FACTURE_PERIMETRE" localSheetId="5">[11]ancienFacturationMensuelle!#REF!</definedName>
    <definedName name="FACTURE_PERIMETRE">[4]ancienFacturationMensuelle!#REF!</definedName>
    <definedName name="Fournisseur">[12]Données!$A$1:$A$65536</definedName>
    <definedName name="LAME_CPU" localSheetId="12">#REF!</definedName>
    <definedName name="LAME_CPU" localSheetId="11">#REF!</definedName>
    <definedName name="LAME_CPU" localSheetId="10">#REF!</definedName>
    <definedName name="LAME_CPU" localSheetId="9">#REF!</definedName>
    <definedName name="LAME_CPU" localSheetId="8">#REF!</definedName>
    <definedName name="LAME_CPU" localSheetId="7">#REF!</definedName>
    <definedName name="LAME_CPU" localSheetId="6">#REF!</definedName>
    <definedName name="LAME_CPU" localSheetId="5">#REF!</definedName>
    <definedName name="LAME_CPU">[13]infosLamesARCH!$G$2:$G$250</definedName>
    <definedName name="LAME_DISK" localSheetId="12">#REF!</definedName>
    <definedName name="LAME_DISK" localSheetId="11">#REF!</definedName>
    <definedName name="LAME_DISK" localSheetId="10">#REF!</definedName>
    <definedName name="LAME_DISK" localSheetId="9">#REF!</definedName>
    <definedName name="LAME_DISK" localSheetId="8">#REF!</definedName>
    <definedName name="LAME_DISK" localSheetId="7">#REF!</definedName>
    <definedName name="LAME_DISK" localSheetId="6">#REF!</definedName>
    <definedName name="LAME_DISK" localSheetId="5">#REF!</definedName>
    <definedName name="LAME_DISK">[13]infosLamesARCH!$F$2:$F$250</definedName>
    <definedName name="LAME_NOM" localSheetId="12">#REF!</definedName>
    <definedName name="LAME_NOM" localSheetId="11">#REF!</definedName>
    <definedName name="LAME_NOM" localSheetId="10">#REF!</definedName>
    <definedName name="LAME_NOM" localSheetId="9">#REF!</definedName>
    <definedName name="LAME_NOM" localSheetId="8">#REF!</definedName>
    <definedName name="LAME_NOM" localSheetId="7">#REF!</definedName>
    <definedName name="LAME_NOM" localSheetId="6">#REF!</definedName>
    <definedName name="LAME_NOM" localSheetId="5">#REF!</definedName>
    <definedName name="LAME_NOM">[13]infosLamesARCH!$D$2:$D$250</definedName>
    <definedName name="LAME_RAM" localSheetId="12">#REF!</definedName>
    <definedName name="LAME_RAM" localSheetId="11">#REF!</definedName>
    <definedName name="LAME_RAM" localSheetId="10">#REF!</definedName>
    <definedName name="LAME_RAM" localSheetId="9">#REF!</definedName>
    <definedName name="LAME_RAM" localSheetId="8">#REF!</definedName>
    <definedName name="LAME_RAM" localSheetId="7">#REF!</definedName>
    <definedName name="LAME_RAM" localSheetId="6">#REF!</definedName>
    <definedName name="LAME_RAM" localSheetId="5">#REF!</definedName>
    <definedName name="LAME_RAM">[13]infosLamesARCH!$J$2:$J$250</definedName>
    <definedName name="matrice_mois">'[14]calc date'!$B$4:$D$34</definedName>
    <definedName name="NOMCLIENT_ARCH" localSheetId="2">#REF!</definedName>
    <definedName name="NOMCLIENT_ARCH" localSheetId="11">#REF!</definedName>
    <definedName name="NOMCLIENT_ARCH" localSheetId="10">#REF!</definedName>
    <definedName name="NOMCLIENT_ARCH" localSheetId="9">#REF!</definedName>
    <definedName name="NOMCLIENT_ARCH" localSheetId="8">#REF!</definedName>
    <definedName name="NOMCLIENT_ARCH" localSheetId="7">#REF!</definedName>
    <definedName name="NOMCLIENT_ARCH" localSheetId="6">#REF!</definedName>
    <definedName name="NOMCLIENT_ARCH" localSheetId="5">#REF!</definedName>
    <definedName name="NOMCLIENT_ARCH">#REF!</definedName>
    <definedName name="NOMCLIENT_FDM" localSheetId="2">#REF!</definedName>
    <definedName name="NOMCLIENT_FDM" localSheetId="12">'UO-201602'!$Q$3</definedName>
    <definedName name="NOMCLIENT_FDM" localSheetId="11">'UO-201603'!$Q$3</definedName>
    <definedName name="NOMCLIENT_FDM" localSheetId="10">'UO-201604'!$Q$3</definedName>
    <definedName name="NOMCLIENT_FDM" localSheetId="9">'UO-201605'!$Q$3</definedName>
    <definedName name="NOMCLIENT_FDM" localSheetId="8">'UO-201606'!$Q$3</definedName>
    <definedName name="NOMCLIENT_FDM" localSheetId="7">'UO-201607'!$Q$3</definedName>
    <definedName name="NOMCLIENT_FDM" localSheetId="6">'UO-201608'!$Q$3</definedName>
    <definedName name="NOMCLIENT_FDM" localSheetId="5">'UO-201609'!$Q$3</definedName>
    <definedName name="NOMCLIENT_FDM">#REF!</definedName>
    <definedName name="NOMCLIENT_RTMS" localSheetId="2">#REF!</definedName>
    <definedName name="NOMCLIENT_RTMS" localSheetId="11">#REF!</definedName>
    <definedName name="NOMCLIENT_RTMS" localSheetId="10">#REF!</definedName>
    <definedName name="NOMCLIENT_RTMS" localSheetId="9">#REF!</definedName>
    <definedName name="NOMCLIENT_RTMS" localSheetId="8">#REF!</definedName>
    <definedName name="NOMCLIENT_RTMS" localSheetId="7">#REF!</definedName>
    <definedName name="NOMCLIENT_RTMS" localSheetId="6">#REF!</definedName>
    <definedName name="NOMCLIENT_RTMS" localSheetId="5">#REF!</definedName>
    <definedName name="NOMCLIENT_RTMS">#REF!</definedName>
    <definedName name="STATUS" localSheetId="2">#REF!</definedName>
    <definedName name="STATUS" localSheetId="11">#REF!</definedName>
    <definedName name="STATUS" localSheetId="10">#REF!</definedName>
    <definedName name="STATUS" localSheetId="9">#REF!</definedName>
    <definedName name="STATUS" localSheetId="8">#REF!</definedName>
    <definedName name="STATUS" localSheetId="7">#REF!</definedName>
    <definedName name="STATUS" localSheetId="6">#REF!</definedName>
    <definedName name="STATUS" localSheetId="5">#REF!</definedName>
    <definedName name="STATUS">#REF!</definedName>
    <definedName name="VARIATION_DATEDEBUT" localSheetId="2">#REF!</definedName>
    <definedName name="VARIATION_DATEDEBUT" localSheetId="11">#REF!</definedName>
    <definedName name="VARIATION_DATEDEBUT" localSheetId="10">#REF!</definedName>
    <definedName name="VARIATION_DATEDEBUT" localSheetId="9">#REF!</definedName>
    <definedName name="VARIATION_DATEDEBUT" localSheetId="8">#REF!</definedName>
    <definedName name="VARIATION_DATEDEBUT" localSheetId="7">#REF!</definedName>
    <definedName name="VARIATION_DATEDEBUT" localSheetId="6">#REF!</definedName>
    <definedName name="VARIATION_DATEDEBUT" localSheetId="5">#REF!</definedName>
    <definedName name="VARIATION_DATEDEBUT">#REF!</definedName>
    <definedName name="VARIATION_DATEDUT" localSheetId="2">#REF!</definedName>
    <definedName name="VARIATION_DATEDUT" localSheetId="11">#REF!</definedName>
    <definedName name="VARIATION_DATEDUT" localSheetId="10">#REF!</definedName>
    <definedName name="VARIATION_DATEDUT" localSheetId="9">#REF!</definedName>
    <definedName name="VARIATION_DATEDUT" localSheetId="8">#REF!</definedName>
    <definedName name="VARIATION_DATEDUT" localSheetId="7">#REF!</definedName>
    <definedName name="VARIATION_DATEDUT" localSheetId="6">#REF!</definedName>
    <definedName name="VARIATION_DATEDUT" localSheetId="5">#REF!</definedName>
    <definedName name="VARIATION_DATEDUT">#REF!</definedName>
    <definedName name="VARIATION_DATEFIN" localSheetId="2">#REF!</definedName>
    <definedName name="VARIATION_DATEFIN" localSheetId="11">#REF!</definedName>
    <definedName name="VARIATION_DATEFIN" localSheetId="10">#REF!</definedName>
    <definedName name="VARIATION_DATEFIN" localSheetId="9">#REF!</definedName>
    <definedName name="VARIATION_DATEFIN" localSheetId="8">#REF!</definedName>
    <definedName name="VARIATION_DATEFIN" localSheetId="7">#REF!</definedName>
    <definedName name="VARIATION_DATEFIN" localSheetId="6">#REF!</definedName>
    <definedName name="VARIATION_DATEFIN" localSheetId="5">#REF!</definedName>
    <definedName name="VARIATION_DATEFIN">#REF!</definedName>
    <definedName name="VARIATION_LISTE" localSheetId="2">#REF!</definedName>
    <definedName name="VARIATION_LISTE" localSheetId="11">#REF!</definedName>
    <definedName name="VARIATION_LISTE" localSheetId="10">#REF!</definedName>
    <definedName name="VARIATION_LISTE" localSheetId="9">#REF!</definedName>
    <definedName name="VARIATION_LISTE" localSheetId="8">#REF!</definedName>
    <definedName name="VARIATION_LISTE" localSheetId="7">#REF!</definedName>
    <definedName name="VARIATION_LISTE" localSheetId="6">#REF!</definedName>
    <definedName name="VARIATION_LISTE" localSheetId="5">#REF!</definedName>
    <definedName name="VARIATION_LISTE">#REF!</definedName>
    <definedName name="VARIATION_QUANTITE" localSheetId="2">#REF!</definedName>
    <definedName name="VARIATION_QUANTITE" localSheetId="11">#REF!</definedName>
    <definedName name="VARIATION_QUANTITE" localSheetId="10">#REF!</definedName>
    <definedName name="VARIATION_QUANTITE" localSheetId="9">#REF!</definedName>
    <definedName name="VARIATION_QUANTITE" localSheetId="8">#REF!</definedName>
    <definedName name="VARIATION_QUANTITE" localSheetId="7">#REF!</definedName>
    <definedName name="VARIATION_QUANTITE" localSheetId="6">#REF!</definedName>
    <definedName name="VARIATION_QUANTITE" localSheetId="5">#REF!</definedName>
    <definedName name="VARIATION_QUANTITE">#REF!</definedName>
    <definedName name="VARIATION_STATUS" localSheetId="2">#REF!</definedName>
    <definedName name="VARIATION_STATUS" localSheetId="11">#REF!</definedName>
    <definedName name="VARIATION_STATUS" localSheetId="10">#REF!</definedName>
    <definedName name="VARIATION_STATUS" localSheetId="9">#REF!</definedName>
    <definedName name="VARIATION_STATUS" localSheetId="8">#REF!</definedName>
    <definedName name="VARIATION_STATUS" localSheetId="7">#REF!</definedName>
    <definedName name="VARIATION_STATUS" localSheetId="6">#REF!</definedName>
    <definedName name="VARIATION_STATUS" localSheetId="5">#REF!</definedName>
    <definedName name="VARIATION_STATUS">#REF!</definedName>
    <definedName name="VARIATION_UO" localSheetId="2">#REF!</definedName>
    <definedName name="VARIATION_UO" localSheetId="11">#REF!</definedName>
    <definedName name="VARIATION_UO" localSheetId="10">#REF!</definedName>
    <definedName name="VARIATION_UO" localSheetId="9">#REF!</definedName>
    <definedName name="VARIATION_UO" localSheetId="8">#REF!</definedName>
    <definedName name="VARIATION_UO" localSheetId="7">#REF!</definedName>
    <definedName name="VARIATION_UO" localSheetId="6">#REF!</definedName>
    <definedName name="VARIATION_UO" localSheetId="5">#REF!</definedName>
    <definedName name="VARIATION_UO">#REF!</definedName>
    <definedName name="VM_CLIENT" localSheetId="2">#REF!</definedName>
    <definedName name="VM_CLIENT" localSheetId="11">#REF!</definedName>
    <definedName name="VM_CLIENT" localSheetId="10">#REF!</definedName>
    <definedName name="VM_CLIENT" localSheetId="9">#REF!</definedName>
    <definedName name="VM_CLIENT" localSheetId="8">#REF!</definedName>
    <definedName name="VM_CLIENT" localSheetId="7">#REF!</definedName>
    <definedName name="VM_CLIENT" localSheetId="6">#REF!</definedName>
    <definedName name="VM_CLIENT" localSheetId="5">#REF!</definedName>
    <definedName name="VM_CLIENT">#REF!</definedName>
    <definedName name="VM_CPU" localSheetId="12">#REF!</definedName>
    <definedName name="VM_CPU" localSheetId="11">#REF!</definedName>
    <definedName name="VM_CPU" localSheetId="10">#REF!</definedName>
    <definedName name="VM_CPU" localSheetId="9">#REF!</definedName>
    <definedName name="VM_CPU" localSheetId="8">#REF!</definedName>
    <definedName name="VM_CPU" localSheetId="7">#REF!</definedName>
    <definedName name="VM_CPU" localSheetId="6">#REF!</definedName>
    <definedName name="VM_CPU" localSheetId="5">#REF!</definedName>
    <definedName name="VM_CPU">[13]infosVMsARCH!$C$2:$C$10401</definedName>
    <definedName name="VM_DISK" localSheetId="12">#REF!</definedName>
    <definedName name="VM_DISK" localSheetId="11">#REF!</definedName>
    <definedName name="VM_DISK" localSheetId="10">#REF!</definedName>
    <definedName name="VM_DISK" localSheetId="9">#REF!</definedName>
    <definedName name="VM_DISK" localSheetId="8">#REF!</definedName>
    <definedName name="VM_DISK" localSheetId="7">#REF!</definedName>
    <definedName name="VM_DISK" localSheetId="6">#REF!</definedName>
    <definedName name="VM_DISK" localSheetId="5">#REF!</definedName>
    <definedName name="VM_DISK">[13]infosVMsARCH!$M$2:$M$10401</definedName>
    <definedName name="VM_FACTURATION" localSheetId="2">#REF!</definedName>
    <definedName name="VM_FACTURATION" localSheetId="11">#REF!</definedName>
    <definedName name="VM_FACTURATION" localSheetId="10">#REF!</definedName>
    <definedName name="VM_FACTURATION" localSheetId="9">#REF!</definedName>
    <definedName name="VM_FACTURATION" localSheetId="8">#REF!</definedName>
    <definedName name="VM_FACTURATION" localSheetId="7">#REF!</definedName>
    <definedName name="VM_FACTURATION" localSheetId="6">#REF!</definedName>
    <definedName name="VM_FACTURATION" localSheetId="5">#REF!</definedName>
    <definedName name="VM_FACTURATION">#REF!</definedName>
    <definedName name="VM_NOM" localSheetId="12">#REF!</definedName>
    <definedName name="VM_NOM" localSheetId="11">#REF!</definedName>
    <definedName name="VM_NOM" localSheetId="10">#REF!</definedName>
    <definedName name="VM_NOM" localSheetId="9">#REF!</definedName>
    <definedName name="VM_NOM" localSheetId="8">#REF!</definedName>
    <definedName name="VM_NOM" localSheetId="7">#REF!</definedName>
    <definedName name="VM_NOM" localSheetId="6">#REF!</definedName>
    <definedName name="VM_NOM" localSheetId="5">#REF!</definedName>
    <definedName name="VM_NOM">[13]infosVMsARCH!$B$2:$B$10401</definedName>
    <definedName name="VM_PRA" localSheetId="2">#REF!</definedName>
    <definedName name="VM_PRA" localSheetId="11">#REF!</definedName>
    <definedName name="VM_PRA" localSheetId="10">#REF!</definedName>
    <definedName name="VM_PRA" localSheetId="9">#REF!</definedName>
    <definedName name="VM_PRA" localSheetId="8">#REF!</definedName>
    <definedName name="VM_PRA" localSheetId="7">#REF!</definedName>
    <definedName name="VM_PRA" localSheetId="6">#REF!</definedName>
    <definedName name="VM_PRA" localSheetId="5">#REF!</definedName>
    <definedName name="VM_PRA">#REF!</definedName>
    <definedName name="VM_RAM" localSheetId="12">#REF!</definedName>
    <definedName name="VM_RAM" localSheetId="11">#REF!</definedName>
    <definedName name="VM_RAM" localSheetId="10">#REF!</definedName>
    <definedName name="VM_RAM" localSheetId="9">#REF!</definedName>
    <definedName name="VM_RAM" localSheetId="8">#REF!</definedName>
    <definedName name="VM_RAM" localSheetId="7">#REF!</definedName>
    <definedName name="VM_RAM" localSheetId="6">#REF!</definedName>
    <definedName name="VM_RAM" localSheetId="5">#REF!</definedName>
    <definedName name="VM_RAM">[13]infosVMsARCH!$D$2:$D$10401</definedName>
    <definedName name="VM_STATUS" localSheetId="2">#REF!</definedName>
    <definedName name="VM_STATUS" localSheetId="11">#REF!</definedName>
    <definedName name="VM_STATUS" localSheetId="10">#REF!</definedName>
    <definedName name="VM_STATUS" localSheetId="9">#REF!</definedName>
    <definedName name="VM_STATUS" localSheetId="8">#REF!</definedName>
    <definedName name="VM_STATUS" localSheetId="7">#REF!</definedName>
    <definedName name="VM_STATUS" localSheetId="6">#REF!</definedName>
    <definedName name="VM_STATUS" localSheetId="5">#REF!</definedName>
    <definedName name="VM_STATUS">#REF!</definedName>
    <definedName name="_xlnm.Print_Area" localSheetId="12">'UO-201602'!$B:$L</definedName>
    <definedName name="_xlnm.Print_Area" localSheetId="11">'UO-201603'!$B:$L</definedName>
    <definedName name="_xlnm.Print_Area" localSheetId="10">'UO-201604'!$B:$L</definedName>
    <definedName name="_xlnm.Print_Area" localSheetId="9">'UO-201605'!$B:$L</definedName>
    <definedName name="_xlnm.Print_Area" localSheetId="8">'UO-201606'!$B:$L</definedName>
    <definedName name="_xlnm.Print_Area" localSheetId="7">'UO-201607'!$B:$L</definedName>
    <definedName name="_xlnm.Print_Area" localSheetId="6">'UO-201608'!$B:$L</definedName>
    <definedName name="_xlnm.Print_Area" localSheetId="5">'UO-201609'!$B:$L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90" i="30" l="1"/>
  <c r="L89" i="30"/>
  <c r="L87" i="30"/>
  <c r="L86" i="30"/>
  <c r="L85" i="30"/>
  <c r="L84" i="30"/>
  <c r="L83" i="30"/>
  <c r="L82" i="30"/>
  <c r="L80" i="30"/>
  <c r="L79" i="30"/>
  <c r="L78" i="30"/>
  <c r="L77" i="30"/>
  <c r="L103" i="30" s="1"/>
  <c r="L76" i="30"/>
  <c r="L75" i="30"/>
  <c r="L74" i="30"/>
  <c r="L73" i="30"/>
  <c r="L72" i="30"/>
  <c r="L71" i="30"/>
  <c r="L63" i="30"/>
  <c r="L62" i="30"/>
  <c r="L64" i="30" s="1"/>
  <c r="L61" i="30"/>
  <c r="L56" i="30"/>
  <c r="J56" i="30"/>
  <c r="L55" i="30"/>
  <c r="J55" i="30"/>
  <c r="L54" i="30"/>
  <c r="J53" i="30"/>
  <c r="L53" i="30" s="1"/>
  <c r="L52" i="30"/>
  <c r="L51" i="30"/>
  <c r="J51" i="30"/>
  <c r="L50" i="30"/>
  <c r="J50" i="30"/>
  <c r="L49" i="30"/>
  <c r="J49" i="30"/>
  <c r="L48" i="30"/>
  <c r="J48" i="30"/>
  <c r="L47" i="30"/>
  <c r="J46" i="30"/>
  <c r="L46" i="30" s="1"/>
  <c r="J45" i="30"/>
  <c r="L45" i="30" s="1"/>
  <c r="J44" i="30"/>
  <c r="L44" i="30" s="1"/>
  <c r="L43" i="30"/>
  <c r="L42" i="30"/>
  <c r="J42" i="30"/>
  <c r="L41" i="30"/>
  <c r="J41" i="30"/>
  <c r="L40" i="30"/>
  <c r="J40" i="30"/>
  <c r="L39" i="30"/>
  <c r="J39" i="30"/>
  <c r="L38" i="30"/>
  <c r="J38" i="30"/>
  <c r="L37" i="30"/>
  <c r="J37" i="30"/>
  <c r="J58" i="30" s="1"/>
  <c r="L32" i="30"/>
  <c r="L31" i="30"/>
  <c r="L30" i="30"/>
  <c r="L29" i="30"/>
  <c r="L21" i="30"/>
  <c r="L20" i="30"/>
  <c r="L19" i="30"/>
  <c r="L18" i="30"/>
  <c r="L17" i="30"/>
  <c r="L16" i="30"/>
  <c r="L15" i="30"/>
  <c r="L14" i="30"/>
  <c r="L13" i="30"/>
  <c r="L12" i="30"/>
  <c r="L11" i="30"/>
  <c r="L10" i="30"/>
  <c r="L9" i="30"/>
  <c r="L8" i="30"/>
  <c r="L23" i="30" s="1"/>
  <c r="L58" i="30" l="1"/>
  <c r="L66" i="30" s="1"/>
  <c r="I70" i="30" s="1"/>
  <c r="L70" i="30" s="1"/>
  <c r="L25" i="30"/>
  <c r="L103" i="29"/>
  <c r="L90" i="29"/>
  <c r="L89" i="29"/>
  <c r="L87" i="29"/>
  <c r="L86" i="29"/>
  <c r="L85" i="29"/>
  <c r="L84" i="29"/>
  <c r="L83" i="29"/>
  <c r="L82" i="29"/>
  <c r="L80" i="29"/>
  <c r="L79" i="29"/>
  <c r="L78" i="29"/>
  <c r="L77" i="29"/>
  <c r="L76" i="29"/>
  <c r="L75" i="29"/>
  <c r="L74" i="29"/>
  <c r="L73" i="29"/>
  <c r="L72" i="29"/>
  <c r="L71" i="29"/>
  <c r="L63" i="29"/>
  <c r="L62" i="29"/>
  <c r="L61" i="29"/>
  <c r="L64" i="29" s="1"/>
  <c r="J56" i="29"/>
  <c r="L56" i="29" s="1"/>
  <c r="J55" i="29"/>
  <c r="L55" i="29" s="1"/>
  <c r="L54" i="29"/>
  <c r="L53" i="29"/>
  <c r="J53" i="29"/>
  <c r="L52" i="29"/>
  <c r="L51" i="29"/>
  <c r="L50" i="29"/>
  <c r="L49" i="29"/>
  <c r="L48" i="29"/>
  <c r="L47" i="29"/>
  <c r="L46" i="29"/>
  <c r="J46" i="29"/>
  <c r="L45" i="29"/>
  <c r="J45" i="29"/>
  <c r="L44" i="29"/>
  <c r="J44" i="29"/>
  <c r="L43" i="29"/>
  <c r="J42" i="29"/>
  <c r="L42" i="29" s="1"/>
  <c r="J41" i="29"/>
  <c r="L41" i="29" s="1"/>
  <c r="J40" i="29"/>
  <c r="L40" i="29" s="1"/>
  <c r="J39" i="29"/>
  <c r="L39" i="29" s="1"/>
  <c r="J38" i="29"/>
  <c r="L38" i="29" s="1"/>
  <c r="J37" i="29"/>
  <c r="L37" i="29" s="1"/>
  <c r="L31" i="29"/>
  <c r="L30" i="29"/>
  <c r="L29" i="29"/>
  <c r="L32" i="29" s="1"/>
  <c r="L21" i="29"/>
  <c r="L20" i="29"/>
  <c r="L19" i="29"/>
  <c r="L18" i="29"/>
  <c r="L17" i="29"/>
  <c r="L16" i="29"/>
  <c r="L15" i="29"/>
  <c r="L14" i="29"/>
  <c r="L13" i="29"/>
  <c r="L12" i="29"/>
  <c r="L11" i="29"/>
  <c r="L10" i="29"/>
  <c r="L9" i="29"/>
  <c r="L8" i="29"/>
  <c r="L23" i="29" s="1"/>
  <c r="L58" i="29" l="1"/>
  <c r="L66" i="29" s="1"/>
  <c r="I70" i="29" s="1"/>
  <c r="L70" i="29" s="1"/>
  <c r="L25" i="29"/>
  <c r="L24" i="30"/>
  <c r="J58" i="29"/>
  <c r="L92" i="30"/>
  <c r="L96" i="30" s="1"/>
  <c r="L90" i="25"/>
  <c r="L89" i="25"/>
  <c r="L87" i="25"/>
  <c r="L86" i="25"/>
  <c r="L85" i="25"/>
  <c r="L84" i="25"/>
  <c r="L83" i="25"/>
  <c r="L82" i="25"/>
  <c r="L80" i="25"/>
  <c r="L79" i="25"/>
  <c r="L78" i="25"/>
  <c r="L77" i="25"/>
  <c r="L103" i="25" s="1"/>
  <c r="L76" i="25"/>
  <c r="L75" i="25"/>
  <c r="L74" i="25"/>
  <c r="L73" i="25"/>
  <c r="L72" i="25"/>
  <c r="L71" i="25"/>
  <c r="L63" i="25"/>
  <c r="L62" i="25"/>
  <c r="L64" i="25" s="1"/>
  <c r="L61" i="25"/>
  <c r="L56" i="25"/>
  <c r="J56" i="25"/>
  <c r="J55" i="25"/>
  <c r="L55" i="25" s="1"/>
  <c r="L54" i="25"/>
  <c r="J53" i="25"/>
  <c r="L53" i="25" s="1"/>
  <c r="L52" i="25"/>
  <c r="L51" i="25"/>
  <c r="L50" i="25"/>
  <c r="L49" i="25"/>
  <c r="L48" i="25"/>
  <c r="L47" i="25"/>
  <c r="J46" i="25"/>
  <c r="L46" i="25" s="1"/>
  <c r="J45" i="25"/>
  <c r="L45" i="25" s="1"/>
  <c r="J44" i="25"/>
  <c r="L44" i="25" s="1"/>
  <c r="L43" i="25"/>
  <c r="L42" i="25"/>
  <c r="J42" i="25"/>
  <c r="L41" i="25"/>
  <c r="J41" i="25"/>
  <c r="L40" i="25"/>
  <c r="J40" i="25"/>
  <c r="L39" i="25"/>
  <c r="J39" i="25"/>
  <c r="L38" i="25"/>
  <c r="J38" i="25"/>
  <c r="L37" i="25"/>
  <c r="J37" i="25"/>
  <c r="J58" i="25" s="1"/>
  <c r="L32" i="25"/>
  <c r="L31" i="25"/>
  <c r="L30" i="25"/>
  <c r="L29" i="25"/>
  <c r="L21" i="25"/>
  <c r="L20" i="25"/>
  <c r="L19" i="25"/>
  <c r="L18" i="25"/>
  <c r="L17" i="25"/>
  <c r="L16" i="25"/>
  <c r="L15" i="25"/>
  <c r="L14" i="25"/>
  <c r="L13" i="25"/>
  <c r="L12" i="25"/>
  <c r="L11" i="25"/>
  <c r="L10" i="25"/>
  <c r="L9" i="25"/>
  <c r="L8" i="25"/>
  <c r="L23" i="25" s="1"/>
  <c r="L102" i="30" l="1"/>
  <c r="L99" i="30"/>
  <c r="L101" i="30" s="1"/>
  <c r="L24" i="29"/>
  <c r="L92" i="29"/>
  <c r="L96" i="29" s="1"/>
  <c r="L58" i="25"/>
  <c r="L66" i="25" s="1"/>
  <c r="I70" i="25" s="1"/>
  <c r="L70" i="25" s="1"/>
  <c r="L25" i="25"/>
  <c r="L90" i="24"/>
  <c r="L89" i="24"/>
  <c r="L87" i="24"/>
  <c r="L86" i="24"/>
  <c r="L85" i="24"/>
  <c r="L84" i="24"/>
  <c r="L83" i="24"/>
  <c r="L82" i="24"/>
  <c r="L80" i="24"/>
  <c r="L79" i="24"/>
  <c r="L78" i="24"/>
  <c r="L77" i="24"/>
  <c r="L103" i="24" s="1"/>
  <c r="L76" i="24"/>
  <c r="L75" i="24"/>
  <c r="L74" i="24"/>
  <c r="L73" i="24"/>
  <c r="L72" i="24"/>
  <c r="L71" i="24"/>
  <c r="L63" i="24"/>
  <c r="L62" i="24"/>
  <c r="L64" i="24" s="1"/>
  <c r="L61" i="24"/>
  <c r="L56" i="24"/>
  <c r="J56" i="24"/>
  <c r="J55" i="24"/>
  <c r="L55" i="24" s="1"/>
  <c r="L54" i="24"/>
  <c r="J53" i="24"/>
  <c r="L53" i="24" s="1"/>
  <c r="L52" i="24"/>
  <c r="L51" i="24"/>
  <c r="L50" i="24"/>
  <c r="L49" i="24"/>
  <c r="L48" i="24"/>
  <c r="L47" i="24"/>
  <c r="J46" i="24"/>
  <c r="L46" i="24" s="1"/>
  <c r="J45" i="24"/>
  <c r="L45" i="24" s="1"/>
  <c r="J44" i="24"/>
  <c r="L44" i="24" s="1"/>
  <c r="L43" i="24"/>
  <c r="L42" i="24"/>
  <c r="J42" i="24"/>
  <c r="J41" i="24"/>
  <c r="L41" i="24" s="1"/>
  <c r="L40" i="24"/>
  <c r="J40" i="24"/>
  <c r="J39" i="24"/>
  <c r="L39" i="24" s="1"/>
  <c r="L38" i="24"/>
  <c r="J38" i="24"/>
  <c r="J37" i="24"/>
  <c r="L37" i="24" s="1"/>
  <c r="L32" i="24"/>
  <c r="L31" i="24"/>
  <c r="L30" i="24"/>
  <c r="L29" i="24"/>
  <c r="L21" i="24"/>
  <c r="L20" i="24"/>
  <c r="L19" i="24"/>
  <c r="L18" i="24"/>
  <c r="L17" i="24"/>
  <c r="L16" i="24"/>
  <c r="L15" i="24"/>
  <c r="L14" i="24"/>
  <c r="L13" i="24"/>
  <c r="L12" i="24"/>
  <c r="L11" i="24"/>
  <c r="L10" i="24"/>
  <c r="L9" i="24"/>
  <c r="L8" i="24"/>
  <c r="L23" i="24" s="1"/>
  <c r="L102" i="29" l="1"/>
  <c r="L99" i="29"/>
  <c r="L101" i="29" s="1"/>
  <c r="L107" i="30"/>
  <c r="L106" i="30"/>
  <c r="L58" i="24"/>
  <c r="L24" i="25"/>
  <c r="L92" i="25"/>
  <c r="L96" i="25" s="1"/>
  <c r="L102" i="25" s="1"/>
  <c r="L25" i="24"/>
  <c r="J58" i="24"/>
  <c r="K1" i="22"/>
  <c r="L107" i="25" l="1"/>
  <c r="L106" i="25"/>
  <c r="L107" i="29"/>
  <c r="L106" i="29"/>
  <c r="L99" i="25"/>
  <c r="L101" i="25" s="1"/>
  <c r="L24" i="24"/>
  <c r="L66" i="24"/>
  <c r="I70" i="24" s="1"/>
  <c r="L70" i="24" s="1"/>
  <c r="I1" i="22"/>
  <c r="J1" i="22"/>
  <c r="L92" i="24" l="1"/>
  <c r="L96" i="24" s="1"/>
  <c r="L90" i="21"/>
  <c r="L89" i="21"/>
  <c r="L87" i="21"/>
  <c r="L86" i="21"/>
  <c r="L85" i="21"/>
  <c r="L84" i="21"/>
  <c r="L83" i="21"/>
  <c r="L82" i="21"/>
  <c r="L80" i="21"/>
  <c r="L79" i="21"/>
  <c r="L78" i="21"/>
  <c r="L77" i="21"/>
  <c r="L104" i="21" s="1"/>
  <c r="L76" i="21"/>
  <c r="L75" i="21"/>
  <c r="L74" i="21"/>
  <c r="L73" i="21"/>
  <c r="L72" i="21"/>
  <c r="L71" i="21"/>
  <c r="L63" i="21"/>
  <c r="L62" i="21"/>
  <c r="L61" i="21"/>
  <c r="L64" i="21" s="1"/>
  <c r="J56" i="21"/>
  <c r="L56" i="21" s="1"/>
  <c r="J55" i="21"/>
  <c r="L55" i="21" s="1"/>
  <c r="L54" i="21"/>
  <c r="L53" i="21"/>
  <c r="J53" i="21"/>
  <c r="L52" i="21"/>
  <c r="L51" i="21"/>
  <c r="L50" i="21"/>
  <c r="L49" i="21"/>
  <c r="L48" i="21"/>
  <c r="L47" i="21"/>
  <c r="L46" i="21"/>
  <c r="J46" i="21"/>
  <c r="J45" i="21"/>
  <c r="L45" i="21" s="1"/>
  <c r="L44" i="21"/>
  <c r="J44" i="21"/>
  <c r="L43" i="21"/>
  <c r="J42" i="21"/>
  <c r="L42" i="21" s="1"/>
  <c r="J41" i="21"/>
  <c r="L41" i="21" s="1"/>
  <c r="J40" i="21"/>
  <c r="L40" i="21" s="1"/>
  <c r="J39" i="21"/>
  <c r="L39" i="21" s="1"/>
  <c r="J38" i="21"/>
  <c r="L38" i="21" s="1"/>
  <c r="J37" i="21"/>
  <c r="L37" i="21" s="1"/>
  <c r="L31" i="21"/>
  <c r="L32" i="21" s="1"/>
  <c r="L30" i="21"/>
  <c r="L29" i="21"/>
  <c r="L21" i="21"/>
  <c r="L20" i="21"/>
  <c r="L19" i="21"/>
  <c r="L18" i="21"/>
  <c r="L17" i="21"/>
  <c r="L16" i="21"/>
  <c r="L15" i="21"/>
  <c r="L14" i="21"/>
  <c r="L13" i="21"/>
  <c r="L12" i="21"/>
  <c r="L11" i="21"/>
  <c r="L10" i="21"/>
  <c r="L9" i="21"/>
  <c r="L8" i="21"/>
  <c r="L23" i="21" s="1"/>
  <c r="L102" i="24" l="1"/>
  <c r="L99" i="24"/>
  <c r="L101" i="24" s="1"/>
  <c r="L58" i="21"/>
  <c r="L66" i="21" s="1"/>
  <c r="I70" i="21" s="1"/>
  <c r="L70" i="21" s="1"/>
  <c r="L25" i="21"/>
  <c r="J58" i="21"/>
  <c r="L107" i="24" l="1"/>
  <c r="L106" i="24"/>
  <c r="L92" i="21"/>
  <c r="L96" i="21" s="1"/>
  <c r="L103" i="21" s="1"/>
  <c r="L24" i="21"/>
  <c r="L99" i="21" l="1"/>
  <c r="L116" i="21" s="1"/>
  <c r="L102" i="21" l="1"/>
  <c r="L90" i="20"/>
  <c r="L89" i="20"/>
  <c r="L87" i="20"/>
  <c r="L86" i="20"/>
  <c r="L85" i="20"/>
  <c r="L84" i="20"/>
  <c r="L83" i="20"/>
  <c r="L82" i="20"/>
  <c r="L80" i="20"/>
  <c r="L79" i="20"/>
  <c r="L78" i="20"/>
  <c r="L77" i="20"/>
  <c r="L103" i="20" s="1"/>
  <c r="L76" i="20"/>
  <c r="L75" i="20"/>
  <c r="L74" i="20"/>
  <c r="L73" i="20"/>
  <c r="L72" i="20"/>
  <c r="L71" i="20"/>
  <c r="L63" i="20"/>
  <c r="L62" i="20"/>
  <c r="L61" i="20"/>
  <c r="L64" i="20" s="1"/>
  <c r="J56" i="20"/>
  <c r="L56" i="20" s="1"/>
  <c r="J55" i="20"/>
  <c r="L55" i="20" s="1"/>
  <c r="L54" i="20"/>
  <c r="L53" i="20"/>
  <c r="J53" i="20"/>
  <c r="L52" i="20"/>
  <c r="L51" i="20"/>
  <c r="L50" i="20"/>
  <c r="L49" i="20"/>
  <c r="L48" i="20"/>
  <c r="L47" i="20"/>
  <c r="L46" i="20"/>
  <c r="J46" i="20"/>
  <c r="J45" i="20"/>
  <c r="L45" i="20" s="1"/>
  <c r="L44" i="20"/>
  <c r="J44" i="20"/>
  <c r="L43" i="20"/>
  <c r="J42" i="20"/>
  <c r="L42" i="20" s="1"/>
  <c r="J41" i="20"/>
  <c r="L41" i="20" s="1"/>
  <c r="J40" i="20"/>
  <c r="L40" i="20" s="1"/>
  <c r="J39" i="20"/>
  <c r="L39" i="20" s="1"/>
  <c r="J38" i="20"/>
  <c r="L38" i="20" s="1"/>
  <c r="J37" i="20"/>
  <c r="L37" i="20" s="1"/>
  <c r="L31" i="20"/>
  <c r="L30" i="20"/>
  <c r="L29" i="20"/>
  <c r="L32" i="20" s="1"/>
  <c r="L21" i="20"/>
  <c r="L20" i="20"/>
  <c r="L19" i="20"/>
  <c r="L18" i="20"/>
  <c r="L17" i="20"/>
  <c r="L16" i="20"/>
  <c r="L15" i="20"/>
  <c r="L14" i="20"/>
  <c r="L13" i="20"/>
  <c r="L12" i="20"/>
  <c r="L11" i="20"/>
  <c r="L10" i="20"/>
  <c r="L9" i="20"/>
  <c r="L8" i="20"/>
  <c r="L23" i="20" s="1"/>
  <c r="L58" i="20" l="1"/>
  <c r="L66" i="20" s="1"/>
  <c r="I70" i="20" s="1"/>
  <c r="L70" i="20" s="1"/>
  <c r="L25" i="20"/>
  <c r="J58" i="20"/>
  <c r="L24" i="20" l="1"/>
  <c r="L92" i="20"/>
  <c r="L96" i="20" s="1"/>
  <c r="L102" i="20" l="1"/>
  <c r="L99" i="20"/>
  <c r="L115" i="20" l="1"/>
  <c r="L101" i="20"/>
  <c r="L103" i="19" l="1"/>
  <c r="L90" i="19"/>
  <c r="L89" i="19"/>
  <c r="L87" i="19"/>
  <c r="L86" i="19"/>
  <c r="L85" i="19"/>
  <c r="L84" i="19"/>
  <c r="L83" i="19"/>
  <c r="L82" i="19"/>
  <c r="L80" i="19"/>
  <c r="L79" i="19"/>
  <c r="L78" i="19"/>
  <c r="L77" i="19"/>
  <c r="L76" i="19"/>
  <c r="L75" i="19"/>
  <c r="L74" i="19"/>
  <c r="L73" i="19"/>
  <c r="L72" i="19"/>
  <c r="L71" i="19"/>
  <c r="L63" i="19"/>
  <c r="L62" i="19"/>
  <c r="L61" i="19"/>
  <c r="L64" i="19" s="1"/>
  <c r="L56" i="19"/>
  <c r="J56" i="19"/>
  <c r="J55" i="19"/>
  <c r="L55" i="19" s="1"/>
  <c r="L54" i="19"/>
  <c r="J53" i="19"/>
  <c r="L53" i="19" s="1"/>
  <c r="L52" i="19"/>
  <c r="L51" i="19"/>
  <c r="L50" i="19"/>
  <c r="L49" i="19"/>
  <c r="L48" i="19"/>
  <c r="L47" i="19"/>
  <c r="J46" i="19"/>
  <c r="L46" i="19" s="1"/>
  <c r="L45" i="19"/>
  <c r="J45" i="19"/>
  <c r="J44" i="19"/>
  <c r="L44" i="19" s="1"/>
  <c r="L43" i="19"/>
  <c r="L42" i="19"/>
  <c r="J42" i="19"/>
  <c r="J41" i="19"/>
  <c r="L41" i="19" s="1"/>
  <c r="L40" i="19"/>
  <c r="J40" i="19"/>
  <c r="J39" i="19"/>
  <c r="L39" i="19" s="1"/>
  <c r="L38" i="19"/>
  <c r="J38" i="19"/>
  <c r="J37" i="19"/>
  <c r="L37" i="19" s="1"/>
  <c r="L31" i="19"/>
  <c r="L30" i="19"/>
  <c r="L29" i="19"/>
  <c r="L32" i="19" s="1"/>
  <c r="L21" i="19"/>
  <c r="L20" i="19"/>
  <c r="L19" i="19"/>
  <c r="L18" i="19"/>
  <c r="L17" i="19"/>
  <c r="L16" i="19"/>
  <c r="L15" i="19"/>
  <c r="L14" i="19"/>
  <c r="L13" i="19"/>
  <c r="L12" i="19"/>
  <c r="L11" i="19"/>
  <c r="L10" i="19"/>
  <c r="L9" i="19"/>
  <c r="L8" i="19"/>
  <c r="L23" i="19" s="1"/>
  <c r="L58" i="19" l="1"/>
  <c r="L66" i="19" s="1"/>
  <c r="I70" i="19" s="1"/>
  <c r="L70" i="19" s="1"/>
  <c r="J58" i="19"/>
  <c r="L25" i="19"/>
  <c r="L24" i="19" l="1"/>
  <c r="L92" i="19"/>
  <c r="L96" i="19" s="1"/>
  <c r="L102" i="19" s="1"/>
  <c r="L99" i="19" l="1"/>
  <c r="L115" i="19" l="1"/>
  <c r="L101" i="19"/>
  <c r="L8" i="18" l="1"/>
  <c r="L9" i="18"/>
  <c r="L10" i="18"/>
  <c r="L25" i="18" s="1"/>
  <c r="L11" i="18"/>
  <c r="L12" i="18"/>
  <c r="L13" i="18"/>
  <c r="L14" i="18"/>
  <c r="L15" i="18"/>
  <c r="L16" i="18"/>
  <c r="L17" i="18"/>
  <c r="L18" i="18"/>
  <c r="L19" i="18"/>
  <c r="L20" i="18"/>
  <c r="L21" i="18"/>
  <c r="L23" i="18"/>
  <c r="L29" i="18"/>
  <c r="L32" i="18" s="1"/>
  <c r="L30" i="18"/>
  <c r="L31" i="18"/>
  <c r="J37" i="18"/>
  <c r="L37" i="18"/>
  <c r="J38" i="18"/>
  <c r="L38" i="18"/>
  <c r="J39" i="18"/>
  <c r="L39" i="18"/>
  <c r="J40" i="18"/>
  <c r="L40" i="18"/>
  <c r="J41" i="18"/>
  <c r="L41" i="18"/>
  <c r="J42" i="18"/>
  <c r="L42" i="18"/>
  <c r="L43" i="18"/>
  <c r="J44" i="18"/>
  <c r="L44" i="18" s="1"/>
  <c r="J45" i="18"/>
  <c r="L45" i="18"/>
  <c r="J46" i="18"/>
  <c r="L46" i="18" s="1"/>
  <c r="L47" i="18"/>
  <c r="J48" i="18"/>
  <c r="L48" i="18"/>
  <c r="J49" i="18"/>
  <c r="L49" i="18"/>
  <c r="J50" i="18"/>
  <c r="L50" i="18"/>
  <c r="J51" i="18"/>
  <c r="L51" i="18"/>
  <c r="L52" i="18"/>
  <c r="J53" i="18"/>
  <c r="L53" i="18" s="1"/>
  <c r="J54" i="18"/>
  <c r="L54" i="18"/>
  <c r="J55" i="18"/>
  <c r="L55" i="18" s="1"/>
  <c r="J56" i="18"/>
  <c r="L56" i="18"/>
  <c r="J58" i="18"/>
  <c r="L61" i="18"/>
  <c r="L64" i="18" s="1"/>
  <c r="L62" i="18"/>
  <c r="L63" i="18"/>
  <c r="L71" i="18"/>
  <c r="L72" i="18"/>
  <c r="L73" i="18"/>
  <c r="L74" i="18"/>
  <c r="L75" i="18"/>
  <c r="L76" i="18"/>
  <c r="L77" i="18"/>
  <c r="L78" i="18"/>
  <c r="L79" i="18"/>
  <c r="L80" i="18"/>
  <c r="L82" i="18"/>
  <c r="L83" i="18"/>
  <c r="L84" i="18"/>
  <c r="L85" i="18"/>
  <c r="L86" i="18"/>
  <c r="L87" i="18"/>
  <c r="L89" i="18"/>
  <c r="L90" i="18"/>
  <c r="L103" i="18"/>
  <c r="L58" i="18" l="1"/>
  <c r="L66" i="18" s="1"/>
  <c r="L24" i="18"/>
  <c r="I70" i="18" l="1"/>
  <c r="L70" i="18" s="1"/>
  <c r="L92" i="18" l="1"/>
  <c r="L96" i="18" s="1"/>
  <c r="L102" i="18" l="1"/>
  <c r="L99" i="18"/>
  <c r="L115" i="18" l="1"/>
  <c r="L101" i="18"/>
  <c r="L85" i="17" l="1"/>
  <c r="L84" i="17"/>
  <c r="L82" i="17"/>
  <c r="L81" i="17"/>
  <c r="L80" i="17"/>
  <c r="L79" i="17"/>
  <c r="L78" i="17"/>
  <c r="L77" i="17"/>
  <c r="L75" i="17"/>
  <c r="L74" i="17"/>
  <c r="L73" i="17"/>
  <c r="L72" i="17"/>
  <c r="L71" i="17"/>
  <c r="L70" i="17"/>
  <c r="L69" i="17"/>
  <c r="L68" i="17"/>
  <c r="L67" i="17"/>
  <c r="L66" i="17"/>
  <c r="L59" i="17"/>
  <c r="L58" i="17"/>
  <c r="L57" i="17"/>
  <c r="L56" i="17"/>
  <c r="J51" i="17"/>
  <c r="L51" i="17"/>
  <c r="L50" i="17"/>
  <c r="J50" i="17"/>
  <c r="J49" i="17"/>
  <c r="L49" i="17"/>
  <c r="L48" i="17"/>
  <c r="J48" i="17"/>
  <c r="L47" i="17"/>
  <c r="J46" i="17"/>
  <c r="L46" i="17"/>
  <c r="L45" i="17"/>
  <c r="J45" i="17"/>
  <c r="J44" i="17"/>
  <c r="L44" i="17"/>
  <c r="L43" i="17"/>
  <c r="J43" i="17"/>
  <c r="L42" i="17"/>
  <c r="L41" i="17"/>
  <c r="J41" i="17"/>
  <c r="J40" i="17"/>
  <c r="L40" i="17"/>
  <c r="L39" i="17"/>
  <c r="J39" i="17"/>
  <c r="L38" i="17"/>
  <c r="J37" i="17"/>
  <c r="L37" i="17"/>
  <c r="L36" i="17"/>
  <c r="J36" i="17"/>
  <c r="J35" i="17"/>
  <c r="L35" i="17"/>
  <c r="L34" i="17"/>
  <c r="J34" i="17"/>
  <c r="L33" i="17"/>
  <c r="J33" i="17"/>
  <c r="L32" i="17"/>
  <c r="J32" i="17"/>
  <c r="J53" i="17"/>
  <c r="L26" i="17"/>
  <c r="L27" i="17"/>
  <c r="L25" i="17"/>
  <c r="L24" i="17"/>
  <c r="L16" i="17"/>
  <c r="L15" i="17"/>
  <c r="L14" i="17"/>
  <c r="L13" i="17"/>
  <c r="L12" i="17"/>
  <c r="L11" i="17"/>
  <c r="L10" i="17"/>
  <c r="L9" i="17"/>
  <c r="L8" i="17"/>
  <c r="L7" i="17"/>
  <c r="L6" i="17"/>
  <c r="L20" i="17"/>
  <c r="L5" i="17"/>
  <c r="L18" i="17"/>
  <c r="L4" i="17"/>
  <c r="L19" i="17"/>
  <c r="L86" i="16"/>
  <c r="L85" i="16"/>
  <c r="L83" i="16"/>
  <c r="L82" i="16"/>
  <c r="L81" i="16"/>
  <c r="L80" i="16"/>
  <c r="L79" i="16"/>
  <c r="L78" i="16"/>
  <c r="L76" i="16"/>
  <c r="L75" i="16"/>
  <c r="L74" i="16"/>
  <c r="L73" i="16"/>
  <c r="L72" i="16"/>
  <c r="L71" i="16"/>
  <c r="L70" i="16"/>
  <c r="L69" i="16"/>
  <c r="L68" i="16"/>
  <c r="L67" i="16"/>
  <c r="L59" i="16"/>
  <c r="L58" i="16"/>
  <c r="L57" i="16"/>
  <c r="L52" i="16"/>
  <c r="J52" i="16"/>
  <c r="J51" i="16"/>
  <c r="L51" i="16"/>
  <c r="L50" i="16"/>
  <c r="J50" i="16"/>
  <c r="J49" i="16"/>
  <c r="L49" i="16"/>
  <c r="L48" i="16"/>
  <c r="J47" i="16"/>
  <c r="L47" i="16"/>
  <c r="J46" i="16"/>
  <c r="L46" i="16"/>
  <c r="J45" i="16"/>
  <c r="L45" i="16"/>
  <c r="J44" i="16"/>
  <c r="L44" i="16"/>
  <c r="L43" i="16"/>
  <c r="J42" i="16"/>
  <c r="L42" i="16"/>
  <c r="J41" i="16"/>
  <c r="L41" i="16"/>
  <c r="J40" i="16"/>
  <c r="L40" i="16"/>
  <c r="L39" i="16"/>
  <c r="J38" i="16"/>
  <c r="L38" i="16"/>
  <c r="J37" i="16"/>
  <c r="L37" i="16"/>
  <c r="J36" i="16"/>
  <c r="L36" i="16"/>
  <c r="J35" i="16"/>
  <c r="L35" i="16"/>
  <c r="J34" i="16"/>
  <c r="L34" i="16"/>
  <c r="J33" i="16"/>
  <c r="L27" i="16"/>
  <c r="L26" i="16"/>
  <c r="L25" i="16"/>
  <c r="L17" i="16"/>
  <c r="L16" i="16"/>
  <c r="L15" i="16"/>
  <c r="L14" i="16"/>
  <c r="L13" i="16"/>
  <c r="L12" i="16"/>
  <c r="L11" i="16"/>
  <c r="L10" i="16"/>
  <c r="L9" i="16"/>
  <c r="L8" i="16"/>
  <c r="L7" i="16"/>
  <c r="L6" i="16"/>
  <c r="L5" i="16"/>
  <c r="L4" i="16"/>
  <c r="L21" i="16"/>
  <c r="L86" i="15"/>
  <c r="L85" i="15"/>
  <c r="L83" i="15"/>
  <c r="L82" i="15"/>
  <c r="L81" i="15"/>
  <c r="L80" i="15"/>
  <c r="L79" i="15"/>
  <c r="L78" i="15"/>
  <c r="L76" i="15"/>
  <c r="L75" i="15"/>
  <c r="L74" i="15"/>
  <c r="L73" i="15"/>
  <c r="L72" i="15"/>
  <c r="L71" i="15"/>
  <c r="L70" i="15"/>
  <c r="L69" i="15"/>
  <c r="L68" i="15"/>
  <c r="L67" i="15"/>
  <c r="L59" i="15"/>
  <c r="L58" i="15"/>
  <c r="L60" i="15"/>
  <c r="L57" i="15"/>
  <c r="L52" i="15"/>
  <c r="J52" i="15"/>
  <c r="L51" i="15"/>
  <c r="J51" i="15"/>
  <c r="L50" i="15"/>
  <c r="J50" i="15"/>
  <c r="J49" i="15"/>
  <c r="L49" i="15"/>
  <c r="L48" i="15"/>
  <c r="J47" i="15"/>
  <c r="L47" i="15"/>
  <c r="J46" i="15"/>
  <c r="L46" i="15"/>
  <c r="J45" i="15"/>
  <c r="L45" i="15"/>
  <c r="J44" i="15"/>
  <c r="L44" i="15"/>
  <c r="L43" i="15"/>
  <c r="L42" i="15"/>
  <c r="J42" i="15"/>
  <c r="L41" i="15"/>
  <c r="J41" i="15"/>
  <c r="L40" i="15"/>
  <c r="J40" i="15"/>
  <c r="L39" i="15"/>
  <c r="J38" i="15"/>
  <c r="L38" i="15"/>
  <c r="J37" i="15"/>
  <c r="L37" i="15"/>
  <c r="J36" i="15"/>
  <c r="L36" i="15"/>
  <c r="J35" i="15"/>
  <c r="L35" i="15"/>
  <c r="J34" i="15"/>
  <c r="L34" i="15"/>
  <c r="J33" i="15"/>
  <c r="L27" i="15"/>
  <c r="L26" i="15"/>
  <c r="L25" i="15"/>
  <c r="L28" i="15"/>
  <c r="L17" i="15"/>
  <c r="L16" i="15"/>
  <c r="L15" i="15"/>
  <c r="L14" i="15"/>
  <c r="L13" i="15"/>
  <c r="L12" i="15"/>
  <c r="L11" i="15"/>
  <c r="L10" i="15"/>
  <c r="L9" i="15"/>
  <c r="L8" i="15"/>
  <c r="L7" i="15"/>
  <c r="L6" i="15"/>
  <c r="L5" i="15"/>
  <c r="L4" i="15"/>
  <c r="L21" i="15"/>
  <c r="L86" i="12"/>
  <c r="L85" i="12"/>
  <c r="L83" i="12"/>
  <c r="L82" i="12"/>
  <c r="L81" i="12"/>
  <c r="L80" i="12"/>
  <c r="L79" i="12"/>
  <c r="L78" i="12"/>
  <c r="L76" i="12"/>
  <c r="L75" i="12"/>
  <c r="L74" i="12"/>
  <c r="L73" i="12"/>
  <c r="L72" i="12"/>
  <c r="L71" i="12"/>
  <c r="L70" i="12"/>
  <c r="L69" i="12"/>
  <c r="L68" i="12"/>
  <c r="L67" i="12"/>
  <c r="L59" i="12"/>
  <c r="L58" i="12"/>
  <c r="L57" i="12"/>
  <c r="L60" i="12"/>
  <c r="J52" i="12"/>
  <c r="L52" i="12"/>
  <c r="J51" i="12"/>
  <c r="L51" i="12"/>
  <c r="J50" i="12"/>
  <c r="L50" i="12"/>
  <c r="J49" i="12"/>
  <c r="L49" i="12"/>
  <c r="L48" i="12"/>
  <c r="L47" i="12"/>
  <c r="J47" i="12"/>
  <c r="L46" i="12"/>
  <c r="J46" i="12"/>
  <c r="L45" i="12"/>
  <c r="J45" i="12"/>
  <c r="L44" i="12"/>
  <c r="J44" i="12"/>
  <c r="L43" i="12"/>
  <c r="J42" i="12"/>
  <c r="L42" i="12"/>
  <c r="J41" i="12"/>
  <c r="L41" i="12"/>
  <c r="J40" i="12"/>
  <c r="L40" i="12"/>
  <c r="L39" i="12"/>
  <c r="L38" i="12"/>
  <c r="J38" i="12"/>
  <c r="L37" i="12"/>
  <c r="J37" i="12"/>
  <c r="L36" i="12"/>
  <c r="J36" i="12"/>
  <c r="L35" i="12"/>
  <c r="J35" i="12"/>
  <c r="L34" i="12"/>
  <c r="J34" i="12"/>
  <c r="L33" i="12"/>
  <c r="J33" i="12"/>
  <c r="L27" i="12"/>
  <c r="L26" i="12"/>
  <c r="L28" i="12"/>
  <c r="L25" i="12"/>
  <c r="L19" i="12"/>
  <c r="L17" i="12"/>
  <c r="L16" i="12"/>
  <c r="L15" i="12"/>
  <c r="L14" i="12"/>
  <c r="L13" i="12"/>
  <c r="L12" i="12"/>
  <c r="L11" i="12"/>
  <c r="L10" i="12"/>
  <c r="L9" i="12"/>
  <c r="L8" i="12"/>
  <c r="L7" i="12"/>
  <c r="L6" i="12"/>
  <c r="L5" i="12"/>
  <c r="L4" i="12"/>
  <c r="L21" i="12"/>
  <c r="L19" i="16"/>
  <c r="L60" i="16"/>
  <c r="L28" i="16"/>
  <c r="J54" i="16"/>
  <c r="L20" i="16"/>
  <c r="L33" i="16"/>
  <c r="J54" i="15"/>
  <c r="L20" i="12"/>
  <c r="L20" i="15"/>
  <c r="J54" i="12"/>
  <c r="L19" i="15"/>
  <c r="L33" i="15"/>
  <c r="L86" i="10"/>
  <c r="L85" i="10"/>
  <c r="L83" i="10"/>
  <c r="L82" i="10"/>
  <c r="L81" i="10"/>
  <c r="L80" i="10"/>
  <c r="L79" i="10"/>
  <c r="L78" i="10"/>
  <c r="L76" i="10"/>
  <c r="L75" i="10"/>
  <c r="L74" i="10"/>
  <c r="L73" i="10"/>
  <c r="L72" i="10"/>
  <c r="L71" i="10"/>
  <c r="L70" i="10"/>
  <c r="L69" i="10"/>
  <c r="L68" i="10"/>
  <c r="L67" i="10"/>
  <c r="L59" i="10"/>
  <c r="L58" i="10"/>
  <c r="L60" i="10"/>
  <c r="L57" i="10"/>
  <c r="L52" i="10"/>
  <c r="J52" i="10"/>
  <c r="L51" i="10"/>
  <c r="J51" i="10"/>
  <c r="L50" i="10"/>
  <c r="J50" i="10"/>
  <c r="L49" i="10"/>
  <c r="J49" i="10"/>
  <c r="L48" i="10"/>
  <c r="J47" i="10"/>
  <c r="L47" i="10"/>
  <c r="J46" i="10"/>
  <c r="L46" i="10"/>
  <c r="J45" i="10"/>
  <c r="L45" i="10"/>
  <c r="J44" i="10"/>
  <c r="L44" i="10"/>
  <c r="L43" i="10"/>
  <c r="L42" i="10"/>
  <c r="J42" i="10"/>
  <c r="L41" i="10"/>
  <c r="J41" i="10"/>
  <c r="L40" i="10"/>
  <c r="J40" i="10"/>
  <c r="L39" i="10"/>
  <c r="J38" i="10"/>
  <c r="L38" i="10"/>
  <c r="J37" i="10"/>
  <c r="L37" i="10"/>
  <c r="J36" i="10"/>
  <c r="L36" i="10"/>
  <c r="J35" i="10"/>
  <c r="L35" i="10"/>
  <c r="J34" i="10"/>
  <c r="L34" i="10"/>
  <c r="J33" i="10"/>
  <c r="J54" i="10"/>
  <c r="L27" i="10"/>
  <c r="L26" i="10"/>
  <c r="L25" i="10"/>
  <c r="L28" i="10"/>
  <c r="L17" i="10"/>
  <c r="L16" i="10"/>
  <c r="L15" i="10"/>
  <c r="L14" i="10"/>
  <c r="L13" i="10"/>
  <c r="L12" i="10"/>
  <c r="L11" i="10"/>
  <c r="L10" i="10"/>
  <c r="L9" i="10"/>
  <c r="L8" i="10"/>
  <c r="L7" i="10"/>
  <c r="L6" i="10"/>
  <c r="L5" i="10"/>
  <c r="L4" i="10"/>
  <c r="L19" i="10"/>
  <c r="L21" i="10"/>
  <c r="L33" i="10"/>
  <c r="L20" i="10"/>
  <c r="L86" i="7"/>
  <c r="L85" i="7"/>
  <c r="L83" i="7"/>
  <c r="L82" i="7"/>
  <c r="L81" i="7"/>
  <c r="L80" i="7"/>
  <c r="L79" i="7"/>
  <c r="L78" i="7"/>
  <c r="L76" i="7"/>
  <c r="L75" i="7"/>
  <c r="L74" i="7"/>
  <c r="L73" i="7"/>
  <c r="L72" i="7"/>
  <c r="L71" i="7"/>
  <c r="L70" i="7"/>
  <c r="L69" i="7"/>
  <c r="L68" i="7"/>
  <c r="L67" i="7"/>
  <c r="L59" i="7"/>
  <c r="L58" i="7"/>
  <c r="L57" i="7"/>
  <c r="L60" i="7"/>
  <c r="L52" i="7"/>
  <c r="J52" i="7"/>
  <c r="J51" i="7"/>
  <c r="L51" i="7"/>
  <c r="L50" i="7"/>
  <c r="J50" i="7"/>
  <c r="J49" i="7"/>
  <c r="L49" i="7"/>
  <c r="L48" i="7"/>
  <c r="J47" i="7"/>
  <c r="L47" i="7"/>
  <c r="J46" i="7"/>
  <c r="L46" i="7"/>
  <c r="J45" i="7"/>
  <c r="L45" i="7"/>
  <c r="J44" i="7"/>
  <c r="L44" i="7"/>
  <c r="L43" i="7"/>
  <c r="J42" i="7"/>
  <c r="L42" i="7"/>
  <c r="L41" i="7"/>
  <c r="J41" i="7"/>
  <c r="J40" i="7"/>
  <c r="L40" i="7"/>
  <c r="L39" i="7"/>
  <c r="L38" i="7"/>
  <c r="J38" i="7"/>
  <c r="J37" i="7"/>
  <c r="L37" i="7"/>
  <c r="L36" i="7"/>
  <c r="J36" i="7"/>
  <c r="J35" i="7"/>
  <c r="L35" i="7"/>
  <c r="L34" i="7"/>
  <c r="J34" i="7"/>
  <c r="J33" i="7"/>
  <c r="J54" i="7"/>
  <c r="L27" i="7"/>
  <c r="L26" i="7"/>
  <c r="L25" i="7"/>
  <c r="L28" i="7"/>
  <c r="L17" i="7"/>
  <c r="L16" i="7"/>
  <c r="L15" i="7"/>
  <c r="L14" i="7"/>
  <c r="L13" i="7"/>
  <c r="L12" i="7"/>
  <c r="L11" i="7"/>
  <c r="L10" i="7"/>
  <c r="L9" i="7"/>
  <c r="L8" i="7"/>
  <c r="L7" i="7"/>
  <c r="L6" i="7"/>
  <c r="L5" i="7"/>
  <c r="L4" i="7"/>
  <c r="L19" i="7"/>
  <c r="L33" i="6"/>
  <c r="L86" i="6"/>
  <c r="L85" i="6"/>
  <c r="L83" i="6"/>
  <c r="L82" i="6"/>
  <c r="L81" i="6"/>
  <c r="L80" i="6"/>
  <c r="L79" i="6"/>
  <c r="L78" i="6"/>
  <c r="L76" i="6"/>
  <c r="L75" i="6"/>
  <c r="L74" i="6"/>
  <c r="L73" i="6"/>
  <c r="L72" i="6"/>
  <c r="L71" i="6"/>
  <c r="L70" i="6"/>
  <c r="L69" i="6"/>
  <c r="L68" i="6"/>
  <c r="L67" i="6"/>
  <c r="L59" i="6"/>
  <c r="L58" i="6"/>
  <c r="L57" i="6"/>
  <c r="J52" i="6"/>
  <c r="L52" i="6"/>
  <c r="J51" i="6"/>
  <c r="L51" i="6"/>
  <c r="J50" i="6"/>
  <c r="L50" i="6"/>
  <c r="J49" i="6"/>
  <c r="L49" i="6"/>
  <c r="L48" i="6"/>
  <c r="L47" i="6"/>
  <c r="J47" i="6"/>
  <c r="J46" i="6"/>
  <c r="L46" i="6"/>
  <c r="J45" i="6"/>
  <c r="L45" i="6"/>
  <c r="J44" i="6"/>
  <c r="L44" i="6"/>
  <c r="L43" i="6"/>
  <c r="J42" i="6"/>
  <c r="L42" i="6"/>
  <c r="J41" i="6"/>
  <c r="L41" i="6"/>
  <c r="J40" i="6"/>
  <c r="L40" i="6"/>
  <c r="L39" i="6"/>
  <c r="L38" i="6"/>
  <c r="J38" i="6"/>
  <c r="L37" i="6"/>
  <c r="J37" i="6"/>
  <c r="L36" i="6"/>
  <c r="J36" i="6"/>
  <c r="J35" i="6"/>
  <c r="L35" i="6"/>
  <c r="L34" i="6"/>
  <c r="J34" i="6"/>
  <c r="J33" i="6"/>
  <c r="L28" i="6"/>
  <c r="L27" i="6"/>
  <c r="L26" i="6"/>
  <c r="L25" i="6"/>
  <c r="L17" i="6"/>
  <c r="L16" i="6"/>
  <c r="L15" i="6"/>
  <c r="L14" i="6"/>
  <c r="L13" i="6"/>
  <c r="L12" i="6"/>
  <c r="L11" i="6"/>
  <c r="L10" i="6"/>
  <c r="L9" i="6"/>
  <c r="L8" i="6"/>
  <c r="L7" i="6"/>
  <c r="L6" i="6"/>
  <c r="L5" i="6"/>
  <c r="L4" i="6"/>
  <c r="L19" i="6"/>
  <c r="L21" i="7"/>
  <c r="L33" i="7"/>
  <c r="L60" i="6"/>
  <c r="L21" i="6"/>
  <c r="J54" i="6"/>
  <c r="L20" i="7"/>
  <c r="L20" i="6"/>
  <c r="L54" i="16" l="1"/>
  <c r="L62" i="16" s="1"/>
  <c r="I66" i="16" s="1"/>
  <c r="L66" i="16" s="1"/>
  <c r="L54" i="15"/>
  <c r="L62" i="15" s="1"/>
  <c r="I66" i="15" s="1"/>
  <c r="L66" i="15" s="1"/>
  <c r="L54" i="7"/>
  <c r="L62" i="7" s="1"/>
  <c r="I66" i="7" s="1"/>
  <c r="L66" i="7" s="1"/>
  <c r="L54" i="12"/>
  <c r="L62" i="12" s="1"/>
  <c r="I66" i="12" s="1"/>
  <c r="L66" i="12" s="1"/>
  <c r="L53" i="17"/>
  <c r="L61" i="17" s="1"/>
  <c r="I65" i="17" s="1"/>
  <c r="L65" i="17" s="1"/>
  <c r="L54" i="10"/>
  <c r="L62" i="10" s="1"/>
  <c r="I66" i="10" s="1"/>
  <c r="L66" i="10" s="1"/>
  <c r="L54" i="6"/>
  <c r="L62" i="6" s="1"/>
  <c r="I66" i="6" s="1"/>
  <c r="L66" i="6" s="1"/>
  <c r="L88" i="6" l="1"/>
  <c r="L92" i="6" s="1"/>
  <c r="L94" i="6" s="1"/>
  <c r="L96" i="6" s="1"/>
  <c r="L88" i="12"/>
  <c r="L92" i="12" s="1"/>
  <c r="L94" i="12" s="1"/>
  <c r="L96" i="12" s="1"/>
  <c r="L88" i="7"/>
  <c r="L92" i="7" s="1"/>
  <c r="L94" i="7" s="1"/>
  <c r="L96" i="7" s="1"/>
  <c r="L88" i="10"/>
  <c r="L92" i="10" s="1"/>
  <c r="L94" i="10" s="1"/>
  <c r="L96" i="10" s="1"/>
  <c r="L88" i="16"/>
  <c r="L92" i="16" s="1"/>
  <c r="L94" i="16" s="1"/>
  <c r="L96" i="16" s="1"/>
  <c r="L88" i="15"/>
  <c r="L92" i="15" s="1"/>
  <c r="L94" i="15" s="1"/>
  <c r="L96" i="15" s="1"/>
  <c r="L87" i="17"/>
  <c r="L91" i="17" s="1"/>
  <c r="L93" i="17" s="1"/>
  <c r="L95" i="17" s="1"/>
</calcChain>
</file>

<file path=xl/sharedStrings.xml><?xml version="1.0" encoding="utf-8"?>
<sst xmlns="http://schemas.openxmlformats.org/spreadsheetml/2006/main" count="7383" uniqueCount="1003">
  <si>
    <t>Référence</t>
  </si>
  <si>
    <t>Interlocuteur contractuel</t>
  </si>
  <si>
    <t>Dernière modification</t>
  </si>
  <si>
    <t>Description des onglets</t>
  </si>
  <si>
    <t>Unités d'œuvre</t>
  </si>
  <si>
    <t>Annexe 1a : Périmètre</t>
  </si>
  <si>
    <t>VAPP</t>
  </si>
  <si>
    <t>Nom</t>
  </si>
  <si>
    <t>Nom vcenter</t>
  </si>
  <si>
    <t>Rôles</t>
  </si>
  <si>
    <t>Environnement</t>
  </si>
  <si>
    <t>Criticité</t>
  </si>
  <si>
    <t>vCPU</t>
  </si>
  <si>
    <t>RAM (Go)</t>
  </si>
  <si>
    <t>OS</t>
  </si>
  <si>
    <t>Zone</t>
  </si>
  <si>
    <t>APP-PRD-Magento</t>
  </si>
  <si>
    <t>WBX-PRD-WEB01</t>
  </si>
  <si>
    <t>WEB01</t>
  </si>
  <si>
    <t>Production</t>
  </si>
  <si>
    <t>Vitale</t>
  </si>
  <si>
    <t>PAR7</t>
  </si>
  <si>
    <t>Debian 7.8</t>
  </si>
  <si>
    <t>172.21.1.193</t>
  </si>
  <si>
    <t>PRD-FO</t>
  </si>
  <si>
    <t>WBX-PRD-WEB02</t>
  </si>
  <si>
    <t xml:space="preserve">WBX-PRD-WEB02 </t>
  </si>
  <si>
    <t>WEB02</t>
  </si>
  <si>
    <t>TH3</t>
  </si>
  <si>
    <t>172.21.1.194</t>
  </si>
  <si>
    <t>APP-PRD-EspaceP</t>
  </si>
  <si>
    <t>WBX-PRD-WEB03</t>
  </si>
  <si>
    <t>WEB03</t>
  </si>
  <si>
    <t>Critique</t>
  </si>
  <si>
    <t>172.21.1.195</t>
  </si>
  <si>
    <t>WBX-PRD-WEB04</t>
  </si>
  <si>
    <t>WEB04</t>
  </si>
  <si>
    <t>Standard</t>
  </si>
  <si>
    <t>172.21.1.202</t>
  </si>
  <si>
    <t>WBX-PRD-WEB05</t>
  </si>
  <si>
    <t>WEB05</t>
  </si>
  <si>
    <t>172.21.1.217</t>
  </si>
  <si>
    <t>APP-PRD-RowBXFront</t>
  </si>
  <si>
    <t>WBX-PRD-WEB06</t>
  </si>
  <si>
    <t>WEB06</t>
  </si>
  <si>
    <t>172.21.1.204</t>
  </si>
  <si>
    <t>WBX-PRD-MYSQL01</t>
  </si>
  <si>
    <t>WBX-PRD-MySQL01</t>
  </si>
  <si>
    <t>MySQL Front Nœud 1</t>
  </si>
  <si>
    <t>172.21.1.200</t>
  </si>
  <si>
    <t>WBX-PRD-MYSQL02</t>
  </si>
  <si>
    <t>WBX-PRD-MySQL02</t>
  </si>
  <si>
    <t>MySQL Front Nœud 2</t>
  </si>
  <si>
    <t>172.21.1.201</t>
  </si>
  <si>
    <t>WBX-PRD-MEM01</t>
  </si>
  <si>
    <t xml:space="preserve">WBX-PRD-MEM01 </t>
  </si>
  <si>
    <t>Memcache Nœud 1</t>
  </si>
  <si>
    <t>172.21.1.10</t>
  </si>
  <si>
    <t>WBX-PRD-MEM02</t>
  </si>
  <si>
    <t>Memcache Nœud 2</t>
  </si>
  <si>
    <t>172.21.1.11</t>
  </si>
  <si>
    <t>INF-PRD-GFS</t>
  </si>
  <si>
    <t>WBX-PRD-GFS01</t>
  </si>
  <si>
    <t>Gluster FO Nœud 1</t>
  </si>
  <si>
    <t>172.21.1.210</t>
  </si>
  <si>
    <t>WBX-PRD-GFS02</t>
  </si>
  <si>
    <t>Gluster FO Nœud 2</t>
  </si>
  <si>
    <t>172.21.1.211</t>
  </si>
  <si>
    <t>APP-PRD-FTP</t>
  </si>
  <si>
    <t>WBX-PRD-FTP01</t>
  </si>
  <si>
    <t>FTP Prod</t>
  </si>
  <si>
    <t>172.21.2.197</t>
  </si>
  <si>
    <t>PRD-BO</t>
  </si>
  <si>
    <t>APP-PRD-Gateway</t>
  </si>
  <si>
    <t>WBX-PRD-GW01</t>
  </si>
  <si>
    <t>Gateway Principal</t>
  </si>
  <si>
    <t>172.21.2.20</t>
  </si>
  <si>
    <t>WBX-PRD-GW02</t>
  </si>
  <si>
    <t>Gateway Secondaire</t>
  </si>
  <si>
    <t>172.21.2.21</t>
  </si>
  <si>
    <t>APP-PRD-Ordonnanceur</t>
  </si>
  <si>
    <t>WBX-PRD-SCHEDULER</t>
  </si>
  <si>
    <t>Scheduler</t>
  </si>
  <si>
    <t>Debian 5.0.10</t>
  </si>
  <si>
    <t>172.21.2.196</t>
  </si>
  <si>
    <t>APP-PRD-Keepeek</t>
  </si>
  <si>
    <t>WBX-PRD-KEEPEEK</t>
  </si>
  <si>
    <t>Keepeek</t>
  </si>
  <si>
    <t>CentOS release 6.4</t>
  </si>
  <si>
    <t>172.21.2.50</t>
  </si>
  <si>
    <t>APP-PRD-Ariane</t>
  </si>
  <si>
    <t>WBX-PRD-ARI01</t>
  </si>
  <si>
    <t xml:space="preserve">wbx-prd-ari01 </t>
  </si>
  <si>
    <t>Ariane</t>
  </si>
  <si>
    <t>172.21.2.2</t>
  </si>
  <si>
    <t>APP-PRD-RowBX</t>
  </si>
  <si>
    <t>WBX-PRD-RWB01</t>
  </si>
  <si>
    <t>Rowbx</t>
  </si>
  <si>
    <t>172.21.2.10</t>
  </si>
  <si>
    <t>APP-PRD-Compiere</t>
  </si>
  <si>
    <t>WBX-PRD-ORA01</t>
  </si>
  <si>
    <t>BDD oracle Principal</t>
  </si>
  <si>
    <t>Red Hat 4</t>
  </si>
  <si>
    <t>172.21.2.11</t>
  </si>
  <si>
    <t>En cours</t>
  </si>
  <si>
    <t>WBX-PRD-ORA02</t>
  </si>
  <si>
    <t>BDD oracle Secondaire</t>
  </si>
  <si>
    <t>172.21.2.12</t>
  </si>
  <si>
    <t>APP-PRD-Compiere-Front</t>
  </si>
  <si>
    <t>WBX-PRD-COMP01</t>
  </si>
  <si>
    <t>Compiere</t>
  </si>
  <si>
    <t>RHEL 5.11</t>
  </si>
  <si>
    <t>172.21.2.9</t>
  </si>
  <si>
    <t>WBX-PRD-PGSQL01</t>
  </si>
  <si>
    <t xml:space="preserve">WBX-PRD-PGSQL01 </t>
  </si>
  <si>
    <t>PGSQL Noeud 1</t>
  </si>
  <si>
    <t>172.21.2.3</t>
  </si>
  <si>
    <t>WBX-PRD-PGSQL02</t>
  </si>
  <si>
    <t>PGSQL Noeud 2</t>
  </si>
  <si>
    <t>172.21.2.4</t>
  </si>
  <si>
    <t>WBX-PRD-GFS03</t>
  </si>
  <si>
    <t>Gluster BO Nœud 1</t>
  </si>
  <si>
    <t>172.21.2.210</t>
  </si>
  <si>
    <t>WBX-PRD-GFS04</t>
  </si>
  <si>
    <t>Gluster BO Nœud 2</t>
  </si>
  <si>
    <t>172.21.2.211</t>
  </si>
  <si>
    <t>INF-PRD-BACKUP</t>
  </si>
  <si>
    <t>WBX-SRV-BCK01</t>
  </si>
  <si>
    <t>Backup BDD dédié</t>
  </si>
  <si>
    <t>N/A</t>
  </si>
  <si>
    <t>Debian 7.3</t>
  </si>
  <si>
    <t>172.21.2.250</t>
  </si>
  <si>
    <t>APP-PRD-MapGenerator</t>
  </si>
  <si>
    <t>WBX-PRD-MAP01</t>
  </si>
  <si>
    <t>wbx-prd-map01</t>
  </si>
  <si>
    <t>Map Generator</t>
  </si>
  <si>
    <t>172.21.2.40</t>
  </si>
  <si>
    <t>APP-PRD-Qview</t>
  </si>
  <si>
    <t>WBX-PRD-QVIEW</t>
  </si>
  <si>
    <t>QlikView</t>
  </si>
  <si>
    <t>W2012 R2 US</t>
  </si>
  <si>
    <t>172.21.2.212</t>
  </si>
  <si>
    <t>APP-PRD-BONITA-Back</t>
  </si>
  <si>
    <t>WBX-PRD-BONITA</t>
  </si>
  <si>
    <t xml:space="preserve">WBX-PRD-BONITA </t>
  </si>
  <si>
    <t>Bonita</t>
  </si>
  <si>
    <t>172.21.2.5</t>
  </si>
  <si>
    <t>APP-PRD-BONITA-Bdd</t>
  </si>
  <si>
    <t>WBX-PRD-PGSQL03</t>
  </si>
  <si>
    <t>PGSQL Bonita</t>
  </si>
  <si>
    <t>Debian 6.0.7</t>
  </si>
  <si>
    <t>172.21.2.6</t>
  </si>
  <si>
    <t>INF-PRD-Supervision</t>
  </si>
  <si>
    <t>WBX-APP-RTMS</t>
  </si>
  <si>
    <t>Appliance RTMS</t>
  </si>
  <si>
    <t>Appliance</t>
  </si>
  <si>
    <t>172.21.5.250</t>
  </si>
  <si>
    <t>DMZ</t>
  </si>
  <si>
    <t>INF-PRD-HAPROXY</t>
  </si>
  <si>
    <t>WBX-PRD-ALOHA01</t>
  </si>
  <si>
    <t>LoadBalancer Principal</t>
  </si>
  <si>
    <t>172.21.5.240</t>
  </si>
  <si>
    <t>wbx-srv-aloha02</t>
  </si>
  <si>
    <t>LoadBalancer Secondaire</t>
  </si>
  <si>
    <t>172.21.5.241</t>
  </si>
  <si>
    <t>INF-PRD-NS</t>
  </si>
  <si>
    <t>WBX-PRD-NS01</t>
  </si>
  <si>
    <t>wbx-prd-ns01</t>
  </si>
  <si>
    <t>Bind/ntp Principal</t>
  </si>
  <si>
    <t>172.21.5.10</t>
  </si>
  <si>
    <t>INF-PRD-DNS</t>
  </si>
  <si>
    <t>WBX-PRD-NS02</t>
  </si>
  <si>
    <t xml:space="preserve">wbx-prd-ns02 </t>
  </si>
  <si>
    <t>Bind/ntp Secondaire</t>
  </si>
  <si>
    <t>172.21.5.11</t>
  </si>
  <si>
    <t>APP-PRD-SYSLOG</t>
  </si>
  <si>
    <t>WBX-SRV-LOG1</t>
  </si>
  <si>
    <t>WBX-SRV-LOG01</t>
  </si>
  <si>
    <t>Syslog LoadBalancer</t>
  </si>
  <si>
    <t>172.21.5.249</t>
  </si>
  <si>
    <t>INF-PRD-AD</t>
  </si>
  <si>
    <t>WBX-PRD-DC01</t>
  </si>
  <si>
    <t>AD DC Principal</t>
  </si>
  <si>
    <t>172.21.6.213</t>
  </si>
  <si>
    <t>BUR</t>
  </si>
  <si>
    <t>WBX-PRD-DC02</t>
  </si>
  <si>
    <t>AD DC Secondaire</t>
  </si>
  <si>
    <t>WBX-PP-Magento</t>
  </si>
  <si>
    <t>WBX-PP-MYSQL01</t>
  </si>
  <si>
    <t xml:space="preserve">WBX-PP-MYSQL01 </t>
  </si>
  <si>
    <t>MySQL Pré-Prod</t>
  </si>
  <si>
    <t>Pré-Production</t>
  </si>
  <si>
    <t>Debian 6.0.5</t>
  </si>
  <si>
    <t>172.21.3.67</t>
  </si>
  <si>
    <t>TEST-FO</t>
  </si>
  <si>
    <t>WBX-PP-MEM01</t>
  </si>
  <si>
    <t>MemCache Pré-Prod</t>
  </si>
  <si>
    <t>SSH KO</t>
  </si>
  <si>
    <t>172.21.3.73</t>
  </si>
  <si>
    <t>WBX-PP-WEB01</t>
  </si>
  <si>
    <t xml:space="preserve">WBX-PP-WEB01 </t>
  </si>
  <si>
    <t>Web Pré-Prod</t>
  </si>
  <si>
    <t>172.21.3.65</t>
  </si>
  <si>
    <t>APP-REC-WebMagento</t>
  </si>
  <si>
    <t>WBX-REC-WEB01</t>
  </si>
  <si>
    <t>Web Recette</t>
  </si>
  <si>
    <t>Recette</t>
  </si>
  <si>
    <t>172.21.3.198</t>
  </si>
  <si>
    <t>BDD-REC-WebMagento</t>
  </si>
  <si>
    <t>WBX-REC-MYSQL01</t>
  </si>
  <si>
    <t>MySQL Recette</t>
  </si>
  <si>
    <t>172.21.3.206</t>
  </si>
  <si>
    <t>APP-PP-RowBX</t>
  </si>
  <si>
    <t>WBX-PP-ROWBX</t>
  </si>
  <si>
    <t>Rowbx Pré-Prod</t>
  </si>
  <si>
    <t>Debian 6.0.8</t>
  </si>
  <si>
    <t>172.21.4.100</t>
  </si>
  <si>
    <t>TEST-BO</t>
  </si>
  <si>
    <t>APP-PP-Ariane</t>
  </si>
  <si>
    <t>WBX-PP-ARI01</t>
  </si>
  <si>
    <t>Ariane Pré-Prod</t>
  </si>
  <si>
    <t>Debian 7.6</t>
  </si>
  <si>
    <t>172.21.4.99</t>
  </si>
  <si>
    <t>APP-PP-Compiere</t>
  </si>
  <si>
    <t>WBX-PP-ORA11</t>
  </si>
  <si>
    <t xml:space="preserve">WBX-PP-ORA11 </t>
  </si>
  <si>
    <t>Oracle Pré-Prod</t>
  </si>
  <si>
    <t>172.21.4.70</t>
  </si>
  <si>
    <t>WBX-PP-COMP01</t>
  </si>
  <si>
    <t>Compiere Pré-Prod</t>
  </si>
  <si>
    <t>172.21.4.78</t>
  </si>
  <si>
    <t>APP-PP-FTP</t>
  </si>
  <si>
    <t>WBX-PP-FTP01</t>
  </si>
  <si>
    <t>FTP Pré-Prod</t>
  </si>
  <si>
    <t>172.21.4.76</t>
  </si>
  <si>
    <t>WBX-PP-PGSQL01</t>
  </si>
  <si>
    <t xml:space="preserve">WBX-PP-PGSQL01 </t>
  </si>
  <si>
    <t>PGSQL Pré-Prod</t>
  </si>
  <si>
    <t>172.21.4.101</t>
  </si>
  <si>
    <t>APP-PP-Gateway</t>
  </si>
  <si>
    <t>WBX-PP-GW01</t>
  </si>
  <si>
    <t>Gateway Pré-Prod</t>
  </si>
  <si>
    <t>Plugin PMAD KO</t>
  </si>
  <si>
    <t>172.21.4.97</t>
  </si>
  <si>
    <t>APP-PP-Bonita</t>
  </si>
  <si>
    <t>WBX-PP-BONITA</t>
  </si>
  <si>
    <t>Bonita Pré-Prod</t>
  </si>
  <si>
    <t>Debian 6.0.9</t>
  </si>
  <si>
    <t>172.21.4.102</t>
  </si>
  <si>
    <t>APP-REC-RowBX</t>
  </si>
  <si>
    <t>WBX-REC-ROWBX</t>
  </si>
  <si>
    <t>Rowbx Recette</t>
  </si>
  <si>
    <t>Debian 6.0.10</t>
  </si>
  <si>
    <t>172.21.4.208</t>
  </si>
  <si>
    <t>APP-REC-Bonita</t>
  </si>
  <si>
    <t>WBX-REC-BONITA</t>
  </si>
  <si>
    <t>Bonita Recette</t>
  </si>
  <si>
    <t>172.21.4.214</t>
  </si>
  <si>
    <t>APP-REC-DiversBO</t>
  </si>
  <si>
    <t>WBX-REC-DIVERSBO</t>
  </si>
  <si>
    <t>Divers BO Recette</t>
  </si>
  <si>
    <t>172.21.4.66</t>
  </si>
  <si>
    <t>Supervision</t>
  </si>
  <si>
    <t>Sauvegarde</t>
  </si>
  <si>
    <t>Service rendu</t>
  </si>
  <si>
    <t>MP1</t>
  </si>
  <si>
    <t>S-FR-VLJENKINS_replica</t>
  </si>
  <si>
    <t>TPL-DEBIAN.7.7.0</t>
  </si>
  <si>
    <t>vc1-wbx-ucs1-itx7</t>
  </si>
  <si>
    <t>vcns1-wbx-ucs1-itx7</t>
  </si>
  <si>
    <t>WBX-PP-ORA11-CLONE</t>
  </si>
  <si>
    <t>WBX-PRD-GS01</t>
  </si>
  <si>
    <t>WBX-PRD-GS02</t>
  </si>
  <si>
    <t>WBX-SRV-MP7</t>
  </si>
  <si>
    <t>WBX-SRV-VEEAM01</t>
  </si>
  <si>
    <t>test-resto</t>
  </si>
  <si>
    <t>TMPL-www-back</t>
  </si>
  <si>
    <t>TMPL-www-front</t>
  </si>
  <si>
    <t>TPL-BACK</t>
  </si>
  <si>
    <t>WBX-DEV-COMP01</t>
  </si>
  <si>
    <t>WBX-PP-MDB01</t>
  </si>
  <si>
    <t>WBX-PP-SCHED01</t>
  </si>
  <si>
    <t>WBX-PP-WS01</t>
  </si>
  <si>
    <t>WBX-PRD-APP01</t>
  </si>
  <si>
    <t>wbx-prd-ns01-resto</t>
  </si>
  <si>
    <t xml:space="preserve">WBX-PRD-ROWBACK </t>
  </si>
  <si>
    <t>WBX-PRD-SEPA</t>
  </si>
  <si>
    <t>WBX-PRD-WEB07</t>
  </si>
  <si>
    <t>WBX-PRD-WS01</t>
  </si>
  <si>
    <t>WBX-REC-BONITA-V2V</t>
  </si>
  <si>
    <t>WBX-REC-KEEPEEK</t>
  </si>
  <si>
    <t>WBX-REC-ORA21</t>
  </si>
  <si>
    <t>WBX-REC-QV01</t>
  </si>
  <si>
    <t>WBX-REC-ROWBX_V2V</t>
  </si>
  <si>
    <t>WBX-REC-WEB01-BCK</t>
  </si>
  <si>
    <t>WBX-TMP-MYSQL01</t>
  </si>
  <si>
    <t>WBX-TMP-PHP</t>
  </si>
  <si>
    <t>WBX-TMP-BIND</t>
  </si>
  <si>
    <t>wbx-tpl-front</t>
  </si>
  <si>
    <t>Etat</t>
  </si>
  <si>
    <t>WBX-PRD-ALOHA02</t>
  </si>
  <si>
    <t>ON</t>
  </si>
  <si>
    <t>Développement</t>
  </si>
  <si>
    <t>Nouveau Scheduler</t>
  </si>
  <si>
    <t>Clone FW ECRITEL</t>
  </si>
  <si>
    <t>Temporaire Lot 2</t>
  </si>
  <si>
    <t>Template Back DC2</t>
  </si>
  <si>
    <t>Template Back DC1</t>
  </si>
  <si>
    <t>Template Front DC1</t>
  </si>
  <si>
    <t>Template Debian ; A vérifier avec PAD</t>
  </si>
  <si>
    <t>Lot 2</t>
  </si>
  <si>
    <t>A vérifier Cloud Temple</t>
  </si>
  <si>
    <t>Clone temporaire pour PRA</t>
  </si>
  <si>
    <t>Nouveau Scheduler PP</t>
  </si>
  <si>
    <t>Nouveau serveur ; voir WBX</t>
  </si>
  <si>
    <t>A voir avec PAD</t>
  </si>
  <si>
    <t>A verifier ; à supprimer</t>
  </si>
  <si>
    <t>A compléter</t>
  </si>
  <si>
    <t>A vérifier avec PAD</t>
  </si>
  <si>
    <t>Nouveau serveur</t>
  </si>
  <si>
    <t>WBX-SRV-ADM01</t>
  </si>
  <si>
    <t xml:space="preserve">Serveur admin </t>
  </si>
  <si>
    <t>A vérifier avec PAD/EFT</t>
  </si>
  <si>
    <t>Temporaire projet</t>
  </si>
  <si>
    <t>Problème performances ; voir PAD</t>
  </si>
  <si>
    <t>Template Front DC2</t>
  </si>
  <si>
    <t>WBX-REC-TLINK</t>
  </si>
  <si>
    <t>WBX-PRD-BAWBX</t>
  </si>
  <si>
    <t>WBX-PRD-STAT</t>
  </si>
  <si>
    <t>WBX-PRD-MSSQL</t>
  </si>
  <si>
    <t>WBX-PRD-REPORT</t>
  </si>
  <si>
    <t>WBX-PRD-BW</t>
  </si>
  <si>
    <t>WBX-PRD-MASTER</t>
  </si>
  <si>
    <t>WBX-REC-BW</t>
  </si>
  <si>
    <t>WBX-REC-MSSQL</t>
  </si>
  <si>
    <t>OFF</t>
  </si>
  <si>
    <t>Unité d'œuvre</t>
  </si>
  <si>
    <t>Prix total</t>
  </si>
  <si>
    <t>Total unité d'œuvre réseau</t>
  </si>
  <si>
    <t>Prix unitaire</t>
  </si>
  <si>
    <t>Quantité</t>
  </si>
  <si>
    <t xml:space="preserve">Variation 
sur le mois </t>
  </si>
  <si>
    <t>Total unité d'œuvre Licence</t>
  </si>
  <si>
    <t xml:space="preserve">Unité d'œuvre INFRASTUCTURE </t>
  </si>
  <si>
    <t>Intitulé</t>
  </si>
  <si>
    <t>Unité</t>
  </si>
  <si>
    <t>Nb points</t>
  </si>
  <si>
    <t>Engagement
(mois)</t>
  </si>
  <si>
    <t>Rappel des dates d'engagement</t>
  </si>
  <si>
    <t>vDC</t>
  </si>
  <si>
    <t>Mbs</t>
  </si>
  <si>
    <t>IP publiques</t>
  </si>
  <si>
    <t>IP</t>
  </si>
  <si>
    <t>Propagation VLAN privé</t>
  </si>
  <si>
    <t>VLAN</t>
  </si>
  <si>
    <t>Port meet-me room</t>
  </si>
  <si>
    <t>Port</t>
  </si>
  <si>
    <t>ESX</t>
  </si>
  <si>
    <t>Go</t>
  </si>
  <si>
    <t>Cluster</t>
  </si>
  <si>
    <t>Mass storage</t>
  </si>
  <si>
    <t>Vm</t>
  </si>
  <si>
    <t xml:space="preserve">Valeur du point </t>
  </si>
  <si>
    <t>Total unité d'œuvre Infrastructure</t>
  </si>
  <si>
    <t>Unité d'œuvre Service</t>
  </si>
  <si>
    <t xml:space="preserve">Pilotage du contrat (en pourcentage du service) </t>
  </si>
  <si>
    <t xml:space="preserve">Crédit de changement standard </t>
  </si>
  <si>
    <t>validité  ( 3 mois )</t>
  </si>
  <si>
    <t xml:space="preserve">Total unité d'œuvre service </t>
  </si>
  <si>
    <t>Engagement (mois)</t>
  </si>
  <si>
    <t>Lien Telecom - Fibre Noire - Desnouettes - Lien primaire ITX7</t>
  </si>
  <si>
    <t>1000</t>
  </si>
  <si>
    <t>Lien Telecom - Fibre Noire - Desnouettes - Lien backup TCY3</t>
  </si>
  <si>
    <t>Lien Telecom - IPVPN - Cloud Temple ITX7 - Lien primaire (FO)</t>
  </si>
  <si>
    <t>Lien Telecom - IPVPN - Cloud Temple TCY3 - Lien backup (FO)</t>
  </si>
  <si>
    <t>Lien Telecom - IPVPN - Madrid - Lien primaire (FO)</t>
  </si>
  <si>
    <t>Lien Telecom - IPVPN - Madrid - Lien backup (EFM)</t>
  </si>
  <si>
    <t>Lien Telecom - IPVPN - Barcelone - Lien primaire (FO)</t>
  </si>
  <si>
    <t>Lien Telecom - IPVPN - Barcelone - Lien backup (EFM)</t>
  </si>
  <si>
    <t>Lien Telecom - IPVPN - Bruxelles - Lien primaire (FO)</t>
  </si>
  <si>
    <t>Lien Telecom - IPVPN - Bruxelles - Lien backup (EFM)</t>
  </si>
  <si>
    <t>Lien Telecom - IPVPN - Milan - Lien primaire (FO)</t>
  </si>
  <si>
    <t>Lien Telecom - IPVPN - Milan - Lien Backup (EFM)</t>
  </si>
  <si>
    <t>Unité d'œuvre réseau - LOT 1</t>
  </si>
  <si>
    <t>Unité d'œuvre réseau - LOT 2</t>
  </si>
  <si>
    <t xml:space="preserve">Variation sur le mois </t>
  </si>
  <si>
    <t>Licence Microsoft SPLA  Windows Server Datacenter
WinSvrDataCtr ALNG LicSAPk MVL 1Proc</t>
  </si>
  <si>
    <t>Licence Microsoft SPLA Windows Serv er Standard 
WinSvrStd ALNG LicSAPk MVL 1Proc</t>
  </si>
  <si>
    <t>Licence Microsoft SPLA SQL Server Standard Core
SQLSvrStdCore ALNG LicSAPk MVL 2Lic CoreLic</t>
  </si>
  <si>
    <t xml:space="preserve">Unité d'œuvre LICENCES </t>
  </si>
  <si>
    <t>Unité d'œuvre RESEAUX</t>
  </si>
  <si>
    <t>Infrastructure dans la Grille Cloud Temple</t>
  </si>
  <si>
    <t xml:space="preserve">Nombre de Points </t>
  </si>
  <si>
    <t>Virtual DC</t>
  </si>
  <si>
    <t>Internet - Firewall Vmware</t>
  </si>
  <si>
    <t>Mbps</t>
  </si>
  <si>
    <t>Bande passante inter vDC</t>
  </si>
  <si>
    <t>CPU - Lame dédiée</t>
  </si>
  <si>
    <t>RAM dédiée</t>
  </si>
  <si>
    <t>SAS dédié</t>
  </si>
  <si>
    <t>To</t>
  </si>
  <si>
    <t>Sauvegarde DRP4IT</t>
  </si>
  <si>
    <t>Sauvegarde Time Navigator</t>
  </si>
  <si>
    <t>agent</t>
  </si>
  <si>
    <t>Protection ANTI-DDOS</t>
  </si>
  <si>
    <t>Remise au volume</t>
  </si>
  <si>
    <t>Total Points</t>
  </si>
  <si>
    <t>Sous-Total</t>
  </si>
  <si>
    <t>Infrastucture hors Grille Cloud Temple</t>
  </si>
  <si>
    <t>Prix 
Unitaire</t>
  </si>
  <si>
    <t>Relais de messagerie mutalisée</t>
  </si>
  <si>
    <t>Domaine</t>
  </si>
  <si>
    <t>Cluster Firewall Fortinet 300D</t>
  </si>
  <si>
    <t>LoadBalancing HA Proxy Aloha</t>
  </si>
  <si>
    <t>Pack 1000 connexion/s</t>
  </si>
  <si>
    <t>Unité d'œuvre SERVICE et DEMANDES</t>
  </si>
  <si>
    <t xml:space="preserve">Support Cloud </t>
  </si>
  <si>
    <t>Administration C1  (24/7)</t>
  </si>
  <si>
    <t>Administration C2  (24/7)</t>
  </si>
  <si>
    <t>Administration C3  (8H à 19H)</t>
  </si>
  <si>
    <t>Infogérance C1  (24/7)</t>
  </si>
  <si>
    <t>Infogérance C2  (24/7)</t>
  </si>
  <si>
    <t>Infogérance C3  (8H à 19H)</t>
  </si>
  <si>
    <t>Supervision des equipements non infogeré</t>
  </si>
  <si>
    <t>Forfait 55 demandes &amp; 11 changements (+/- 10% sur deux mois)</t>
  </si>
  <si>
    <t>Dispositif période très critique (15 nov au 15 janvier facturé sur décembre)</t>
  </si>
  <si>
    <t xml:space="preserve">Unité d'œuvre Demandes </t>
  </si>
  <si>
    <t xml:space="preserve">Changement  &gt; 2 h            </t>
  </si>
  <si>
    <t>cf TJM</t>
  </si>
  <si>
    <t xml:space="preserve">Changement standard &lt; 2 h            </t>
  </si>
  <si>
    <t xml:space="preserve">Action  complexe  &lt; 1h                      </t>
  </si>
  <si>
    <t xml:space="preserve">Action moyenne &lt; 1/2h                    </t>
  </si>
  <si>
    <t xml:space="preserve">Action simple &lt; 1/4h                         </t>
  </si>
  <si>
    <t>Coefficient multiplicateur en heure non ouvrée</t>
  </si>
  <si>
    <t>Action datacenter - Hands&amp;Eyes - GTI 2h HO</t>
  </si>
  <si>
    <t>Action datacenter - Hands&amp;Eyes - GTI 2h HNO</t>
  </si>
  <si>
    <t>Forfait Astreinte (pour Admin. et Infog. C1 et C2)</t>
  </si>
  <si>
    <t>Forfait Astreinte 24/7 (pour Admin. et Infog. C1 et C2)</t>
  </si>
  <si>
    <t>Datacenter</t>
  </si>
  <si>
    <t>Inventaire</t>
  </si>
  <si>
    <t>Liste des serveurs du périmètre</t>
  </si>
  <si>
    <t>Liste des unités d'œuvre courantes</t>
  </si>
  <si>
    <t>Contrat WONDERBOX</t>
  </si>
  <si>
    <t>UO-YYYYMM</t>
  </si>
  <si>
    <t>Archive facturation année-mois</t>
  </si>
  <si>
    <t>Infra</t>
  </si>
  <si>
    <t>Budget Marketing</t>
  </si>
  <si>
    <t>WBX-PRD-Sched01</t>
  </si>
  <si>
    <t>ORDONNANCEUR BO</t>
  </si>
  <si>
    <t>RTMS</t>
  </si>
  <si>
    <t>BONITA</t>
  </si>
  <si>
    <t>ROWBX</t>
  </si>
  <si>
    <t>COMPIERE</t>
  </si>
  <si>
    <t>ARIANE</t>
  </si>
  <si>
    <t>FTP</t>
  </si>
  <si>
    <t>REVERSE PROXY BO</t>
  </si>
  <si>
    <t>Incident Technique</t>
  </si>
  <si>
    <t>B2C FO</t>
  </si>
  <si>
    <t>B2B FO ; B2C FO</t>
  </si>
  <si>
    <t>ARIANE ; ROWBX ; MAPGEN</t>
  </si>
  <si>
    <t>COMPIERE ; WINDU</t>
  </si>
  <si>
    <t>AD</t>
  </si>
  <si>
    <t>STOCKAGE MULTIMEDIA FO</t>
  </si>
  <si>
    <t>STOCKAGE MULTIMEDIA BO</t>
  </si>
  <si>
    <t>KEEPEEK</t>
  </si>
  <si>
    <t>MAPGEN</t>
  </si>
  <si>
    <t>DNS</t>
  </si>
  <si>
    <t>QLIKVIEW</t>
  </si>
  <si>
    <t>B2B FO</t>
  </si>
  <si>
    <t>ROWBX FO</t>
  </si>
  <si>
    <t>RECETTE2 BO
ARIANE, ROWBX, MAPGEN, COMPIERE, BONITA</t>
  </si>
  <si>
    <t>SAGE</t>
  </si>
  <si>
    <t>RECETTE1 BO
ARIANE, ROWBX, MAPGEN, COMPIERE</t>
  </si>
  <si>
    <t>Appliance sauvegarde BDD</t>
  </si>
  <si>
    <t>Syslog LB</t>
  </si>
  <si>
    <t>SAGE ; BASEWARE ; MYREPORT</t>
  </si>
  <si>
    <t>REMOTEAPP</t>
  </si>
  <si>
    <t>BAWBX</t>
  </si>
  <si>
    <t>SEPA</t>
  </si>
  <si>
    <t>MYREPORT</t>
  </si>
  <si>
    <t>STATIGEST</t>
  </si>
  <si>
    <t>B2C FO
ADMIN MAGENTO ; CDN ; ORDONNANCEUR FO</t>
  </si>
  <si>
    <t>BASWARE</t>
  </si>
  <si>
    <t>OUTILLAGE TEST</t>
  </si>
  <si>
    <t>TOTAL UO</t>
  </si>
  <si>
    <t>Remise Marketing</t>
  </si>
  <si>
    <t>TOTAL MENSUEL</t>
  </si>
  <si>
    <t>Licence Microsoft SPLA Windows Server Standard 
WinSvrStd ALNG LicSAPk MVL 1Proc</t>
  </si>
  <si>
    <t>validité  (3 mois)</t>
  </si>
  <si>
    <t>VM</t>
  </si>
  <si>
    <t>ALOHA</t>
  </si>
  <si>
    <t>isc-tpl-rhe_gs</t>
  </si>
  <si>
    <t>MAC-TEMPLATE</t>
  </si>
  <si>
    <t>vc1-wbx-ucs1-th3</t>
  </si>
  <si>
    <t>vcns1-wbx-ucs1-th3</t>
  </si>
  <si>
    <t>WBX-BIZ-REC-WEB01</t>
  </si>
  <si>
    <t>Stockage</t>
  </si>
  <si>
    <t>WBX-MAC01</t>
  </si>
  <si>
    <t>WBX-MAC02</t>
  </si>
  <si>
    <t>WBX-PERF-ALOHA02</t>
  </si>
  <si>
    <t>WBX-PP-MEM02</t>
  </si>
  <si>
    <t>WBX-PP-MYSQL02</t>
  </si>
  <si>
    <t>WBX-PP-MYSQL03</t>
  </si>
  <si>
    <t>WBX-PP-MYSQL04</t>
  </si>
  <si>
    <t>WBX-PP-ORA11-CLONE-eft</t>
  </si>
  <si>
    <t>WBX-PP-WEB02</t>
  </si>
  <si>
    <t>WBX-PRD-ADSYNC</t>
  </si>
  <si>
    <t>WBX-PRD-ARI01-PRA</t>
  </si>
  <si>
    <t>WBX-PRD-BONITA-PRA</t>
  </si>
  <si>
    <t>WBX-PRD-COMP01-PRA</t>
  </si>
  <si>
    <t>WBX-PRD-FM</t>
  </si>
  <si>
    <t>WBX-PRD-FS01</t>
  </si>
  <si>
    <t>WBX-PRD-FTP01-PRA</t>
  </si>
  <si>
    <t>WBX-PRD-GFS01-OLD</t>
  </si>
  <si>
    <t>WBX-PRD-GFS02-OLD</t>
  </si>
  <si>
    <t>WBX-PRD-JENK</t>
  </si>
  <si>
    <t>WBX-PRD-KEEPEEK-PRA</t>
  </si>
  <si>
    <t>WBX-PRD-KOFAX</t>
  </si>
  <si>
    <t>WBX-PRD-MAP01-PRA</t>
  </si>
  <si>
    <t>WBX-PRD-PGSQL04</t>
  </si>
  <si>
    <t>WBX-PRD-PGSQL05</t>
  </si>
  <si>
    <t>WBX-PRD-RWB01-PRA</t>
  </si>
  <si>
    <t>WBX-PRD-SCHED01</t>
  </si>
  <si>
    <t>WBX-PRD-SCHED01-PRA</t>
  </si>
  <si>
    <t>WBX-PRD-SCHEDULER-PRA</t>
  </si>
  <si>
    <t>WBX-PRD-WEB01-OLD</t>
  </si>
  <si>
    <t>WBX-PRD-WEB02-OLD</t>
  </si>
  <si>
    <t>WBX-PRD-WEB03-OLD</t>
  </si>
  <si>
    <t>WBX-PRD-WEB04-OLD</t>
  </si>
  <si>
    <t>WBX-PRD-WEB05-OLD</t>
  </si>
  <si>
    <t>WBX-PRD-WEB06-OLD</t>
  </si>
  <si>
    <t>WBX-PRD-WS01-PRA</t>
  </si>
  <si>
    <t>WBX-REC-WEB01-151115</t>
  </si>
  <si>
    <t>WBX-REC-WEB01-OLD</t>
  </si>
  <si>
    <t>WBX-SRV-ALOHA02</t>
  </si>
  <si>
    <t>WBX-SRV-EFTADM</t>
  </si>
  <si>
    <t>WBX-WEB01-V2V-CLONE</t>
  </si>
  <si>
    <t>INFRA</t>
  </si>
  <si>
    <t>STANDARD</t>
  </si>
  <si>
    <t>VITALE</t>
  </si>
  <si>
    <t>FILER</t>
  </si>
  <si>
    <t>FUTURMASTER</t>
  </si>
  <si>
    <t>JENKINS</t>
  </si>
  <si>
    <t>KOFAX</t>
  </si>
  <si>
    <t>ARIANE ; COMPIERE ; WINDU</t>
  </si>
  <si>
    <t>CRITIQUE</t>
  </si>
  <si>
    <t>SYSLOG</t>
  </si>
  <si>
    <t>BACKUP BDD</t>
  </si>
  <si>
    <t>WBX-PRD-FS02</t>
  </si>
  <si>
    <t>TEMPLATE-MACOS10.9-64BITS</t>
  </si>
  <si>
    <t>TEMPLATE-WINDOWS2012R2-FR-50G</t>
  </si>
  <si>
    <t>WBX-BIZ-PRD-WEB01</t>
  </si>
  <si>
    <t>WBX-MAC02-NEW</t>
  </si>
  <si>
    <t>WBX-PRD-FAC</t>
  </si>
  <si>
    <t>WBX-REC-MAC01</t>
  </si>
  <si>
    <t>WBX-REC-DOCKER</t>
  </si>
  <si>
    <t>WBX-PRD-MSAPP02</t>
  </si>
  <si>
    <t>WBX-SRV-FAC</t>
  </si>
  <si>
    <t>WBX-PRD-GFS11</t>
  </si>
  <si>
    <t>WBX-PRD-GFS12</t>
  </si>
  <si>
    <t>LOT</t>
  </si>
  <si>
    <t>NEW</t>
  </si>
  <si>
    <t>DESNOUETTES</t>
  </si>
  <si>
    <t>ECRITEL</t>
  </si>
  <si>
    <t>?</t>
  </si>
  <si>
    <t>Supprimer</t>
  </si>
  <si>
    <t>WINDU, BONITA</t>
  </si>
  <si>
    <t>PB GFS</t>
  </si>
  <si>
    <t>PROD 2016</t>
  </si>
  <si>
    <t>CROISSANCE FILER</t>
  </si>
  <si>
    <t>BIZDEV</t>
  </si>
  <si>
    <t>DOCKER</t>
  </si>
  <si>
    <t>Production PRA</t>
  </si>
  <si>
    <t>Pré-Production PRA</t>
  </si>
  <si>
    <t>Astreinte</t>
  </si>
  <si>
    <t>IFG-RUN-ASTR</t>
  </si>
  <si>
    <t>Exploitation</t>
  </si>
  <si>
    <t>IFG-RUN-SM</t>
  </si>
  <si>
    <t xml:space="preserve"> </t>
  </si>
  <si>
    <t>0</t>
  </si>
  <si>
    <t>Extension Service 24/7  (uniquement pour A. et I. C1)</t>
  </si>
  <si>
    <t>Infogérance C3  ( GTI 4H - GTR J+1 - 8H à 19H)</t>
  </si>
  <si>
    <t>Infogérance C2  ( GTI 2H - GTR 8H - 8H à 19H)</t>
  </si>
  <si>
    <t>Infogérance C1  ( GTI 1H - GTR 4H - 24/7)</t>
  </si>
  <si>
    <t>Administration C3  ( GTI 4H - GTR J+1 - 8H à 19H)</t>
  </si>
  <si>
    <t>Administration C2  ( GTI 2H - GTR 8H - 8H à 19H)</t>
  </si>
  <si>
    <t>Administration C1  ( GTI 1H - GTR 4H - 24/7)</t>
  </si>
  <si>
    <t>CT-RUN-IAAS</t>
  </si>
  <si>
    <t xml:space="preserve">Unité d'oeuvre INFRASTUCTURE </t>
  </si>
  <si>
    <t>SQLSvrStdCore ALNG LicSAPk MVL 2Lic CoreLic</t>
  </si>
  <si>
    <t xml:space="preserve">CT-ST-SPLA </t>
  </si>
  <si>
    <t>WinSvrStd ALNG LicSAPk MVL 1Proc</t>
  </si>
  <si>
    <t>WinSvrDataCtr ALNG LicSAPk MVL 1Proc</t>
  </si>
  <si>
    <t xml:space="preserve">Unité d'œuvre LICENCE </t>
  </si>
  <si>
    <t>Milan</t>
  </si>
  <si>
    <t>CT-ST-TCOM</t>
  </si>
  <si>
    <t>Bruxelles</t>
  </si>
  <si>
    <t>Barcelone</t>
  </si>
  <si>
    <t>Madrid</t>
  </si>
  <si>
    <t>Lien Télécom CT TCY3</t>
  </si>
  <si>
    <t>Lien Télécom CT ITX7</t>
  </si>
  <si>
    <t>Lien Télécom Fibre noire TCY3</t>
  </si>
  <si>
    <t>Lien Télécom Fibre noire ITX7</t>
  </si>
  <si>
    <t>Unité d'œuvre RESEAU</t>
  </si>
  <si>
    <t>Nomenclature consolidation Uos</t>
  </si>
  <si>
    <t>Nomenclature FDMs</t>
  </si>
  <si>
    <t xml:space="preserve">Facture du mois de </t>
  </si>
  <si>
    <t>WONDERBOX</t>
  </si>
  <si>
    <t>Nom Client FDM:</t>
  </si>
  <si>
    <t>NE RIEN MODIFIER DANS LE CADRE ROUGE</t>
  </si>
  <si>
    <t>La régularisation concerne un surplus de facturation de deux ESX le mois précèdent (soit 1UO EX + 16 UO RAM à déduire ce mois)</t>
  </si>
  <si>
    <t>REGULARISATION</t>
  </si>
  <si>
    <t>Clément NICOLAS</t>
  </si>
  <si>
    <t>MAC-TEST-SSA</t>
  </si>
  <si>
    <t>Machine de test pour les MAC</t>
  </si>
  <si>
    <t>W2K8R2-MTNAV (WBX-PRD-MTNAV)</t>
  </si>
  <si>
    <t>W2K8R2-Navision (WBX-PRD-NAV2009)</t>
  </si>
  <si>
    <t>WBX-PRD-BO01</t>
  </si>
  <si>
    <t>Back office</t>
  </si>
  <si>
    <t>WBX-PRD-BO02</t>
  </si>
  <si>
    <t>WBX-PRD-DFS01</t>
  </si>
  <si>
    <t>DFS</t>
  </si>
  <si>
    <t>WBX-PRD-FS03</t>
  </si>
  <si>
    <t>WBX-PRD-FS04</t>
  </si>
  <si>
    <t>FILER d'archivage</t>
  </si>
  <si>
    <t>wbx-prd-gfs01</t>
  </si>
  <si>
    <t>wbx-prd-gfs1</t>
  </si>
  <si>
    <t>Clone de PRD-GFS01</t>
  </si>
  <si>
    <t>WBX-PRD-MSSQL03</t>
  </si>
  <si>
    <t>WBX-PRD-MYSQL03</t>
  </si>
  <si>
    <t>Prodcution</t>
  </si>
  <si>
    <t>PRA PRD-MYSQL01</t>
  </si>
  <si>
    <t>WBX-PRD-MYSQL04</t>
  </si>
  <si>
    <t>WBX-PRD-NAV01</t>
  </si>
  <si>
    <t>Vivabox</t>
  </si>
  <si>
    <t>WBX-PRD-VIVAWEB01</t>
  </si>
  <si>
    <t>wbx-prd-web01</t>
  </si>
  <si>
    <t>wbx-prd-web03</t>
  </si>
  <si>
    <t>wbx-prd-web05</t>
  </si>
  <si>
    <t>WBX-REC-MSSQL03</t>
  </si>
  <si>
    <t>WBX-REC-NAV01</t>
  </si>
  <si>
    <t>WBX-REC-VIVAWEB01</t>
  </si>
  <si>
    <t>WBX-PRD-CFACT</t>
  </si>
  <si>
    <t>wbx-prd-ns02</t>
  </si>
  <si>
    <t>WBX-PP-MSSQL01</t>
  </si>
  <si>
    <t>wbx-prd-ari01_pra</t>
  </si>
  <si>
    <t>WBX-PRD-DFS02</t>
  </si>
  <si>
    <t>wbx-prd-gfs02-clone</t>
  </si>
  <si>
    <t>Clone pour récupérer les données</t>
  </si>
  <si>
    <t>wbx-prd-gfs2</t>
  </si>
  <si>
    <t>Clone de PRD-GFS02</t>
  </si>
  <si>
    <t>wbx-prd-map01_pra</t>
  </si>
  <si>
    <t>WBX-PRD-MSSQL02</t>
  </si>
  <si>
    <t>wbx-prd-web02</t>
  </si>
  <si>
    <t>wbx-prd-web04</t>
  </si>
  <si>
    <t>wbx-prd-web06</t>
  </si>
  <si>
    <t>WBX-PRD-WS01_pra</t>
  </si>
  <si>
    <t>WBX-REC-DCK01</t>
  </si>
  <si>
    <t>Docker</t>
  </si>
  <si>
    <t>WBX-PRD-COMP01_pra</t>
  </si>
  <si>
    <t>WBX-PRD-BONITA_pra</t>
  </si>
  <si>
    <t>WBX-PRD-FTP01_pra</t>
  </si>
  <si>
    <t>WBX-PRD-KEEPEEK_pra</t>
  </si>
  <si>
    <t>WBX-PRD-RWB01_pra</t>
  </si>
  <si>
    <t>WBX-PRD-SCHED01_pra</t>
  </si>
  <si>
    <t>WBX-PRD-SCHEDULER_pra</t>
  </si>
  <si>
    <t>172.21.10.1</t>
  </si>
  <si>
    <t>172.21.10.2</t>
  </si>
  <si>
    <t>172.21.4.25</t>
  </si>
  <si>
    <t>WBX-PRD-ECAT01 (WBX-MAC01)</t>
  </si>
  <si>
    <t>172.21.6.115</t>
  </si>
  <si>
    <t>172.21.3.101</t>
  </si>
  <si>
    <t>172.21.3.104</t>
  </si>
  <si>
    <t>172.21.4.75</t>
  </si>
  <si>
    <t>172.21.4.77</t>
  </si>
  <si>
    <t>172.21.6.90</t>
  </si>
  <si>
    <t>172.21.6.50</t>
  </si>
  <si>
    <t>172.21.8.81</t>
  </si>
  <si>
    <t>172.21.2.13</t>
  </si>
  <si>
    <t>172.21.2.39</t>
  </si>
  <si>
    <t>172.21.6.17</t>
  </si>
  <si>
    <t>172.21.6.18</t>
  </si>
  <si>
    <t>172.21.2.51</t>
  </si>
  <si>
    <t>172.21.1.236</t>
  </si>
  <si>
    <t>172.21.2.85</t>
  </si>
  <si>
    <t>172.21.6.3</t>
  </si>
  <si>
    <t>172.21.2.71</t>
  </si>
  <si>
    <t>172.21.6.30</t>
  </si>
  <si>
    <t>172.21.2.76</t>
  </si>
  <si>
    <t>172.21.2.41</t>
  </si>
  <si>
    <t>172.21.2.42</t>
  </si>
  <si>
    <t>172.21.2.120</t>
  </si>
  <si>
    <t>172.21.2.22</t>
  </si>
  <si>
    <t>172.21.2.74</t>
  </si>
  <si>
    <t>172.21.2.33</t>
  </si>
  <si>
    <t>172.21.2.60</t>
  </si>
  <si>
    <t>172.21.4.22</t>
  </si>
  <si>
    <t>172.21.4.72</t>
  </si>
  <si>
    <t>172.21.4.50</t>
  </si>
  <si>
    <t>172.21.6.110</t>
  </si>
  <si>
    <t>172.21.4.18</t>
  </si>
  <si>
    <t>172.21.4.30</t>
  </si>
  <si>
    <t>172.21.4.82</t>
  </si>
  <si>
    <t>172.21.4.10</t>
  </si>
  <si>
    <t>172.21.2.239</t>
  </si>
  <si>
    <t>172.21.2.35</t>
  </si>
  <si>
    <t>172.21.2.36</t>
  </si>
  <si>
    <t>172.21.1.21</t>
  </si>
  <si>
    <t>172.21.6.219</t>
  </si>
  <si>
    <t>172.21.6.38</t>
  </si>
  <si>
    <t>172.21.2.224</t>
  </si>
  <si>
    <t>172.21.1.150</t>
  </si>
  <si>
    <t>172.21.1.221</t>
  </si>
  <si>
    <t>172.21.2.223</t>
  </si>
  <si>
    <t>172.21.1.220</t>
  </si>
  <si>
    <t>172.21.4.229</t>
  </si>
  <si>
    <t>172.21.4.228</t>
  </si>
  <si>
    <t>172.21.3.222</t>
  </si>
  <si>
    <t>172.21.4.40</t>
  </si>
  <si>
    <t>172.21.1.22</t>
  </si>
  <si>
    <t>172.21.6.98</t>
  </si>
  <si>
    <t>172.21.4.73</t>
  </si>
  <si>
    <t>Annexe 1a - Périmètre - v5.0</t>
  </si>
  <si>
    <t>CT</t>
  </si>
  <si>
    <t>SAN</t>
  </si>
  <si>
    <t>MassSTG</t>
  </si>
  <si>
    <t>PRA</t>
  </si>
  <si>
    <t>MIG</t>
  </si>
  <si>
    <t>Conserver en MassSTG</t>
  </si>
  <si>
    <t>PRA Sage</t>
  </si>
  <si>
    <t>PP Sage</t>
  </si>
  <si>
    <t>TEMP</t>
  </si>
  <si>
    <t>VCENTER</t>
  </si>
  <si>
    <t>WBX-PRD-IRAPP01 (WBX-MAC02-NEW)</t>
  </si>
  <si>
    <t>Remote app pour MAC</t>
  </si>
  <si>
    <t>Temp</t>
  </si>
  <si>
    <t>EBIZ</t>
  </si>
  <si>
    <t>PRA WEB</t>
  </si>
  <si>
    <t>WINDU</t>
  </si>
  <si>
    <t>REC KEEPEEK</t>
  </si>
  <si>
    <t>REC MAC</t>
  </si>
  <si>
    <t>REC SAGE</t>
  </si>
  <si>
    <t>Serveur d'admin CT</t>
  </si>
  <si>
    <t>SYSLOG - A exploiter??</t>
  </si>
  <si>
    <t>TEMPLATE</t>
  </si>
  <si>
    <t>BO</t>
  </si>
  <si>
    <t>EASY CAT</t>
  </si>
  <si>
    <t>supprimer</t>
  </si>
  <si>
    <t>CT-ST-SPLA</t>
  </si>
  <si>
    <t>Répartition de la remise Marketing pour FDM</t>
  </si>
  <si>
    <t>3 +</t>
  </si>
  <si>
    <t>2-</t>
  </si>
  <si>
    <t>16-</t>
  </si>
  <si>
    <t>1-</t>
  </si>
  <si>
    <t>5+</t>
  </si>
  <si>
    <t>3+</t>
  </si>
  <si>
    <t>Machine</t>
  </si>
  <si>
    <t>Processeur</t>
  </si>
  <si>
    <t>Mémoire</t>
  </si>
  <si>
    <t>Capacité*</t>
  </si>
  <si>
    <t>Liste Datastore</t>
  </si>
  <si>
    <t>Lot</t>
  </si>
  <si>
    <t>Remarque RED</t>
  </si>
  <si>
    <t>ITX7-UCS1-VC1</t>
  </si>
  <si>
    <t>true</t>
  </si>
  <si>
    <t>esx03-ct-ucs01-itx7.cloud-temple.lan</t>
  </si>
  <si>
    <t>ds02-ct-svc1-stor2-itx7</t>
  </si>
  <si>
    <t/>
  </si>
  <si>
    <t>TH3-UCS1-VC1</t>
  </si>
  <si>
    <t>esx02-ct-ucs1-th3.cloud-temple.lan</t>
  </si>
  <si>
    <t>ds02-ct-svc1-stor2-th3</t>
  </si>
  <si>
    <t>esx01-ct-ucs1-th3.cloud-temple.lan</t>
  </si>
  <si>
    <t>WBX-APP-RTMS (fd451b36-ce5e-4346-aa5d-b71d34648175)</t>
  </si>
  <si>
    <t>esx05-wbx-ucs01-itx7.cloud-temple.lan</t>
  </si>
  <si>
    <t>ds14-wbx-svc-stor1-itx7</t>
  </si>
  <si>
    <t>PRODUCTION</t>
  </si>
  <si>
    <t>Applicance de supervision RTMS</t>
  </si>
  <si>
    <t>WBX-DEV-COMP01 (b130a6f8-6167-46b6-8a27-64c668e13860)</t>
  </si>
  <si>
    <t>esx-wbx03-ucs1-th3.cloud-temple.lan</t>
  </si>
  <si>
    <t>ds04-wbx-svc1-stor1-th3</t>
  </si>
  <si>
    <t>DEVELOPPEMENT</t>
  </si>
  <si>
    <t>Compiere DEV</t>
  </si>
  <si>
    <t>WBX-PP-ARI01 (33724473-ad65-4d25-808e-a14a8946c026)</t>
  </si>
  <si>
    <t>esx-wbx01-ucs1-th3.cloud-temple.lan</t>
  </si>
  <si>
    <t>ds02-wbx-svc1-stor1-th3</t>
  </si>
  <si>
    <t>PRE-PRODUCTION</t>
  </si>
  <si>
    <t>WBX-PP-BONITA (a59a14ec-57b1-493d-aef1-b89abf2e5a91)</t>
  </si>
  <si>
    <t>esx05-wbx-ucs01-th3.cloud-temple.lan</t>
  </si>
  <si>
    <t>WBX-PP-COMP01 (8b2ab72a-e737-4eaa-ab83-7e5e5ad8637e)</t>
  </si>
  <si>
    <t>esx-wbx02-ucs1-th3.cloud-temple.lan</t>
  </si>
  <si>
    <t>WBX-PP-FTP01 (8153a93f-39f0-4c29-82ec-ceba6c8ee897)</t>
  </si>
  <si>
    <t>ds03-wbx-svc1-stor1-th3</t>
  </si>
  <si>
    <t>WBX-PP-GW01 (e2b2a3a3-ae01-4330-9793-8589898c57a0)</t>
  </si>
  <si>
    <t>WBX-PP-MEM01 (0d7041e9-3fe2-418a-b410-971710ee677d)</t>
  </si>
  <si>
    <t>WBX-PP-MYSQL01 (05dd8d29-5650-4dae-9220-bb13b87a9cf4)</t>
  </si>
  <si>
    <t>WBX-PP-ORA11 (da7c5ee7-7df0-451e-87e6-f40852874b46)</t>
  </si>
  <si>
    <t>esx04-wbx-ucs01-itx7.cloud-temple.lan</t>
  </si>
  <si>
    <t>ds04-wbx-svc-stor1-itx7</t>
  </si>
  <si>
    <t>Compiere PP</t>
  </si>
  <si>
    <t>WBX-PP-PGSQL01 (4daea0e8-4880-4af1-be3d-2cb1d1b36d29)</t>
  </si>
  <si>
    <t>WBX-PP-ROWBX (70e19329-34ec-4ece-85ed-d42214c6209a)</t>
  </si>
  <si>
    <t>WBX-PP-SCHED01 (6280dac4-f580-4123-931d-5013ebdf6520)</t>
  </si>
  <si>
    <t>WBX-PP-WEB01 (5c23ae26-766b-49ae-9635-6d8d30c2e672)</t>
  </si>
  <si>
    <t>WBX-PP-WS01 (797c8923-e4ac-4260-9ff7-47c309c4dd5f)</t>
  </si>
  <si>
    <t>WBX-PRD-ADSYNC (505e7ce6-563b-49dc-816f-10f7909391dc)</t>
  </si>
  <si>
    <t>DirSync Prod</t>
  </si>
  <si>
    <t>WBX-PRD-ALOHA01 (1ab810a0-a19e-4ba3-8b56-acf37b7cf8dd)</t>
  </si>
  <si>
    <t>esx02-wbx-ucs1-itx7.cloud-temple.lan</t>
  </si>
  <si>
    <t>ds13-wbx-svc-stor1-itx7</t>
  </si>
  <si>
    <t>VITAL</t>
  </si>
  <si>
    <t>Appliance virtuelle ALOHA01 ITX7</t>
  </si>
  <si>
    <t>WBX-PRD-APP01 (c9084961-33da-4f73-89d9-692902fc1f56)</t>
  </si>
  <si>
    <t>esx11-wbx-ucs01-itx7.cloud-temple.lan</t>
  </si>
  <si>
    <t>ds01-wbx-svc-stor1-itx7</t>
  </si>
  <si>
    <t>Remote App</t>
  </si>
  <si>
    <t>wbx-prd-ari01 (170f2fde-06f3-4fe0-8c64-0482e8acabac)</t>
  </si>
  <si>
    <t>WBX-PRD-BAWBX (56f7505b-6328-4132-bfe3-daf426d4661d)</t>
  </si>
  <si>
    <t>esx01-wbx-ucs1-itx7.cloud-temple.lan</t>
  </si>
  <si>
    <t>WBX-PRD-BONITA (d91a366f-2dc6-4a26-864b-5bee1159f480)</t>
  </si>
  <si>
    <t>WBX-PRD-BW (e0460528-b961-4208-b54e-d0a2b7561cec)</t>
  </si>
  <si>
    <t>BASEWARE</t>
  </si>
  <si>
    <t>Basware</t>
  </si>
  <si>
    <t>WBX-PRD-CFACT (f83d3b2a-d879-496c-81ef-4e91c5f1ceba)</t>
  </si>
  <si>
    <t>ColorFactory</t>
  </si>
  <si>
    <t>WBX-PRD-COMP01 (49c5af86-9e33-4693-a103-d63060cf2b93)</t>
  </si>
  <si>
    <t>esx03-wbx-ucs1-itx7.cloud-temple.lan</t>
  </si>
  <si>
    <t>Compiere APP PRD</t>
  </si>
  <si>
    <t>WBX-PRD-DC01 (9cc5e2cb-2b38-41a5-bc56-fa1863464971)</t>
  </si>
  <si>
    <t>ds15-wbx-svc-stor1-itx7</t>
  </si>
  <si>
    <t>Contrôleur de domaine 1 PAR7</t>
  </si>
  <si>
    <t>WBX-PRD-DC02 (fba79f3f-651c-46ec-bf3e-c333ed644022)</t>
  </si>
  <si>
    <t>Controleur domaine 2 sur TH3</t>
  </si>
  <si>
    <t>WBX-PRD-FM (db86a9e9-f397-4f2c-8ccf-5bb8cd5ac5fd)</t>
  </si>
  <si>
    <t>ds07-wbx-svc1-stor1-th3</t>
  </si>
  <si>
    <t>FuturMaster</t>
  </si>
  <si>
    <t>WBX-PRD-FTP01 (3d60743b-f86f-44c8-8ae8-fc0bd7ae1048)</t>
  </si>
  <si>
    <t>wbx-prd-gfs02</t>
  </si>
  <si>
    <t>ds02-wbx-svc-stor2-th3</t>
  </si>
  <si>
    <t>WBX-PRD-GFS03 (f042fa7c-b325-4ca1-94df-7d7b669a7262)</t>
  </si>
  <si>
    <t>Gluster Cluster 2 Nœud 1</t>
  </si>
  <si>
    <t>WBX-PRD-GFS04 (e1c25565-75b6-4166-977e-36c15171023d)</t>
  </si>
  <si>
    <t>Gluster Cluster 2 Nœud 2</t>
  </si>
  <si>
    <t>WBX-PRD-GW01 (1b59ed80-a70a-4195-ae42-d0319d5f750b)</t>
  </si>
  <si>
    <t>Gateway reverse proxy Apache</t>
  </si>
  <si>
    <t>WBX-PRD-GW02 (4868d7bc-39db-4ab8-a48a-d473edcf40dc)</t>
  </si>
  <si>
    <t>Gateway Reverse Proxy Apache</t>
  </si>
  <si>
    <t>WBX-PRD-JENK (3b0bb5a1-9a79-4dbc-8479-609e9057beb7)</t>
  </si>
  <si>
    <t>Jenkins</t>
  </si>
  <si>
    <t>WBX-PRD-KEEPEEK (14007714-04a2-4ea6-9b02-a40bda28d7d3)</t>
  </si>
  <si>
    <t>WBX-PRD-KOFAX (103d639c-a338-4e36-a260-4d295a6d0d91)</t>
  </si>
  <si>
    <t>wbx-prd-map01 (3d3895b5-b4d1-4735-b949-8be451874d95)</t>
  </si>
  <si>
    <t>WBX-PRD-MASTER (077a20e3-b8a9-49d0-8b33-5bf7c5469fa5)</t>
  </si>
  <si>
    <t>SMTP</t>
  </si>
  <si>
    <t>WBX-PRD-MEM01 (fa7777df-417c-42d2-8b6e-6cfcc906498e)</t>
  </si>
  <si>
    <t>Web Magento</t>
  </si>
  <si>
    <t>WBX-PRD-MEM02 (bce373b8-3b64-4a40-8c9e-7a4057e02a0d)</t>
  </si>
  <si>
    <t>WBX-PRD-MSSQL (e6a9eed0-8fe0-466b-bfd8-6db81715a7df)</t>
  </si>
  <si>
    <t>SAGE;BASEWARE;MYREPORT</t>
  </si>
  <si>
    <t>SAGE S100</t>
  </si>
  <si>
    <t>WBX-PRD-MySQL01 (77432672-b4d3-43a6-94df-87c3388da96b)</t>
  </si>
  <si>
    <t>ds06-wbx-svc-stor1-itx7</t>
  </si>
  <si>
    <t>Serveur MySQL Magento</t>
  </si>
  <si>
    <t>WBX-PRD-MySQL02 (d7bc839b-d688-4452-b068-e513f405e237)</t>
  </si>
  <si>
    <t>ds06-wbx-svc1-stor1-th3</t>
  </si>
  <si>
    <t>wbx-prd-ns01 (8160620b-a584-41fd-b698-d0390c12afc8)</t>
  </si>
  <si>
    <t>Serveur DNS NTP et Postfix</t>
  </si>
  <si>
    <t>wbx-prd-ns02 (3cab6d92-e22a-4878-97c9-5588830c5de0)</t>
  </si>
  <si>
    <t>Serveur DNS 2</t>
  </si>
  <si>
    <t>WBX-PRD-ORA01 (3b9b2e13-a16c-4d14-9767-30bd47c0e81d)</t>
  </si>
  <si>
    <t>Serveur ORACLE</t>
  </si>
  <si>
    <t>WBX-PRD-ORA02 (cafeaa94-46f1-42b1-aa83-c9a6092132cf)</t>
  </si>
  <si>
    <t>esx04-wbx-ucs01-th3.cloud-temple.lan</t>
  </si>
  <si>
    <t>ds05-wbx-svc1-stor1-th3</t>
  </si>
  <si>
    <t>Compiere Prod Secours</t>
  </si>
  <si>
    <t>WBX-PRD-PGSQL01 (2b9f711c-7b0e-422d-b2ac-6f6834bc3436)</t>
  </si>
  <si>
    <t>ds10-wbx-svc-stor1-itx7</t>
  </si>
  <si>
    <t>WBX-PRD-PGSQL02 (791fedac-5ee7-4f15-b39d-511d2a8855a9)</t>
  </si>
  <si>
    <t>ds08-wbx-svc1-stor1-th3</t>
  </si>
  <si>
    <t>WBX-PRD-QVIEW (16e06ed6-4742-4cf5-aa15-28ffb20fa457)</t>
  </si>
  <si>
    <t>Qlikview Prod</t>
  </si>
  <si>
    <t>WBX-PRD-REPORT (dc987da9-1e89-44ba-b16c-7ac077a226dd)</t>
  </si>
  <si>
    <t>Sage MyReport Prod</t>
  </si>
  <si>
    <t>WBX-PRD-RWB01 (fff99046-b07a-4678-83e9-30449f1c39c9)</t>
  </si>
  <si>
    <t>WBX-PRD-SCHED01 (42405d89-9f26-42eb-b318-89d1494fba61)</t>
  </si>
  <si>
    <t>Scheduler Prod Nouveau</t>
  </si>
  <si>
    <t>WBX-PRD-SCHEDULER (00b58a48-64f8-48c3-853b-5a371cbb4d8e)</t>
  </si>
  <si>
    <t>WBX-PRD-SEPA (1771d2e3-54f7-400c-bfdc-40f46ade7c15)</t>
  </si>
  <si>
    <t>SEPA Prod</t>
  </si>
  <si>
    <t>WBX-PRD-STAT (c910d563-2f66-49ce-a848-76f691b8ac25)</t>
  </si>
  <si>
    <t>Statigest Prod</t>
  </si>
  <si>
    <t>WBX-PRD-WS01 (db75db94-d5e2-49a0-b077-c85bf1851552)</t>
  </si>
  <si>
    <t>ARIANE, COMPIERE, WINDU</t>
  </si>
  <si>
    <t>Web Services Compiere</t>
  </si>
  <si>
    <t>WBX-REC-BONITA (2b4119c9-f94d-4fe2-a7df-2455c07e2edc)</t>
  </si>
  <si>
    <t>RECETTE</t>
  </si>
  <si>
    <t>WBX-REC-DIVERSBO (81fe3224-7d0a-4293-bc1b-4e86edf093d8)</t>
  </si>
  <si>
    <t>REC2 BOARIANNE, ROWBX, MAPGEN, COMPIERE, BONITA</t>
  </si>
  <si>
    <t>WBX-REC-KEEPEEK (48de234b-d13b-4535-abf0-e7d0917eb970)</t>
  </si>
  <si>
    <t>WBX-REC-MSSQL (3b57f8ee-7ee9-4e05-915e-ba69887fb814)</t>
  </si>
  <si>
    <t>MSSQL Sage Recette</t>
  </si>
  <si>
    <t>WBX-REC-MYSQL01 (b8f1dc41-f323-4b05-96ea-44a6b9383f8b)</t>
  </si>
  <si>
    <t>B2B FO, B2C FO</t>
  </si>
  <si>
    <t>WBX-REC-ORA21 (980a2b89-d28f-4ee0-a057-18ad642548ce)</t>
  </si>
  <si>
    <t>Oracle Compiere Recette</t>
  </si>
  <si>
    <t>WBX-REC-QV01 (78d9680f-d1b4-4eaf-9e51-1be8f71c96d5)</t>
  </si>
  <si>
    <t>Qlikview Recette</t>
  </si>
  <si>
    <t>WBX-REC-TLINK (b10e0493-222c-4ec0-982e-e5b38184f973)</t>
  </si>
  <si>
    <t>Testlink Recette</t>
  </si>
  <si>
    <t>wbx-srv-aloha02 (82ccbbb7-b01b-4cf4-b5ab-cc0f0cc5e494)</t>
  </si>
  <si>
    <t>Appliance virtuelle ALOHA02  TCY</t>
  </si>
  <si>
    <t>WBX-SRV-EFTADM (7abeb117-2440-4253-9547-29eb30a78d55)</t>
  </si>
  <si>
    <t>Serveur Administration</t>
  </si>
  <si>
    <t>WBX-SRV-LOG01 (edd71ba0-960e-48ef-ae65-ece6114d1d92)</t>
  </si>
  <si>
    <t>Serveur Syslog Aloha</t>
  </si>
  <si>
    <t>AUTRE</t>
  </si>
  <si>
    <t>Veeam Projet Temporaire</t>
  </si>
  <si>
    <t>false</t>
  </si>
  <si>
    <t>TEMPLATE-WINDOWS2012R2-FR-50G (25bee7b1-3b01-4657-8738-dff12ae62c62)</t>
  </si>
  <si>
    <t>TPL-BACK (49b81812-604f-45c9-911e-9e871374cd70)</t>
  </si>
  <si>
    <t>WBX-BIZ-PRD-WEB01 (e76fb148-7339-4f4b-8f9c-170235488635)</t>
  </si>
  <si>
    <t>WBX-BIZ-REC-WEB01 (2339813f-b5f6-4bff-89dc-26cb61bc65d5)</t>
  </si>
  <si>
    <t>WBX-PP-MEM02 (d5e37436-210d-42ff-9dd3-467414d9789d)</t>
  </si>
  <si>
    <t>WBX-PP-MSSQL01 (8cf239b2-785b-4131-bf76-a6831ada8a53)</t>
  </si>
  <si>
    <t>WBX-PP-MYSQL02 (5e8469bb-3235-4721-b7a5-c14f4053f5ec)</t>
  </si>
  <si>
    <t>WBX-PP-MYSQL03 (9d4c20a2-3bea-48b5-aa4d-f141d79cf42c)</t>
  </si>
  <si>
    <t>WBX-PP-MYSQL04 (60446cad-01aa-461e-8920-56d24387be0f)</t>
  </si>
  <si>
    <t>ds01-wbx-stw-ms-stor1-itx7</t>
  </si>
  <si>
    <t>ds03-wbx-stw3-stor2-th3</t>
  </si>
  <si>
    <t>WBX-PP-WEB02 (63a5adb2-8dd7-49ce-9562-2dd4f63a863e)</t>
  </si>
  <si>
    <t>wbx-prd-ari01_pra (8b9772d2-c8c0-42a1-98e9-9b90459889bd)</t>
  </si>
  <si>
    <t>PRODUCTION PRA</t>
  </si>
  <si>
    <t>WBX-PRD-BO02 (296b6ce8-3ee1-415a-a984-9d8c42818084)</t>
  </si>
  <si>
    <t>WBX-PRD-BONITA_pra (911ec408-e10d-4186-806c-df57d5557e65)</t>
  </si>
  <si>
    <t>WBX-PRD-COMP01_pra (89ede8bc-55b2-4297-8f2b-c1e8211a6bf6)</t>
  </si>
  <si>
    <t>WBX-PRD-DFS01 (6e810689-f7c0-4a75-8252-f47280612aee)</t>
  </si>
  <si>
    <t>ds01-wbx-stw-ms-stor1-itx7;ds13-wbx-svc-stor1-itx7</t>
  </si>
  <si>
    <t>WBX-PRD-DFS02 (1bfe5466-5086-4cae-b7e6-858cf06c80da)</t>
  </si>
  <si>
    <t>ds01-wbx-stw3-stor2-th3;ds02-wbx-svc1-stor1-th3;ds03-wbx-stw3-stor2-th3</t>
  </si>
  <si>
    <t>WBX-PRD-FLUNCH</t>
  </si>
  <si>
    <t>ds01-wbx-svc-stor2-th3;ds01-wbx-svc1-stor1-th3;ds04-wbx-svc1-stor3-th3</t>
  </si>
  <si>
    <t>WBX-PRD-FS02 (651cc4b3-8c4b-4806-adff-bb0aeac451a0)</t>
  </si>
  <si>
    <t>ds01-wbx-stw3-stor2-th3;ds01-wbx-svc-stor2-th3;ds02-wbx-stw3-stor2-th3</t>
  </si>
  <si>
    <t>WBX-PRD-FS03 (331ad172-7512-44ad-b9ed-3cc82ffd9c3c)</t>
  </si>
  <si>
    <t>ds01-wbx-stw-ms-stor1-itx7;ds15-wbx-svc-stor1-itx7</t>
  </si>
  <si>
    <t>WBX-PRD-FTP01_pra (84d42036-d472-4937-9e48-ee319ffd00a3)</t>
  </si>
  <si>
    <t>wbx-prd-gfs01 (8f21ad59-e0e8-40c3-bdfc-d9a2a4be996b)</t>
  </si>
  <si>
    <t>ds08-wbx-svc-stor1-itx7</t>
  </si>
  <si>
    <t>wbx-prd-gfs1 (dd0933c0-366f-41ed-8b7b-355507a9310f)</t>
  </si>
  <si>
    <t>wbx-prd-gfs2 (6e14f486-d77c-41d0-9538-d3142e209cad)</t>
  </si>
  <si>
    <t>ds01-wbx-svc-stor2-th3</t>
  </si>
  <si>
    <t>WBX-PRD-KEEPEEK_pra (7c8ee78a-91fd-4f20-abcc-4c42c0058b33)</t>
  </si>
  <si>
    <t>wbx-prd-map01_pra (27b71e2b-cc97-427f-9bd5-d7b7bef5cf2f)</t>
  </si>
  <si>
    <t>WBX-PRD-MSAPP02 (1104167e-d5cc-439e-8e64-1b5d25d8d3b1)</t>
  </si>
  <si>
    <t>WBX-PRD-MSSQL02 (324d86f4-303b-4d20-b870-04d7f5e8a55f)</t>
  </si>
  <si>
    <t>WBX-PRD-MSSQL03 (e9510230-adf3-4c7a-bdb6-1d0d67835bf6)</t>
  </si>
  <si>
    <t>WBX-PRD-MYSQL03 (de643c56-e178-4993-876c-428577b50cbf)</t>
  </si>
  <si>
    <t>ds05-wbx-svc-stor1-itx7</t>
  </si>
  <si>
    <t>WBX-PRD-MYSQL04 (d8210f6c-220d-4e36-9e1c-c2b27e32b034)</t>
  </si>
  <si>
    <t>WBX-PRD-NAV01 (087f81e3-6483-47ff-8f76-6609a85ee5b8)</t>
  </si>
  <si>
    <t>WBX-PRD-NS01-clone-CST</t>
  </si>
  <si>
    <t>ZFS_WBX_NS01_637002</t>
  </si>
  <si>
    <t>WBX-PRD-PGSQL04 (060c1dee-6838-4310-af80-9d639f414c7b)</t>
  </si>
  <si>
    <t>ds07-wbx-svc-stor1-itx7;ds11-wbx-svc-stor1-itx7</t>
  </si>
  <si>
    <t>WBX-PRD-PGSQL05 (cfe15b23-4829-469c-9571-d89b86ba005c)</t>
  </si>
  <si>
    <t>WBX-PRD-RWB01_pra (921580b8-df15-4230-b19c-ae6579a5643a)</t>
  </si>
  <si>
    <t>WBX-PRD-SCHED01_pra (467b1b86-e879-4ef4-9a6f-3afe8e9f0ae6)</t>
  </si>
  <si>
    <t>WBX-PRD-SCHEDULER_pra (05c8c1ec-ab8a-43d4-ba74-46eda49534e1)</t>
  </si>
  <si>
    <t>WBX-PRD-VIVAWEB01 (2fce02ee-2386-48d9-82eb-49b0db617843)</t>
  </si>
  <si>
    <t>wbx-prd-web01 (aa0d9b88-dfd8-4a1a-97e1-0c9007368aee)</t>
  </si>
  <si>
    <t>wbx-prd-web02 (58a411f0-abd3-4fa4-9892-13460613f8ac)</t>
  </si>
  <si>
    <t>wbx-prd-web03 (da16b7d0-d37b-44f1-ae08-1ce4f2b58833)</t>
  </si>
  <si>
    <t>wbx-prd-web04 (a305e9d0-23d7-41af-80a4-ed4b66054f6f)</t>
  </si>
  <si>
    <t>wbx-prd-web05 (9307173f-16d7-42e3-a0da-c184392ad622)</t>
  </si>
  <si>
    <t>B2C FO ADMIN MAGENTO; CDN; ORDONNANCEUR FO</t>
  </si>
  <si>
    <t>wbx-prd-web06 (6cd01009-4a06-4ae3-9f8f-76ddc9077ad5)</t>
  </si>
  <si>
    <t>WBX-PRD-WS01_pra (32f460c7-d011-4117-b57a-a420a19e663e)</t>
  </si>
  <si>
    <t>WBX-PRD-WSUS01 (7c859ee0-207b-45ce-875b-dcda42b44b13)</t>
  </si>
  <si>
    <t>WBX-REC-BONITA_UPGRADE</t>
  </si>
  <si>
    <t>WBX-REC-BW (d0e06f6c-7dc9-44e8-bf5e-35c37ad56658)</t>
  </si>
  <si>
    <t>BW Recette</t>
  </si>
  <si>
    <t>WBX-REC-COMP03 (ecaac934-cf5a-4db8-82c6-3860f06b1a5c)</t>
  </si>
  <si>
    <t>WBX-REC-COMP04 (215ce0d4-f82f-43d8-a4a9-f097b7785db5)</t>
  </si>
  <si>
    <t>WBX-REC-COMPIERE</t>
  </si>
  <si>
    <t>WBX-REC-DCK01 (b4f7321c-9588-43d6-9463-1c29e472d454)</t>
  </si>
  <si>
    <t>WBX-REC-DCK02 (7b65c249-7f77-4535-98d8-0ce7c9a0c9e5)</t>
  </si>
  <si>
    <t>WBX-REC-DOCKER (1716d5fd-a9d1-401a-adca-7acc0ecd9937)</t>
  </si>
  <si>
    <t>WBX-REC-MSSQL03 (15e79d2d-9201-46f8-a391-bb233488dcaf)</t>
  </si>
  <si>
    <t>WBX-REC-NAV01 (4dbf3a0e-f863-4291-aa1a-b17549407b01)</t>
  </si>
  <si>
    <t>WBX-REC-ORA22 (e87ceab9-3408-48a9-a498-fd50ba25b4f0)</t>
  </si>
  <si>
    <t>WBX-REC-ROWBX (9676988e-9d62-4c64-b008-80c999f175be)</t>
  </si>
  <si>
    <t>REC1 BOARIANNE, ROWBX, MAPGEN, COMPIERE</t>
  </si>
  <si>
    <t>WBX-REC-ROWBX_UPGRADE</t>
  </si>
  <si>
    <t>WBX-REC-VIVAWEB01 (fd0529d5-276b-4192-a973-9f87e5f958cd)</t>
  </si>
  <si>
    <t>WBX-REC-WEB01 (fcf5b38d-1bf4-4d07-84c5-a90c1181e274)</t>
  </si>
  <si>
    <t>WBX-REC-WEB01_UPGRADE2</t>
  </si>
  <si>
    <t>WBX-SRV-BCK01 (9c7a6791-f34f-4b9e-8132-104f56295d1c)</t>
  </si>
  <si>
    <t>wbx-tpl-deb8 (95e276f9-f2f9-4e82-8a90-e74a00ee1a03)</t>
  </si>
  <si>
    <t>wbx-tpl-front (f5c212c8-cc9b-4c42-bb40-c1f6921ee901)</t>
  </si>
  <si>
    <t>WBX-TST-WEB03-PHP-56</t>
  </si>
  <si>
    <t>DESNOUETTE</t>
  </si>
  <si>
    <t>B2B FO; B2C FO</t>
  </si>
  <si>
    <t>ARIANE, ROWBX, MAPGEN</t>
  </si>
  <si>
    <t>ARIANE; ROWBX; MAPGEN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</si>
</sst>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5">
    <numFmt numFmtId="6" formatCode="#,##0\ &quot;€&quot;;[Red]\-#,##0\ &quot;€&quot;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[$-F800]dddd\,\ mmmm\ dd\,\ yyyy"/>
    <numFmt numFmtId="165" formatCode="_-* #,##0\ &quot;€&quot;_-;\-* #,##0\ &quot;€&quot;_-;_-* &quot;-&quot;??\ &quot;€&quot;_-;_-@_-"/>
    <numFmt numFmtId="166" formatCode="#,##0.00\ &quot;€&quot;"/>
    <numFmt numFmtId="167" formatCode="#,##0\ &quot;€&quot;"/>
    <numFmt numFmtId="168" formatCode="&quot;€&quot;#,##0_);[Red]\(&quot;€&quot;#,##0\)"/>
    <numFmt numFmtId="169" formatCode="_-* #,##0.00\ [$€-40C]_-;\-* #,##0.00\ [$€-40C]_-;_-* &quot;-&quot;??\ [$€-40C]_-;_-@_-"/>
    <numFmt numFmtId="170" formatCode="&quot;€&quot;#,##0.00_);[Red]\(&quot;€&quot;#,##0.00\)"/>
    <numFmt numFmtId="171" formatCode="0.0"/>
    <numFmt numFmtId="172" formatCode="&quot;€&quot;#,##0.00_);\(&quot;€&quot;#,##0.00\)"/>
    <numFmt numFmtId="173" formatCode="_(&quot;€&quot;* #,##0.00_);_(&quot;€&quot;* \(#,##0.00\);_(&quot;€&quot;* &quot;-&quot;??_);_(@_)"/>
    <numFmt numFmtId="174" formatCode="mm\-yyyy"/>
    <numFmt numFmtId="175" formatCode="mmmm\ yyyy"/>
  </numFmts>
  <fonts count="4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0"/>
      <color indexed="8"/>
      <name val="Arial"/>
      <family val="2"/>
    </font>
    <font>
      <sz val="8"/>
      <color theme="1"/>
      <name val="Calibri"/>
      <family val="2"/>
      <scheme val="minor"/>
    </font>
    <font>
      <sz val="8"/>
      <color rgb="FF808080"/>
      <name val="Calibri"/>
      <family val="2"/>
    </font>
    <font>
      <i/>
      <sz val="8"/>
      <name val="Calibri"/>
      <family val="2"/>
    </font>
    <font>
      <sz val="8"/>
      <name val="Arial"/>
      <family val="2"/>
    </font>
    <font>
      <sz val="8"/>
      <name val="Calibri"/>
      <family val="2"/>
    </font>
    <font>
      <sz val="8"/>
      <name val="Calibri"/>
      <family val="2"/>
      <scheme val="minor"/>
    </font>
    <font>
      <b/>
      <sz val="14"/>
      <color rgb="FFFFFFFF"/>
      <name val="Calibri"/>
      <family val="2"/>
    </font>
    <font>
      <b/>
      <sz val="10"/>
      <color rgb="FF000000"/>
      <name val="Calibri"/>
      <family val="2"/>
    </font>
    <font>
      <sz val="10"/>
      <color rgb="FF000000"/>
      <name val="Calibri"/>
      <family val="2"/>
    </font>
    <font>
      <b/>
      <sz val="14"/>
      <color rgb="FF000000"/>
      <name val="Calibri"/>
      <family val="2"/>
    </font>
    <font>
      <sz val="11"/>
      <color theme="1"/>
      <name val="Calibri"/>
      <family val="2"/>
    </font>
    <font>
      <b/>
      <sz val="12"/>
      <color rgb="FF000000"/>
      <name val="Calibri"/>
      <family val="2"/>
    </font>
    <font>
      <b/>
      <sz val="11"/>
      <color rgb="FF000000"/>
      <name val="Calibri"/>
      <family val="2"/>
    </font>
    <font>
      <i/>
      <sz val="11"/>
      <color rgb="FF000000"/>
      <name val="Calibri"/>
      <family val="2"/>
    </font>
    <font>
      <b/>
      <sz val="9"/>
      <color rgb="FF000000"/>
      <name val="Calibri"/>
      <family val="2"/>
    </font>
    <font>
      <i/>
      <sz val="8"/>
      <color rgb="FFFF0000"/>
      <name val="Calibri"/>
      <family val="2"/>
    </font>
    <font>
      <sz val="8"/>
      <color rgb="FFFF0000"/>
      <name val="Calibri"/>
      <family val="2"/>
    </font>
    <font>
      <b/>
      <i/>
      <sz val="12"/>
      <color rgb="FF000000"/>
      <name val="Calibri"/>
      <family val="2"/>
    </font>
    <font>
      <i/>
      <sz val="12"/>
      <color rgb="FF000000"/>
      <name val="Calibri"/>
      <family val="2"/>
    </font>
    <font>
      <sz val="10"/>
      <name val="Calibri"/>
      <family val="2"/>
    </font>
    <font>
      <b/>
      <sz val="11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rgb="FF000000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18"/>
      <color theme="0" tint="-0.14999847407452621"/>
      <name val="Calibri"/>
      <family val="2"/>
      <scheme val="minor"/>
    </font>
    <font>
      <b/>
      <sz val="14"/>
      <color theme="0" tint="-4.9989318521683403E-2"/>
      <name val="Calibri"/>
      <family val="2"/>
      <scheme val="minor"/>
    </font>
    <font>
      <b/>
      <sz val="18"/>
      <color theme="0" tint="-4.9989318521683403E-2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0"/>
      <color indexed="63"/>
      <name val="Arial"/>
      <family val="2"/>
    </font>
  </fonts>
  <fills count="28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9F9F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E26B0A"/>
        <bgColor rgb="FF000000"/>
      </patternFill>
    </fill>
    <fill>
      <patternFill patternType="solid">
        <fgColor rgb="FFFABF8F"/>
        <bgColor rgb="FF000000"/>
      </patternFill>
    </fill>
    <fill>
      <patternFill patternType="solid">
        <fgColor rgb="FFFDE9D9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FCD5B4"/>
        <bgColor rgb="FF000000"/>
      </patternFill>
    </fill>
    <fill>
      <patternFill patternType="solid">
        <fgColor theme="0"/>
        <bgColor rgb="FF000000"/>
      </patternFill>
    </fill>
    <fill>
      <patternFill patternType="solid">
        <fgColor rgb="FFD9D9D9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theme="5"/>
        <bgColor rgb="FF000000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AFAFA"/>
        <bgColor indexed="64"/>
      </patternFill>
    </fill>
  </fills>
  <borders count="15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theme="0"/>
      </right>
      <top style="medium">
        <color theme="0"/>
      </top>
      <bottom/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rgb="FFAAAAAA"/>
      </left>
      <right style="thin">
        <color rgb="FFAAAAAA"/>
      </right>
      <top style="thin">
        <color rgb="FFAAAAAA"/>
      </top>
      <bottom style="thin">
        <color rgb="FFAAAAAA"/>
      </bottom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6"/>
      </left>
      <right style="thin">
        <color theme="6"/>
      </right>
      <top style="thin">
        <color theme="6"/>
      </top>
      <bottom style="thin">
        <color theme="6"/>
      </bottom>
      <diagonal/>
    </border>
    <border>
      <left style="thin">
        <color theme="6"/>
      </left>
      <right style="thin">
        <color theme="6"/>
      </right>
      <top style="thin">
        <color theme="6"/>
      </top>
      <bottom style="thin">
        <color theme="0" tint="-0.2499465926084170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/>
      <bottom style="dotted">
        <color auto="1"/>
      </bottom>
      <diagonal/>
    </border>
    <border>
      <left/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medium">
        <color indexed="64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medium">
        <color indexed="64"/>
      </left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/>
      <top style="dotted">
        <color indexed="64"/>
      </top>
      <bottom/>
      <diagonal/>
    </border>
    <border>
      <left/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/>
      <top style="medium">
        <color indexed="64"/>
      </top>
      <bottom style="dashed">
        <color indexed="64"/>
      </bottom>
      <diagonal/>
    </border>
    <border>
      <left/>
      <right/>
      <top style="medium">
        <color indexed="64"/>
      </top>
      <bottom style="dashed">
        <color indexed="64"/>
      </bottom>
      <diagonal/>
    </border>
    <border>
      <left/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/>
      <top style="dashed">
        <color indexed="64"/>
      </top>
      <bottom style="dashed">
        <color indexed="64"/>
      </bottom>
      <diagonal/>
    </border>
    <border>
      <left/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/>
      <top style="dashed">
        <color indexed="64"/>
      </top>
      <bottom style="medium">
        <color indexed="64"/>
      </bottom>
      <diagonal/>
    </border>
    <border>
      <left/>
      <right/>
      <top style="dashed">
        <color indexed="64"/>
      </top>
      <bottom style="medium">
        <color indexed="64"/>
      </bottom>
      <diagonal/>
    </border>
    <border>
      <left/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/>
      <bottom/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dotted">
        <color indexed="64"/>
      </right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auto="1"/>
      </bottom>
      <diagonal/>
    </border>
    <border>
      <left/>
      <right/>
      <top style="thin">
        <color indexed="64"/>
      </top>
      <bottom style="dotted">
        <color auto="1"/>
      </bottom>
      <diagonal/>
    </border>
    <border>
      <left/>
      <right style="dashed">
        <color indexed="64"/>
      </right>
      <top style="thin">
        <color indexed="64"/>
      </top>
      <bottom style="dotted">
        <color auto="1"/>
      </bottom>
      <diagonal/>
    </border>
    <border>
      <left style="dashed">
        <color indexed="64"/>
      </left>
      <right/>
      <top style="thin">
        <color indexed="64"/>
      </top>
      <bottom style="dotted">
        <color auto="1"/>
      </bottom>
      <diagonal/>
    </border>
    <border>
      <left/>
      <right style="dotted">
        <color auto="1"/>
      </right>
      <top style="thin">
        <color indexed="64"/>
      </top>
      <bottom style="dotted">
        <color auto="1"/>
      </bottom>
      <diagonal/>
    </border>
    <border>
      <left style="dotted">
        <color auto="1"/>
      </left>
      <right/>
      <top style="thin">
        <color indexed="64"/>
      </top>
      <bottom style="dashed">
        <color indexed="64"/>
      </bottom>
      <diagonal/>
    </border>
    <border>
      <left/>
      <right/>
      <top style="thin">
        <color indexed="64"/>
      </top>
      <bottom style="dashed">
        <color indexed="64"/>
      </bottom>
      <diagonal/>
    </border>
    <border>
      <left style="dotted">
        <color indexed="64"/>
      </left>
      <right/>
      <top style="dashed">
        <color indexed="64"/>
      </top>
      <bottom style="dashed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/>
      <bottom style="dashed">
        <color indexed="64"/>
      </bottom>
      <diagonal/>
    </border>
    <border>
      <left style="medium">
        <color indexed="64"/>
      </left>
      <right/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medium">
        <color indexed="64"/>
      </right>
      <top/>
      <bottom style="dashed">
        <color indexed="64"/>
      </bottom>
      <diagonal/>
    </border>
    <border>
      <left style="medium">
        <color indexed="64"/>
      </left>
      <right style="medium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dashed">
        <color indexed="64"/>
      </top>
      <bottom/>
      <diagonal/>
    </border>
    <border>
      <left/>
      <right/>
      <top style="dashed">
        <color indexed="64"/>
      </top>
      <bottom/>
      <diagonal/>
    </border>
    <border>
      <left/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 style="medium">
        <color indexed="64"/>
      </right>
      <top style="dashed">
        <color indexed="64"/>
      </top>
      <bottom/>
      <diagonal/>
    </border>
    <border>
      <left style="medium">
        <color indexed="64"/>
      </left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/>
      <right style="dotted">
        <color indexed="64"/>
      </right>
      <top style="medium">
        <color indexed="64"/>
      </top>
      <bottom style="dashed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dotted">
        <color indexed="64"/>
      </right>
      <top style="dashed">
        <color indexed="64"/>
      </top>
      <bottom style="dashed">
        <color indexed="64"/>
      </bottom>
      <diagonal/>
    </border>
    <border>
      <left/>
      <right style="dotted">
        <color indexed="64"/>
      </right>
      <top style="dashed">
        <color indexed="64"/>
      </top>
      <bottom/>
      <diagonal/>
    </border>
    <border>
      <left/>
      <right style="dotted">
        <color indexed="64"/>
      </right>
      <top style="dash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 style="dotted">
        <color indexed="64"/>
      </left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AAAAAA"/>
      </left>
      <right style="thin">
        <color rgb="FFAAAAAA"/>
      </right>
      <top/>
      <bottom style="thin">
        <color rgb="FFAAAAAA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otted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17">
    <xf numFmtId="0" fontId="0" fillId="0" borderId="0"/>
    <xf numFmtId="44" fontId="1" fillId="0" borderId="0" applyFont="0" applyFill="0" applyBorder="0" applyAlignment="0" applyProtection="0"/>
    <xf numFmtId="0" fontId="7" fillId="6" borderId="13" applyNumberFormat="0" applyProtection="0">
      <alignment horizontal="center"/>
    </xf>
    <xf numFmtId="1" fontId="7" fillId="6" borderId="13" applyProtection="0">
      <alignment horizontal="center"/>
    </xf>
    <xf numFmtId="0" fontId="7" fillId="7" borderId="13" applyNumberFormat="0" applyProtection="0">
      <alignment horizontal="center"/>
    </xf>
    <xf numFmtId="1" fontId="7" fillId="7" borderId="13" applyProtection="0">
      <alignment horizontal="center"/>
    </xf>
    <xf numFmtId="1" fontId="7" fillId="7" borderId="13" applyProtection="0">
      <alignment horizontal="center"/>
    </xf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42" fillId="27" borderId="150" applyNumberFormat="0" applyProtection="0">
      <alignment horizontal="center"/>
    </xf>
    <xf numFmtId="0" fontId="42" fillId="7" borderId="150" applyNumberFormat="0" applyProtection="0">
      <alignment horizontal="center"/>
    </xf>
    <xf numFmtId="0" fontId="42" fillId="7" borderId="150" applyNumberFormat="0" applyProtection="0">
      <alignment horizontal="center"/>
    </xf>
    <xf numFmtId="1" fontId="42" fillId="6" borderId="150" applyProtection="0">
      <alignment horizontal="center"/>
    </xf>
    <xf numFmtId="0" fontId="42" fillId="6" borderId="150" applyNumberFormat="0" applyProtection="0">
      <alignment horizontal="center"/>
    </xf>
    <xf numFmtId="1" fontId="42" fillId="7" borderId="150" applyProtection="0">
      <alignment horizontal="center"/>
    </xf>
  </cellStyleXfs>
  <cellXfs count="925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5" fillId="0" borderId="0" xfId="0" applyFont="1"/>
    <xf numFmtId="0" fontId="4" fillId="0" borderId="0" xfId="0" applyFont="1"/>
    <xf numFmtId="0" fontId="3" fillId="2" borderId="3" xfId="0" applyFont="1" applyFill="1" applyBorder="1"/>
    <xf numFmtId="14" fontId="2" fillId="0" borderId="4" xfId="0" applyNumberFormat="1" applyFont="1" applyBorder="1"/>
    <xf numFmtId="0" fontId="3" fillId="2" borderId="5" xfId="0" applyFont="1" applyFill="1" applyBorder="1"/>
    <xf numFmtId="14" fontId="2" fillId="0" borderId="6" xfId="0" applyNumberFormat="1" applyFont="1" applyBorder="1"/>
    <xf numFmtId="0" fontId="3" fillId="2" borderId="7" xfId="0" applyFont="1" applyFill="1" applyBorder="1"/>
    <xf numFmtId="0" fontId="6" fillId="2" borderId="9" xfId="0" applyFont="1" applyFill="1" applyBorder="1"/>
    <xf numFmtId="0" fontId="2" fillId="0" borderId="10" xfId="0" applyFont="1" applyBorder="1"/>
    <xf numFmtId="164" fontId="2" fillId="0" borderId="8" xfId="0" applyNumberFormat="1" applyFont="1" applyBorder="1" applyAlignment="1">
      <alignment horizontal="left"/>
    </xf>
    <xf numFmtId="0" fontId="8" fillId="0" borderId="0" xfId="0" applyFont="1"/>
    <xf numFmtId="0" fontId="10" fillId="9" borderId="12" xfId="0" applyFont="1" applyFill="1" applyBorder="1" applyAlignment="1">
      <alignment horizontal="center" vertical="center"/>
    </xf>
    <xf numFmtId="0" fontId="11" fillId="8" borderId="13" xfId="2" applyFont="1" applyFill="1" applyBorder="1" applyAlignment="1">
      <alignment horizontal="center"/>
    </xf>
    <xf numFmtId="0" fontId="12" fillId="9" borderId="12" xfId="0" applyFont="1" applyFill="1" applyBorder="1" applyAlignment="1">
      <alignment horizontal="center" vertical="center"/>
    </xf>
    <xf numFmtId="0" fontId="11" fillId="4" borderId="13" xfId="2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 vertical="center"/>
    </xf>
    <xf numFmtId="0" fontId="10" fillId="9" borderId="14" xfId="0" applyFont="1" applyFill="1" applyBorder="1" applyAlignment="1">
      <alignment horizontal="center" vertical="center"/>
    </xf>
    <xf numFmtId="0" fontId="10" fillId="9" borderId="15" xfId="0" applyFont="1" applyFill="1" applyBorder="1" applyAlignment="1">
      <alignment horizontal="center" vertical="center"/>
    </xf>
    <xf numFmtId="0" fontId="12" fillId="9" borderId="15" xfId="0" applyFont="1" applyFill="1" applyBorder="1" applyAlignment="1">
      <alignment horizontal="center" vertical="center"/>
    </xf>
    <xf numFmtId="0" fontId="12" fillId="0" borderId="15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1" fontId="12" fillId="0" borderId="12" xfId="0" applyNumberFormat="1" applyFont="1" applyBorder="1" applyAlignment="1">
      <alignment horizontal="center" vertical="center"/>
    </xf>
    <xf numFmtId="1" fontId="12" fillId="9" borderId="12" xfId="0" applyNumberFormat="1" applyFont="1" applyFill="1" applyBorder="1" applyAlignment="1">
      <alignment horizontal="center" vertical="center"/>
    </xf>
    <xf numFmtId="0" fontId="13" fillId="0" borderId="12" xfId="0" applyFont="1" applyBorder="1"/>
    <xf numFmtId="0" fontId="13" fillId="9" borderId="12" xfId="0" applyFont="1" applyFill="1" applyBorder="1"/>
    <xf numFmtId="0" fontId="12" fillId="0" borderId="14" xfId="0" applyFont="1" applyBorder="1" applyAlignment="1">
      <alignment horizontal="center" vertical="center"/>
    </xf>
    <xf numFmtId="0" fontId="12" fillId="9" borderId="14" xfId="0" applyFont="1" applyFill="1" applyBorder="1" applyAlignment="1">
      <alignment horizontal="center" vertical="center"/>
    </xf>
    <xf numFmtId="1" fontId="12" fillId="0" borderId="14" xfId="0" applyNumberFormat="1" applyFont="1" applyBorder="1" applyAlignment="1">
      <alignment horizontal="center" vertical="center"/>
    </xf>
    <xf numFmtId="0" fontId="12" fillId="9" borderId="16" xfId="0" applyFont="1" applyFill="1" applyBorder="1" applyAlignment="1">
      <alignment horizontal="center" vertical="center"/>
    </xf>
    <xf numFmtId="0" fontId="13" fillId="10" borderId="11" xfId="0" applyFont="1" applyFill="1" applyBorder="1" applyAlignment="1">
      <alignment horizontal="center"/>
    </xf>
    <xf numFmtId="0" fontId="13" fillId="10" borderId="11" xfId="0" quotePrefix="1" applyFont="1" applyFill="1" applyBorder="1" applyAlignment="1">
      <alignment horizontal="center"/>
    </xf>
    <xf numFmtId="0" fontId="13" fillId="5" borderId="15" xfId="0" applyFont="1" applyFill="1" applyBorder="1" applyAlignment="1">
      <alignment horizontal="center"/>
    </xf>
    <xf numFmtId="0" fontId="15" fillId="12" borderId="85" xfId="0" applyFont="1" applyFill="1" applyBorder="1" applyAlignment="1">
      <alignment horizontal="center" vertical="center" wrapText="1"/>
    </xf>
    <xf numFmtId="49" fontId="15" fillId="13" borderId="89" xfId="0" applyNumberFormat="1" applyFont="1" applyFill="1" applyBorder="1" applyAlignment="1">
      <alignment horizontal="right" vertical="center" wrapText="1"/>
    </xf>
    <xf numFmtId="49" fontId="15" fillId="13" borderId="90" xfId="0" applyNumberFormat="1" applyFont="1" applyFill="1" applyBorder="1" applyAlignment="1">
      <alignment vertical="center" wrapText="1"/>
    </xf>
    <xf numFmtId="0" fontId="16" fillId="14" borderId="28" xfId="0" applyFont="1" applyFill="1" applyBorder="1" applyAlignment="1">
      <alignment horizontal="center" vertical="center"/>
    </xf>
    <xf numFmtId="0" fontId="16" fillId="0" borderId="29" xfId="0" applyFont="1" applyFill="1" applyBorder="1" applyAlignment="1">
      <alignment horizontal="center"/>
    </xf>
    <xf numFmtId="44" fontId="15" fillId="0" borderId="10" xfId="7" applyNumberFormat="1" applyFont="1" applyFill="1" applyBorder="1" applyAlignment="1">
      <alignment horizontal="center" vertical="center" wrapText="1"/>
    </xf>
    <xf numFmtId="49" fontId="15" fillId="13" borderId="71" xfId="0" applyNumberFormat="1" applyFont="1" applyFill="1" applyBorder="1" applyAlignment="1">
      <alignment horizontal="right" vertical="center" wrapText="1"/>
    </xf>
    <xf numFmtId="49" fontId="15" fillId="13" borderId="74" xfId="0" applyNumberFormat="1" applyFont="1" applyFill="1" applyBorder="1" applyAlignment="1">
      <alignment vertical="center" wrapText="1"/>
    </xf>
    <xf numFmtId="0" fontId="16" fillId="0" borderId="24" xfId="0" applyFont="1" applyFill="1" applyBorder="1" applyAlignment="1">
      <alignment horizontal="center" vertical="center"/>
    </xf>
    <xf numFmtId="0" fontId="16" fillId="0" borderId="30" xfId="0" applyFont="1" applyFill="1" applyBorder="1"/>
    <xf numFmtId="0" fontId="16" fillId="0" borderId="0" xfId="0" applyFont="1" applyFill="1" applyBorder="1" applyAlignment="1"/>
    <xf numFmtId="0" fontId="16" fillId="0" borderId="0" xfId="0" applyFont="1" applyFill="1" applyBorder="1"/>
    <xf numFmtId="0" fontId="16" fillId="0" borderId="31" xfId="0" applyFont="1" applyFill="1" applyBorder="1"/>
    <xf numFmtId="0" fontId="15" fillId="12" borderId="6" xfId="0" applyFont="1" applyFill="1" applyBorder="1" applyAlignment="1">
      <alignment horizontal="center" vertical="center" wrapText="1"/>
    </xf>
    <xf numFmtId="0" fontId="16" fillId="11" borderId="18" xfId="0" applyFont="1" applyFill="1" applyBorder="1" applyAlignment="1">
      <alignment horizontal="left"/>
    </xf>
    <xf numFmtId="0" fontId="16" fillId="11" borderId="19" xfId="0" applyFont="1" applyFill="1" applyBorder="1"/>
    <xf numFmtId="0" fontId="15" fillId="12" borderId="47" xfId="0" applyFont="1" applyFill="1" applyBorder="1" applyAlignment="1">
      <alignment horizontal="center" vertical="center" wrapText="1"/>
    </xf>
    <xf numFmtId="0" fontId="15" fillId="12" borderId="19" xfId="0" applyFont="1" applyFill="1" applyBorder="1" applyAlignment="1">
      <alignment horizontal="center" vertical="center" wrapText="1"/>
    </xf>
    <xf numFmtId="0" fontId="16" fillId="14" borderId="70" xfId="0" applyFont="1" applyFill="1" applyBorder="1" applyAlignment="1">
      <alignment horizontal="center" vertical="center"/>
    </xf>
    <xf numFmtId="0" fontId="18" fillId="14" borderId="70" xfId="0" applyFont="1" applyFill="1" applyBorder="1" applyAlignment="1">
      <alignment horizontal="center" vertical="center"/>
    </xf>
    <xf numFmtId="44" fontId="15" fillId="14" borderId="46" xfId="0" applyNumberFormat="1" applyFont="1" applyFill="1" applyBorder="1" applyAlignment="1">
      <alignment horizontal="center" vertical="center"/>
    </xf>
    <xf numFmtId="44" fontId="19" fillId="0" borderId="33" xfId="0" applyNumberFormat="1" applyFont="1" applyFill="1" applyBorder="1" applyAlignment="1">
      <alignment vertical="center"/>
    </xf>
    <xf numFmtId="167" fontId="19" fillId="0" borderId="37" xfId="0" applyNumberFormat="1" applyFont="1" applyFill="1" applyBorder="1" applyAlignment="1">
      <alignment vertical="center"/>
    </xf>
    <xf numFmtId="167" fontId="19" fillId="0" borderId="95" xfId="0" applyNumberFormat="1" applyFont="1" applyFill="1" applyBorder="1" applyAlignment="1">
      <alignment vertical="center"/>
    </xf>
    <xf numFmtId="0" fontId="15" fillId="0" borderId="1" xfId="0" applyFont="1" applyFill="1" applyBorder="1" applyAlignment="1">
      <alignment horizontal="left"/>
    </xf>
    <xf numFmtId="0" fontId="16" fillId="0" borderId="32" xfId="0" applyFont="1" applyFill="1" applyBorder="1" applyAlignment="1"/>
    <xf numFmtId="0" fontId="16" fillId="0" borderId="32" xfId="0" applyFont="1" applyFill="1" applyBorder="1" applyAlignment="1">
      <alignment horizontal="left"/>
    </xf>
    <xf numFmtId="0" fontId="16" fillId="0" borderId="18" xfId="0" applyFont="1" applyFill="1" applyBorder="1" applyAlignment="1">
      <alignment horizontal="left"/>
    </xf>
    <xf numFmtId="0" fontId="16" fillId="0" borderId="19" xfId="0" applyFont="1" applyFill="1" applyBorder="1" applyAlignment="1">
      <alignment horizontal="left"/>
    </xf>
    <xf numFmtId="0" fontId="15" fillId="12" borderId="1" xfId="0" applyFont="1" applyFill="1" applyBorder="1" applyAlignment="1">
      <alignment horizontal="center" vertical="center" wrapText="1"/>
    </xf>
    <xf numFmtId="0" fontId="15" fillId="12" borderId="50" xfId="0" applyFont="1" applyFill="1" applyBorder="1" applyAlignment="1">
      <alignment horizontal="center" vertical="center" wrapText="1"/>
    </xf>
    <xf numFmtId="0" fontId="15" fillId="12" borderId="51" xfId="0" applyFont="1" applyFill="1" applyBorder="1" applyAlignment="1">
      <alignment horizontal="center" vertical="center" wrapText="1"/>
    </xf>
    <xf numFmtId="0" fontId="15" fillId="12" borderId="33" xfId="0" applyFont="1" applyFill="1" applyBorder="1" applyAlignment="1">
      <alignment horizontal="center" vertical="center" wrapText="1"/>
    </xf>
    <xf numFmtId="0" fontId="15" fillId="15" borderId="53" xfId="0" applyFont="1" applyFill="1" applyBorder="1"/>
    <xf numFmtId="0" fontId="16" fillId="0" borderId="54" xfId="0" applyFont="1" applyFill="1" applyBorder="1" applyAlignment="1"/>
    <xf numFmtId="0" fontId="16" fillId="0" borderId="97" xfId="0" applyFont="1" applyFill="1" applyBorder="1"/>
    <xf numFmtId="0" fontId="16" fillId="0" borderId="98" xfId="0" applyFont="1" applyFill="1" applyBorder="1" applyAlignment="1">
      <alignment horizontal="center"/>
    </xf>
    <xf numFmtId="0" fontId="16" fillId="0" borderId="99" xfId="0" applyFont="1" applyFill="1" applyBorder="1" applyAlignment="1">
      <alignment horizontal="center"/>
    </xf>
    <xf numFmtId="0" fontId="16" fillId="0" borderId="53" xfId="0" applyFont="1" applyFill="1" applyBorder="1" applyAlignment="1">
      <alignment horizontal="center" vertical="center"/>
    </xf>
    <xf numFmtId="0" fontId="15" fillId="0" borderId="53" xfId="0" applyFont="1" applyFill="1" applyBorder="1" applyAlignment="1">
      <alignment horizontal="center" vertical="center"/>
    </xf>
    <xf numFmtId="44" fontId="15" fillId="0" borderId="100" xfId="0" applyNumberFormat="1" applyFont="1" applyFill="1" applyBorder="1" applyAlignment="1">
      <alignment horizontal="center"/>
    </xf>
    <xf numFmtId="0" fontId="15" fillId="15" borderId="101" xfId="0" applyFont="1" applyFill="1" applyBorder="1"/>
    <xf numFmtId="0" fontId="16" fillId="0" borderId="102" xfId="0" applyFont="1" applyFill="1" applyBorder="1" applyAlignment="1"/>
    <xf numFmtId="0" fontId="16" fillId="0" borderId="29" xfId="0" applyFont="1" applyFill="1" applyBorder="1"/>
    <xf numFmtId="0" fontId="16" fillId="0" borderId="103" xfId="0" applyFont="1" applyFill="1" applyBorder="1" applyAlignment="1">
      <alignment horizontal="center"/>
    </xf>
    <xf numFmtId="0" fontId="16" fillId="0" borderId="104" xfId="0" applyFont="1" applyFill="1" applyBorder="1" applyAlignment="1">
      <alignment horizontal="center"/>
    </xf>
    <xf numFmtId="0" fontId="16" fillId="0" borderId="101" xfId="0" applyFont="1" applyFill="1" applyBorder="1" applyAlignment="1">
      <alignment horizontal="center" vertical="center"/>
    </xf>
    <xf numFmtId="44" fontId="15" fillId="0" borderId="105" xfId="0" applyNumberFormat="1" applyFont="1" applyFill="1" applyBorder="1" applyAlignment="1">
      <alignment horizontal="center"/>
    </xf>
    <xf numFmtId="0" fontId="15" fillId="15" borderId="57" xfId="0" applyFont="1" applyFill="1" applyBorder="1"/>
    <xf numFmtId="0" fontId="16" fillId="0" borderId="58" xfId="0" applyFont="1" applyFill="1" applyBorder="1" applyAlignment="1"/>
    <xf numFmtId="0" fontId="16" fillId="0" borderId="25" xfId="0" applyFont="1" applyFill="1" applyBorder="1"/>
    <xf numFmtId="0" fontId="16" fillId="0" borderId="106" xfId="0" applyFont="1" applyFill="1" applyBorder="1" applyAlignment="1">
      <alignment horizontal="center"/>
    </xf>
    <xf numFmtId="0" fontId="16" fillId="0" borderId="107" xfId="0" applyFont="1" applyFill="1" applyBorder="1" applyAlignment="1">
      <alignment horizontal="center"/>
    </xf>
    <xf numFmtId="0" fontId="16" fillId="0" borderId="57" xfId="0" applyFont="1" applyFill="1" applyBorder="1" applyAlignment="1">
      <alignment horizontal="center" vertical="center"/>
    </xf>
    <xf numFmtId="0" fontId="15" fillId="0" borderId="57" xfId="0" applyFont="1" applyFill="1" applyBorder="1" applyAlignment="1">
      <alignment horizontal="center" vertical="center"/>
    </xf>
    <xf numFmtId="44" fontId="15" fillId="0" borderId="108" xfId="0" applyNumberFormat="1" applyFont="1" applyFill="1" applyBorder="1" applyAlignment="1">
      <alignment horizontal="center"/>
    </xf>
    <xf numFmtId="0" fontId="15" fillId="15" borderId="60" xfId="0" applyFont="1" applyFill="1" applyBorder="1"/>
    <xf numFmtId="0" fontId="16" fillId="0" borderId="61" xfId="0" applyFont="1" applyFill="1" applyBorder="1" applyAlignment="1"/>
    <xf numFmtId="0" fontId="16" fillId="0" borderId="109" xfId="0" applyFont="1" applyFill="1" applyBorder="1"/>
    <xf numFmtId="0" fontId="16" fillId="0" borderId="110" xfId="0" applyFont="1" applyFill="1" applyBorder="1" applyAlignment="1">
      <alignment horizontal="center"/>
    </xf>
    <xf numFmtId="0" fontId="16" fillId="0" borderId="111" xfId="0" applyFont="1" applyFill="1" applyBorder="1" applyAlignment="1">
      <alignment horizontal="center"/>
    </xf>
    <xf numFmtId="0" fontId="16" fillId="0" borderId="60" xfId="0" applyFont="1" applyFill="1" applyBorder="1" applyAlignment="1">
      <alignment horizontal="center" vertical="center"/>
    </xf>
    <xf numFmtId="0" fontId="15" fillId="0" borderId="60" xfId="0" applyFont="1" applyFill="1" applyBorder="1" applyAlignment="1">
      <alignment horizontal="center" vertical="center"/>
    </xf>
    <xf numFmtId="44" fontId="15" fillId="0" borderId="112" xfId="0" applyNumberFormat="1" applyFont="1" applyFill="1" applyBorder="1" applyAlignment="1">
      <alignment horizontal="center"/>
    </xf>
    <xf numFmtId="0" fontId="15" fillId="0" borderId="30" xfId="0" applyFont="1" applyFill="1" applyBorder="1"/>
    <xf numFmtId="0" fontId="16" fillId="0" borderId="0" xfId="0" applyFont="1" applyFill="1" applyBorder="1" applyAlignment="1">
      <alignment horizontal="center"/>
    </xf>
    <xf numFmtId="0" fontId="16" fillId="0" borderId="32" xfId="0" applyFont="1" applyFill="1" applyBorder="1" applyAlignment="1">
      <alignment horizontal="center"/>
    </xf>
    <xf numFmtId="0" fontId="15" fillId="0" borderId="32" xfId="0" applyFont="1" applyFill="1" applyBorder="1" applyAlignment="1">
      <alignment horizontal="center" vertical="center"/>
    </xf>
    <xf numFmtId="0" fontId="16" fillId="0" borderId="32" xfId="0" applyFont="1" applyFill="1" applyBorder="1" applyAlignment="1">
      <alignment horizontal="center" vertical="center"/>
    </xf>
    <xf numFmtId="44" fontId="15" fillId="0" borderId="32" xfId="0" applyNumberFormat="1" applyFont="1" applyFill="1" applyBorder="1" applyAlignment="1">
      <alignment horizontal="center"/>
    </xf>
    <xf numFmtId="0" fontId="15" fillId="15" borderId="52" xfId="0" applyFont="1" applyFill="1" applyBorder="1"/>
    <xf numFmtId="0" fontId="16" fillId="0" borderId="113" xfId="0" applyFont="1" applyFill="1" applyBorder="1"/>
    <xf numFmtId="0" fontId="16" fillId="0" borderId="114" xfId="0" applyFont="1" applyFill="1" applyBorder="1" applyAlignment="1">
      <alignment horizontal="center"/>
    </xf>
    <xf numFmtId="0" fontId="16" fillId="0" borderId="115" xfId="0" applyFont="1" applyFill="1" applyBorder="1" applyAlignment="1">
      <alignment horizontal="center"/>
    </xf>
    <xf numFmtId="0" fontId="16" fillId="0" borderId="52" xfId="0" applyFont="1" applyFill="1" applyBorder="1" applyAlignment="1">
      <alignment horizontal="center" vertical="center"/>
    </xf>
    <xf numFmtId="44" fontId="15" fillId="0" borderId="52" xfId="0" applyNumberFormat="1" applyFont="1" applyFill="1" applyBorder="1" applyAlignment="1">
      <alignment horizontal="center"/>
    </xf>
    <xf numFmtId="0" fontId="16" fillId="0" borderId="32" xfId="0" applyFont="1" applyFill="1" applyBorder="1"/>
    <xf numFmtId="0" fontId="16" fillId="0" borderId="53" xfId="0" quotePrefix="1" applyFont="1" applyFill="1" applyBorder="1" applyAlignment="1">
      <alignment horizontal="center" vertical="center"/>
    </xf>
    <xf numFmtId="0" fontId="16" fillId="0" borderId="52" xfId="0" quotePrefix="1" applyFont="1" applyFill="1" applyBorder="1" applyAlignment="1">
      <alignment horizontal="center" vertical="center"/>
    </xf>
    <xf numFmtId="0" fontId="16" fillId="0" borderId="60" xfId="0" quotePrefix="1" applyFont="1" applyFill="1" applyBorder="1" applyAlignment="1">
      <alignment horizontal="center" vertical="center"/>
    </xf>
    <xf numFmtId="44" fontId="15" fillId="0" borderId="31" xfId="0" applyNumberFormat="1" applyFont="1" applyFill="1" applyBorder="1" applyAlignment="1">
      <alignment horizontal="center"/>
    </xf>
    <xf numFmtId="0" fontId="16" fillId="0" borderId="55" xfId="0" applyFont="1" applyFill="1" applyBorder="1" applyAlignment="1"/>
    <xf numFmtId="0" fontId="16" fillId="0" borderId="99" xfId="0" applyFont="1" applyFill="1" applyBorder="1" applyAlignment="1">
      <alignment horizontal="center" vertical="center"/>
    </xf>
    <xf numFmtId="0" fontId="16" fillId="0" borderId="24" xfId="0" applyFont="1" applyFill="1" applyBorder="1" applyAlignment="1"/>
    <xf numFmtId="0" fontId="16" fillId="0" borderId="107" xfId="0" applyFont="1" applyFill="1" applyBorder="1" applyAlignment="1">
      <alignment horizontal="center" vertical="center"/>
    </xf>
    <xf numFmtId="0" fontId="15" fillId="15" borderId="116" xfId="0" applyFont="1" applyFill="1" applyBorder="1"/>
    <xf numFmtId="0" fontId="16" fillId="0" borderId="117" xfId="0" applyFont="1" applyFill="1" applyBorder="1" applyAlignment="1"/>
    <xf numFmtId="0" fontId="16" fillId="0" borderId="118" xfId="0" applyFont="1" applyFill="1" applyBorder="1"/>
    <xf numFmtId="0" fontId="16" fillId="0" borderId="119" xfId="0" applyFont="1" applyFill="1" applyBorder="1" applyAlignment="1">
      <alignment horizontal="center"/>
    </xf>
    <xf numFmtId="0" fontId="16" fillId="0" borderId="120" xfId="0" applyFont="1" applyFill="1" applyBorder="1" applyAlignment="1">
      <alignment horizontal="center" vertical="center"/>
    </xf>
    <xf numFmtId="0" fontId="16" fillId="0" borderId="116" xfId="0" applyFont="1" applyFill="1" applyBorder="1" applyAlignment="1">
      <alignment horizontal="center" vertical="center"/>
    </xf>
    <xf numFmtId="0" fontId="15" fillId="0" borderId="116" xfId="0" applyFont="1" applyFill="1" applyBorder="1" applyAlignment="1">
      <alignment horizontal="center" vertical="center"/>
    </xf>
    <xf numFmtId="44" fontId="15" fillId="0" borderId="121" xfId="0" applyNumberFormat="1" applyFont="1" applyFill="1" applyBorder="1" applyAlignment="1">
      <alignment horizontal="center"/>
    </xf>
    <xf numFmtId="0" fontId="16" fillId="0" borderId="62" xfId="0" applyFont="1" applyFill="1" applyBorder="1" applyAlignment="1"/>
    <xf numFmtId="0" fontId="16" fillId="0" borderId="111" xfId="0" applyFont="1" applyFill="1" applyBorder="1" applyAlignment="1">
      <alignment horizontal="center" vertical="center"/>
    </xf>
    <xf numFmtId="0" fontId="19" fillId="15" borderId="33" xfId="0" applyFont="1" applyFill="1" applyBorder="1" applyAlignment="1">
      <alignment horizontal="center" vertical="center"/>
    </xf>
    <xf numFmtId="9" fontId="20" fillId="15" borderId="49" xfId="0" applyNumberFormat="1" applyFont="1" applyFill="1" applyBorder="1" applyAlignment="1">
      <alignment horizontal="center" vertical="center"/>
    </xf>
    <xf numFmtId="3" fontId="17" fillId="15" borderId="49" xfId="0" applyNumberFormat="1" applyFont="1" applyFill="1" applyBorder="1" applyAlignment="1">
      <alignment horizontal="center" vertical="center"/>
    </xf>
    <xf numFmtId="9" fontId="19" fillId="15" borderId="47" xfId="0" applyNumberFormat="1" applyFont="1" applyFill="1" applyBorder="1" applyAlignment="1">
      <alignment horizontal="center" vertical="center" wrapText="1"/>
    </xf>
    <xf numFmtId="44" fontId="19" fillId="0" borderId="47" xfId="0" applyNumberFormat="1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vertical="center"/>
    </xf>
    <xf numFmtId="0" fontId="16" fillId="0" borderId="2" xfId="0" applyFont="1" applyFill="1" applyBorder="1"/>
    <xf numFmtId="0" fontId="15" fillId="12" borderId="122" xfId="0" applyFont="1" applyFill="1" applyBorder="1" applyAlignment="1">
      <alignment horizontal="center" vertical="center" wrapText="1"/>
    </xf>
    <xf numFmtId="0" fontId="15" fillId="12" borderId="48" xfId="0" applyFont="1" applyFill="1" applyBorder="1" applyAlignment="1">
      <alignment horizontal="center" vertical="center" wrapText="1"/>
    </xf>
    <xf numFmtId="0" fontId="15" fillId="12" borderId="49" xfId="0" applyFont="1" applyFill="1" applyBorder="1" applyAlignment="1">
      <alignment horizontal="center" vertical="center" wrapText="1"/>
    </xf>
    <xf numFmtId="0" fontId="15" fillId="15" borderId="100" xfId="0" applyFont="1" applyFill="1" applyBorder="1" applyAlignment="1">
      <alignment vertical="center" wrapText="1"/>
    </xf>
    <xf numFmtId="0" fontId="15" fillId="14" borderId="123" xfId="0" applyFont="1" applyFill="1" applyBorder="1" applyAlignment="1">
      <alignment vertical="center" wrapText="1"/>
    </xf>
    <xf numFmtId="0" fontId="15" fillId="14" borderId="124" xfId="0" applyFont="1" applyFill="1" applyBorder="1" applyAlignment="1">
      <alignment vertical="center" wrapText="1"/>
    </xf>
    <xf numFmtId="167" fontId="15" fillId="14" borderId="124" xfId="0" applyNumberFormat="1" applyFont="1" applyFill="1" applyBorder="1" applyAlignment="1">
      <alignment horizontal="center" vertical="center" wrapText="1"/>
    </xf>
    <xf numFmtId="0" fontId="15" fillId="14" borderId="125" xfId="0" applyFont="1" applyFill="1" applyBorder="1" applyAlignment="1">
      <alignment horizontal="center" vertical="center" wrapText="1"/>
    </xf>
    <xf numFmtId="0" fontId="18" fillId="0" borderId="100" xfId="0" applyFont="1" applyFill="1" applyBorder="1" applyAlignment="1">
      <alignment horizontal="center"/>
    </xf>
    <xf numFmtId="44" fontId="15" fillId="0" borderId="126" xfId="0" applyNumberFormat="1" applyFont="1" applyFill="1" applyBorder="1" applyAlignment="1">
      <alignment horizontal="center"/>
    </xf>
    <xf numFmtId="0" fontId="15" fillId="15" borderId="108" xfId="0" applyFont="1" applyFill="1" applyBorder="1" applyAlignment="1">
      <alignment vertical="center" wrapText="1"/>
    </xf>
    <xf numFmtId="0" fontId="15" fillId="14" borderId="127" xfId="0" applyFont="1" applyFill="1" applyBorder="1" applyAlignment="1">
      <alignment vertical="center" wrapText="1"/>
    </xf>
    <xf numFmtId="0" fontId="15" fillId="14" borderId="128" xfId="0" applyFont="1" applyFill="1" applyBorder="1" applyAlignment="1">
      <alignment vertical="center" wrapText="1"/>
    </xf>
    <xf numFmtId="167" fontId="15" fillId="14" borderId="128" xfId="0" applyNumberFormat="1" applyFont="1" applyFill="1" applyBorder="1" applyAlignment="1">
      <alignment horizontal="center" vertical="center" wrapText="1"/>
    </xf>
    <xf numFmtId="0" fontId="15" fillId="14" borderId="129" xfId="0" applyFont="1" applyFill="1" applyBorder="1" applyAlignment="1">
      <alignment horizontal="center" vertical="center" wrapText="1"/>
    </xf>
    <xf numFmtId="0" fontId="18" fillId="0" borderId="108" xfId="0" applyFont="1" applyFill="1" applyBorder="1" applyAlignment="1">
      <alignment horizontal="center"/>
    </xf>
    <xf numFmtId="0" fontId="15" fillId="15" borderId="112" xfId="0" applyFont="1" applyFill="1" applyBorder="1" applyAlignment="1">
      <alignment vertical="center" wrapText="1"/>
    </xf>
    <xf numFmtId="0" fontId="15" fillId="14" borderId="130" xfId="0" applyFont="1" applyFill="1" applyBorder="1" applyAlignment="1">
      <alignment vertical="center" wrapText="1"/>
    </xf>
    <xf numFmtId="0" fontId="15" fillId="14" borderId="131" xfId="0" applyFont="1" applyFill="1" applyBorder="1" applyAlignment="1">
      <alignment vertical="center" wrapText="1"/>
    </xf>
    <xf numFmtId="167" fontId="15" fillId="14" borderId="131" xfId="0" applyNumberFormat="1" applyFont="1" applyFill="1" applyBorder="1" applyAlignment="1">
      <alignment horizontal="center" vertical="center" wrapText="1"/>
    </xf>
    <xf numFmtId="0" fontId="15" fillId="14" borderId="132" xfId="0" applyFont="1" applyFill="1" applyBorder="1" applyAlignment="1">
      <alignment horizontal="center" vertical="center" wrapText="1"/>
    </xf>
    <xf numFmtId="0" fontId="15" fillId="13" borderId="30" xfId="0" applyFont="1" applyFill="1" applyBorder="1" applyAlignment="1">
      <alignment horizontal="center" vertical="center" wrapText="1"/>
    </xf>
    <xf numFmtId="0" fontId="15" fillId="13" borderId="0" xfId="0" applyFont="1" applyFill="1" applyBorder="1" applyAlignment="1">
      <alignment horizontal="center" vertical="center" wrapText="1"/>
    </xf>
    <xf numFmtId="168" fontId="16" fillId="0" borderId="0" xfId="0" applyNumberFormat="1" applyFont="1" applyFill="1" applyBorder="1" applyAlignment="1">
      <alignment horizontal="center"/>
    </xf>
    <xf numFmtId="9" fontId="19" fillId="15" borderId="33" xfId="0" applyNumberFormat="1" applyFont="1" applyFill="1" applyBorder="1" applyAlignment="1">
      <alignment horizontal="center" vertical="center" wrapText="1"/>
    </xf>
    <xf numFmtId="169" fontId="19" fillId="0" borderId="33" xfId="7" applyNumberFormat="1" applyFont="1" applyFill="1" applyBorder="1" applyAlignment="1">
      <alignment horizontal="center" vertical="center" wrapText="1"/>
    </xf>
    <xf numFmtId="0" fontId="18" fillId="0" borderId="18" xfId="0" applyFont="1" applyFill="1" applyBorder="1" applyAlignment="1">
      <alignment horizontal="center"/>
    </xf>
    <xf numFmtId="168" fontId="15" fillId="0" borderId="19" xfId="0" applyNumberFormat="1" applyFont="1" applyFill="1" applyBorder="1" applyAlignment="1">
      <alignment horizontal="center"/>
    </xf>
    <xf numFmtId="0" fontId="16" fillId="0" borderId="18" xfId="0" applyFont="1" applyFill="1" applyBorder="1" applyAlignment="1"/>
    <xf numFmtId="0" fontId="16" fillId="0" borderId="18" xfId="0" applyFont="1" applyFill="1" applyBorder="1"/>
    <xf numFmtId="0" fontId="14" fillId="11" borderId="17" xfId="0" applyFont="1" applyFill="1" applyBorder="1" applyAlignment="1"/>
    <xf numFmtId="0" fontId="14" fillId="11" borderId="18" xfId="0" applyFont="1" applyFill="1" applyBorder="1" applyAlignment="1"/>
    <xf numFmtId="9" fontId="16" fillId="0" borderId="69" xfId="0" applyNumberFormat="1" applyFont="1" applyFill="1" applyBorder="1" applyAlignment="1">
      <alignment horizontal="center"/>
    </xf>
    <xf numFmtId="6" fontId="16" fillId="0" borderId="82" xfId="0" applyNumberFormat="1" applyFont="1" applyFill="1" applyBorder="1" applyAlignment="1">
      <alignment horizontal="center"/>
    </xf>
    <xf numFmtId="0" fontId="16" fillId="0" borderId="70" xfId="0" applyFont="1" applyFill="1" applyBorder="1" applyAlignment="1">
      <alignment horizontal="center" vertical="center"/>
    </xf>
    <xf numFmtId="0" fontId="16" fillId="14" borderId="38" xfId="0" quotePrefix="1" applyFont="1" applyFill="1" applyBorder="1" applyAlignment="1">
      <alignment horizontal="right"/>
    </xf>
    <xf numFmtId="44" fontId="15" fillId="0" borderId="135" xfId="0" applyNumberFormat="1" applyFont="1" applyFill="1" applyBorder="1" applyAlignment="1">
      <alignment horizontal="center" vertical="center"/>
    </xf>
    <xf numFmtId="0" fontId="16" fillId="0" borderId="70" xfId="0" applyFont="1" applyFill="1" applyBorder="1" applyAlignment="1">
      <alignment horizontal="center"/>
    </xf>
    <xf numFmtId="6" fontId="16" fillId="0" borderId="70" xfId="0" applyNumberFormat="1" applyFont="1" applyFill="1" applyBorder="1" applyAlignment="1">
      <alignment horizontal="center"/>
    </xf>
    <xf numFmtId="0" fontId="16" fillId="0" borderId="70" xfId="0" applyFont="1" applyFill="1" applyBorder="1" applyAlignment="1">
      <alignment horizontal="right"/>
    </xf>
    <xf numFmtId="169" fontId="15" fillId="0" borderId="46" xfId="7" applyNumberFormat="1" applyFont="1" applyFill="1" applyBorder="1" applyAlignment="1">
      <alignment horizontal="center" vertical="center"/>
    </xf>
    <xf numFmtId="0" fontId="16" fillId="14" borderId="70" xfId="0" quotePrefix="1" applyFont="1" applyFill="1" applyBorder="1" applyAlignment="1">
      <alignment horizontal="right"/>
    </xf>
    <xf numFmtId="0" fontId="16" fillId="0" borderId="43" xfId="0" applyFont="1" applyFill="1" applyBorder="1" applyAlignment="1">
      <alignment horizontal="right"/>
    </xf>
    <xf numFmtId="0" fontId="15" fillId="13" borderId="117" xfId="0" applyFont="1" applyFill="1" applyBorder="1" applyAlignment="1">
      <alignment horizontal="left" vertical="center" wrapText="1"/>
    </xf>
    <xf numFmtId="0" fontId="15" fillId="13" borderId="137" xfId="0" applyFont="1" applyFill="1" applyBorder="1" applyAlignment="1">
      <alignment horizontal="left" vertical="center" wrapText="1"/>
    </xf>
    <xf numFmtId="0" fontId="16" fillId="0" borderId="43" xfId="0" applyFont="1" applyFill="1" applyBorder="1" applyAlignment="1">
      <alignment horizontal="center"/>
    </xf>
    <xf numFmtId="6" fontId="16" fillId="0" borderId="43" xfId="0" applyNumberFormat="1" applyFont="1" applyFill="1" applyBorder="1" applyAlignment="1">
      <alignment horizontal="center"/>
    </xf>
    <xf numFmtId="169" fontId="15" fillId="0" borderId="73" xfId="7" applyNumberFormat="1" applyFont="1" applyFill="1" applyBorder="1" applyAlignment="1">
      <alignment horizontal="center" vertical="center"/>
    </xf>
    <xf numFmtId="167" fontId="16" fillId="0" borderId="72" xfId="8" applyNumberFormat="1" applyFont="1" applyFill="1" applyBorder="1" applyAlignment="1">
      <alignment horizontal="center" vertical="center"/>
    </xf>
    <xf numFmtId="0" fontId="16" fillId="0" borderId="72" xfId="0" applyFont="1" applyFill="1" applyBorder="1" applyAlignment="1">
      <alignment horizontal="center" vertical="center"/>
    </xf>
    <xf numFmtId="0" fontId="18" fillId="0" borderId="72" xfId="0" applyFont="1" applyFill="1" applyBorder="1"/>
    <xf numFmtId="169" fontId="15" fillId="0" borderId="139" xfId="7" applyNumberFormat="1" applyFont="1" applyFill="1" applyBorder="1" applyAlignment="1">
      <alignment horizontal="center" vertical="center"/>
    </xf>
    <xf numFmtId="9" fontId="16" fillId="12" borderId="41" xfId="8" applyFont="1" applyFill="1" applyBorder="1"/>
    <xf numFmtId="0" fontId="16" fillId="12" borderId="41" xfId="0" applyFont="1" applyFill="1" applyBorder="1"/>
    <xf numFmtId="0" fontId="21" fillId="12" borderId="41" xfId="0" applyFont="1" applyFill="1" applyBorder="1" applyAlignment="1">
      <alignment horizontal="right"/>
    </xf>
    <xf numFmtId="168" fontId="15" fillId="12" borderId="40" xfId="0" applyNumberFormat="1" applyFont="1" applyFill="1" applyBorder="1" applyAlignment="1">
      <alignment horizontal="center"/>
    </xf>
    <xf numFmtId="1" fontId="16" fillId="0" borderId="70" xfId="7" applyNumberFormat="1" applyFont="1" applyFill="1" applyBorder="1" applyAlignment="1">
      <alignment horizontal="center" vertical="center"/>
    </xf>
    <xf numFmtId="165" fontId="16" fillId="0" borderId="70" xfId="7" applyNumberFormat="1" applyFont="1" applyFill="1" applyBorder="1"/>
    <xf numFmtId="0" fontId="16" fillId="14" borderId="43" xfId="0" quotePrefix="1" applyFont="1" applyFill="1" applyBorder="1" applyAlignment="1">
      <alignment horizontal="right"/>
    </xf>
    <xf numFmtId="44" fontId="15" fillId="0" borderId="46" xfId="0" applyNumberFormat="1" applyFont="1" applyFill="1" applyBorder="1" applyAlignment="1">
      <alignment horizontal="center"/>
    </xf>
    <xf numFmtId="0" fontId="15" fillId="13" borderId="22" xfId="0" applyFont="1" applyFill="1" applyBorder="1" applyAlignment="1">
      <alignment horizontal="left" vertical="center" wrapText="1" indent="2"/>
    </xf>
    <xf numFmtId="0" fontId="15" fillId="13" borderId="23" xfId="0" applyFont="1" applyFill="1" applyBorder="1" applyAlignment="1">
      <alignment horizontal="left" vertical="center" wrapText="1" indent="2"/>
    </xf>
    <xf numFmtId="0" fontId="15" fillId="13" borderId="74" xfId="0" applyFont="1" applyFill="1" applyBorder="1" applyAlignment="1">
      <alignment horizontal="left" vertical="center" wrapText="1" indent="2"/>
    </xf>
    <xf numFmtId="167" fontId="16" fillId="0" borderId="70" xfId="7" applyNumberFormat="1" applyFont="1" applyFill="1" applyBorder="1" applyAlignment="1">
      <alignment horizontal="center"/>
    </xf>
    <xf numFmtId="49" fontId="15" fillId="13" borderId="22" xfId="0" applyNumberFormat="1" applyFont="1" applyFill="1" applyBorder="1" applyAlignment="1">
      <alignment horizontal="left" vertical="center" wrapText="1" indent="2"/>
    </xf>
    <xf numFmtId="49" fontId="15" fillId="13" borderId="23" xfId="0" applyNumberFormat="1" applyFont="1" applyFill="1" applyBorder="1" applyAlignment="1">
      <alignment horizontal="left" vertical="center" wrapText="1" indent="2"/>
    </xf>
    <xf numFmtId="0" fontId="15" fillId="13" borderId="45" xfId="0" applyFont="1" applyFill="1" applyBorder="1" applyAlignment="1">
      <alignment horizontal="left" vertical="center" wrapText="1" indent="2"/>
    </xf>
    <xf numFmtId="1" fontId="16" fillId="0" borderId="43" xfId="7" applyNumberFormat="1" applyFont="1" applyFill="1" applyBorder="1" applyAlignment="1">
      <alignment horizontal="center" vertical="center"/>
    </xf>
    <xf numFmtId="167" fontId="16" fillId="0" borderId="43" xfId="7" applyNumberFormat="1" applyFont="1" applyFill="1" applyBorder="1" applyAlignment="1">
      <alignment horizontal="center"/>
    </xf>
    <xf numFmtId="44" fontId="15" fillId="0" borderId="142" xfId="0" applyNumberFormat="1" applyFont="1" applyFill="1" applyBorder="1" applyAlignment="1">
      <alignment horizontal="center"/>
    </xf>
    <xf numFmtId="0" fontId="15" fillId="14" borderId="1" xfId="0" applyFont="1" applyFill="1" applyBorder="1" applyAlignment="1">
      <alignment horizontal="left" vertical="center" wrapText="1" indent="2"/>
    </xf>
    <xf numFmtId="0" fontId="15" fillId="14" borderId="32" xfId="0" applyFont="1" applyFill="1" applyBorder="1" applyAlignment="1">
      <alignment horizontal="left" vertical="center" wrapText="1" indent="2"/>
    </xf>
    <xf numFmtId="1" fontId="16" fillId="14" borderId="32" xfId="7" applyNumberFormat="1" applyFont="1" applyFill="1" applyBorder="1" applyAlignment="1">
      <alignment horizontal="center" vertical="center"/>
    </xf>
    <xf numFmtId="167" fontId="16" fillId="14" borderId="32" xfId="7" applyNumberFormat="1" applyFont="1" applyFill="1" applyBorder="1" applyAlignment="1">
      <alignment horizontal="center"/>
    </xf>
    <xf numFmtId="165" fontId="16" fillId="14" borderId="32" xfId="7" applyNumberFormat="1" applyFont="1" applyFill="1" applyBorder="1"/>
    <xf numFmtId="0" fontId="16" fillId="14" borderId="32" xfId="0" quotePrefix="1" applyFont="1" applyFill="1" applyBorder="1" applyAlignment="1">
      <alignment horizontal="right"/>
    </xf>
    <xf numFmtId="44" fontId="15" fillId="14" borderId="2" xfId="0" applyNumberFormat="1" applyFont="1" applyFill="1" applyBorder="1" applyAlignment="1">
      <alignment horizontal="center"/>
    </xf>
    <xf numFmtId="0" fontId="15" fillId="13" borderId="27" xfId="0" applyFont="1" applyFill="1" applyBorder="1" applyAlignment="1">
      <alignment horizontal="left" vertical="center" wrapText="1" indent="2"/>
    </xf>
    <xf numFmtId="0" fontId="15" fillId="13" borderId="39" xfId="0" applyFont="1" applyFill="1" applyBorder="1" applyAlignment="1">
      <alignment horizontal="left" vertical="center" wrapText="1" indent="2"/>
    </xf>
    <xf numFmtId="1" fontId="16" fillId="0" borderId="38" xfId="7" applyNumberFormat="1" applyFont="1" applyFill="1" applyBorder="1" applyAlignment="1">
      <alignment horizontal="center" vertical="center"/>
    </xf>
    <xf numFmtId="167" fontId="16" fillId="0" borderId="38" xfId="7" applyNumberFormat="1" applyFont="1" applyFill="1" applyBorder="1" applyAlignment="1">
      <alignment horizontal="center"/>
    </xf>
    <xf numFmtId="0" fontId="16" fillId="14" borderId="41" xfId="0" quotePrefix="1" applyFont="1" applyFill="1" applyBorder="1" applyAlignment="1">
      <alignment horizontal="right"/>
    </xf>
    <xf numFmtId="44" fontId="15" fillId="0" borderId="40" xfId="0" applyNumberFormat="1" applyFont="1" applyFill="1" applyBorder="1" applyAlignment="1">
      <alignment horizontal="center"/>
    </xf>
    <xf numFmtId="1" fontId="16" fillId="0" borderId="72" xfId="7" applyNumberFormat="1" applyFont="1" applyFill="1" applyBorder="1" applyAlignment="1">
      <alignment horizontal="center" vertical="center"/>
    </xf>
    <xf numFmtId="167" fontId="16" fillId="0" borderId="72" xfId="0" applyNumberFormat="1" applyFont="1" applyFill="1" applyBorder="1" applyAlignment="1">
      <alignment horizontal="center"/>
    </xf>
    <xf numFmtId="0" fontId="16" fillId="14" borderId="72" xfId="0" quotePrefix="1" applyFont="1" applyFill="1" applyBorder="1" applyAlignment="1">
      <alignment horizontal="right"/>
    </xf>
    <xf numFmtId="44" fontId="15" fillId="0" borderId="79" xfId="0" applyNumberFormat="1" applyFont="1" applyFill="1" applyBorder="1" applyAlignment="1">
      <alignment horizontal="center"/>
    </xf>
    <xf numFmtId="9" fontId="16" fillId="0" borderId="72" xfId="0" applyNumberFormat="1" applyFont="1" applyFill="1" applyBorder="1" applyAlignment="1">
      <alignment horizontal="center" vertical="center"/>
    </xf>
    <xf numFmtId="165" fontId="15" fillId="0" borderId="79" xfId="0" applyNumberFormat="1" applyFont="1" applyFill="1" applyBorder="1" applyAlignment="1">
      <alignment horizontal="center" vertical="center"/>
    </xf>
    <xf numFmtId="9" fontId="16" fillId="17" borderId="0" xfId="8" applyFont="1" applyFill="1" applyBorder="1"/>
    <xf numFmtId="0" fontId="16" fillId="17" borderId="0" xfId="0" applyFont="1" applyFill="1" applyBorder="1"/>
    <xf numFmtId="0" fontId="18" fillId="17" borderId="0" xfId="0" applyFont="1" applyFill="1" applyBorder="1"/>
    <xf numFmtId="170" fontId="15" fillId="17" borderId="31" xfId="0" applyNumberFormat="1" applyFont="1" applyFill="1" applyBorder="1"/>
    <xf numFmtId="49" fontId="15" fillId="17" borderId="30" xfId="0" applyNumberFormat="1" applyFont="1" applyFill="1" applyBorder="1" applyAlignment="1">
      <alignment horizontal="left" vertical="center" wrapText="1" indent="2"/>
    </xf>
    <xf numFmtId="49" fontId="15" fillId="17" borderId="0" xfId="0" applyNumberFormat="1" applyFont="1" applyFill="1" applyBorder="1" applyAlignment="1">
      <alignment vertical="center" wrapText="1"/>
    </xf>
    <xf numFmtId="0" fontId="16" fillId="17" borderId="30" xfId="0" applyFont="1" applyFill="1" applyBorder="1"/>
    <xf numFmtId="0" fontId="16" fillId="17" borderId="0" xfId="0" applyFont="1" applyFill="1" applyBorder="1" applyAlignment="1"/>
    <xf numFmtId="168" fontId="16" fillId="17" borderId="31" xfId="0" applyNumberFormat="1" applyFont="1" applyFill="1" applyBorder="1"/>
    <xf numFmtId="0" fontId="16" fillId="0" borderId="72" xfId="8" applyNumberFormat="1" applyFont="1" applyFill="1" applyBorder="1" applyAlignment="1">
      <alignment horizontal="center" vertical="center"/>
    </xf>
    <xf numFmtId="0" fontId="22" fillId="12" borderId="47" xfId="0" applyFont="1" applyFill="1" applyBorder="1" applyAlignment="1">
      <alignment horizontal="center" vertical="center" wrapText="1"/>
    </xf>
    <xf numFmtId="0" fontId="16" fillId="18" borderId="70" xfId="0" applyFont="1" applyFill="1" applyBorder="1" applyAlignment="1">
      <alignment horizontal="center" vertical="center"/>
    </xf>
    <xf numFmtId="166" fontId="19" fillId="0" borderId="64" xfId="0" applyNumberFormat="1" applyFont="1" applyFill="1" applyBorder="1" applyAlignment="1">
      <alignment vertical="center"/>
    </xf>
    <xf numFmtId="44" fontId="17" fillId="0" borderId="33" xfId="0" applyNumberFormat="1" applyFont="1" applyFill="1" applyBorder="1" applyAlignment="1">
      <alignment horizontal="center" vertical="center"/>
    </xf>
    <xf numFmtId="0" fontId="16" fillId="16" borderId="70" xfId="0" applyFont="1" applyFill="1" applyBorder="1" applyAlignment="1">
      <alignment horizontal="center" vertical="center"/>
    </xf>
    <xf numFmtId="0" fontId="16" fillId="9" borderId="70" xfId="0" applyFont="1" applyFill="1" applyBorder="1" applyAlignment="1">
      <alignment horizontal="center" vertical="center"/>
    </xf>
    <xf numFmtId="44" fontId="19" fillId="0" borderId="33" xfId="0" applyNumberFormat="1" applyFont="1" applyFill="1" applyBorder="1" applyAlignment="1">
      <alignment horizontal="center" vertical="center"/>
    </xf>
    <xf numFmtId="0" fontId="15" fillId="13" borderId="89" xfId="0" applyNumberFormat="1" applyFont="1" applyFill="1" applyBorder="1" applyAlignment="1">
      <alignment horizontal="right" vertical="center" wrapText="1"/>
    </xf>
    <xf numFmtId="0" fontId="16" fillId="9" borderId="24" xfId="0" applyFont="1" applyFill="1" applyBorder="1" applyAlignment="1">
      <alignment horizontal="center" vertical="center"/>
    </xf>
    <xf numFmtId="0" fontId="16" fillId="5" borderId="70" xfId="0" applyFont="1" applyFill="1" applyBorder="1" applyAlignment="1">
      <alignment horizontal="center" vertical="center"/>
    </xf>
    <xf numFmtId="49" fontId="15" fillId="13" borderId="22" xfId="0" applyNumberFormat="1" applyFont="1" applyFill="1" applyBorder="1" applyAlignment="1">
      <alignment horizontal="left" vertical="center" wrapText="1" indent="2"/>
    </xf>
    <xf numFmtId="49" fontId="15" fillId="13" borderId="23" xfId="0" applyNumberFormat="1" applyFont="1" applyFill="1" applyBorder="1" applyAlignment="1">
      <alignment horizontal="left" vertical="center" wrapText="1" indent="2"/>
    </xf>
    <xf numFmtId="0" fontId="14" fillId="11" borderId="17" xfId="0" applyFont="1" applyFill="1" applyBorder="1" applyAlignment="1"/>
    <xf numFmtId="0" fontId="14" fillId="11" borderId="18" xfId="0" applyFont="1" applyFill="1" applyBorder="1" applyAlignment="1"/>
    <xf numFmtId="0" fontId="15" fillId="12" borderId="48" xfId="0" applyFont="1" applyFill="1" applyBorder="1" applyAlignment="1">
      <alignment horizontal="center" vertical="center" wrapText="1"/>
    </xf>
    <xf numFmtId="0" fontId="15" fillId="12" borderId="49" xfId="0" applyFont="1" applyFill="1" applyBorder="1" applyAlignment="1">
      <alignment horizontal="center" vertical="center" wrapText="1"/>
    </xf>
    <xf numFmtId="0" fontId="15" fillId="12" borderId="1" xfId="0" applyFont="1" applyFill="1" applyBorder="1" applyAlignment="1">
      <alignment horizontal="center" vertical="center" wrapText="1"/>
    </xf>
    <xf numFmtId="0" fontId="15" fillId="12" borderId="51" xfId="0" applyFont="1" applyFill="1" applyBorder="1" applyAlignment="1">
      <alignment horizontal="center" vertical="center" wrapText="1"/>
    </xf>
    <xf numFmtId="0" fontId="15" fillId="12" borderId="50" xfId="0" applyFont="1" applyFill="1" applyBorder="1" applyAlignment="1">
      <alignment horizontal="center" vertical="center" wrapText="1"/>
    </xf>
    <xf numFmtId="0" fontId="15" fillId="13" borderId="23" xfId="0" applyFont="1" applyFill="1" applyBorder="1" applyAlignment="1">
      <alignment horizontal="left" vertical="center" wrapText="1" indent="2"/>
    </xf>
    <xf numFmtId="0" fontId="15" fillId="13" borderId="74" xfId="0" applyFont="1" applyFill="1" applyBorder="1" applyAlignment="1">
      <alignment horizontal="left" vertical="center" wrapText="1" indent="2"/>
    </xf>
    <xf numFmtId="0" fontId="15" fillId="13" borderId="27" xfId="0" applyFont="1" applyFill="1" applyBorder="1" applyAlignment="1">
      <alignment horizontal="left" vertical="center" wrapText="1" indent="2"/>
    </xf>
    <xf numFmtId="0" fontId="16" fillId="0" borderId="43" xfId="0" applyFont="1" applyFill="1" applyBorder="1" applyAlignment="1">
      <alignment horizontal="center"/>
    </xf>
    <xf numFmtId="0" fontId="13" fillId="10" borderId="11" xfId="0" applyFont="1" applyFill="1" applyBorder="1" applyAlignment="1">
      <alignment horizontal="center" vertical="center"/>
    </xf>
    <xf numFmtId="0" fontId="12" fillId="0" borderId="12" xfId="0" applyFont="1" applyFill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166" fontId="19" fillId="0" borderId="37" xfId="0" applyNumberFormat="1" applyFont="1" applyFill="1" applyBorder="1" applyAlignment="1">
      <alignment vertical="center"/>
    </xf>
    <xf numFmtId="166" fontId="19" fillId="0" borderId="95" xfId="0" applyNumberFormat="1" applyFont="1" applyFill="1" applyBorder="1" applyAlignment="1">
      <alignment vertical="center"/>
    </xf>
    <xf numFmtId="0" fontId="16" fillId="5" borderId="24" xfId="0" applyFont="1" applyFill="1" applyBorder="1" applyAlignment="1">
      <alignment horizontal="center" vertical="center"/>
    </xf>
    <xf numFmtId="0" fontId="23" fillId="9" borderId="12" xfId="0" applyFont="1" applyFill="1" applyBorder="1" applyAlignment="1">
      <alignment horizontal="center" vertical="center"/>
    </xf>
    <xf numFmtId="0" fontId="23" fillId="9" borderId="14" xfId="0" applyFont="1" applyFill="1" applyBorder="1" applyAlignment="1">
      <alignment horizontal="center" vertical="center"/>
    </xf>
    <xf numFmtId="0" fontId="23" fillId="9" borderId="15" xfId="0" applyFont="1" applyFill="1" applyBorder="1" applyAlignment="1">
      <alignment horizontal="center" vertical="center"/>
    </xf>
    <xf numFmtId="0" fontId="24" fillId="9" borderId="15" xfId="0" applyFont="1" applyFill="1" applyBorder="1" applyAlignment="1">
      <alignment horizontal="center" vertical="center"/>
    </xf>
    <xf numFmtId="0" fontId="24" fillId="9" borderId="12" xfId="0" applyFont="1" applyFill="1" applyBorder="1" applyAlignment="1">
      <alignment horizontal="center" vertical="center"/>
    </xf>
    <xf numFmtId="44" fontId="19" fillId="0" borderId="4" xfId="0" applyNumberFormat="1" applyFont="1" applyFill="1" applyBorder="1"/>
    <xf numFmtId="44" fontId="25" fillId="0" borderId="6" xfId="0" applyNumberFormat="1" applyFont="1" applyFill="1" applyBorder="1"/>
    <xf numFmtId="44" fontId="19" fillId="0" borderId="8" xfId="0" applyNumberFormat="1" applyFont="1" applyFill="1" applyBorder="1"/>
    <xf numFmtId="0" fontId="12" fillId="5" borderId="12" xfId="0" applyFont="1" applyFill="1" applyBorder="1" applyAlignment="1">
      <alignment horizontal="center" vertical="center"/>
    </xf>
    <xf numFmtId="0" fontId="12" fillId="5" borderId="12" xfId="0" applyFont="1" applyFill="1" applyBorder="1" applyAlignment="1">
      <alignment horizontal="center" vertical="center" wrapText="1"/>
    </xf>
    <xf numFmtId="0" fontId="13" fillId="9" borderId="15" xfId="0" applyFont="1" applyFill="1" applyBorder="1" applyAlignment="1">
      <alignment horizontal="center"/>
    </xf>
    <xf numFmtId="1" fontId="12" fillId="5" borderId="12" xfId="0" applyNumberFormat="1" applyFont="1" applyFill="1" applyBorder="1" applyAlignment="1">
      <alignment horizontal="center" vertical="center"/>
    </xf>
    <xf numFmtId="0" fontId="16" fillId="0" borderId="43" xfId="0" applyFont="1" applyFill="1" applyBorder="1" applyAlignment="1">
      <alignment horizontal="center"/>
    </xf>
    <xf numFmtId="49" fontId="15" fillId="13" borderId="22" xfId="0" applyNumberFormat="1" applyFont="1" applyFill="1" applyBorder="1" applyAlignment="1">
      <alignment horizontal="left" vertical="center" wrapText="1" indent="2"/>
    </xf>
    <xf numFmtId="0" fontId="15" fillId="13" borderId="23" xfId="0" applyFont="1" applyFill="1" applyBorder="1" applyAlignment="1">
      <alignment horizontal="left" vertical="center" wrapText="1" indent="2"/>
    </xf>
    <xf numFmtId="49" fontId="15" fillId="13" borderId="23" xfId="0" applyNumberFormat="1" applyFont="1" applyFill="1" applyBorder="1" applyAlignment="1">
      <alignment horizontal="left" vertical="center" wrapText="1" indent="2"/>
    </xf>
    <xf numFmtId="0" fontId="15" fillId="13" borderId="74" xfId="0" applyFont="1" applyFill="1" applyBorder="1" applyAlignment="1">
      <alignment horizontal="left" vertical="center" wrapText="1" indent="2"/>
    </xf>
    <xf numFmtId="0" fontId="15" fillId="13" borderId="27" xfId="0" applyFont="1" applyFill="1" applyBorder="1" applyAlignment="1">
      <alignment horizontal="left" vertical="center" wrapText="1" indent="2"/>
    </xf>
    <xf numFmtId="0" fontId="15" fillId="12" borderId="51" xfId="0" applyFont="1" applyFill="1" applyBorder="1" applyAlignment="1">
      <alignment horizontal="center" vertical="center" wrapText="1"/>
    </xf>
    <xf numFmtId="0" fontId="15" fillId="12" borderId="50" xfId="0" applyFont="1" applyFill="1" applyBorder="1" applyAlignment="1">
      <alignment horizontal="center" vertical="center" wrapText="1"/>
    </xf>
    <xf numFmtId="0" fontId="15" fillId="12" borderId="1" xfId="0" applyFont="1" applyFill="1" applyBorder="1" applyAlignment="1">
      <alignment horizontal="center" vertical="center" wrapText="1"/>
    </xf>
    <xf numFmtId="0" fontId="14" fillId="11" borderId="17" xfId="0" applyFont="1" applyFill="1" applyBorder="1" applyAlignment="1"/>
    <xf numFmtId="0" fontId="14" fillId="11" borderId="18" xfId="0" applyFont="1" applyFill="1" applyBorder="1" applyAlignment="1"/>
    <xf numFmtId="0" fontId="15" fillId="12" borderId="48" xfId="0" applyFont="1" applyFill="1" applyBorder="1" applyAlignment="1">
      <alignment horizontal="center" vertical="center" wrapText="1"/>
    </xf>
    <xf numFmtId="0" fontId="15" fillId="12" borderId="49" xfId="0" applyFont="1" applyFill="1" applyBorder="1" applyAlignment="1">
      <alignment horizontal="center" vertical="center" wrapText="1"/>
    </xf>
    <xf numFmtId="0" fontId="27" fillId="5" borderId="70" xfId="0" applyFont="1" applyFill="1" applyBorder="1" applyAlignment="1">
      <alignment horizontal="center" vertical="center"/>
    </xf>
    <xf numFmtId="0" fontId="27" fillId="9" borderId="70" xfId="0" applyFont="1" applyFill="1" applyBorder="1" applyAlignment="1">
      <alignment horizontal="center" vertical="center"/>
    </xf>
    <xf numFmtId="0" fontId="27" fillId="0" borderId="70" xfId="0" applyFont="1" applyFill="1" applyBorder="1" applyAlignment="1">
      <alignment horizontal="center" vertical="center"/>
    </xf>
    <xf numFmtId="0" fontId="16" fillId="0" borderId="148" xfId="0" applyFont="1" applyFill="1" applyBorder="1" applyAlignment="1">
      <alignment horizontal="center"/>
    </xf>
    <xf numFmtId="0" fontId="16" fillId="0" borderId="147" xfId="0" applyFont="1" applyFill="1" applyBorder="1" applyAlignment="1">
      <alignment horizontal="center"/>
    </xf>
    <xf numFmtId="0" fontId="11" fillId="4" borderId="13" xfId="2" applyFont="1" applyFill="1" applyBorder="1" applyAlignment="1">
      <alignment horizontal="center" vertical="center"/>
    </xf>
    <xf numFmtId="0" fontId="11" fillId="8" borderId="13" xfId="2" applyFont="1" applyFill="1" applyBorder="1" applyAlignment="1">
      <alignment horizontal="center" vertical="center"/>
    </xf>
    <xf numFmtId="0" fontId="11" fillId="4" borderId="146" xfId="2" applyFont="1" applyFill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16" fillId="9" borderId="72" xfId="0" applyFont="1" applyFill="1" applyBorder="1" applyAlignment="1">
      <alignment horizontal="center" vertical="center"/>
    </xf>
    <xf numFmtId="171" fontId="12" fillId="5" borderId="12" xfId="0" applyNumberFormat="1" applyFont="1" applyFill="1" applyBorder="1" applyAlignment="1">
      <alignment horizontal="center" vertical="center"/>
    </xf>
    <xf numFmtId="0" fontId="16" fillId="0" borderId="43" xfId="0" applyFont="1" applyFill="1" applyBorder="1" applyAlignment="1">
      <alignment horizontal="center"/>
    </xf>
    <xf numFmtId="49" fontId="15" fillId="13" borderId="22" xfId="0" applyNumberFormat="1" applyFont="1" applyFill="1" applyBorder="1" applyAlignment="1">
      <alignment horizontal="left" vertical="center" wrapText="1" indent="2"/>
    </xf>
    <xf numFmtId="0" fontId="15" fillId="13" borderId="23" xfId="0" applyFont="1" applyFill="1" applyBorder="1" applyAlignment="1">
      <alignment horizontal="left" vertical="center" wrapText="1" indent="2"/>
    </xf>
    <xf numFmtId="49" fontId="15" fillId="13" borderId="23" xfId="0" applyNumberFormat="1" applyFont="1" applyFill="1" applyBorder="1" applyAlignment="1">
      <alignment horizontal="left" vertical="center" wrapText="1" indent="2"/>
    </xf>
    <xf numFmtId="0" fontId="15" fillId="13" borderId="74" xfId="0" applyFont="1" applyFill="1" applyBorder="1" applyAlignment="1">
      <alignment horizontal="left" vertical="center" wrapText="1" indent="2"/>
    </xf>
    <xf numFmtId="0" fontId="15" fillId="13" borderId="27" xfId="0" applyFont="1" applyFill="1" applyBorder="1" applyAlignment="1">
      <alignment horizontal="left" vertical="center" wrapText="1" indent="2"/>
    </xf>
    <xf numFmtId="0" fontId="15" fillId="12" borderId="51" xfId="0" applyFont="1" applyFill="1" applyBorder="1" applyAlignment="1">
      <alignment horizontal="center" vertical="center" wrapText="1"/>
    </xf>
    <xf numFmtId="0" fontId="15" fillId="12" borderId="50" xfId="0" applyFont="1" applyFill="1" applyBorder="1" applyAlignment="1">
      <alignment horizontal="center" vertical="center" wrapText="1"/>
    </xf>
    <xf numFmtId="0" fontId="15" fillId="12" borderId="1" xfId="0" applyFont="1" applyFill="1" applyBorder="1" applyAlignment="1">
      <alignment horizontal="center" vertical="center" wrapText="1"/>
    </xf>
    <xf numFmtId="0" fontId="14" fillId="11" borderId="17" xfId="0" applyFont="1" applyFill="1" applyBorder="1" applyAlignment="1"/>
    <xf numFmtId="0" fontId="14" fillId="11" borderId="18" xfId="0" applyFont="1" applyFill="1" applyBorder="1" applyAlignment="1"/>
    <xf numFmtId="0" fontId="15" fillId="12" borderId="48" xfId="0" applyFont="1" applyFill="1" applyBorder="1" applyAlignment="1">
      <alignment horizontal="center" vertical="center" wrapText="1"/>
    </xf>
    <xf numFmtId="0" fontId="15" fillId="12" borderId="49" xfId="0" applyFont="1" applyFill="1" applyBorder="1" applyAlignment="1">
      <alignment horizontal="center" vertical="center" wrapText="1"/>
    </xf>
    <xf numFmtId="0" fontId="12" fillId="5" borderId="0" xfId="0" applyFont="1" applyFill="1" applyBorder="1" applyAlignment="1">
      <alignment horizontal="center" vertical="center"/>
    </xf>
    <xf numFmtId="0" fontId="12" fillId="9" borderId="0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20" borderId="0" xfId="0" applyFill="1"/>
    <xf numFmtId="0" fontId="2" fillId="0" borderId="0" xfId="0" applyFont="1" applyAlignment="1"/>
    <xf numFmtId="172" fontId="2" fillId="0" borderId="0" xfId="0" applyNumberFormat="1" applyFont="1"/>
    <xf numFmtId="0" fontId="29" fillId="0" borderId="0" xfId="0" applyFont="1" applyFill="1"/>
    <xf numFmtId="0" fontId="3" fillId="0" borderId="0" xfId="0" applyFont="1"/>
    <xf numFmtId="0" fontId="30" fillId="21" borderId="33" xfId="0" applyFont="1" applyFill="1" applyBorder="1" applyAlignment="1">
      <alignment horizontal="center" vertical="center"/>
    </xf>
    <xf numFmtId="170" fontId="2" fillId="0" borderId="0" xfId="0" applyNumberFormat="1" applyFont="1"/>
    <xf numFmtId="44" fontId="4" fillId="0" borderId="33" xfId="0" applyNumberFormat="1" applyFont="1" applyBorder="1"/>
    <xf numFmtId="0" fontId="4" fillId="22" borderId="1" xfId="0" applyFont="1" applyFill="1" applyBorder="1"/>
    <xf numFmtId="0" fontId="2" fillId="0" borderId="0" xfId="0" applyFont="1" applyFill="1" applyBorder="1"/>
    <xf numFmtId="0" fontId="2" fillId="20" borderId="0" xfId="0" applyFont="1" applyFill="1" applyBorder="1"/>
    <xf numFmtId="165" fontId="3" fillId="0" borderId="0" xfId="9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horizontal="left" vertical="center" wrapText="1"/>
    </xf>
    <xf numFmtId="44" fontId="4" fillId="0" borderId="33" xfId="0" applyNumberFormat="1" applyFont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168" fontId="2" fillId="24" borderId="31" xfId="0" applyNumberFormat="1" applyFont="1" applyFill="1" applyBorder="1"/>
    <xf numFmtId="0" fontId="0" fillId="24" borderId="0" xfId="0" applyFill="1" applyBorder="1"/>
    <xf numFmtId="0" fontId="2" fillId="24" borderId="0" xfId="0" applyFont="1" applyFill="1" applyBorder="1"/>
    <xf numFmtId="9" fontId="2" fillId="24" borderId="0" xfId="8" applyFont="1" applyFill="1" applyBorder="1"/>
    <xf numFmtId="0" fontId="2" fillId="24" borderId="0" xfId="0" applyFont="1" applyFill="1" applyBorder="1" applyAlignment="1"/>
    <xf numFmtId="0" fontId="2" fillId="24" borderId="30" xfId="0" applyFont="1" applyFill="1" applyBorder="1"/>
    <xf numFmtId="170" fontId="31" fillId="24" borderId="31" xfId="0" applyNumberFormat="1" applyFont="1" applyFill="1" applyBorder="1"/>
    <xf numFmtId="49" fontId="3" fillId="24" borderId="0" xfId="0" applyNumberFormat="1" applyFont="1" applyFill="1" applyBorder="1" applyAlignment="1">
      <alignment vertical="center" wrapText="1"/>
    </xf>
    <xf numFmtId="49" fontId="3" fillId="24" borderId="30" xfId="0" applyNumberFormat="1" applyFont="1" applyFill="1" applyBorder="1" applyAlignment="1">
      <alignment horizontal="left" vertical="center" wrapText="1" indent="2"/>
    </xf>
    <xf numFmtId="0" fontId="2" fillId="20" borderId="0" xfId="0" applyFont="1" applyFill="1" applyBorder="1" applyAlignment="1">
      <alignment horizontal="center" vertical="center"/>
    </xf>
    <xf numFmtId="165" fontId="31" fillId="0" borderId="79" xfId="0" applyNumberFormat="1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9" fontId="2" fillId="0" borderId="72" xfId="0" applyNumberFormat="1" applyFont="1" applyBorder="1" applyAlignment="1">
      <alignment horizontal="center" vertical="center"/>
    </xf>
    <xf numFmtId="168" fontId="31" fillId="23" borderId="40" xfId="0" applyNumberFormat="1" applyFont="1" applyFill="1" applyBorder="1" applyAlignment="1">
      <alignment horizontal="center"/>
    </xf>
    <xf numFmtId="0" fontId="32" fillId="23" borderId="41" xfId="0" applyFont="1" applyFill="1" applyBorder="1" applyAlignment="1">
      <alignment horizontal="right"/>
    </xf>
    <xf numFmtId="0" fontId="2" fillId="23" borderId="41" xfId="0" applyFont="1" applyFill="1" applyBorder="1"/>
    <xf numFmtId="9" fontId="2" fillId="23" borderId="41" xfId="8" applyFont="1" applyFill="1" applyBorder="1"/>
    <xf numFmtId="44" fontId="31" fillId="0" borderId="79" xfId="0" applyNumberFormat="1" applyFont="1" applyBorder="1" applyAlignment="1">
      <alignment horizontal="center"/>
    </xf>
    <xf numFmtId="0" fontId="2" fillId="5" borderId="72" xfId="0" quotePrefix="1" applyFont="1" applyFill="1" applyBorder="1" applyAlignment="1">
      <alignment horizontal="right"/>
    </xf>
    <xf numFmtId="165" fontId="2" fillId="0" borderId="72" xfId="9" applyNumberFormat="1" applyFont="1" applyBorder="1"/>
    <xf numFmtId="167" fontId="33" fillId="0" borderId="72" xfId="0" applyNumberFormat="1" applyFont="1" applyBorder="1" applyAlignment="1">
      <alignment horizontal="center"/>
    </xf>
    <xf numFmtId="1" fontId="2" fillId="0" borderId="72" xfId="9" applyNumberFormat="1" applyFont="1" applyBorder="1" applyAlignment="1">
      <alignment horizontal="center" vertical="center"/>
    </xf>
    <xf numFmtId="44" fontId="31" fillId="0" borderId="40" xfId="0" applyNumberFormat="1" applyFont="1" applyBorder="1" applyAlignment="1">
      <alignment horizontal="center"/>
    </xf>
    <xf numFmtId="0" fontId="2" fillId="5" borderId="41" xfId="0" quotePrefix="1" applyFont="1" applyFill="1" applyBorder="1" applyAlignment="1">
      <alignment horizontal="right"/>
    </xf>
    <xf numFmtId="165" fontId="2" fillId="0" borderId="38" xfId="9" applyNumberFormat="1" applyFont="1" applyBorder="1"/>
    <xf numFmtId="167" fontId="2" fillId="0" borderId="38" xfId="9" applyNumberFormat="1" applyFont="1" applyBorder="1" applyAlignment="1">
      <alignment horizontal="center"/>
    </xf>
    <xf numFmtId="1" fontId="2" fillId="0" borderId="38" xfId="9" applyNumberFormat="1" applyFont="1" applyBorder="1" applyAlignment="1">
      <alignment horizontal="center" vertical="center"/>
    </xf>
    <xf numFmtId="0" fontId="3" fillId="25" borderId="39" xfId="0" applyFont="1" applyFill="1" applyBorder="1" applyAlignment="1">
      <alignment horizontal="left" vertical="center" wrapText="1" indent="2"/>
    </xf>
    <xf numFmtId="0" fontId="3" fillId="25" borderId="27" xfId="0" applyFont="1" applyFill="1" applyBorder="1" applyAlignment="1">
      <alignment horizontal="left" vertical="center" wrapText="1" indent="2"/>
    </xf>
    <xf numFmtId="44" fontId="31" fillId="5" borderId="2" xfId="0" applyNumberFormat="1" applyFont="1" applyFill="1" applyBorder="1" applyAlignment="1">
      <alignment horizontal="center"/>
    </xf>
    <xf numFmtId="0" fontId="2" fillId="5" borderId="32" xfId="0" quotePrefix="1" applyFont="1" applyFill="1" applyBorder="1" applyAlignment="1">
      <alignment horizontal="right"/>
    </xf>
    <xf numFmtId="165" fontId="2" fillId="5" borderId="32" xfId="9" applyNumberFormat="1" applyFont="1" applyFill="1" applyBorder="1"/>
    <xf numFmtId="167" fontId="2" fillId="5" borderId="32" xfId="9" applyNumberFormat="1" applyFont="1" applyFill="1" applyBorder="1" applyAlignment="1">
      <alignment horizontal="center"/>
    </xf>
    <xf numFmtId="1" fontId="2" fillId="5" borderId="32" xfId="9" applyNumberFormat="1" applyFont="1" applyFill="1" applyBorder="1" applyAlignment="1">
      <alignment horizontal="center" vertical="center"/>
    </xf>
    <xf numFmtId="0" fontId="3" fillId="5" borderId="32" xfId="0" applyFont="1" applyFill="1" applyBorder="1" applyAlignment="1">
      <alignment horizontal="left" vertical="center" wrapText="1" indent="2"/>
    </xf>
    <xf numFmtId="0" fontId="3" fillId="5" borderId="1" xfId="0" applyFont="1" applyFill="1" applyBorder="1" applyAlignment="1">
      <alignment horizontal="left" vertical="center" wrapText="1" indent="2"/>
    </xf>
    <xf numFmtId="44" fontId="31" fillId="0" borderId="142" xfId="0" applyNumberFormat="1" applyFont="1" applyBorder="1" applyAlignment="1">
      <alignment horizontal="center"/>
    </xf>
    <xf numFmtId="0" fontId="2" fillId="5" borderId="43" xfId="0" quotePrefix="1" applyFont="1" applyFill="1" applyBorder="1" applyAlignment="1">
      <alignment horizontal="right"/>
    </xf>
    <xf numFmtId="165" fontId="2" fillId="0" borderId="43" xfId="9" applyNumberFormat="1" applyFont="1" applyBorder="1"/>
    <xf numFmtId="167" fontId="2" fillId="0" borderId="43" xfId="9" applyNumberFormat="1" applyFont="1" applyBorder="1" applyAlignment="1">
      <alignment horizontal="center"/>
    </xf>
    <xf numFmtId="1" fontId="2" fillId="0" borderId="43" xfId="9" applyNumberFormat="1" applyFont="1" applyBorder="1" applyAlignment="1">
      <alignment horizontal="center" vertical="center"/>
    </xf>
    <xf numFmtId="0" fontId="3" fillId="25" borderId="45" xfId="0" applyFont="1" applyFill="1" applyBorder="1" applyAlignment="1">
      <alignment horizontal="left" vertical="center" wrapText="1" indent="2"/>
    </xf>
    <xf numFmtId="44" fontId="31" fillId="0" borderId="46" xfId="0" applyNumberFormat="1" applyFont="1" applyBorder="1" applyAlignment="1">
      <alignment horizontal="center"/>
    </xf>
    <xf numFmtId="165" fontId="2" fillId="0" borderId="70" xfId="9" applyNumberFormat="1" applyFont="1" applyBorder="1"/>
    <xf numFmtId="167" fontId="2" fillId="0" borderId="70" xfId="9" applyNumberFormat="1" applyFont="1" applyBorder="1" applyAlignment="1">
      <alignment horizontal="center"/>
    </xf>
    <xf numFmtId="1" fontId="2" fillId="0" borderId="70" xfId="9" applyNumberFormat="1" applyFont="1" applyBorder="1" applyAlignment="1">
      <alignment horizontal="center" vertical="center"/>
    </xf>
    <xf numFmtId="0" fontId="3" fillId="25" borderId="74" xfId="0" applyFont="1" applyFill="1" applyBorder="1" applyAlignment="1">
      <alignment horizontal="left" vertical="center" wrapText="1" indent="2"/>
    </xf>
    <xf numFmtId="0" fontId="3" fillId="25" borderId="23" xfId="0" applyFont="1" applyFill="1" applyBorder="1" applyAlignment="1">
      <alignment horizontal="left" vertical="center" wrapText="1" indent="2"/>
    </xf>
    <xf numFmtId="0" fontId="3" fillId="25" borderId="22" xfId="0" applyFont="1" applyFill="1" applyBorder="1" applyAlignment="1">
      <alignment horizontal="left" vertical="center" wrapText="1" indent="2"/>
    </xf>
    <xf numFmtId="49" fontId="3" fillId="25" borderId="23" xfId="0" applyNumberFormat="1" applyFont="1" applyFill="1" applyBorder="1" applyAlignment="1">
      <alignment horizontal="left" vertical="center" wrapText="1" indent="2"/>
    </xf>
    <xf numFmtId="49" fontId="3" fillId="25" borderId="22" xfId="0" applyNumberFormat="1" applyFont="1" applyFill="1" applyBorder="1" applyAlignment="1">
      <alignment horizontal="left" vertical="center" wrapText="1" indent="2"/>
    </xf>
    <xf numFmtId="169" fontId="31" fillId="0" borderId="139" xfId="9" applyNumberFormat="1" applyFont="1" applyBorder="1" applyAlignment="1">
      <alignment horizontal="center" vertical="center"/>
    </xf>
    <xf numFmtId="0" fontId="0" fillId="0" borderId="72" xfId="0" applyBorder="1"/>
    <xf numFmtId="0" fontId="2" fillId="5" borderId="72" xfId="0" applyFont="1" applyFill="1" applyBorder="1" applyAlignment="1">
      <alignment horizontal="center" vertical="center"/>
    </xf>
    <xf numFmtId="167" fontId="2" fillId="0" borderId="72" xfId="8" applyNumberFormat="1" applyFont="1" applyBorder="1" applyAlignment="1">
      <alignment horizontal="center" vertical="center"/>
    </xf>
    <xf numFmtId="0" fontId="3" fillId="0" borderId="72" xfId="8" applyNumberFormat="1" applyFont="1" applyBorder="1" applyAlignment="1">
      <alignment horizontal="center" vertical="center"/>
    </xf>
    <xf numFmtId="169" fontId="31" fillId="0" borderId="73" xfId="9" applyNumberFormat="1" applyFont="1" applyBorder="1" applyAlignment="1">
      <alignment horizontal="center" vertical="center"/>
    </xf>
    <xf numFmtId="0" fontId="2" fillId="0" borderId="43" xfId="0" applyFont="1" applyBorder="1" applyAlignment="1">
      <alignment horizontal="center"/>
    </xf>
    <xf numFmtId="0" fontId="2" fillId="5" borderId="43" xfId="0" applyFont="1" applyFill="1" applyBorder="1" applyAlignment="1">
      <alignment horizontal="center" vertical="center"/>
    </xf>
    <xf numFmtId="6" fontId="33" fillId="0" borderId="43" xfId="0" applyNumberFormat="1" applyFont="1" applyBorder="1" applyAlignment="1">
      <alignment horizontal="center"/>
    </xf>
    <xf numFmtId="0" fontId="33" fillId="0" borderId="43" xfId="0" applyFont="1" applyBorder="1" applyAlignment="1">
      <alignment horizontal="center"/>
    </xf>
    <xf numFmtId="0" fontId="3" fillId="25" borderId="137" xfId="0" applyFont="1" applyFill="1" applyBorder="1" applyAlignment="1">
      <alignment horizontal="left" vertical="center" wrapText="1"/>
    </xf>
    <xf numFmtId="0" fontId="3" fillId="25" borderId="117" xfId="0" applyFont="1" applyFill="1" applyBorder="1" applyAlignment="1">
      <alignment horizontal="left" vertical="center" wrapText="1"/>
    </xf>
    <xf numFmtId="169" fontId="31" fillId="0" borderId="46" xfId="9" applyNumberFormat="1" applyFont="1" applyBorder="1" applyAlignment="1">
      <alignment horizontal="center" vertical="center"/>
    </xf>
    <xf numFmtId="6" fontId="33" fillId="0" borderId="70" xfId="0" applyNumberFormat="1" applyFont="1" applyBorder="1" applyAlignment="1">
      <alignment horizontal="center"/>
    </xf>
    <xf numFmtId="0" fontId="33" fillId="0" borderId="70" xfId="0" applyFont="1" applyBorder="1" applyAlignment="1">
      <alignment horizontal="center"/>
    </xf>
    <xf numFmtId="0" fontId="2" fillId="0" borderId="70" xfId="0" applyFont="1" applyBorder="1" applyAlignment="1">
      <alignment horizontal="center"/>
    </xf>
    <xf numFmtId="0" fontId="2" fillId="5" borderId="70" xfId="0" applyFont="1" applyFill="1" applyBorder="1" applyAlignment="1">
      <alignment horizontal="center" vertical="center"/>
    </xf>
    <xf numFmtId="0" fontId="2" fillId="5" borderId="70" xfId="0" quotePrefix="1" applyFont="1" applyFill="1" applyBorder="1" applyAlignment="1">
      <alignment horizontal="center"/>
    </xf>
    <xf numFmtId="44" fontId="31" fillId="0" borderId="135" xfId="0" applyNumberFormat="1" applyFont="1" applyBorder="1" applyAlignment="1">
      <alignment horizontal="center" vertical="center"/>
    </xf>
    <xf numFmtId="0" fontId="2" fillId="5" borderId="38" xfId="0" quotePrefix="1" applyFont="1" applyFill="1" applyBorder="1" applyAlignment="1">
      <alignment horizontal="center"/>
    </xf>
    <xf numFmtId="6" fontId="33" fillId="0" borderId="82" xfId="0" applyNumberFormat="1" applyFont="1" applyBorder="1" applyAlignment="1">
      <alignment horizontal="center"/>
    </xf>
    <xf numFmtId="9" fontId="33" fillId="0" borderId="69" xfId="0" applyNumberFormat="1" applyFont="1" applyBorder="1" applyAlignment="1">
      <alignment horizontal="center"/>
    </xf>
    <xf numFmtId="0" fontId="3" fillId="23" borderId="19" xfId="0" applyFont="1" applyFill="1" applyBorder="1" applyAlignment="1">
      <alignment horizontal="center" vertical="center" wrapText="1"/>
    </xf>
    <xf numFmtId="0" fontId="3" fillId="23" borderId="33" xfId="0" applyFont="1" applyFill="1" applyBorder="1" applyAlignment="1">
      <alignment horizontal="center" vertical="center" wrapText="1"/>
    </xf>
    <xf numFmtId="0" fontId="3" fillId="23" borderId="47" xfId="0" applyFont="1" applyFill="1" applyBorder="1" applyAlignment="1">
      <alignment horizontal="center" vertical="center" wrapText="1"/>
    </xf>
    <xf numFmtId="0" fontId="2" fillId="22" borderId="19" xfId="0" applyFont="1" applyFill="1" applyBorder="1"/>
    <xf numFmtId="0" fontId="2" fillId="22" borderId="18" xfId="0" applyFont="1" applyFill="1" applyBorder="1" applyAlignment="1">
      <alignment horizontal="left"/>
    </xf>
    <xf numFmtId="169" fontId="35" fillId="0" borderId="33" xfId="9" applyNumberFormat="1" applyFont="1" applyFill="1" applyBorder="1" applyAlignment="1">
      <alignment horizontal="center" vertical="center" wrapText="1"/>
    </xf>
    <xf numFmtId="168" fontId="31" fillId="0" borderId="19" xfId="0" applyNumberFormat="1" applyFont="1" applyBorder="1" applyAlignment="1">
      <alignment horizontal="center"/>
    </xf>
    <xf numFmtId="0" fontId="0" fillId="0" borderId="18" xfId="0" applyBorder="1" applyAlignment="1">
      <alignment horizontal="center"/>
    </xf>
    <xf numFmtId="0" fontId="2" fillId="0" borderId="0" xfId="0" applyFont="1" applyBorder="1" applyAlignment="1">
      <alignment horizontal="center"/>
    </xf>
    <xf numFmtId="168" fontId="33" fillId="0" borderId="0" xfId="0" applyNumberFormat="1" applyFont="1" applyBorder="1" applyAlignment="1">
      <alignment horizontal="center"/>
    </xf>
    <xf numFmtId="0" fontId="3" fillId="25" borderId="0" xfId="0" applyFont="1" applyFill="1" applyBorder="1" applyAlignment="1">
      <alignment horizontal="center" vertical="center" wrapText="1"/>
    </xf>
    <xf numFmtId="0" fontId="3" fillId="25" borderId="30" xfId="0" applyFont="1" applyFill="1" applyBorder="1" applyAlignment="1">
      <alignment horizontal="center" vertical="center" wrapText="1"/>
    </xf>
    <xf numFmtId="0" fontId="36" fillId="0" borderId="0" xfId="0" applyFont="1"/>
    <xf numFmtId="169" fontId="30" fillId="0" borderId="33" xfId="9" applyNumberFormat="1" applyFont="1" applyFill="1" applyBorder="1" applyAlignment="1">
      <alignment horizontal="center" vertical="center" wrapText="1"/>
    </xf>
    <xf numFmtId="9" fontId="30" fillId="26" borderId="33" xfId="0" applyNumberFormat="1" applyFont="1" applyFill="1" applyBorder="1" applyAlignment="1">
      <alignment horizontal="center" vertical="center" wrapText="1"/>
    </xf>
    <xf numFmtId="44" fontId="31" fillId="0" borderId="108" xfId="0" applyNumberFormat="1" applyFont="1" applyBorder="1" applyAlignment="1">
      <alignment horizontal="center"/>
    </xf>
    <xf numFmtId="0" fontId="0" fillId="0" borderId="108" xfId="0" applyBorder="1" applyAlignment="1">
      <alignment horizontal="center"/>
    </xf>
    <xf numFmtId="0" fontId="3" fillId="5" borderId="132" xfId="0" applyFont="1" applyFill="1" applyBorder="1" applyAlignment="1">
      <alignment horizontal="center" vertical="center" wrapText="1"/>
    </xf>
    <xf numFmtId="167" fontId="3" fillId="5" borderId="131" xfId="0" applyNumberFormat="1" applyFont="1" applyFill="1" applyBorder="1" applyAlignment="1">
      <alignment horizontal="center" vertical="center" wrapText="1"/>
    </xf>
    <xf numFmtId="0" fontId="3" fillId="5" borderId="131" xfId="0" applyFont="1" applyFill="1" applyBorder="1" applyAlignment="1">
      <alignment vertical="center" wrapText="1"/>
    </xf>
    <xf numFmtId="0" fontId="3" fillId="5" borderId="130" xfId="0" applyFont="1" applyFill="1" applyBorder="1" applyAlignment="1">
      <alignment vertical="center" wrapText="1"/>
    </xf>
    <xf numFmtId="0" fontId="3" fillId="26" borderId="112" xfId="0" applyFont="1" applyFill="1" applyBorder="1" applyAlignment="1">
      <alignment vertical="center" wrapText="1"/>
    </xf>
    <xf numFmtId="0" fontId="3" fillId="5" borderId="129" xfId="0" applyFont="1" applyFill="1" applyBorder="1" applyAlignment="1">
      <alignment horizontal="center" vertical="center" wrapText="1"/>
    </xf>
    <xf numFmtId="167" fontId="3" fillId="5" borderId="128" xfId="0" applyNumberFormat="1" applyFont="1" applyFill="1" applyBorder="1" applyAlignment="1">
      <alignment horizontal="center" vertical="center" wrapText="1"/>
    </xf>
    <xf numFmtId="0" fontId="3" fillId="5" borderId="128" xfId="0" applyFont="1" applyFill="1" applyBorder="1" applyAlignment="1">
      <alignment vertical="center" wrapText="1"/>
    </xf>
    <xf numFmtId="0" fontId="3" fillId="5" borderId="127" xfId="0" applyFont="1" applyFill="1" applyBorder="1" applyAlignment="1">
      <alignment vertical="center" wrapText="1"/>
    </xf>
    <xf numFmtId="0" fontId="3" fillId="26" borderId="108" xfId="0" applyFont="1" applyFill="1" applyBorder="1" applyAlignment="1">
      <alignment vertical="center" wrapText="1"/>
    </xf>
    <xf numFmtId="44" fontId="31" fillId="0" borderId="126" xfId="0" applyNumberFormat="1" applyFont="1" applyBorder="1" applyAlignment="1">
      <alignment horizontal="center"/>
    </xf>
    <xf numFmtId="0" fontId="0" fillId="0" borderId="100" xfId="0" applyBorder="1" applyAlignment="1">
      <alignment horizontal="center"/>
    </xf>
    <xf numFmtId="0" fontId="3" fillId="5" borderId="125" xfId="0" applyFont="1" applyFill="1" applyBorder="1" applyAlignment="1">
      <alignment horizontal="center" vertical="center" wrapText="1"/>
    </xf>
    <xf numFmtId="167" fontId="3" fillId="5" borderId="124" xfId="0" applyNumberFormat="1" applyFont="1" applyFill="1" applyBorder="1" applyAlignment="1">
      <alignment horizontal="center" vertical="center" wrapText="1"/>
    </xf>
    <xf numFmtId="0" fontId="3" fillId="5" borderId="124" xfId="0" applyFont="1" applyFill="1" applyBorder="1" applyAlignment="1">
      <alignment vertical="center" wrapText="1"/>
    </xf>
    <xf numFmtId="0" fontId="3" fillId="5" borderId="123" xfId="0" applyFont="1" applyFill="1" applyBorder="1" applyAlignment="1">
      <alignment vertical="center" wrapText="1"/>
    </xf>
    <xf numFmtId="0" fontId="3" fillId="26" borderId="100" xfId="0" applyFont="1" applyFill="1" applyBorder="1" applyAlignment="1">
      <alignment vertical="center" wrapText="1"/>
    </xf>
    <xf numFmtId="0" fontId="3" fillId="23" borderId="49" xfId="0" applyFont="1" applyFill="1" applyBorder="1" applyAlignment="1">
      <alignment horizontal="center" vertical="center" wrapText="1"/>
    </xf>
    <xf numFmtId="0" fontId="3" fillId="23" borderId="48" xfId="0" applyFont="1" applyFill="1" applyBorder="1" applyAlignment="1">
      <alignment horizontal="center" vertical="center" wrapText="1"/>
    </xf>
    <xf numFmtId="0" fontId="3" fillId="23" borderId="122" xfId="0" applyFont="1" applyFill="1" applyBorder="1" applyAlignment="1">
      <alignment horizontal="center" vertical="center" wrapText="1"/>
    </xf>
    <xf numFmtId="0" fontId="2" fillId="0" borderId="2" xfId="0" applyFont="1" applyBorder="1"/>
    <xf numFmtId="0" fontId="2" fillId="0" borderId="32" xfId="0" applyFont="1" applyBorder="1"/>
    <xf numFmtId="0" fontId="2" fillId="0" borderId="32" xfId="0" applyFont="1" applyBorder="1" applyAlignment="1"/>
    <xf numFmtId="0" fontId="3" fillId="0" borderId="1" xfId="0" applyFont="1" applyBorder="1" applyAlignment="1">
      <alignment vertical="center"/>
    </xf>
    <xf numFmtId="44" fontId="30" fillId="0" borderId="47" xfId="0" applyNumberFormat="1" applyFont="1" applyFill="1" applyBorder="1" applyAlignment="1">
      <alignment horizontal="center" vertical="center" wrapText="1"/>
    </xf>
    <xf numFmtId="9" fontId="30" fillId="26" borderId="47" xfId="0" applyNumberFormat="1" applyFont="1" applyFill="1" applyBorder="1" applyAlignment="1">
      <alignment horizontal="center" vertical="center" wrapText="1"/>
    </xf>
    <xf numFmtId="3" fontId="4" fillId="26" borderId="49" xfId="0" applyNumberFormat="1" applyFont="1" applyFill="1" applyBorder="1" applyAlignment="1">
      <alignment horizontal="center" vertical="center"/>
    </xf>
    <xf numFmtId="9" fontId="28" fillId="26" borderId="49" xfId="0" applyNumberFormat="1" applyFont="1" applyFill="1" applyBorder="1" applyAlignment="1">
      <alignment horizontal="center" vertical="center"/>
    </xf>
    <xf numFmtId="0" fontId="30" fillId="26" borderId="33" xfId="0" applyFont="1" applyFill="1" applyBorder="1" applyAlignment="1">
      <alignment horizontal="center" vertical="center"/>
    </xf>
    <xf numFmtId="0" fontId="2" fillId="0" borderId="0" xfId="0" applyFont="1" applyBorder="1"/>
    <xf numFmtId="0" fontId="2" fillId="0" borderId="30" xfId="0" applyFont="1" applyBorder="1"/>
    <xf numFmtId="44" fontId="31" fillId="0" borderId="112" xfId="0" applyNumberFormat="1" applyFont="1" applyBorder="1" applyAlignment="1">
      <alignment horizontal="center"/>
    </xf>
    <xf numFmtId="0" fontId="2" fillId="0" borderId="60" xfId="0" applyFont="1" applyFill="1" applyBorder="1" applyAlignment="1">
      <alignment horizontal="center" vertical="center"/>
    </xf>
    <xf numFmtId="0" fontId="3" fillId="0" borderId="60" xfId="0" applyFont="1" applyFill="1" applyBorder="1" applyAlignment="1">
      <alignment horizontal="center" vertical="center"/>
    </xf>
    <xf numFmtId="0" fontId="2" fillId="0" borderId="60" xfId="0" applyFont="1" applyBorder="1" applyAlignment="1">
      <alignment horizontal="center" vertical="center"/>
    </xf>
    <xf numFmtId="0" fontId="2" fillId="0" borderId="111" xfId="0" applyFont="1" applyBorder="1" applyAlignment="1">
      <alignment horizontal="center" vertical="center"/>
    </xf>
    <xf numFmtId="0" fontId="2" fillId="0" borderId="110" xfId="0" applyFont="1" applyFill="1" applyBorder="1" applyAlignment="1">
      <alignment horizontal="center"/>
    </xf>
    <xf numFmtId="0" fontId="2" fillId="0" borderId="109" xfId="0" applyFont="1" applyBorder="1"/>
    <xf numFmtId="0" fontId="2" fillId="0" borderId="62" xfId="0" applyFont="1" applyBorder="1" applyAlignment="1"/>
    <xf numFmtId="0" fontId="3" fillId="26" borderId="60" xfId="0" applyFont="1" applyFill="1" applyBorder="1"/>
    <xf numFmtId="44" fontId="31" fillId="0" borderId="121" xfId="0" applyNumberFormat="1" applyFont="1" applyBorder="1" applyAlignment="1">
      <alignment horizontal="center"/>
    </xf>
    <xf numFmtId="0" fontId="2" fillId="0" borderId="116" xfId="0" applyFont="1" applyFill="1" applyBorder="1" applyAlignment="1">
      <alignment horizontal="center" vertical="center"/>
    </xf>
    <xf numFmtId="0" fontId="3" fillId="0" borderId="116" xfId="0" applyFont="1" applyFill="1" applyBorder="1" applyAlignment="1">
      <alignment horizontal="center" vertical="center"/>
    </xf>
    <xf numFmtId="0" fontId="2" fillId="0" borderId="116" xfId="0" applyFont="1" applyBorder="1" applyAlignment="1">
      <alignment horizontal="center" vertical="center"/>
    </xf>
    <xf numFmtId="0" fontId="2" fillId="0" borderId="120" xfId="0" applyFont="1" applyBorder="1" applyAlignment="1">
      <alignment horizontal="center" vertical="center"/>
    </xf>
    <xf numFmtId="0" fontId="2" fillId="0" borderId="119" xfId="0" applyFont="1" applyFill="1" applyBorder="1" applyAlignment="1">
      <alignment horizontal="center"/>
    </xf>
    <xf numFmtId="0" fontId="2" fillId="0" borderId="118" xfId="0" applyFont="1" applyBorder="1"/>
    <xf numFmtId="0" fontId="2" fillId="0" borderId="117" xfId="0" applyFont="1" applyBorder="1" applyAlignment="1"/>
    <xf numFmtId="0" fontId="3" fillId="26" borderId="116" xfId="0" applyFont="1" applyFill="1" applyBorder="1"/>
    <xf numFmtId="0" fontId="2" fillId="0" borderId="57" xfId="0" applyFont="1" applyFill="1" applyBorder="1" applyAlignment="1">
      <alignment horizontal="center" vertical="center"/>
    </xf>
    <xf numFmtId="0" fontId="3" fillId="0" borderId="57" xfId="0" applyFont="1" applyFill="1" applyBorder="1" applyAlignment="1">
      <alignment horizontal="center" vertical="center"/>
    </xf>
    <xf numFmtId="0" fontId="2" fillId="0" borderId="57" xfId="0" applyFont="1" applyBorder="1" applyAlignment="1">
      <alignment horizontal="center" vertical="center"/>
    </xf>
    <xf numFmtId="0" fontId="2" fillId="0" borderId="107" xfId="0" applyFont="1" applyBorder="1" applyAlignment="1">
      <alignment horizontal="center" vertical="center"/>
    </xf>
    <xf numFmtId="0" fontId="2" fillId="0" borderId="106" xfId="0" applyFont="1" applyFill="1" applyBorder="1" applyAlignment="1">
      <alignment horizontal="center"/>
    </xf>
    <xf numFmtId="0" fontId="2" fillId="0" borderId="25" xfId="0" applyFont="1" applyBorder="1"/>
    <xf numFmtId="0" fontId="2" fillId="0" borderId="24" xfId="0" applyFont="1" applyBorder="1" applyAlignment="1"/>
    <xf numFmtId="0" fontId="3" fillId="26" borderId="57" xfId="0" applyFont="1" applyFill="1" applyBorder="1"/>
    <xf numFmtId="44" fontId="31" fillId="0" borderId="100" xfId="0" applyNumberFormat="1" applyFont="1" applyBorder="1" applyAlignment="1">
      <alignment horizontal="center"/>
    </xf>
    <xf numFmtId="0" fontId="2" fillId="0" borderId="53" xfId="0" quotePrefix="1" applyFont="1" applyFill="1" applyBorder="1" applyAlignment="1">
      <alignment horizontal="center" vertical="center"/>
    </xf>
    <xf numFmtId="0" fontId="3" fillId="0" borderId="53" xfId="0" applyFont="1" applyFill="1" applyBorder="1" applyAlignment="1">
      <alignment horizontal="center" vertical="center"/>
    </xf>
    <xf numFmtId="0" fontId="2" fillId="0" borderId="53" xfId="0" applyFont="1" applyFill="1" applyBorder="1" applyAlignment="1">
      <alignment horizontal="center" vertical="center"/>
    </xf>
    <xf numFmtId="0" fontId="2" fillId="0" borderId="99" xfId="0" applyFont="1" applyFill="1" applyBorder="1" applyAlignment="1">
      <alignment horizontal="center" vertical="center"/>
    </xf>
    <xf numFmtId="0" fontId="2" fillId="0" borderId="98" xfId="0" applyFont="1" applyFill="1" applyBorder="1" applyAlignment="1">
      <alignment horizontal="center"/>
    </xf>
    <xf numFmtId="0" fontId="2" fillId="0" borderId="97" xfId="0" applyFont="1" applyFill="1" applyBorder="1"/>
    <xf numFmtId="0" fontId="2" fillId="0" borderId="55" xfId="0" applyFont="1" applyFill="1" applyBorder="1" applyAlignment="1"/>
    <xf numFmtId="0" fontId="3" fillId="26" borderId="53" xfId="0" applyFont="1" applyFill="1" applyBorder="1"/>
    <xf numFmtId="44" fontId="31" fillId="0" borderId="31" xfId="0" applyNumberFormat="1" applyFont="1" applyBorder="1" applyAlignment="1">
      <alignment horizontal="center"/>
    </xf>
    <xf numFmtId="0" fontId="2" fillId="0" borderId="32" xfId="0" applyFont="1" applyBorder="1" applyAlignment="1">
      <alignment horizontal="center" vertical="center"/>
    </xf>
    <xf numFmtId="0" fontId="3" fillId="0" borderId="32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/>
    </xf>
    <xf numFmtId="0" fontId="2" fillId="0" borderId="0" xfId="0" applyFont="1" applyBorder="1" applyAlignment="1"/>
    <xf numFmtId="0" fontId="3" fillId="0" borderId="30" xfId="0" applyFont="1" applyBorder="1"/>
    <xf numFmtId="0" fontId="2" fillId="0" borderId="60" xfId="0" quotePrefix="1" applyFont="1" applyBorder="1" applyAlignment="1">
      <alignment horizontal="center" vertical="center"/>
    </xf>
    <xf numFmtId="0" fontId="3" fillId="0" borderId="60" xfId="0" applyFont="1" applyBorder="1" applyAlignment="1">
      <alignment horizontal="center" vertical="center"/>
    </xf>
    <xf numFmtId="0" fontId="2" fillId="0" borderId="111" xfId="0" applyFont="1" applyFill="1" applyBorder="1" applyAlignment="1">
      <alignment horizontal="center"/>
    </xf>
    <xf numFmtId="0" fontId="2" fillId="0" borderId="110" xfId="0" applyFont="1" applyBorder="1" applyAlignment="1">
      <alignment horizontal="center"/>
    </xf>
    <xf numFmtId="0" fontId="2" fillId="0" borderId="149" xfId="0" applyFont="1" applyBorder="1"/>
    <xf numFmtId="0" fontId="2" fillId="0" borderId="67" xfId="0" applyFont="1" applyBorder="1" applyAlignment="1"/>
    <xf numFmtId="44" fontId="31" fillId="0" borderId="52" xfId="0" applyNumberFormat="1" applyFont="1" applyBorder="1" applyAlignment="1">
      <alignment horizontal="center"/>
    </xf>
    <xf numFmtId="0" fontId="2" fillId="0" borderId="52" xfId="0" quotePrefix="1" applyFont="1" applyBorder="1" applyAlignment="1">
      <alignment horizontal="center" vertical="center"/>
    </xf>
    <xf numFmtId="0" fontId="3" fillId="0" borderId="52" xfId="0" applyFont="1" applyBorder="1" applyAlignment="1">
      <alignment horizontal="center" vertical="center"/>
    </xf>
    <xf numFmtId="0" fontId="2" fillId="0" borderId="52" xfId="0" applyFont="1" applyFill="1" applyBorder="1" applyAlignment="1">
      <alignment horizontal="center" vertical="center"/>
    </xf>
    <xf numFmtId="0" fontId="2" fillId="0" borderId="115" xfId="0" applyFont="1" applyFill="1" applyBorder="1" applyAlignment="1">
      <alignment horizontal="center"/>
    </xf>
    <xf numFmtId="0" fontId="2" fillId="0" borderId="114" xfId="0" applyFont="1" applyBorder="1" applyAlignment="1">
      <alignment horizontal="center"/>
    </xf>
    <xf numFmtId="0" fontId="2" fillId="0" borderId="29" xfId="0" applyFont="1" applyBorder="1"/>
    <xf numFmtId="0" fontId="2" fillId="0" borderId="102" xfId="0" applyFont="1" applyBorder="1" applyAlignment="1"/>
    <xf numFmtId="44" fontId="31" fillId="0" borderId="101" xfId="0" applyNumberFormat="1" applyFont="1" applyBorder="1" applyAlignment="1">
      <alignment horizontal="center"/>
    </xf>
    <xf numFmtId="0" fontId="2" fillId="0" borderId="101" xfId="0" applyFont="1" applyBorder="1" applyAlignment="1">
      <alignment horizontal="center" vertical="center"/>
    </xf>
    <xf numFmtId="0" fontId="3" fillId="0" borderId="101" xfId="0" applyFont="1" applyBorder="1" applyAlignment="1">
      <alignment horizontal="center" vertical="center"/>
    </xf>
    <xf numFmtId="0" fontId="2" fillId="0" borderId="101" xfId="0" applyFont="1" applyFill="1" applyBorder="1" applyAlignment="1">
      <alignment horizontal="center" vertical="center"/>
    </xf>
    <xf numFmtId="0" fontId="2" fillId="0" borderId="25" xfId="0" applyFont="1" applyBorder="1" applyAlignment="1">
      <alignment horizontal="center"/>
    </xf>
    <xf numFmtId="0" fontId="2" fillId="0" borderId="58" xfId="0" applyFont="1" applyFill="1" applyBorder="1" applyAlignment="1"/>
    <xf numFmtId="0" fontId="2" fillId="0" borderId="53" xfId="0" quotePrefix="1" applyFont="1" applyBorder="1" applyAlignment="1">
      <alignment horizontal="center" vertical="center"/>
    </xf>
    <xf numFmtId="0" fontId="3" fillId="0" borderId="53" xfId="0" applyFont="1" applyBorder="1" applyAlignment="1">
      <alignment horizontal="center" vertical="center"/>
    </xf>
    <xf numFmtId="0" fontId="2" fillId="0" borderId="99" xfId="0" applyFont="1" applyFill="1" applyBorder="1" applyAlignment="1">
      <alignment horizontal="center"/>
    </xf>
    <xf numFmtId="0" fontId="2" fillId="0" borderId="98" xfId="0" applyFont="1" applyBorder="1" applyAlignment="1">
      <alignment horizontal="center"/>
    </xf>
    <xf numFmtId="0" fontId="2" fillId="0" borderId="97" xfId="0" applyFont="1" applyBorder="1"/>
    <xf numFmtId="0" fontId="2" fillId="0" borderId="54" xfId="0" applyFont="1" applyBorder="1" applyAlignment="1"/>
    <xf numFmtId="44" fontId="31" fillId="0" borderId="32" xfId="0" applyNumberFormat="1" applyFont="1" applyBorder="1" applyAlignment="1">
      <alignment horizontal="center"/>
    </xf>
    <xf numFmtId="0" fontId="2" fillId="5" borderId="32" xfId="0" applyFont="1" applyFill="1" applyBorder="1" applyAlignment="1">
      <alignment horizontal="center" vertical="center"/>
    </xf>
    <xf numFmtId="0" fontId="3" fillId="5" borderId="32" xfId="0" applyFont="1" applyFill="1" applyBorder="1" applyAlignment="1">
      <alignment horizontal="center" vertical="center"/>
    </xf>
    <xf numFmtId="0" fontId="2" fillId="0" borderId="32" xfId="0" applyFont="1" applyBorder="1" applyAlignment="1">
      <alignment horizontal="center"/>
    </xf>
    <xf numFmtId="0" fontId="37" fillId="20" borderId="0" xfId="0" applyFont="1" applyFill="1" applyAlignment="1">
      <alignment horizontal="center" textRotation="90"/>
    </xf>
    <xf numFmtId="0" fontId="2" fillId="0" borderId="52" xfId="0" applyFont="1" applyBorder="1" applyAlignment="1">
      <alignment horizontal="center" vertical="center"/>
    </xf>
    <xf numFmtId="0" fontId="2" fillId="0" borderId="113" xfId="0" applyFont="1" applyBorder="1"/>
    <xf numFmtId="0" fontId="2" fillId="0" borderId="102" xfId="0" applyFont="1" applyFill="1" applyBorder="1" applyAlignment="1"/>
    <xf numFmtId="0" fontId="3" fillId="26" borderId="52" xfId="0" applyFont="1" applyFill="1" applyBorder="1"/>
    <xf numFmtId="0" fontId="2" fillId="0" borderId="53" xfId="0" applyFont="1" applyBorder="1" applyAlignment="1">
      <alignment horizontal="center" vertical="center"/>
    </xf>
    <xf numFmtId="0" fontId="2" fillId="0" borderId="54" xfId="0" applyFont="1" applyFill="1" applyBorder="1" applyAlignment="1"/>
    <xf numFmtId="0" fontId="2" fillId="0" borderId="61" xfId="0" applyFont="1" applyBorder="1" applyAlignment="1"/>
    <xf numFmtId="0" fontId="3" fillId="0" borderId="57" xfId="0" applyFont="1" applyBorder="1" applyAlignment="1">
      <alignment horizontal="center" vertical="center"/>
    </xf>
    <xf numFmtId="0" fontId="2" fillId="0" borderId="107" xfId="0" applyFont="1" applyFill="1" applyBorder="1" applyAlignment="1">
      <alignment horizontal="center"/>
    </xf>
    <xf numFmtId="0" fontId="2" fillId="0" borderId="106" xfId="0" applyFont="1" applyBorder="1" applyAlignment="1">
      <alignment horizontal="center"/>
    </xf>
    <xf numFmtId="0" fontId="2" fillId="0" borderId="107" xfId="0" applyFont="1" applyBorder="1" applyAlignment="1">
      <alignment horizontal="center"/>
    </xf>
    <xf numFmtId="0" fontId="2" fillId="0" borderId="58" xfId="0" applyFont="1" applyBorder="1" applyAlignment="1"/>
    <xf numFmtId="44" fontId="31" fillId="0" borderId="105" xfId="0" applyNumberFormat="1" applyFont="1" applyBorder="1" applyAlignment="1">
      <alignment horizontal="center"/>
    </xf>
    <xf numFmtId="0" fontId="2" fillId="0" borderId="104" xfId="0" applyFont="1" applyBorder="1" applyAlignment="1">
      <alignment horizontal="center"/>
    </xf>
    <xf numFmtId="0" fontId="2" fillId="0" borderId="103" xfId="0" applyFont="1" applyBorder="1" applyAlignment="1">
      <alignment horizontal="center"/>
    </xf>
    <xf numFmtId="0" fontId="3" fillId="26" borderId="101" xfId="0" applyFont="1" applyFill="1" applyBorder="1"/>
    <xf numFmtId="0" fontId="2" fillId="0" borderId="99" xfId="0" applyFont="1" applyBorder="1" applyAlignment="1">
      <alignment horizontal="center"/>
    </xf>
    <xf numFmtId="0" fontId="3" fillId="23" borderId="51" xfId="0" applyFont="1" applyFill="1" applyBorder="1" applyAlignment="1">
      <alignment horizontal="center" vertical="center" wrapText="1"/>
    </xf>
    <xf numFmtId="0" fontId="3" fillId="23" borderId="50" xfId="0" applyFont="1" applyFill="1" applyBorder="1" applyAlignment="1">
      <alignment horizontal="center" vertical="center" wrapText="1"/>
    </xf>
    <xf numFmtId="0" fontId="3" fillId="23" borderId="1" xfId="0" applyFont="1" applyFill="1" applyBorder="1" applyAlignment="1">
      <alignment horizontal="center" vertical="center" wrapText="1"/>
    </xf>
    <xf numFmtId="168" fontId="2" fillId="0" borderId="0" xfId="0" applyNumberFormat="1" applyFont="1"/>
    <xf numFmtId="0" fontId="2" fillId="0" borderId="19" xfId="0" applyFont="1" applyBorder="1" applyAlignment="1">
      <alignment horizontal="left"/>
    </xf>
    <xf numFmtId="0" fontId="2" fillId="0" borderId="18" xfId="0" applyFont="1" applyBorder="1" applyAlignment="1">
      <alignment horizontal="left"/>
    </xf>
    <xf numFmtId="0" fontId="2" fillId="0" borderId="32" xfId="0" applyFont="1" applyBorder="1" applyAlignment="1">
      <alignment horizontal="left"/>
    </xf>
    <xf numFmtId="0" fontId="3" fillId="0" borderId="1" xfId="0" applyFont="1" applyBorder="1" applyAlignment="1">
      <alignment horizontal="left"/>
    </xf>
    <xf numFmtId="0" fontId="2" fillId="0" borderId="0" xfId="0" applyFont="1" applyFill="1"/>
    <xf numFmtId="0" fontId="2" fillId="0" borderId="0" xfId="0" applyFont="1" applyFill="1" applyAlignment="1">
      <alignment horizontal="center" vertical="center"/>
    </xf>
    <xf numFmtId="168" fontId="2" fillId="0" borderId="0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44" fontId="31" fillId="5" borderId="46" xfId="0" applyNumberFormat="1" applyFont="1" applyFill="1" applyBorder="1" applyAlignment="1">
      <alignment horizontal="center" vertical="center"/>
    </xf>
    <xf numFmtId="0" fontId="0" fillId="5" borderId="70" xfId="0" applyFill="1" applyBorder="1" applyAlignment="1">
      <alignment horizontal="center" vertical="center"/>
    </xf>
    <xf numFmtId="167" fontId="4" fillId="0" borderId="64" xfId="0" applyNumberFormat="1" applyFont="1" applyFill="1" applyBorder="1"/>
    <xf numFmtId="167" fontId="4" fillId="0" borderId="95" xfId="0" applyNumberFormat="1" applyFont="1" applyFill="1" applyBorder="1"/>
    <xf numFmtId="167" fontId="4" fillId="0" borderId="37" xfId="0" applyNumberFormat="1" applyFont="1" applyFill="1" applyBorder="1"/>
    <xf numFmtId="0" fontId="2" fillId="0" borderId="31" xfId="0" applyFont="1" applyBorder="1"/>
    <xf numFmtId="44" fontId="3" fillId="0" borderId="6" xfId="9" applyNumberFormat="1" applyFont="1" applyFill="1" applyBorder="1" applyAlignment="1">
      <alignment horizontal="center" vertical="center" wrapText="1"/>
    </xf>
    <xf numFmtId="0" fontId="2" fillId="0" borderId="29" xfId="0" applyFont="1" applyBorder="1" applyAlignment="1">
      <alignment horizontal="center"/>
    </xf>
    <xf numFmtId="0" fontId="2" fillId="0" borderId="24" xfId="0" applyFont="1" applyBorder="1" applyAlignment="1">
      <alignment horizontal="center" vertical="center"/>
    </xf>
    <xf numFmtId="49" fontId="3" fillId="25" borderId="74" xfId="0" applyNumberFormat="1" applyFont="1" applyFill="1" applyBorder="1" applyAlignment="1">
      <alignment vertical="center" wrapText="1"/>
    </xf>
    <xf numFmtId="49" fontId="3" fillId="25" borderId="71" xfId="0" applyNumberFormat="1" applyFont="1" applyFill="1" applyBorder="1" applyAlignment="1">
      <alignment horizontal="right" vertical="center" wrapText="1"/>
    </xf>
    <xf numFmtId="44" fontId="3" fillId="0" borderId="10" xfId="9" applyNumberFormat="1" applyFont="1" applyFill="1" applyBorder="1" applyAlignment="1">
      <alignment horizontal="center" vertical="center" wrapText="1"/>
    </xf>
    <xf numFmtId="0" fontId="2" fillId="5" borderId="28" xfId="0" applyFont="1" applyFill="1" applyBorder="1" applyAlignment="1">
      <alignment horizontal="center" vertical="center"/>
    </xf>
    <xf numFmtId="49" fontId="3" fillId="25" borderId="90" xfId="0" applyNumberFormat="1" applyFont="1" applyFill="1" applyBorder="1" applyAlignment="1">
      <alignment vertical="center" wrapText="1"/>
    </xf>
    <xf numFmtId="49" fontId="3" fillId="25" borderId="89" xfId="0" applyNumberFormat="1" applyFont="1" applyFill="1" applyBorder="1" applyAlignment="1">
      <alignment horizontal="right" vertical="center" wrapText="1"/>
    </xf>
    <xf numFmtId="0" fontId="3" fillId="23" borderId="85" xfId="0" applyFont="1" applyFill="1" applyBorder="1" applyAlignment="1">
      <alignment horizontal="center" vertical="center" wrapText="1"/>
    </xf>
    <xf numFmtId="0" fontId="3" fillId="21" borderId="85" xfId="0" applyFont="1" applyFill="1" applyBorder="1" applyAlignment="1">
      <alignment horizontal="center" vertical="center" wrapText="1"/>
    </xf>
    <xf numFmtId="0" fontId="38" fillId="22" borderId="0" xfId="0" applyFont="1" applyFill="1" applyAlignment="1">
      <alignment horizontal="center" vertical="center"/>
    </xf>
    <xf numFmtId="174" fontId="38" fillId="22" borderId="0" xfId="0" applyNumberFormat="1" applyFont="1" applyFill="1" applyAlignment="1">
      <alignment horizontal="center" vertical="center"/>
    </xf>
    <xf numFmtId="0" fontId="39" fillId="22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7" fillId="20" borderId="0" xfId="0" applyFont="1" applyFill="1"/>
    <xf numFmtId="0" fontId="40" fillId="0" borderId="0" xfId="0" applyFont="1"/>
    <xf numFmtId="0" fontId="4" fillId="22" borderId="33" xfId="0" applyFont="1" applyFill="1" applyBorder="1"/>
    <xf numFmtId="0" fontId="13" fillId="0" borderId="15" xfId="0" applyFont="1" applyFill="1" applyBorder="1" applyAlignment="1">
      <alignment horizontal="center"/>
    </xf>
    <xf numFmtId="1" fontId="12" fillId="0" borderId="12" xfId="0" applyNumberFormat="1" applyFont="1" applyFill="1" applyBorder="1" applyAlignment="1">
      <alignment horizontal="center" vertical="center"/>
    </xf>
    <xf numFmtId="0" fontId="12" fillId="5" borderId="12" xfId="0" applyNumberFormat="1" applyFont="1" applyFill="1" applyBorder="1" applyAlignment="1">
      <alignment horizontal="center" vertical="center"/>
    </xf>
    <xf numFmtId="0" fontId="41" fillId="0" borderId="0" xfId="0" applyFont="1"/>
    <xf numFmtId="49" fontId="3" fillId="25" borderId="22" xfId="0" applyNumberFormat="1" applyFont="1" applyFill="1" applyBorder="1" applyAlignment="1">
      <alignment horizontal="left" vertical="center" wrapText="1" indent="2"/>
    </xf>
    <xf numFmtId="49" fontId="3" fillId="25" borderId="23" xfId="0" applyNumberFormat="1" applyFont="1" applyFill="1" applyBorder="1" applyAlignment="1">
      <alignment horizontal="left" vertical="center" wrapText="1" indent="2"/>
    </xf>
    <xf numFmtId="0" fontId="37" fillId="20" borderId="0" xfId="0" applyFont="1" applyFill="1" applyAlignment="1">
      <alignment horizontal="center" textRotation="90"/>
    </xf>
    <xf numFmtId="0" fontId="3" fillId="23" borderId="48" xfId="0" applyFont="1" applyFill="1" applyBorder="1" applyAlignment="1">
      <alignment horizontal="center" vertical="center" wrapText="1"/>
    </xf>
    <xf numFmtId="0" fontId="3" fillId="23" borderId="49" xfId="0" applyFont="1" applyFill="1" applyBorder="1" applyAlignment="1">
      <alignment horizontal="center" vertical="center" wrapText="1"/>
    </xf>
    <xf numFmtId="0" fontId="3" fillId="23" borderId="1" xfId="0" applyFont="1" applyFill="1" applyBorder="1" applyAlignment="1">
      <alignment horizontal="center" vertical="center" wrapText="1"/>
    </xf>
    <xf numFmtId="0" fontId="3" fillId="23" borderId="51" xfId="0" applyFont="1" applyFill="1" applyBorder="1" applyAlignment="1">
      <alignment horizontal="center" vertical="center" wrapText="1"/>
    </xf>
    <xf numFmtId="0" fontId="3" fillId="23" borderId="50" xfId="0" applyFont="1" applyFill="1" applyBorder="1" applyAlignment="1">
      <alignment horizontal="center" vertical="center" wrapText="1"/>
    </xf>
    <xf numFmtId="0" fontId="3" fillId="25" borderId="23" xfId="0" applyFont="1" applyFill="1" applyBorder="1" applyAlignment="1">
      <alignment horizontal="left" vertical="center" wrapText="1" indent="2"/>
    </xf>
    <xf numFmtId="0" fontId="3" fillId="25" borderId="74" xfId="0" applyFont="1" applyFill="1" applyBorder="1" applyAlignment="1">
      <alignment horizontal="left" vertical="center" wrapText="1" indent="2"/>
    </xf>
    <xf numFmtId="0" fontId="2" fillId="0" borderId="43" xfId="0" applyFont="1" applyBorder="1" applyAlignment="1">
      <alignment horizontal="center"/>
    </xf>
    <xf numFmtId="0" fontId="3" fillId="25" borderId="27" xfId="0" applyFont="1" applyFill="1" applyBorder="1" applyAlignment="1">
      <alignment horizontal="left" vertical="center" wrapText="1" indent="2"/>
    </xf>
    <xf numFmtId="0" fontId="36" fillId="0" borderId="0" xfId="0" applyFont="1" applyAlignment="1">
      <alignment horizontal="left" wrapText="1"/>
    </xf>
    <xf numFmtId="166" fontId="2" fillId="0" borderId="0" xfId="0" applyNumberFormat="1" applyFont="1"/>
    <xf numFmtId="173" fontId="3" fillId="0" borderId="10" xfId="9" applyNumberFormat="1" applyFont="1" applyFill="1" applyBorder="1" applyAlignment="1">
      <alignment horizontal="center" vertical="center" wrapText="1"/>
    </xf>
    <xf numFmtId="173" fontId="3" fillId="0" borderId="6" xfId="9" applyNumberFormat="1" applyFont="1" applyFill="1" applyBorder="1" applyAlignment="1">
      <alignment horizontal="center" vertical="center" wrapText="1"/>
    </xf>
    <xf numFmtId="173" fontId="31" fillId="5" borderId="46" xfId="0" applyNumberFormat="1" applyFont="1" applyFill="1" applyBorder="1" applyAlignment="1">
      <alignment horizontal="center" vertical="center"/>
    </xf>
    <xf numFmtId="173" fontId="4" fillId="0" borderId="33" xfId="0" applyNumberFormat="1" applyFont="1" applyBorder="1"/>
    <xf numFmtId="173" fontId="31" fillId="0" borderId="100" xfId="0" applyNumberFormat="1" applyFont="1" applyBorder="1" applyAlignment="1">
      <alignment horizontal="center"/>
    </xf>
    <xf numFmtId="173" fontId="31" fillId="0" borderId="105" xfId="0" applyNumberFormat="1" applyFont="1" applyBorder="1" applyAlignment="1">
      <alignment horizontal="center"/>
    </xf>
    <xf numFmtId="173" fontId="31" fillId="0" borderId="108" xfId="0" applyNumberFormat="1" applyFont="1" applyBorder="1" applyAlignment="1">
      <alignment horizontal="center"/>
    </xf>
    <xf numFmtId="173" fontId="31" fillId="0" borderId="112" xfId="0" applyNumberFormat="1" applyFont="1" applyBorder="1" applyAlignment="1">
      <alignment horizontal="center"/>
    </xf>
    <xf numFmtId="173" fontId="31" fillId="0" borderId="32" xfId="0" applyNumberFormat="1" applyFont="1" applyBorder="1" applyAlignment="1">
      <alignment horizontal="center"/>
    </xf>
    <xf numFmtId="173" fontId="31" fillId="0" borderId="52" xfId="0" applyNumberFormat="1" applyFont="1" applyBorder="1" applyAlignment="1">
      <alignment horizontal="center"/>
    </xf>
    <xf numFmtId="0" fontId="2" fillId="9" borderId="101" xfId="0" applyFont="1" applyFill="1" applyBorder="1" applyAlignment="1">
      <alignment horizontal="center" vertical="center"/>
    </xf>
    <xf numFmtId="0" fontId="3" fillId="9" borderId="101" xfId="0" applyFont="1" applyFill="1" applyBorder="1" applyAlignment="1">
      <alignment horizontal="center" vertical="center"/>
    </xf>
    <xf numFmtId="2" fontId="2" fillId="9" borderId="101" xfId="0" applyNumberFormat="1" applyFont="1" applyFill="1" applyBorder="1" applyAlignment="1">
      <alignment horizontal="center" vertical="center"/>
    </xf>
    <xf numFmtId="173" fontId="31" fillId="9" borderId="101" xfId="0" applyNumberFormat="1" applyFont="1" applyFill="1" applyBorder="1" applyAlignment="1">
      <alignment horizontal="center"/>
    </xf>
    <xf numFmtId="173" fontId="31" fillId="0" borderId="31" xfId="0" applyNumberFormat="1" applyFont="1" applyBorder="1" applyAlignment="1">
      <alignment horizontal="center"/>
    </xf>
    <xf numFmtId="173" fontId="31" fillId="0" borderId="121" xfId="0" applyNumberFormat="1" applyFont="1" applyBorder="1" applyAlignment="1">
      <alignment horizontal="center"/>
    </xf>
    <xf numFmtId="173" fontId="30" fillId="0" borderId="47" xfId="0" applyNumberFormat="1" applyFont="1" applyFill="1" applyBorder="1" applyAlignment="1">
      <alignment horizontal="center" vertical="center" wrapText="1"/>
    </xf>
    <xf numFmtId="173" fontId="31" fillId="0" borderId="126" xfId="0" applyNumberFormat="1" applyFont="1" applyBorder="1" applyAlignment="1">
      <alignment horizontal="center"/>
    </xf>
    <xf numFmtId="168" fontId="33" fillId="0" borderId="82" xfId="0" applyNumberFormat="1" applyFont="1" applyBorder="1" applyAlignment="1">
      <alignment horizontal="center"/>
    </xf>
    <xf numFmtId="173" fontId="31" fillId="0" borderId="135" xfId="0" applyNumberFormat="1" applyFont="1" applyBorder="1" applyAlignment="1">
      <alignment horizontal="center" vertical="center"/>
    </xf>
    <xf numFmtId="168" fontId="33" fillId="0" borderId="70" xfId="0" applyNumberFormat="1" applyFont="1" applyBorder="1" applyAlignment="1">
      <alignment horizontal="center"/>
    </xf>
    <xf numFmtId="168" fontId="33" fillId="0" borderId="43" xfId="0" applyNumberFormat="1" applyFont="1" applyBorder="1" applyAlignment="1">
      <alignment horizontal="center"/>
    </xf>
    <xf numFmtId="173" fontId="31" fillId="0" borderId="46" xfId="0" applyNumberFormat="1" applyFont="1" applyBorder="1" applyAlignment="1">
      <alignment horizontal="center"/>
    </xf>
    <xf numFmtId="173" fontId="31" fillId="0" borderId="142" xfId="0" applyNumberFormat="1" applyFont="1" applyBorder="1" applyAlignment="1">
      <alignment horizontal="center"/>
    </xf>
    <xf numFmtId="173" fontId="31" fillId="5" borderId="2" xfId="0" applyNumberFormat="1" applyFont="1" applyFill="1" applyBorder="1" applyAlignment="1">
      <alignment horizontal="center"/>
    </xf>
    <xf numFmtId="173" fontId="31" fillId="0" borderId="40" xfId="0" applyNumberFormat="1" applyFont="1" applyBorder="1" applyAlignment="1">
      <alignment horizontal="center"/>
    </xf>
    <xf numFmtId="173" fontId="31" fillId="0" borderId="79" xfId="0" applyNumberFormat="1" applyFont="1" applyBorder="1" applyAlignment="1">
      <alignment horizontal="center"/>
    </xf>
    <xf numFmtId="173" fontId="4" fillId="0" borderId="33" xfId="0" applyNumberFormat="1" applyFont="1" applyBorder="1" applyAlignment="1">
      <alignment horizontal="center" vertical="center"/>
    </xf>
    <xf numFmtId="0" fontId="2" fillId="9" borderId="24" xfId="0" applyFont="1" applyFill="1" applyBorder="1" applyAlignment="1">
      <alignment horizontal="center" vertical="center"/>
    </xf>
    <xf numFmtId="0" fontId="2" fillId="9" borderId="29" xfId="0" applyFont="1" applyFill="1" applyBorder="1" applyAlignment="1">
      <alignment horizontal="center"/>
    </xf>
    <xf numFmtId="173" fontId="3" fillId="9" borderId="6" xfId="9" applyNumberFormat="1" applyFont="1" applyFill="1" applyBorder="1" applyAlignment="1">
      <alignment horizontal="center" vertical="center" wrapText="1"/>
    </xf>
    <xf numFmtId="0" fontId="2" fillId="9" borderId="53" xfId="0" applyFont="1" applyFill="1" applyBorder="1" applyAlignment="1">
      <alignment horizontal="center" vertical="center"/>
    </xf>
    <xf numFmtId="0" fontId="3" fillId="9" borderId="53" xfId="0" applyFont="1" applyFill="1" applyBorder="1" applyAlignment="1">
      <alignment horizontal="center" vertical="center"/>
    </xf>
    <xf numFmtId="173" fontId="31" fillId="9" borderId="100" xfId="0" applyNumberFormat="1" applyFont="1" applyFill="1" applyBorder="1" applyAlignment="1">
      <alignment horizontal="center"/>
    </xf>
    <xf numFmtId="0" fontId="2" fillId="9" borderId="60" xfId="0" applyFont="1" applyFill="1" applyBorder="1" applyAlignment="1">
      <alignment horizontal="center" vertical="center"/>
    </xf>
    <xf numFmtId="0" fontId="3" fillId="9" borderId="60" xfId="0" applyFont="1" applyFill="1" applyBorder="1" applyAlignment="1">
      <alignment horizontal="center" vertical="center"/>
    </xf>
    <xf numFmtId="173" fontId="31" fillId="9" borderId="112" xfId="0" applyNumberFormat="1" applyFont="1" applyFill="1" applyBorder="1" applyAlignment="1">
      <alignment horizontal="center"/>
    </xf>
    <xf numFmtId="0" fontId="3" fillId="9" borderId="53" xfId="0" quotePrefix="1" applyFont="1" applyFill="1" applyBorder="1" applyAlignment="1">
      <alignment horizontal="center" vertical="center"/>
    </xf>
    <xf numFmtId="2" fontId="3" fillId="9" borderId="101" xfId="0" applyNumberFormat="1" applyFont="1" applyFill="1" applyBorder="1" applyAlignment="1">
      <alignment horizontal="center" vertical="center"/>
    </xf>
    <xf numFmtId="0" fontId="2" fillId="9" borderId="52" xfId="0" applyFont="1" applyFill="1" applyBorder="1" applyAlignment="1">
      <alignment horizontal="center" vertical="center"/>
    </xf>
    <xf numFmtId="0" fontId="3" fillId="9" borderId="52" xfId="0" applyFont="1" applyFill="1" applyBorder="1" applyAlignment="1">
      <alignment horizontal="center" vertical="center"/>
    </xf>
    <xf numFmtId="0" fontId="3" fillId="9" borderId="52" xfId="0" quotePrefix="1" applyFont="1" applyFill="1" applyBorder="1" applyAlignment="1">
      <alignment horizontal="center" vertical="center"/>
    </xf>
    <xf numFmtId="173" fontId="31" fillId="9" borderId="52" xfId="0" applyNumberFormat="1" applyFont="1" applyFill="1" applyBorder="1" applyAlignment="1">
      <alignment horizontal="center"/>
    </xf>
    <xf numFmtId="0" fontId="2" fillId="0" borderId="60" xfId="0" quotePrefix="1" applyFont="1" applyFill="1" applyBorder="1" applyAlignment="1">
      <alignment horizontal="center" vertical="center"/>
    </xf>
    <xf numFmtId="173" fontId="31" fillId="0" borderId="112" xfId="0" applyNumberFormat="1" applyFont="1" applyFill="1" applyBorder="1" applyAlignment="1">
      <alignment horizontal="center"/>
    </xf>
    <xf numFmtId="0" fontId="12" fillId="4" borderId="12" xfId="0" applyFont="1" applyFill="1" applyBorder="1" applyAlignment="1">
      <alignment horizontal="center" vertical="center"/>
    </xf>
    <xf numFmtId="0" fontId="42" fillId="27" borderId="150" xfId="11" applyFont="1" applyFill="1" applyBorder="1" applyAlignment="1">
      <alignment horizontal="center"/>
    </xf>
    <xf numFmtId="0" fontId="42" fillId="7" borderId="150" xfId="12" applyFont="1" applyFill="1" applyBorder="1" applyAlignment="1">
      <alignment horizontal="center"/>
    </xf>
    <xf numFmtId="0" fontId="42" fillId="7" borderId="150" xfId="13" applyFont="1" applyFill="1" applyBorder="1" applyAlignment="1">
      <alignment horizontal="center"/>
    </xf>
    <xf numFmtId="1" fontId="42" fillId="6" borderId="150" xfId="14" applyNumberFormat="1" applyFont="1" applyFill="1" applyBorder="1" applyAlignment="1">
      <alignment horizontal="center"/>
    </xf>
    <xf numFmtId="0" fontId="42" fillId="6" borderId="150" xfId="15" applyFont="1" applyFill="1" applyBorder="1" applyAlignment="1">
      <alignment horizontal="center"/>
    </xf>
    <xf numFmtId="1" fontId="42" fillId="7" borderId="150" xfId="16" applyNumberFormat="1" applyFont="1" applyFill="1" applyBorder="1" applyAlignment="1">
      <alignment horizontal="center"/>
    </xf>
    <xf numFmtId="0" fontId="0" fillId="0" borderId="0" xfId="0" applyAlignment="1">
      <alignment horizontal="center"/>
    </xf>
    <xf numFmtId="0" fontId="11" fillId="5" borderId="13" xfId="2" applyFont="1" applyFill="1" applyBorder="1" applyAlignment="1">
      <alignment horizontal="center" vertical="center"/>
    </xf>
    <xf numFmtId="0" fontId="8" fillId="5" borderId="0" xfId="0" applyFont="1" applyFill="1"/>
    <xf numFmtId="0" fontId="12" fillId="5" borderId="12" xfId="1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left"/>
    </xf>
    <xf numFmtId="0" fontId="3" fillId="3" borderId="2" xfId="0" applyFont="1" applyFill="1" applyBorder="1" applyAlignment="1">
      <alignment horizontal="left"/>
    </xf>
    <xf numFmtId="49" fontId="3" fillId="0" borderId="38" xfId="0" applyNumberFormat="1" applyFont="1" applyFill="1" applyBorder="1" applyAlignment="1">
      <alignment horizontal="center" vertical="center" wrapText="1"/>
    </xf>
    <xf numFmtId="0" fontId="2" fillId="0" borderId="43" xfId="0" applyFont="1" applyBorder="1" applyAlignment="1">
      <alignment horizontal="center"/>
    </xf>
    <xf numFmtId="0" fontId="4" fillId="23" borderId="67" xfId="0" applyFont="1" applyFill="1" applyBorder="1" applyAlignment="1">
      <alignment horizontal="center" vertical="center" wrapText="1"/>
    </xf>
    <xf numFmtId="0" fontId="4" fillId="23" borderId="68" xfId="0" applyFont="1" applyFill="1" applyBorder="1" applyAlignment="1">
      <alignment horizontal="center" vertical="center" wrapText="1"/>
    </xf>
    <xf numFmtId="0" fontId="4" fillId="23" borderId="83" xfId="0" applyFont="1" applyFill="1" applyBorder="1" applyAlignment="1">
      <alignment horizontal="center" vertical="center" wrapText="1"/>
    </xf>
    <xf numFmtId="0" fontId="3" fillId="25" borderId="140" xfId="0" applyFont="1" applyFill="1" applyBorder="1" applyAlignment="1">
      <alignment horizontal="left" vertical="center" wrapText="1" indent="2"/>
    </xf>
    <xf numFmtId="0" fontId="3" fillId="25" borderId="141" xfId="0" applyFont="1" applyFill="1" applyBorder="1" applyAlignment="1">
      <alignment horizontal="left" vertical="center" wrapText="1" indent="2"/>
    </xf>
    <xf numFmtId="0" fontId="3" fillId="25" borderId="26" xfId="0" applyFont="1" applyFill="1" applyBorder="1" applyAlignment="1">
      <alignment horizontal="left" vertical="center" wrapText="1" indent="2"/>
    </xf>
    <xf numFmtId="0" fontId="3" fillId="25" borderId="27" xfId="0" applyFont="1" applyFill="1" applyBorder="1" applyAlignment="1">
      <alignment horizontal="left" vertical="center" wrapText="1" indent="2"/>
    </xf>
    <xf numFmtId="0" fontId="3" fillId="25" borderId="75" xfId="0" applyFont="1" applyFill="1" applyBorder="1" applyAlignment="1">
      <alignment horizontal="left" vertical="center" wrapText="1" indent="2"/>
    </xf>
    <xf numFmtId="0" fontId="3" fillId="25" borderId="76" xfId="0" applyFont="1" applyFill="1" applyBorder="1" applyAlignment="1">
      <alignment horizontal="left" vertical="center" wrapText="1" indent="2"/>
    </xf>
    <xf numFmtId="0" fontId="3" fillId="25" borderId="77" xfId="0" applyFont="1" applyFill="1" applyBorder="1" applyAlignment="1">
      <alignment horizontal="left" vertical="center" wrapText="1" indent="2"/>
    </xf>
    <xf numFmtId="49" fontId="3" fillId="23" borderId="26" xfId="0" applyNumberFormat="1" applyFont="1" applyFill="1" applyBorder="1" applyAlignment="1">
      <alignment horizontal="center" vertical="center" wrapText="1"/>
    </xf>
    <xf numFmtId="49" fontId="3" fillId="23" borderId="27" xfId="0" applyNumberFormat="1" applyFont="1" applyFill="1" applyBorder="1" applyAlignment="1">
      <alignment horizontal="center" vertical="center" wrapText="1"/>
    </xf>
    <xf numFmtId="49" fontId="3" fillId="23" borderId="39" xfId="0" applyNumberFormat="1" applyFont="1" applyFill="1" applyBorder="1" applyAlignment="1">
      <alignment horizontal="center" vertical="center" wrapText="1"/>
    </xf>
    <xf numFmtId="49" fontId="3" fillId="25" borderId="143" xfId="0" applyNumberFormat="1" applyFont="1" applyFill="1" applyBorder="1" applyAlignment="1">
      <alignment horizontal="left" vertical="center" wrapText="1"/>
    </xf>
    <xf numFmtId="49" fontId="3" fillId="25" borderId="72" xfId="0" applyNumberFormat="1" applyFont="1" applyFill="1" applyBorder="1" applyAlignment="1">
      <alignment horizontal="left" vertical="center" wrapText="1"/>
    </xf>
    <xf numFmtId="49" fontId="3" fillId="23" borderId="30" xfId="0" applyNumberFormat="1" applyFont="1" applyFill="1" applyBorder="1" applyAlignment="1">
      <alignment horizontal="center" vertical="center" wrapText="1"/>
    </xf>
    <xf numFmtId="49" fontId="3" fillId="23" borderId="31" xfId="0" applyNumberFormat="1" applyFont="1" applyFill="1" applyBorder="1" applyAlignment="1">
      <alignment horizontal="center" vertical="center" wrapText="1"/>
    </xf>
    <xf numFmtId="0" fontId="3" fillId="23" borderId="30" xfId="0" applyFont="1" applyFill="1" applyBorder="1" applyAlignment="1">
      <alignment horizontal="center" vertical="center" wrapText="1"/>
    </xf>
    <xf numFmtId="0" fontId="3" fillId="23" borderId="0" xfId="0" applyFont="1" applyFill="1" applyBorder="1" applyAlignment="1">
      <alignment horizontal="center" vertical="center" wrapText="1"/>
    </xf>
    <xf numFmtId="0" fontId="3" fillId="25" borderId="58" xfId="0" applyFont="1" applyFill="1" applyBorder="1" applyAlignment="1">
      <alignment horizontal="left" vertical="center" wrapText="1"/>
    </xf>
    <xf numFmtId="0" fontId="3" fillId="25" borderId="24" xfId="0" applyFont="1" applyFill="1" applyBorder="1" applyAlignment="1">
      <alignment horizontal="left" vertical="center" wrapText="1"/>
    </xf>
    <xf numFmtId="0" fontId="3" fillId="25" borderId="136" xfId="0" applyFont="1" applyFill="1" applyBorder="1" applyAlignment="1">
      <alignment horizontal="left" vertical="center" wrapText="1"/>
    </xf>
    <xf numFmtId="0" fontId="3" fillId="25" borderId="61" xfId="0" applyFont="1" applyFill="1" applyBorder="1" applyAlignment="1">
      <alignment horizontal="left" vertical="center" wrapText="1"/>
    </xf>
    <xf numFmtId="0" fontId="3" fillId="25" borderId="62" xfId="0" applyFont="1" applyFill="1" applyBorder="1" applyAlignment="1">
      <alignment horizontal="left" vertical="center" wrapText="1"/>
    </xf>
    <xf numFmtId="0" fontId="3" fillId="25" borderId="138" xfId="0" applyFont="1" applyFill="1" applyBorder="1" applyAlignment="1">
      <alignment horizontal="left" vertical="center" wrapText="1"/>
    </xf>
    <xf numFmtId="49" fontId="3" fillId="25" borderId="22" xfId="0" applyNumberFormat="1" applyFont="1" applyFill="1" applyBorder="1" applyAlignment="1">
      <alignment horizontal="left" vertical="center" wrapText="1" indent="2"/>
    </xf>
    <xf numFmtId="0" fontId="3" fillId="25" borderId="23" xfId="0" applyFont="1" applyFill="1" applyBorder="1" applyAlignment="1">
      <alignment horizontal="left" vertical="center" wrapText="1" indent="2"/>
    </xf>
    <xf numFmtId="49" fontId="3" fillId="25" borderId="23" xfId="0" applyNumberFormat="1" applyFont="1" applyFill="1" applyBorder="1" applyAlignment="1">
      <alignment horizontal="left" vertical="center" wrapText="1" indent="2"/>
    </xf>
    <xf numFmtId="0" fontId="3" fillId="25" borderId="74" xfId="0" applyFont="1" applyFill="1" applyBorder="1" applyAlignment="1">
      <alignment horizontal="left" vertical="center" wrapText="1" indent="2"/>
    </xf>
    <xf numFmtId="0" fontId="3" fillId="5" borderId="61" xfId="0" applyFont="1" applyFill="1" applyBorder="1" applyAlignment="1">
      <alignment horizontal="center" vertical="center" wrapText="1"/>
    </xf>
    <xf numFmtId="0" fontId="0" fillId="5" borderId="63" xfId="0" applyFill="1" applyBorder="1" applyAlignment="1">
      <alignment horizontal="center" vertical="center" wrapText="1"/>
    </xf>
    <xf numFmtId="0" fontId="2" fillId="5" borderId="75" xfId="0" applyFont="1" applyFill="1" applyBorder="1" applyAlignment="1">
      <alignment horizontal="center"/>
    </xf>
    <xf numFmtId="0" fontId="2" fillId="5" borderId="133" xfId="0" applyFont="1" applyFill="1" applyBorder="1" applyAlignment="1">
      <alignment horizontal="center"/>
    </xf>
    <xf numFmtId="0" fontId="4" fillId="23" borderId="1" xfId="0" applyFont="1" applyFill="1" applyBorder="1" applyAlignment="1">
      <alignment horizontal="center" vertical="center" wrapText="1"/>
    </xf>
    <xf numFmtId="0" fontId="4" fillId="23" borderId="32" xfId="0" applyFont="1" applyFill="1" applyBorder="1" applyAlignment="1">
      <alignment horizontal="center" vertical="center" wrapText="1"/>
    </xf>
    <xf numFmtId="0" fontId="4" fillId="23" borderId="2" xfId="0" applyFont="1" applyFill="1" applyBorder="1" applyAlignment="1">
      <alignment horizontal="center" vertical="center" wrapText="1"/>
    </xf>
    <xf numFmtId="0" fontId="34" fillId="22" borderId="17" xfId="0" applyFont="1" applyFill="1" applyBorder="1" applyAlignment="1"/>
    <xf numFmtId="0" fontId="34" fillId="22" borderId="18" xfId="0" applyFont="1" applyFill="1" applyBorder="1" applyAlignment="1"/>
    <xf numFmtId="0" fontId="3" fillId="23" borderId="17" xfId="0" applyFont="1" applyFill="1" applyBorder="1" applyAlignment="1">
      <alignment horizontal="center" vertical="center" wrapText="1"/>
    </xf>
    <xf numFmtId="0" fontId="3" fillId="23" borderId="18" xfId="0" applyFont="1" applyFill="1" applyBorder="1" applyAlignment="1">
      <alignment horizontal="center" vertical="center" wrapText="1"/>
    </xf>
    <xf numFmtId="0" fontId="3" fillId="25" borderId="54" xfId="0" applyFont="1" applyFill="1" applyBorder="1" applyAlignment="1">
      <alignment horizontal="left" vertical="center" wrapText="1"/>
    </xf>
    <xf numFmtId="0" fontId="3" fillId="25" borderId="55" xfId="0" applyFont="1" applyFill="1" applyBorder="1" applyAlignment="1">
      <alignment horizontal="left" vertical="center" wrapText="1"/>
    </xf>
    <xf numFmtId="0" fontId="3" fillId="25" borderId="134" xfId="0" applyFont="1" applyFill="1" applyBorder="1" applyAlignment="1">
      <alignment horizontal="left" vertical="center" wrapText="1"/>
    </xf>
    <xf numFmtId="0" fontId="3" fillId="23" borderId="51" xfId="0" applyFont="1" applyFill="1" applyBorder="1" applyAlignment="1">
      <alignment horizontal="center" vertical="center" wrapText="1"/>
    </xf>
    <xf numFmtId="0" fontId="3" fillId="23" borderId="50" xfId="0" applyFont="1" applyFill="1" applyBorder="1" applyAlignment="1">
      <alignment horizontal="center" vertical="center" wrapText="1"/>
    </xf>
    <xf numFmtId="0" fontId="3" fillId="23" borderId="1" xfId="0" applyFont="1" applyFill="1" applyBorder="1" applyAlignment="1">
      <alignment horizontal="center" vertical="center" wrapText="1"/>
    </xf>
    <xf numFmtId="0" fontId="3" fillId="23" borderId="32" xfId="0" applyFont="1" applyFill="1" applyBorder="1" applyAlignment="1">
      <alignment horizontal="center" vertical="center" wrapText="1"/>
    </xf>
    <xf numFmtId="0" fontId="3" fillId="23" borderId="2" xfId="0" applyFont="1" applyFill="1" applyBorder="1" applyAlignment="1">
      <alignment horizontal="center" vertical="center" wrapText="1"/>
    </xf>
    <xf numFmtId="0" fontId="3" fillId="5" borderId="58" xfId="0" applyFont="1" applyFill="1" applyBorder="1" applyAlignment="1">
      <alignment horizontal="center" vertical="center" wrapText="1"/>
    </xf>
    <xf numFmtId="0" fontId="0" fillId="5" borderId="59" xfId="0" applyFill="1" applyBorder="1" applyAlignment="1">
      <alignment horizontal="center" vertical="center" wrapText="1"/>
    </xf>
    <xf numFmtId="0" fontId="2" fillId="0" borderId="80" xfId="0" applyFont="1" applyBorder="1" applyAlignment="1">
      <alignment horizontal="center"/>
    </xf>
    <xf numFmtId="0" fontId="2" fillId="0" borderId="78" xfId="0" applyFont="1" applyBorder="1" applyAlignment="1">
      <alignment horizontal="center"/>
    </xf>
    <xf numFmtId="0" fontId="2" fillId="0" borderId="22" xfId="0" applyFont="1" applyBorder="1" applyAlignment="1">
      <alignment horizontal="center"/>
    </xf>
    <xf numFmtId="0" fontId="2" fillId="0" borderId="81" xfId="0" applyFont="1" applyBorder="1" applyAlignment="1">
      <alignment horizontal="center"/>
    </xf>
    <xf numFmtId="0" fontId="3" fillId="0" borderId="54" xfId="0" applyFont="1" applyFill="1" applyBorder="1" applyAlignment="1">
      <alignment horizontal="center" vertical="center"/>
    </xf>
    <xf numFmtId="0" fontId="0" fillId="0" borderId="56" xfId="0" applyFill="1" applyBorder="1" applyAlignment="1">
      <alignment horizontal="center" vertical="center"/>
    </xf>
    <xf numFmtId="0" fontId="3" fillId="5" borderId="58" xfId="0" applyFont="1" applyFill="1" applyBorder="1" applyAlignment="1">
      <alignment horizontal="center" vertical="center"/>
    </xf>
    <xf numFmtId="0" fontId="0" fillId="5" borderId="59" xfId="0" applyFill="1" applyBorder="1" applyAlignment="1">
      <alignment horizontal="center" vertical="center"/>
    </xf>
    <xf numFmtId="0" fontId="3" fillId="5" borderId="59" xfId="0" applyFont="1" applyFill="1" applyBorder="1" applyAlignment="1">
      <alignment horizontal="center" vertical="center"/>
    </xf>
    <xf numFmtId="0" fontId="3" fillId="5" borderId="61" xfId="0" applyFont="1" applyFill="1" applyBorder="1" applyAlignment="1">
      <alignment horizontal="center" vertical="center"/>
    </xf>
    <xf numFmtId="0" fontId="0" fillId="5" borderId="63" xfId="0" applyFill="1" applyBorder="1" applyAlignment="1">
      <alignment horizontal="center" vertical="center"/>
    </xf>
    <xf numFmtId="166" fontId="30" fillId="26" borderId="1" xfId="0" applyNumberFormat="1" applyFont="1" applyFill="1" applyBorder="1" applyAlignment="1">
      <alignment horizontal="center" vertical="center"/>
    </xf>
    <xf numFmtId="166" fontId="30" fillId="26" borderId="50" xfId="0" applyNumberFormat="1" applyFont="1" applyFill="1" applyBorder="1" applyAlignment="1">
      <alignment horizontal="center" vertical="center"/>
    </xf>
    <xf numFmtId="0" fontId="30" fillId="26" borderId="51" xfId="0" applyFont="1" applyFill="1" applyBorder="1" applyAlignment="1">
      <alignment horizontal="center" vertical="center"/>
    </xf>
    <xf numFmtId="0" fontId="30" fillId="26" borderId="50" xfId="0" applyFont="1" applyFill="1" applyBorder="1" applyAlignment="1">
      <alignment horizontal="center" vertical="center"/>
    </xf>
    <xf numFmtId="0" fontId="30" fillId="26" borderId="1" xfId="0" applyFont="1" applyFill="1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3" fillId="26" borderId="47" xfId="0" applyFont="1" applyFill="1" applyBorder="1" applyAlignment="1">
      <alignment horizontal="left" vertical="center"/>
    </xf>
    <xf numFmtId="0" fontId="3" fillId="26" borderId="101" xfId="0" applyFont="1" applyFill="1" applyBorder="1" applyAlignment="1">
      <alignment horizontal="left" vertical="center"/>
    </xf>
    <xf numFmtId="0" fontId="3" fillId="9" borderId="54" xfId="0" applyFont="1" applyFill="1" applyBorder="1" applyAlignment="1">
      <alignment horizontal="center" vertical="center"/>
    </xf>
    <xf numFmtId="0" fontId="0" fillId="9" borderId="56" xfId="0" applyFill="1" applyBorder="1" applyAlignment="1">
      <alignment horizontal="center" vertical="center"/>
    </xf>
    <xf numFmtId="0" fontId="3" fillId="9" borderId="58" xfId="0" applyFont="1" applyFill="1" applyBorder="1" applyAlignment="1">
      <alignment horizontal="center" vertical="center" wrapText="1"/>
    </xf>
    <xf numFmtId="0" fontId="3" fillId="9" borderId="59" xfId="0" applyFont="1" applyFill="1" applyBorder="1" applyAlignment="1">
      <alignment horizontal="center" vertical="center" wrapText="1"/>
    </xf>
    <xf numFmtId="0" fontId="3" fillId="26" borderId="116" xfId="0" applyFont="1" applyFill="1" applyBorder="1" applyAlignment="1">
      <alignment horizontal="left" vertical="center"/>
    </xf>
    <xf numFmtId="0" fontId="3" fillId="26" borderId="64" xfId="0" applyFont="1" applyFill="1" applyBorder="1" applyAlignment="1">
      <alignment horizontal="left" vertical="center"/>
    </xf>
    <xf numFmtId="0" fontId="3" fillId="9" borderId="58" xfId="0" applyFont="1" applyFill="1" applyBorder="1" applyAlignment="1">
      <alignment horizontal="center" vertical="center"/>
    </xf>
    <xf numFmtId="0" fontId="3" fillId="9" borderId="59" xfId="0" applyFont="1" applyFill="1" applyBorder="1" applyAlignment="1">
      <alignment horizontal="center" vertical="center"/>
    </xf>
    <xf numFmtId="0" fontId="3" fillId="0" borderId="61" xfId="0" applyFont="1" applyFill="1" applyBorder="1" applyAlignment="1">
      <alignment horizontal="center" vertical="center"/>
    </xf>
    <xf numFmtId="0" fontId="0" fillId="0" borderId="63" xfId="0" applyFill="1" applyBorder="1" applyAlignment="1">
      <alignment horizontal="center" vertical="center"/>
    </xf>
    <xf numFmtId="0" fontId="3" fillId="9" borderId="54" xfId="0" applyFont="1" applyFill="1" applyBorder="1" applyAlignment="1">
      <alignment horizontal="center" vertical="center" wrapText="1"/>
    </xf>
    <xf numFmtId="0" fontId="0" fillId="9" borderId="56" xfId="0" applyFill="1" applyBorder="1" applyAlignment="1">
      <alignment horizontal="center" vertical="center" wrapText="1"/>
    </xf>
    <xf numFmtId="0" fontId="3" fillId="5" borderId="59" xfId="0" applyFont="1" applyFill="1" applyBorder="1" applyAlignment="1">
      <alignment horizontal="center" vertical="center" wrapText="1"/>
    </xf>
    <xf numFmtId="0" fontId="3" fillId="9" borderId="61" xfId="0" applyFont="1" applyFill="1" applyBorder="1" applyAlignment="1">
      <alignment horizontal="center" vertical="center"/>
    </xf>
    <xf numFmtId="0" fontId="3" fillId="9" borderId="63" xfId="0" applyFont="1" applyFill="1" applyBorder="1" applyAlignment="1">
      <alignment horizontal="center" vertical="center"/>
    </xf>
    <xf numFmtId="0" fontId="37" fillId="20" borderId="0" xfId="0" applyFont="1" applyFill="1" applyAlignment="1">
      <alignment horizontal="center" textRotation="90"/>
    </xf>
    <xf numFmtId="49" fontId="3" fillId="25" borderId="42" xfId="0" applyNumberFormat="1" applyFont="1" applyFill="1" applyBorder="1" applyAlignment="1">
      <alignment horizontal="left" vertical="center" wrapText="1" indent="2"/>
    </xf>
    <xf numFmtId="49" fontId="3" fillId="25" borderId="43" xfId="0" applyNumberFormat="1" applyFont="1" applyFill="1" applyBorder="1" applyAlignment="1">
      <alignment horizontal="left" vertical="center" wrapText="1" indent="2"/>
    </xf>
    <xf numFmtId="49" fontId="3" fillId="25" borderId="44" xfId="0" applyNumberFormat="1" applyFont="1" applyFill="1" applyBorder="1" applyAlignment="1">
      <alignment horizontal="left" vertical="center" wrapText="1" indent="2"/>
    </xf>
    <xf numFmtId="166" fontId="2" fillId="5" borderId="44" xfId="9" applyNumberFormat="1" applyFont="1" applyFill="1" applyBorder="1" applyAlignment="1">
      <alignment horizontal="center" vertical="center"/>
    </xf>
    <xf numFmtId="166" fontId="0" fillId="5" borderId="45" xfId="0" applyNumberFormat="1" applyFill="1" applyBorder="1" applyAlignment="1">
      <alignment horizontal="center" vertical="center"/>
    </xf>
    <xf numFmtId="0" fontId="3" fillId="23" borderId="48" xfId="0" applyFont="1" applyFill="1" applyBorder="1" applyAlignment="1">
      <alignment horizontal="center" vertical="center" wrapText="1"/>
    </xf>
    <xf numFmtId="0" fontId="3" fillId="23" borderId="49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3" fillId="5" borderId="54" xfId="0" applyFont="1" applyFill="1" applyBorder="1" applyAlignment="1">
      <alignment horizontal="center" vertical="center" wrapText="1"/>
    </xf>
    <xf numFmtId="0" fontId="0" fillId="5" borderId="56" xfId="0" applyFill="1" applyBorder="1" applyAlignment="1">
      <alignment horizontal="center" vertical="center" wrapText="1"/>
    </xf>
    <xf numFmtId="0" fontId="3" fillId="23" borderId="34" xfId="0" applyFont="1" applyFill="1" applyBorder="1" applyAlignment="1">
      <alignment horizontal="center" vertical="center" wrapText="1"/>
    </xf>
    <xf numFmtId="0" fontId="3" fillId="23" borderId="35" xfId="0" applyFont="1" applyFill="1" applyBorder="1" applyAlignment="1">
      <alignment horizontal="center" vertical="center" wrapText="1"/>
    </xf>
    <xf numFmtId="0" fontId="3" fillId="23" borderId="36" xfId="0" applyFont="1" applyFill="1" applyBorder="1" applyAlignment="1">
      <alignment horizontal="center" vertical="center" wrapText="1"/>
    </xf>
    <xf numFmtId="0" fontId="0" fillId="0" borderId="36" xfId="0" applyBorder="1" applyAlignment="1">
      <alignment horizontal="center" vertical="center" wrapText="1"/>
    </xf>
    <xf numFmtId="49" fontId="3" fillId="25" borderId="74" xfId="0" applyNumberFormat="1" applyFont="1" applyFill="1" applyBorder="1" applyAlignment="1">
      <alignment horizontal="left" vertical="center" wrapText="1" indent="2"/>
    </xf>
    <xf numFmtId="166" fontId="33" fillId="5" borderId="71" xfId="0" applyNumberFormat="1" applyFont="1" applyFill="1" applyBorder="1" applyAlignment="1">
      <alignment horizontal="center" vertical="center" wrapText="1"/>
    </xf>
    <xf numFmtId="166" fontId="0" fillId="5" borderId="74" xfId="0" applyNumberFormat="1" applyFill="1" applyBorder="1" applyAlignment="1">
      <alignment horizontal="center" vertical="center" wrapText="1"/>
    </xf>
    <xf numFmtId="166" fontId="2" fillId="0" borderId="93" xfId="0" applyNumberFormat="1" applyFont="1" applyBorder="1" applyAlignment="1">
      <alignment horizontal="center"/>
    </xf>
    <xf numFmtId="166" fontId="2" fillId="0" borderId="24" xfId="0" applyNumberFormat="1" applyFont="1" applyBorder="1" applyAlignment="1">
      <alignment horizontal="center"/>
    </xf>
    <xf numFmtId="0" fontId="4" fillId="23" borderId="34" xfId="0" applyFont="1" applyFill="1" applyBorder="1" applyAlignment="1">
      <alignment horizontal="left" vertical="center" wrapText="1"/>
    </xf>
    <xf numFmtId="0" fontId="4" fillId="23" borderId="35" xfId="0" applyFont="1" applyFill="1" applyBorder="1" applyAlignment="1">
      <alignment horizontal="left" vertical="center" wrapText="1"/>
    </xf>
    <xf numFmtId="0" fontId="4" fillId="23" borderId="36" xfId="0" applyFont="1" applyFill="1" applyBorder="1" applyAlignment="1">
      <alignment horizontal="left" vertical="center" wrapText="1"/>
    </xf>
    <xf numFmtId="0" fontId="4" fillId="23" borderId="20" xfId="0" applyFont="1" applyFill="1" applyBorder="1" applyAlignment="1">
      <alignment horizontal="left" vertical="center" wrapText="1"/>
    </xf>
    <xf numFmtId="0" fontId="4" fillId="23" borderId="21" xfId="0" applyFont="1" applyFill="1" applyBorder="1" applyAlignment="1">
      <alignment horizontal="left" vertical="center" wrapText="1"/>
    </xf>
    <xf numFmtId="0" fontId="4" fillId="23" borderId="94" xfId="0" applyFont="1" applyFill="1" applyBorder="1" applyAlignment="1">
      <alignment horizontal="left" vertical="center" wrapText="1"/>
    </xf>
    <xf numFmtId="175" fontId="39" fillId="22" borderId="0" xfId="0" applyNumberFormat="1" applyFont="1" applyFill="1" applyAlignment="1">
      <alignment horizontal="center" vertical="center"/>
    </xf>
    <xf numFmtId="0" fontId="34" fillId="22" borderId="19" xfId="0" applyFont="1" applyFill="1" applyBorder="1" applyAlignment="1"/>
    <xf numFmtId="0" fontId="3" fillId="23" borderId="65" xfId="0" applyFont="1" applyFill="1" applyBorder="1" applyAlignment="1">
      <alignment horizontal="center" vertical="center" wrapText="1"/>
    </xf>
    <xf numFmtId="0" fontId="3" fillId="23" borderId="84" xfId="0" applyFont="1" applyFill="1" applyBorder="1" applyAlignment="1">
      <alignment horizontal="center" vertical="center" wrapText="1"/>
    </xf>
    <xf numFmtId="0" fontId="3" fillId="23" borderId="66" xfId="0" applyFont="1" applyFill="1" applyBorder="1" applyAlignment="1">
      <alignment horizontal="center" vertical="center" wrapText="1"/>
    </xf>
    <xf numFmtId="49" fontId="3" fillId="25" borderId="86" xfId="0" applyNumberFormat="1" applyFont="1" applyFill="1" applyBorder="1" applyAlignment="1">
      <alignment horizontal="left" vertical="center" wrapText="1" indent="2"/>
    </xf>
    <xf numFmtId="49" fontId="3" fillId="25" borderId="87" xfId="0" applyNumberFormat="1" applyFont="1" applyFill="1" applyBorder="1" applyAlignment="1">
      <alignment horizontal="left" vertical="center" wrapText="1" indent="2"/>
    </xf>
    <xf numFmtId="49" fontId="3" fillId="25" borderId="88" xfId="0" applyNumberFormat="1" applyFont="1" applyFill="1" applyBorder="1" applyAlignment="1">
      <alignment horizontal="left" vertical="center" wrapText="1" indent="2"/>
    </xf>
    <xf numFmtId="166" fontId="2" fillId="0" borderId="91" xfId="0" applyNumberFormat="1" applyFont="1" applyBorder="1" applyAlignment="1">
      <alignment horizontal="center"/>
    </xf>
    <xf numFmtId="166" fontId="2" fillId="0" borderId="92" xfId="0" applyNumberFormat="1" applyFont="1" applyBorder="1" applyAlignment="1">
      <alignment horizontal="center"/>
    </xf>
    <xf numFmtId="166" fontId="2" fillId="9" borderId="93" xfId="0" applyNumberFormat="1" applyFont="1" applyFill="1" applyBorder="1" applyAlignment="1">
      <alignment horizontal="center"/>
    </xf>
    <xf numFmtId="166" fontId="2" fillId="9" borderId="24" xfId="0" applyNumberFormat="1" applyFont="1" applyFill="1" applyBorder="1" applyAlignment="1">
      <alignment horizontal="center"/>
    </xf>
    <xf numFmtId="0" fontId="3" fillId="5" borderId="54" xfId="0" applyFont="1" applyFill="1" applyBorder="1" applyAlignment="1">
      <alignment horizontal="center" vertical="center"/>
    </xf>
    <xf numFmtId="0" fontId="0" fillId="5" borderId="56" xfId="0" applyFill="1" applyBorder="1" applyAlignment="1">
      <alignment horizontal="center" vertical="center"/>
    </xf>
    <xf numFmtId="0" fontId="3" fillId="5" borderId="63" xfId="0" applyFont="1" applyFill="1" applyBorder="1" applyAlignment="1">
      <alignment horizontal="center" vertical="center"/>
    </xf>
    <xf numFmtId="0" fontId="26" fillId="19" borderId="5" xfId="0" applyFont="1" applyFill="1" applyBorder="1" applyAlignment="1">
      <alignment horizontal="right"/>
    </xf>
    <xf numFmtId="0" fontId="26" fillId="19" borderId="85" xfId="0" applyFont="1" applyFill="1" applyBorder="1" applyAlignment="1">
      <alignment horizontal="right"/>
    </xf>
    <xf numFmtId="0" fontId="17" fillId="11" borderId="7" xfId="0" applyFont="1" applyFill="1" applyBorder="1" applyAlignment="1">
      <alignment horizontal="right"/>
    </xf>
    <xf numFmtId="0" fontId="17" fillId="11" borderId="145" xfId="0" applyFont="1" applyFill="1" applyBorder="1" applyAlignment="1">
      <alignment horizontal="right"/>
    </xf>
    <xf numFmtId="0" fontId="15" fillId="0" borderId="38" xfId="0" applyNumberFormat="1" applyFont="1" applyFill="1" applyBorder="1" applyAlignment="1">
      <alignment horizontal="center" vertical="center" wrapText="1"/>
    </xf>
    <xf numFmtId="49" fontId="15" fillId="0" borderId="38" xfId="0" applyNumberFormat="1" applyFont="1" applyFill="1" applyBorder="1" applyAlignment="1">
      <alignment horizontal="center" vertical="center" wrapText="1"/>
    </xf>
    <xf numFmtId="0" fontId="16" fillId="0" borderId="43" xfId="0" applyFont="1" applyFill="1" applyBorder="1" applyAlignment="1">
      <alignment horizontal="center"/>
    </xf>
    <xf numFmtId="0" fontId="17" fillId="12" borderId="67" xfId="0" applyFont="1" applyFill="1" applyBorder="1" applyAlignment="1">
      <alignment horizontal="center" vertical="center" wrapText="1"/>
    </xf>
    <xf numFmtId="0" fontId="17" fillId="12" borderId="68" xfId="0" applyFont="1" applyFill="1" applyBorder="1" applyAlignment="1">
      <alignment horizontal="center" vertical="center" wrapText="1"/>
    </xf>
    <xf numFmtId="0" fontId="17" fillId="12" borderId="83" xfId="0" applyFont="1" applyFill="1" applyBorder="1" applyAlignment="1">
      <alignment horizontal="center" vertical="center" wrapText="1"/>
    </xf>
    <xf numFmtId="0" fontId="19" fillId="19" borderId="3" xfId="0" applyFont="1" applyFill="1" applyBorder="1" applyAlignment="1">
      <alignment horizontal="right"/>
    </xf>
    <xf numFmtId="0" fontId="19" fillId="19" borderId="144" xfId="0" applyFont="1" applyFill="1" applyBorder="1" applyAlignment="1">
      <alignment horizontal="right"/>
    </xf>
    <xf numFmtId="0" fontId="15" fillId="13" borderId="26" xfId="0" applyFont="1" applyFill="1" applyBorder="1" applyAlignment="1">
      <alignment horizontal="left" vertical="center" wrapText="1" indent="2"/>
    </xf>
    <xf numFmtId="0" fontId="15" fillId="13" borderId="27" xfId="0" applyFont="1" applyFill="1" applyBorder="1" applyAlignment="1">
      <alignment horizontal="left" vertical="center" wrapText="1" indent="2"/>
    </xf>
    <xf numFmtId="0" fontId="15" fillId="13" borderId="75" xfId="0" applyFont="1" applyFill="1" applyBorder="1" applyAlignment="1">
      <alignment horizontal="left" vertical="center" wrapText="1" indent="2"/>
    </xf>
    <xf numFmtId="0" fontId="15" fillId="13" borderId="76" xfId="0" applyFont="1" applyFill="1" applyBorder="1" applyAlignment="1">
      <alignment horizontal="left" vertical="center" wrapText="1" indent="2"/>
    </xf>
    <xf numFmtId="0" fontId="15" fillId="13" borderId="77" xfId="0" applyFont="1" applyFill="1" applyBorder="1" applyAlignment="1">
      <alignment horizontal="left" vertical="center" wrapText="1" indent="2"/>
    </xf>
    <xf numFmtId="49" fontId="15" fillId="12" borderId="26" xfId="0" applyNumberFormat="1" applyFont="1" applyFill="1" applyBorder="1" applyAlignment="1">
      <alignment horizontal="center" vertical="center" wrapText="1"/>
    </xf>
    <xf numFmtId="49" fontId="15" fillId="12" borderId="27" xfId="0" applyNumberFormat="1" applyFont="1" applyFill="1" applyBorder="1" applyAlignment="1">
      <alignment horizontal="center" vertical="center" wrapText="1"/>
    </xf>
    <xf numFmtId="49" fontId="15" fillId="12" borderId="39" xfId="0" applyNumberFormat="1" applyFont="1" applyFill="1" applyBorder="1" applyAlignment="1">
      <alignment horizontal="center" vertical="center" wrapText="1"/>
    </xf>
    <xf numFmtId="49" fontId="15" fillId="13" borderId="143" xfId="0" applyNumberFormat="1" applyFont="1" applyFill="1" applyBorder="1" applyAlignment="1">
      <alignment horizontal="left" vertical="center" wrapText="1"/>
    </xf>
    <xf numFmtId="49" fontId="15" fillId="13" borderId="72" xfId="0" applyNumberFormat="1" applyFont="1" applyFill="1" applyBorder="1" applyAlignment="1">
      <alignment horizontal="left" vertical="center" wrapText="1"/>
    </xf>
    <xf numFmtId="49" fontId="15" fillId="12" borderId="30" xfId="0" applyNumberFormat="1" applyFont="1" applyFill="1" applyBorder="1" applyAlignment="1">
      <alignment horizontal="center" vertical="center" wrapText="1"/>
    </xf>
    <xf numFmtId="49" fontId="15" fillId="12" borderId="31" xfId="0" applyNumberFormat="1" applyFont="1" applyFill="1" applyBorder="1" applyAlignment="1">
      <alignment horizontal="center" vertical="center" wrapText="1"/>
    </xf>
    <xf numFmtId="0" fontId="15" fillId="12" borderId="30" xfId="0" applyFont="1" applyFill="1" applyBorder="1" applyAlignment="1">
      <alignment horizontal="center" vertical="center" wrapText="1"/>
    </xf>
    <xf numFmtId="0" fontId="15" fillId="12" borderId="0" xfId="0" applyFont="1" applyFill="1" applyBorder="1" applyAlignment="1">
      <alignment horizontal="center" vertical="center" wrapText="1"/>
    </xf>
    <xf numFmtId="0" fontId="15" fillId="13" borderId="58" xfId="0" applyFont="1" applyFill="1" applyBorder="1" applyAlignment="1">
      <alignment horizontal="left" vertical="center" wrapText="1"/>
    </xf>
    <xf numFmtId="0" fontId="15" fillId="13" borderId="24" xfId="0" applyFont="1" applyFill="1" applyBorder="1" applyAlignment="1">
      <alignment horizontal="left" vertical="center" wrapText="1"/>
    </xf>
    <xf numFmtId="0" fontId="15" fillId="13" borderId="136" xfId="0" applyFont="1" applyFill="1" applyBorder="1" applyAlignment="1">
      <alignment horizontal="left" vertical="center" wrapText="1"/>
    </xf>
    <xf numFmtId="0" fontId="15" fillId="13" borderId="61" xfId="0" applyFont="1" applyFill="1" applyBorder="1" applyAlignment="1">
      <alignment horizontal="left" vertical="center" wrapText="1"/>
    </xf>
    <xf numFmtId="0" fontId="15" fillId="13" borderId="62" xfId="0" applyFont="1" applyFill="1" applyBorder="1" applyAlignment="1">
      <alignment horizontal="left" vertical="center" wrapText="1"/>
    </xf>
    <xf numFmtId="0" fontId="15" fillId="13" borderId="138" xfId="0" applyFont="1" applyFill="1" applyBorder="1" applyAlignment="1">
      <alignment horizontal="left" vertical="center" wrapText="1"/>
    </xf>
    <xf numFmtId="49" fontId="15" fillId="13" borderId="22" xfId="0" applyNumberFormat="1" applyFont="1" applyFill="1" applyBorder="1" applyAlignment="1">
      <alignment horizontal="left" vertical="center" wrapText="1" indent="2"/>
    </xf>
    <xf numFmtId="0" fontId="15" fillId="13" borderId="23" xfId="0" applyFont="1" applyFill="1" applyBorder="1" applyAlignment="1">
      <alignment horizontal="left" vertical="center" wrapText="1" indent="2"/>
    </xf>
    <xf numFmtId="49" fontId="15" fillId="13" borderId="23" xfId="0" applyNumberFormat="1" applyFont="1" applyFill="1" applyBorder="1" applyAlignment="1">
      <alignment horizontal="left" vertical="center" wrapText="1" indent="2"/>
    </xf>
    <xf numFmtId="0" fontId="15" fillId="13" borderId="74" xfId="0" applyFont="1" applyFill="1" applyBorder="1" applyAlignment="1">
      <alignment horizontal="left" vertical="center" wrapText="1" indent="2"/>
    </xf>
    <xf numFmtId="0" fontId="15" fillId="13" borderId="140" xfId="0" applyFont="1" applyFill="1" applyBorder="1" applyAlignment="1">
      <alignment horizontal="left" vertical="center" wrapText="1" indent="2"/>
    </xf>
    <xf numFmtId="0" fontId="15" fillId="13" borderId="141" xfId="0" applyFont="1" applyFill="1" applyBorder="1" applyAlignment="1">
      <alignment horizontal="left" vertical="center" wrapText="1" indent="2"/>
    </xf>
    <xf numFmtId="0" fontId="15" fillId="18" borderId="61" xfId="0" applyFont="1" applyFill="1" applyBorder="1" applyAlignment="1">
      <alignment horizontal="center" vertical="center" wrapText="1"/>
    </xf>
    <xf numFmtId="0" fontId="18" fillId="18" borderId="63" xfId="0" applyFont="1" applyFill="1" applyBorder="1" applyAlignment="1">
      <alignment horizontal="center" vertical="center" wrapText="1"/>
    </xf>
    <xf numFmtId="0" fontId="16" fillId="14" borderId="75" xfId="0" applyFont="1" applyFill="1" applyBorder="1" applyAlignment="1">
      <alignment horizontal="center"/>
    </xf>
    <xf numFmtId="0" fontId="16" fillId="14" borderId="133" xfId="0" applyFont="1" applyFill="1" applyBorder="1" applyAlignment="1">
      <alignment horizontal="center"/>
    </xf>
    <xf numFmtId="0" fontId="17" fillId="12" borderId="1" xfId="0" applyFont="1" applyFill="1" applyBorder="1" applyAlignment="1">
      <alignment horizontal="center" vertical="center" wrapText="1"/>
    </xf>
    <xf numFmtId="0" fontId="17" fillId="12" borderId="32" xfId="0" applyFont="1" applyFill="1" applyBorder="1" applyAlignment="1">
      <alignment horizontal="center" vertical="center" wrapText="1"/>
    </xf>
    <xf numFmtId="0" fontId="17" fillId="12" borderId="2" xfId="0" applyFont="1" applyFill="1" applyBorder="1" applyAlignment="1">
      <alignment horizontal="center" vertical="center" wrapText="1"/>
    </xf>
    <xf numFmtId="0" fontId="15" fillId="12" borderId="17" xfId="0" applyFont="1" applyFill="1" applyBorder="1" applyAlignment="1">
      <alignment horizontal="center" vertical="center" wrapText="1"/>
    </xf>
    <xf numFmtId="0" fontId="15" fillId="12" borderId="18" xfId="0" applyFont="1" applyFill="1" applyBorder="1" applyAlignment="1">
      <alignment horizontal="center" vertical="center" wrapText="1"/>
    </xf>
    <xf numFmtId="0" fontId="15" fillId="13" borderId="54" xfId="0" applyFont="1" applyFill="1" applyBorder="1" applyAlignment="1">
      <alignment horizontal="left" vertical="center" wrapText="1"/>
    </xf>
    <xf numFmtId="0" fontId="15" fillId="13" borderId="55" xfId="0" applyFont="1" applyFill="1" applyBorder="1" applyAlignment="1">
      <alignment horizontal="left" vertical="center" wrapText="1"/>
    </xf>
    <xf numFmtId="0" fontId="15" fillId="13" borderId="134" xfId="0" applyFont="1" applyFill="1" applyBorder="1" applyAlignment="1">
      <alignment horizontal="left" vertical="center" wrapText="1"/>
    </xf>
    <xf numFmtId="0" fontId="15" fillId="12" borderId="51" xfId="0" applyFont="1" applyFill="1" applyBorder="1" applyAlignment="1">
      <alignment horizontal="center" vertical="center" wrapText="1"/>
    </xf>
    <xf numFmtId="0" fontId="15" fillId="12" borderId="50" xfId="0" applyFont="1" applyFill="1" applyBorder="1" applyAlignment="1">
      <alignment horizontal="center" vertical="center" wrapText="1"/>
    </xf>
    <xf numFmtId="0" fontId="15" fillId="12" borderId="1" xfId="0" applyFont="1" applyFill="1" applyBorder="1" applyAlignment="1">
      <alignment horizontal="center" vertical="center" wrapText="1"/>
    </xf>
    <xf numFmtId="0" fontId="15" fillId="12" borderId="32" xfId="0" applyFont="1" applyFill="1" applyBorder="1" applyAlignment="1">
      <alignment horizontal="center" vertical="center" wrapText="1"/>
    </xf>
    <xf numFmtId="0" fontId="15" fillId="12" borderId="2" xfId="0" applyFont="1" applyFill="1" applyBorder="1" applyAlignment="1">
      <alignment horizontal="center" vertical="center" wrapText="1"/>
    </xf>
    <xf numFmtId="0" fontId="15" fillId="16" borderId="58" xfId="0" applyFont="1" applyFill="1" applyBorder="1" applyAlignment="1">
      <alignment horizontal="center" vertical="center" wrapText="1"/>
    </xf>
    <xf numFmtId="0" fontId="18" fillId="16" borderId="59" xfId="0" applyFont="1" applyFill="1" applyBorder="1" applyAlignment="1">
      <alignment horizontal="center" vertical="center" wrapText="1"/>
    </xf>
    <xf numFmtId="0" fontId="16" fillId="0" borderId="80" xfId="0" applyFont="1" applyFill="1" applyBorder="1" applyAlignment="1">
      <alignment horizontal="center"/>
    </xf>
    <xf numFmtId="0" fontId="16" fillId="0" borderId="78" xfId="0" applyFont="1" applyFill="1" applyBorder="1" applyAlignment="1">
      <alignment horizontal="center"/>
    </xf>
    <xf numFmtId="0" fontId="16" fillId="0" borderId="22" xfId="0" applyFont="1" applyFill="1" applyBorder="1" applyAlignment="1">
      <alignment horizontal="center"/>
    </xf>
    <xf numFmtId="0" fontId="16" fillId="0" borderId="81" xfId="0" applyFont="1" applyFill="1" applyBorder="1" applyAlignment="1">
      <alignment horizontal="center"/>
    </xf>
    <xf numFmtId="0" fontId="15" fillId="18" borderId="54" xfId="0" applyFont="1" applyFill="1" applyBorder="1" applyAlignment="1">
      <alignment horizontal="center" vertical="center"/>
    </xf>
    <xf numFmtId="0" fontId="18" fillId="18" borderId="56" xfId="0" applyFont="1" applyFill="1" applyBorder="1" applyAlignment="1">
      <alignment horizontal="center" vertical="center"/>
    </xf>
    <xf numFmtId="0" fontId="15" fillId="14" borderId="58" xfId="0" applyFont="1" applyFill="1" applyBorder="1" applyAlignment="1">
      <alignment horizontal="center" vertical="center"/>
    </xf>
    <xf numFmtId="0" fontId="18" fillId="14" borderId="59" xfId="0" applyFont="1" applyFill="1" applyBorder="1" applyAlignment="1">
      <alignment horizontal="center" vertical="center"/>
    </xf>
    <xf numFmtId="0" fontId="15" fillId="14" borderId="59" xfId="0" applyFont="1" applyFill="1" applyBorder="1" applyAlignment="1">
      <alignment horizontal="center" vertical="center"/>
    </xf>
    <xf numFmtId="0" fontId="15" fillId="16" borderId="61" xfId="0" applyFont="1" applyFill="1" applyBorder="1" applyAlignment="1">
      <alignment horizontal="center" vertical="center"/>
    </xf>
    <xf numFmtId="0" fontId="18" fillId="16" borderId="63" xfId="0" applyFont="1" applyFill="1" applyBorder="1" applyAlignment="1">
      <alignment horizontal="center" vertical="center"/>
    </xf>
    <xf numFmtId="166" fontId="19" fillId="15" borderId="1" xfId="0" applyNumberFormat="1" applyFont="1" applyFill="1" applyBorder="1" applyAlignment="1">
      <alignment horizontal="center" vertical="center"/>
    </xf>
    <xf numFmtId="166" fontId="19" fillId="15" borderId="50" xfId="0" applyNumberFormat="1" applyFont="1" applyFill="1" applyBorder="1" applyAlignment="1">
      <alignment horizontal="center" vertical="center"/>
    </xf>
    <xf numFmtId="0" fontId="19" fillId="15" borderId="51" xfId="0" applyFont="1" applyFill="1" applyBorder="1" applyAlignment="1">
      <alignment horizontal="center" vertical="center"/>
    </xf>
    <xf numFmtId="0" fontId="19" fillId="15" borderId="50" xfId="0" applyFont="1" applyFill="1" applyBorder="1" applyAlignment="1">
      <alignment horizontal="center" vertical="center"/>
    </xf>
    <xf numFmtId="0" fontId="19" fillId="15" borderId="1" xfId="0" applyFont="1" applyFill="1" applyBorder="1" applyAlignment="1">
      <alignment horizontal="center" vertical="center"/>
    </xf>
    <xf numFmtId="0" fontId="18" fillId="0" borderId="50" xfId="0" applyFont="1" applyFill="1" applyBorder="1" applyAlignment="1">
      <alignment horizontal="center" vertical="center"/>
    </xf>
    <xf numFmtId="0" fontId="15" fillId="16" borderId="63" xfId="0" applyFont="1" applyFill="1" applyBorder="1" applyAlignment="1">
      <alignment horizontal="center" vertical="center"/>
    </xf>
    <xf numFmtId="0" fontId="15" fillId="15" borderId="47" xfId="0" applyFont="1" applyFill="1" applyBorder="1" applyAlignment="1">
      <alignment horizontal="left" vertical="center"/>
    </xf>
    <xf numFmtId="0" fontId="15" fillId="15" borderId="101" xfId="0" applyFont="1" applyFill="1" applyBorder="1" applyAlignment="1">
      <alignment horizontal="left" vertical="center"/>
    </xf>
    <xf numFmtId="0" fontId="15" fillId="16" borderId="54" xfId="0" applyFont="1" applyFill="1" applyBorder="1" applyAlignment="1">
      <alignment horizontal="center" vertical="center"/>
    </xf>
    <xf numFmtId="0" fontId="18" fillId="16" borderId="56" xfId="0" applyFont="1" applyFill="1" applyBorder="1" applyAlignment="1">
      <alignment horizontal="center" vertical="center"/>
    </xf>
    <xf numFmtId="0" fontId="15" fillId="18" borderId="58" xfId="0" applyFont="1" applyFill="1" applyBorder="1" applyAlignment="1">
      <alignment horizontal="center" vertical="center"/>
    </xf>
    <xf numFmtId="0" fontId="15" fillId="18" borderId="59" xfId="0" applyFont="1" applyFill="1" applyBorder="1" applyAlignment="1">
      <alignment horizontal="center" vertical="center"/>
    </xf>
    <xf numFmtId="0" fontId="15" fillId="15" borderId="116" xfId="0" applyFont="1" applyFill="1" applyBorder="1" applyAlignment="1">
      <alignment horizontal="left" vertical="center"/>
    </xf>
    <xf numFmtId="0" fontId="15" fillId="15" borderId="64" xfId="0" applyFont="1" applyFill="1" applyBorder="1" applyAlignment="1">
      <alignment horizontal="left" vertical="center"/>
    </xf>
    <xf numFmtId="0" fontId="15" fillId="16" borderId="58" xfId="0" applyFont="1" applyFill="1" applyBorder="1" applyAlignment="1">
      <alignment horizontal="center" vertical="center"/>
    </xf>
    <xf numFmtId="0" fontId="15" fillId="16" borderId="59" xfId="0" applyFont="1" applyFill="1" applyBorder="1" applyAlignment="1">
      <alignment horizontal="center" vertical="center"/>
    </xf>
    <xf numFmtId="0" fontId="15" fillId="14" borderId="61" xfId="0" applyFont="1" applyFill="1" applyBorder="1" applyAlignment="1">
      <alignment horizontal="center" vertical="center" wrapText="1"/>
    </xf>
    <xf numFmtId="0" fontId="18" fillId="14" borderId="63" xfId="0" applyFont="1" applyFill="1" applyBorder="1" applyAlignment="1">
      <alignment horizontal="center" vertical="center" wrapText="1"/>
    </xf>
    <xf numFmtId="0" fontId="15" fillId="16" borderId="54" xfId="0" applyFont="1" applyFill="1" applyBorder="1" applyAlignment="1">
      <alignment horizontal="center" vertical="center" wrapText="1"/>
    </xf>
    <xf numFmtId="0" fontId="18" fillId="16" borderId="56" xfId="0" applyFont="1" applyFill="1" applyBorder="1" applyAlignment="1">
      <alignment horizontal="center" vertical="center" wrapText="1"/>
    </xf>
    <xf numFmtId="0" fontId="15" fillId="16" borderId="59" xfId="0" applyFont="1" applyFill="1" applyBorder="1" applyAlignment="1">
      <alignment horizontal="center" vertical="center" wrapText="1"/>
    </xf>
    <xf numFmtId="0" fontId="14" fillId="11" borderId="17" xfId="0" applyFont="1" applyFill="1" applyBorder="1" applyAlignment="1"/>
    <xf numFmtId="0" fontId="14" fillId="11" borderId="18" xfId="0" applyFont="1" applyFill="1" applyBorder="1" applyAlignment="1"/>
    <xf numFmtId="0" fontId="15" fillId="12" borderId="48" xfId="0" applyFont="1" applyFill="1" applyBorder="1" applyAlignment="1">
      <alignment horizontal="center" vertical="center" wrapText="1"/>
    </xf>
    <xf numFmtId="0" fontId="15" fillId="12" borderId="49" xfId="0" applyFont="1" applyFill="1" applyBorder="1" applyAlignment="1">
      <alignment horizontal="center" vertical="center" wrapText="1"/>
    </xf>
    <xf numFmtId="0" fontId="18" fillId="0" borderId="2" xfId="0" applyFont="1" applyFill="1" applyBorder="1" applyAlignment="1">
      <alignment horizontal="center" vertical="center" wrapText="1"/>
    </xf>
    <xf numFmtId="49" fontId="15" fillId="13" borderId="74" xfId="0" applyNumberFormat="1" applyFont="1" applyFill="1" applyBorder="1" applyAlignment="1">
      <alignment horizontal="left" vertical="center" wrapText="1" indent="2"/>
    </xf>
    <xf numFmtId="166" fontId="16" fillId="14" borderId="71" xfId="0" applyNumberFormat="1" applyFont="1" applyFill="1" applyBorder="1" applyAlignment="1">
      <alignment horizontal="center" vertical="center" wrapText="1"/>
    </xf>
    <xf numFmtId="166" fontId="18" fillId="14" borderId="74" xfId="0" applyNumberFormat="1" applyFont="1" applyFill="1" applyBorder="1" applyAlignment="1">
      <alignment horizontal="center" vertical="center" wrapText="1"/>
    </xf>
    <xf numFmtId="49" fontId="15" fillId="13" borderId="42" xfId="0" applyNumberFormat="1" applyFont="1" applyFill="1" applyBorder="1" applyAlignment="1">
      <alignment horizontal="left" vertical="center" wrapText="1" indent="2"/>
    </xf>
    <xf numFmtId="49" fontId="15" fillId="13" borderId="43" xfId="0" applyNumberFormat="1" applyFont="1" applyFill="1" applyBorder="1" applyAlignment="1">
      <alignment horizontal="left" vertical="center" wrapText="1" indent="2"/>
    </xf>
    <xf numFmtId="49" fontId="15" fillId="13" borderId="44" xfId="0" applyNumberFormat="1" applyFont="1" applyFill="1" applyBorder="1" applyAlignment="1">
      <alignment horizontal="left" vertical="center" wrapText="1" indent="2"/>
    </xf>
    <xf numFmtId="166" fontId="16" fillId="14" borderId="44" xfId="7" applyNumberFormat="1" applyFont="1" applyFill="1" applyBorder="1" applyAlignment="1">
      <alignment horizontal="center" vertical="center"/>
    </xf>
    <xf numFmtId="166" fontId="18" fillId="14" borderId="45" xfId="0" applyNumberFormat="1" applyFont="1" applyFill="1" applyBorder="1" applyAlignment="1">
      <alignment horizontal="center" vertical="center"/>
    </xf>
    <xf numFmtId="0" fontId="17" fillId="12" borderId="34" xfId="0" applyFont="1" applyFill="1" applyBorder="1" applyAlignment="1">
      <alignment horizontal="left" vertical="center" wrapText="1"/>
    </xf>
    <xf numFmtId="0" fontId="17" fillId="12" borderId="35" xfId="0" applyFont="1" applyFill="1" applyBorder="1" applyAlignment="1">
      <alignment horizontal="left" vertical="center" wrapText="1"/>
    </xf>
    <xf numFmtId="0" fontId="17" fillId="12" borderId="36" xfId="0" applyFont="1" applyFill="1" applyBorder="1" applyAlignment="1">
      <alignment horizontal="left" vertical="center" wrapText="1"/>
    </xf>
    <xf numFmtId="0" fontId="17" fillId="12" borderId="20" xfId="0" applyFont="1" applyFill="1" applyBorder="1" applyAlignment="1">
      <alignment horizontal="left" vertical="center" wrapText="1"/>
    </xf>
    <xf numFmtId="0" fontId="17" fillId="12" borderId="21" xfId="0" applyFont="1" applyFill="1" applyBorder="1" applyAlignment="1">
      <alignment horizontal="left" vertical="center" wrapText="1"/>
    </xf>
    <xf numFmtId="0" fontId="17" fillId="12" borderId="94" xfId="0" applyFont="1" applyFill="1" applyBorder="1" applyAlignment="1">
      <alignment horizontal="left" vertical="center" wrapText="1"/>
    </xf>
    <xf numFmtId="0" fontId="15" fillId="12" borderId="34" xfId="0" applyFont="1" applyFill="1" applyBorder="1" applyAlignment="1">
      <alignment horizontal="center" vertical="center" wrapText="1"/>
    </xf>
    <xf numFmtId="0" fontId="15" fillId="12" borderId="35" xfId="0" applyFont="1" applyFill="1" applyBorder="1" applyAlignment="1">
      <alignment horizontal="center" vertical="center" wrapText="1"/>
    </xf>
    <xf numFmtId="0" fontId="15" fillId="12" borderId="36" xfId="0" applyFont="1" applyFill="1" applyBorder="1" applyAlignment="1">
      <alignment horizontal="center" vertical="center" wrapText="1"/>
    </xf>
    <xf numFmtId="0" fontId="18" fillId="0" borderId="36" xfId="0" applyFont="1" applyFill="1" applyBorder="1" applyAlignment="1">
      <alignment horizontal="center" vertical="center" wrapText="1"/>
    </xf>
    <xf numFmtId="166" fontId="16" fillId="0" borderId="93" xfId="0" applyNumberFormat="1" applyFont="1" applyFill="1" applyBorder="1" applyAlignment="1">
      <alignment horizontal="center"/>
    </xf>
    <xf numFmtId="166" fontId="16" fillId="0" borderId="24" xfId="0" applyNumberFormat="1" applyFont="1" applyFill="1" applyBorder="1" applyAlignment="1">
      <alignment horizontal="center"/>
    </xf>
    <xf numFmtId="166" fontId="16" fillId="9" borderId="93" xfId="0" applyNumberFormat="1" applyFont="1" applyFill="1" applyBorder="1" applyAlignment="1">
      <alignment horizontal="center"/>
    </xf>
    <xf numFmtId="166" fontId="16" fillId="9" borderId="24" xfId="0" applyNumberFormat="1" applyFont="1" applyFill="1" applyBorder="1" applyAlignment="1">
      <alignment horizontal="center"/>
    </xf>
    <xf numFmtId="0" fontId="14" fillId="11" borderId="34" xfId="0" applyFont="1" applyFill="1" applyBorder="1" applyAlignment="1"/>
    <xf numFmtId="0" fontId="14" fillId="11" borderId="35" xfId="0" applyFont="1" applyFill="1" applyBorder="1" applyAlignment="1"/>
    <xf numFmtId="0" fontId="14" fillId="11" borderId="36" xfId="0" applyFont="1" applyFill="1" applyBorder="1" applyAlignment="1"/>
    <xf numFmtId="0" fontId="15" fillId="12" borderId="96" xfId="0" applyFont="1" applyFill="1" applyBorder="1" applyAlignment="1">
      <alignment horizontal="center" vertical="center" wrapText="1"/>
    </xf>
    <xf numFmtId="0" fontId="15" fillId="12" borderId="84" xfId="0" applyFont="1" applyFill="1" applyBorder="1" applyAlignment="1">
      <alignment horizontal="center" vertical="center" wrapText="1"/>
    </xf>
    <xf numFmtId="0" fontId="15" fillId="12" borderId="66" xfId="0" applyFont="1" applyFill="1" applyBorder="1" applyAlignment="1">
      <alignment horizontal="center" vertical="center" wrapText="1"/>
    </xf>
    <xf numFmtId="0" fontId="15" fillId="12" borderId="65" xfId="0" applyFont="1" applyFill="1" applyBorder="1" applyAlignment="1">
      <alignment horizontal="center" vertical="center" wrapText="1"/>
    </xf>
    <xf numFmtId="49" fontId="15" fillId="13" borderId="86" xfId="0" applyNumberFormat="1" applyFont="1" applyFill="1" applyBorder="1" applyAlignment="1">
      <alignment horizontal="left" vertical="center" wrapText="1" indent="2"/>
    </xf>
    <xf numFmtId="49" fontId="15" fillId="13" borderId="87" xfId="0" applyNumberFormat="1" applyFont="1" applyFill="1" applyBorder="1" applyAlignment="1">
      <alignment horizontal="left" vertical="center" wrapText="1" indent="2"/>
    </xf>
    <xf numFmtId="49" fontId="15" fillId="13" borderId="88" xfId="0" applyNumberFormat="1" applyFont="1" applyFill="1" applyBorder="1" applyAlignment="1">
      <alignment horizontal="left" vertical="center" wrapText="1" indent="2"/>
    </xf>
    <xf numFmtId="166" fontId="16" fillId="0" borderId="91" xfId="0" applyNumberFormat="1" applyFont="1" applyFill="1" applyBorder="1" applyAlignment="1">
      <alignment horizontal="center"/>
    </xf>
    <xf numFmtId="166" fontId="16" fillId="0" borderId="92" xfId="0" applyNumberFormat="1" applyFont="1" applyFill="1" applyBorder="1" applyAlignment="1">
      <alignment horizontal="center"/>
    </xf>
    <xf numFmtId="0" fontId="15" fillId="18" borderId="54" xfId="0" applyFont="1" applyFill="1" applyBorder="1" applyAlignment="1">
      <alignment horizontal="center" vertical="center" wrapText="1"/>
    </xf>
    <xf numFmtId="0" fontId="18" fillId="18" borderId="56" xfId="0" applyFont="1" applyFill="1" applyBorder="1" applyAlignment="1">
      <alignment horizontal="center" vertical="center" wrapText="1"/>
    </xf>
    <xf numFmtId="0" fontId="15" fillId="18" borderId="61" xfId="0" applyFont="1" applyFill="1" applyBorder="1" applyAlignment="1">
      <alignment horizontal="center" vertical="center"/>
    </xf>
    <xf numFmtId="0" fontId="15" fillId="18" borderId="63" xfId="0" applyFont="1" applyFill="1" applyBorder="1" applyAlignment="1">
      <alignment horizontal="center" vertical="center"/>
    </xf>
    <xf numFmtId="0" fontId="14" fillId="11" borderId="19" xfId="0" applyFont="1" applyFill="1" applyBorder="1" applyAlignment="1"/>
    <xf numFmtId="0" fontId="15" fillId="16" borderId="61" xfId="0" applyFont="1" applyFill="1" applyBorder="1" applyAlignment="1">
      <alignment horizontal="center" vertical="center" wrapText="1"/>
    </xf>
    <xf numFmtId="0" fontId="18" fillId="16" borderId="63" xfId="0" applyFont="1" applyFill="1" applyBorder="1" applyAlignment="1">
      <alignment horizontal="center" vertical="center" wrapText="1"/>
    </xf>
    <xf numFmtId="0" fontId="15" fillId="18" borderId="58" xfId="0" applyFont="1" applyFill="1" applyBorder="1" applyAlignment="1">
      <alignment horizontal="center" vertical="center" wrapText="1"/>
    </xf>
    <xf numFmtId="0" fontId="18" fillId="18" borderId="59" xfId="0" applyFont="1" applyFill="1" applyBorder="1" applyAlignment="1">
      <alignment horizontal="center" vertical="center" wrapText="1"/>
    </xf>
    <xf numFmtId="0" fontId="18" fillId="18" borderId="63" xfId="0" applyFont="1" applyFill="1" applyBorder="1" applyAlignment="1">
      <alignment horizontal="center" vertical="center"/>
    </xf>
    <xf numFmtId="0" fontId="15" fillId="14" borderId="54" xfId="0" applyFont="1" applyFill="1" applyBorder="1" applyAlignment="1">
      <alignment horizontal="center" vertical="center"/>
    </xf>
    <xf numFmtId="0" fontId="18" fillId="14" borderId="56" xfId="0" applyFont="1" applyFill="1" applyBorder="1" applyAlignment="1">
      <alignment horizontal="center" vertical="center"/>
    </xf>
    <xf numFmtId="0" fontId="15" fillId="18" borderId="59" xfId="0" applyFont="1" applyFill="1" applyBorder="1" applyAlignment="1">
      <alignment horizontal="center" vertical="center" wrapText="1"/>
    </xf>
  </cellXfs>
  <cellStyles count="17">
    <cellStyle name="Milliers" xfId="10" builtinId="3"/>
    <cellStyle name="Monétaire" xfId="7" builtinId="4"/>
    <cellStyle name="Monétaire 2" xfId="1"/>
    <cellStyle name="Monétaire 3" xfId="9"/>
    <cellStyle name="Normal" xfId="0" builtinId="0"/>
    <cellStyle name="Pourcentage" xfId="8" builtinId="5"/>
    <cellStyle name="xls-style-1" xfId="11"/>
    <cellStyle name="xls-style-10" xfId="16"/>
    <cellStyle name="xls-style-2" xfId="2"/>
    <cellStyle name="xls-style-2 2" xfId="12"/>
    <cellStyle name="xls-style-3" xfId="3"/>
    <cellStyle name="xls-style-3 2" xfId="13"/>
    <cellStyle name="xls-style-4" xfId="4"/>
    <cellStyle name="xls-style-5" xfId="5"/>
    <cellStyle name="xls-style-6" xfId="15"/>
    <cellStyle name="xls-style-7" xfId="6"/>
    <cellStyle name="xls-style-7 2" xfId="1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externalLink" Target="externalLinks/externalLink6.xml"/><Relationship Id="rId39" Type="http://schemas.microsoft.com/office/2006/relationships/vbaProject" Target="vbaProject.bin"/><Relationship Id="rId21" Type="http://schemas.openxmlformats.org/officeDocument/2006/relationships/externalLink" Target="externalLinks/externalLink1.xml"/><Relationship Id="rId34" Type="http://schemas.openxmlformats.org/officeDocument/2006/relationships/externalLink" Target="externalLinks/externalLink1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externalLink" Target="externalLinks/externalLink5.xml"/><Relationship Id="rId33" Type="http://schemas.openxmlformats.org/officeDocument/2006/relationships/externalLink" Target="externalLinks/externalLink1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externalLink" Target="externalLinks/externalLink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externalLink" Target="externalLinks/externalLink4.xml"/><Relationship Id="rId32" Type="http://schemas.openxmlformats.org/officeDocument/2006/relationships/externalLink" Target="externalLinks/externalLink1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externalLink" Target="externalLinks/externalLink3.xml"/><Relationship Id="rId28" Type="http://schemas.openxmlformats.org/officeDocument/2006/relationships/externalLink" Target="externalLinks/externalLink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externalLink" Target="externalLinks/externalLink1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externalLink" Target="externalLinks/externalLink2.xml"/><Relationship Id="rId27" Type="http://schemas.openxmlformats.org/officeDocument/2006/relationships/externalLink" Target="externalLinks/externalLink7.xml"/><Relationship Id="rId30" Type="http://schemas.openxmlformats.org/officeDocument/2006/relationships/externalLink" Target="externalLinks/externalLink1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247650</xdr:colOff>
      <xdr:row>3</xdr:row>
      <xdr:rowOff>77716</xdr:rowOff>
    </xdr:from>
    <xdr:to>
      <xdr:col>11</xdr:col>
      <xdr:colOff>1285636</xdr:colOff>
      <xdr:row>3</xdr:row>
      <xdr:rowOff>485681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72800" y="782566"/>
          <a:ext cx="1037986" cy="407965"/>
        </a:xfrm>
        <a:prstGeom prst="rect">
          <a:avLst/>
        </a:prstGeom>
      </xdr:spPr>
    </xdr:pic>
    <xdr:clientData/>
  </xdr:twoCellAnchor>
  <xdr:twoCellAnchor>
    <xdr:from>
      <xdr:col>1</xdr:col>
      <xdr:colOff>1323975</xdr:colOff>
      <xdr:row>0</xdr:row>
      <xdr:rowOff>209550</xdr:rowOff>
    </xdr:from>
    <xdr:to>
      <xdr:col>7</xdr:col>
      <xdr:colOff>990600</xdr:colOff>
      <xdr:row>2</xdr:row>
      <xdr:rowOff>47625</xdr:rowOff>
    </xdr:to>
    <xdr:sp macro="[11]!CT_GenereChargesFDM" textlink="">
      <xdr:nvSpPr>
        <xdr:cNvPr id="3" name="Rectangle à coins arrondis 2"/>
        <xdr:cNvSpPr/>
      </xdr:nvSpPr>
      <xdr:spPr>
        <a:xfrm>
          <a:off x="2085975" y="209550"/>
          <a:ext cx="5067300" cy="3333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/>
            <a:t>GENERER LE FICHIER D'EXPORT POUR LES FICHES</a:t>
          </a:r>
          <a:r>
            <a:rPr lang="fr-FR" sz="1200" b="1" baseline="0"/>
            <a:t> DE MISSION</a:t>
          </a:r>
        </a:p>
        <a:p>
          <a:pPr algn="l"/>
          <a:endParaRPr lang="fr-FR" sz="1200" b="1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247650</xdr:colOff>
      <xdr:row>3</xdr:row>
      <xdr:rowOff>77716</xdr:rowOff>
    </xdr:from>
    <xdr:to>
      <xdr:col>11</xdr:col>
      <xdr:colOff>1285636</xdr:colOff>
      <xdr:row>3</xdr:row>
      <xdr:rowOff>485681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72800" y="782566"/>
          <a:ext cx="1037986" cy="407965"/>
        </a:xfrm>
        <a:prstGeom prst="rect">
          <a:avLst/>
        </a:prstGeom>
      </xdr:spPr>
    </xdr:pic>
    <xdr:clientData/>
  </xdr:twoCellAnchor>
  <xdr:twoCellAnchor>
    <xdr:from>
      <xdr:col>1</xdr:col>
      <xdr:colOff>1323975</xdr:colOff>
      <xdr:row>0</xdr:row>
      <xdr:rowOff>209550</xdr:rowOff>
    </xdr:from>
    <xdr:to>
      <xdr:col>7</xdr:col>
      <xdr:colOff>990600</xdr:colOff>
      <xdr:row>2</xdr:row>
      <xdr:rowOff>47625</xdr:rowOff>
    </xdr:to>
    <xdr:sp macro="[10]!CT_GenereChargesFDM" textlink="">
      <xdr:nvSpPr>
        <xdr:cNvPr id="3" name="Rectangle à coins arrondis 2"/>
        <xdr:cNvSpPr/>
      </xdr:nvSpPr>
      <xdr:spPr>
        <a:xfrm>
          <a:off x="2085975" y="209550"/>
          <a:ext cx="5067300" cy="3333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/>
            <a:t>GENERER LE FICHIER D'EXPORT POUR LES FICHES</a:t>
          </a:r>
          <a:r>
            <a:rPr lang="fr-FR" sz="1200" b="1" baseline="0"/>
            <a:t> DE MISSION</a:t>
          </a:r>
        </a:p>
        <a:p>
          <a:pPr algn="l"/>
          <a:endParaRPr lang="fr-FR" sz="1200" b="1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247650</xdr:colOff>
      <xdr:row>3</xdr:row>
      <xdr:rowOff>77716</xdr:rowOff>
    </xdr:from>
    <xdr:to>
      <xdr:col>11</xdr:col>
      <xdr:colOff>1285636</xdr:colOff>
      <xdr:row>3</xdr:row>
      <xdr:rowOff>485681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72800" y="782566"/>
          <a:ext cx="1037986" cy="407965"/>
        </a:xfrm>
        <a:prstGeom prst="rect">
          <a:avLst/>
        </a:prstGeom>
      </xdr:spPr>
    </xdr:pic>
    <xdr:clientData/>
  </xdr:twoCellAnchor>
  <xdr:twoCellAnchor>
    <xdr:from>
      <xdr:col>1</xdr:col>
      <xdr:colOff>1323975</xdr:colOff>
      <xdr:row>0</xdr:row>
      <xdr:rowOff>209550</xdr:rowOff>
    </xdr:from>
    <xdr:to>
      <xdr:col>7</xdr:col>
      <xdr:colOff>990600</xdr:colOff>
      <xdr:row>2</xdr:row>
      <xdr:rowOff>47625</xdr:rowOff>
    </xdr:to>
    <xdr:sp macro="[9]!CT_GenereChargesFDM" textlink="">
      <xdr:nvSpPr>
        <xdr:cNvPr id="3" name="Rectangle à coins arrondis 2"/>
        <xdr:cNvSpPr/>
      </xdr:nvSpPr>
      <xdr:spPr>
        <a:xfrm>
          <a:off x="2085975" y="209550"/>
          <a:ext cx="5067300" cy="3333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/>
            <a:t>GENERER LE FICHIER D'EXPORT POUR LES FICHES</a:t>
          </a:r>
          <a:r>
            <a:rPr lang="fr-FR" sz="1200" b="1" baseline="0"/>
            <a:t> DE MISSION</a:t>
          </a:r>
        </a:p>
        <a:p>
          <a:pPr algn="l"/>
          <a:endParaRPr lang="fr-FR" sz="1200" b="1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247650</xdr:colOff>
      <xdr:row>3</xdr:row>
      <xdr:rowOff>77716</xdr:rowOff>
    </xdr:from>
    <xdr:to>
      <xdr:col>11</xdr:col>
      <xdr:colOff>1285636</xdr:colOff>
      <xdr:row>3</xdr:row>
      <xdr:rowOff>485681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72800" y="782566"/>
          <a:ext cx="1037986" cy="407965"/>
        </a:xfrm>
        <a:prstGeom prst="rect">
          <a:avLst/>
        </a:prstGeom>
      </xdr:spPr>
    </xdr:pic>
    <xdr:clientData/>
  </xdr:twoCellAnchor>
  <xdr:twoCellAnchor>
    <xdr:from>
      <xdr:col>1</xdr:col>
      <xdr:colOff>1323975</xdr:colOff>
      <xdr:row>0</xdr:row>
      <xdr:rowOff>209550</xdr:rowOff>
    </xdr:from>
    <xdr:to>
      <xdr:col>7</xdr:col>
      <xdr:colOff>990600</xdr:colOff>
      <xdr:row>2</xdr:row>
      <xdr:rowOff>47625</xdr:rowOff>
    </xdr:to>
    <xdr:sp macro="[8]!CT_GenereChargesFDM" textlink="">
      <xdr:nvSpPr>
        <xdr:cNvPr id="3" name="Rectangle à coins arrondis 2"/>
        <xdr:cNvSpPr/>
      </xdr:nvSpPr>
      <xdr:spPr>
        <a:xfrm>
          <a:off x="2085975" y="209550"/>
          <a:ext cx="5067300" cy="3333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/>
            <a:t>GENERER LE FICHIER D'EXPORT POUR LES FICHES</a:t>
          </a:r>
          <a:r>
            <a:rPr lang="fr-FR" sz="1200" b="1" baseline="0"/>
            <a:t> DE MISSION</a:t>
          </a:r>
        </a:p>
        <a:p>
          <a:pPr algn="l"/>
          <a:endParaRPr lang="fr-FR" sz="1200" b="1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247650</xdr:colOff>
      <xdr:row>3</xdr:row>
      <xdr:rowOff>77716</xdr:rowOff>
    </xdr:from>
    <xdr:to>
      <xdr:col>11</xdr:col>
      <xdr:colOff>1285636</xdr:colOff>
      <xdr:row>3</xdr:row>
      <xdr:rowOff>485681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72800" y="782566"/>
          <a:ext cx="1037986" cy="407965"/>
        </a:xfrm>
        <a:prstGeom prst="rect">
          <a:avLst/>
        </a:prstGeom>
      </xdr:spPr>
    </xdr:pic>
    <xdr:clientData/>
  </xdr:twoCellAnchor>
  <xdr:twoCellAnchor>
    <xdr:from>
      <xdr:col>1</xdr:col>
      <xdr:colOff>1323975</xdr:colOff>
      <xdr:row>0</xdr:row>
      <xdr:rowOff>209550</xdr:rowOff>
    </xdr:from>
    <xdr:to>
      <xdr:col>7</xdr:col>
      <xdr:colOff>990600</xdr:colOff>
      <xdr:row>2</xdr:row>
      <xdr:rowOff>47625</xdr:rowOff>
    </xdr:to>
    <xdr:sp macro="[7]!CT_GenereChargesFDM" textlink="">
      <xdr:nvSpPr>
        <xdr:cNvPr id="3" name="Rectangle à coins arrondis 2"/>
        <xdr:cNvSpPr/>
      </xdr:nvSpPr>
      <xdr:spPr>
        <a:xfrm>
          <a:off x="2085975" y="209550"/>
          <a:ext cx="5067300" cy="3333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/>
            <a:t>GENERER LE FICHIER D'EXPORT POUR LES FICHES</a:t>
          </a:r>
          <a:r>
            <a:rPr lang="fr-FR" sz="1200" b="1" baseline="0"/>
            <a:t> DE MISSION</a:t>
          </a:r>
        </a:p>
        <a:p>
          <a:pPr algn="l"/>
          <a:endParaRPr lang="fr-FR" sz="1200" b="1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247650</xdr:colOff>
      <xdr:row>3</xdr:row>
      <xdr:rowOff>77716</xdr:rowOff>
    </xdr:from>
    <xdr:to>
      <xdr:col>11</xdr:col>
      <xdr:colOff>1285636</xdr:colOff>
      <xdr:row>3</xdr:row>
      <xdr:rowOff>485681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72800" y="782566"/>
          <a:ext cx="1037986" cy="407965"/>
        </a:xfrm>
        <a:prstGeom prst="rect">
          <a:avLst/>
        </a:prstGeom>
      </xdr:spPr>
    </xdr:pic>
    <xdr:clientData/>
  </xdr:twoCellAnchor>
  <xdr:twoCellAnchor>
    <xdr:from>
      <xdr:col>1</xdr:col>
      <xdr:colOff>1323975</xdr:colOff>
      <xdr:row>0</xdr:row>
      <xdr:rowOff>209550</xdr:rowOff>
    </xdr:from>
    <xdr:to>
      <xdr:col>7</xdr:col>
      <xdr:colOff>990600</xdr:colOff>
      <xdr:row>2</xdr:row>
      <xdr:rowOff>47625</xdr:rowOff>
    </xdr:to>
    <xdr:sp macro="[6]!CT_GenereChargesFDM" textlink="">
      <xdr:nvSpPr>
        <xdr:cNvPr id="3" name="Rectangle à coins arrondis 2"/>
        <xdr:cNvSpPr/>
      </xdr:nvSpPr>
      <xdr:spPr>
        <a:xfrm>
          <a:off x="2085975" y="209550"/>
          <a:ext cx="5067300" cy="3333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/>
            <a:t>GENERER LE FICHIER D'EXPORT POUR LES FICHES</a:t>
          </a:r>
          <a:r>
            <a:rPr lang="fr-FR" sz="1200" b="1" baseline="0"/>
            <a:t> DE MISSION</a:t>
          </a:r>
        </a:p>
        <a:p>
          <a:pPr algn="l"/>
          <a:endParaRPr lang="fr-FR" sz="1200" b="1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247650</xdr:colOff>
      <xdr:row>3</xdr:row>
      <xdr:rowOff>77716</xdr:rowOff>
    </xdr:from>
    <xdr:to>
      <xdr:col>11</xdr:col>
      <xdr:colOff>1285636</xdr:colOff>
      <xdr:row>3</xdr:row>
      <xdr:rowOff>485681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72800" y="782566"/>
          <a:ext cx="1037986" cy="407965"/>
        </a:xfrm>
        <a:prstGeom prst="rect">
          <a:avLst/>
        </a:prstGeom>
      </xdr:spPr>
    </xdr:pic>
    <xdr:clientData/>
  </xdr:twoCellAnchor>
  <xdr:twoCellAnchor>
    <xdr:from>
      <xdr:col>1</xdr:col>
      <xdr:colOff>1323975</xdr:colOff>
      <xdr:row>0</xdr:row>
      <xdr:rowOff>209550</xdr:rowOff>
    </xdr:from>
    <xdr:to>
      <xdr:col>7</xdr:col>
      <xdr:colOff>990600</xdr:colOff>
      <xdr:row>2</xdr:row>
      <xdr:rowOff>47625</xdr:rowOff>
    </xdr:to>
    <xdr:sp macro="[5]!CT_GenereChargesFDM" textlink="">
      <xdr:nvSpPr>
        <xdr:cNvPr id="3" name="Rectangle à coins arrondis 2"/>
        <xdr:cNvSpPr/>
      </xdr:nvSpPr>
      <xdr:spPr>
        <a:xfrm>
          <a:off x="2085975" y="209550"/>
          <a:ext cx="5067300" cy="3333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/>
            <a:t>GENERER LE FICHIER D'EXPORT POUR LES FICHES</a:t>
          </a:r>
          <a:r>
            <a:rPr lang="fr-FR" sz="1200" b="1" baseline="0"/>
            <a:t> DE MISSION</a:t>
          </a:r>
        </a:p>
        <a:p>
          <a:pPr algn="l"/>
          <a:endParaRPr lang="fr-FR" sz="1200" b="1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247650</xdr:colOff>
      <xdr:row>3</xdr:row>
      <xdr:rowOff>77716</xdr:rowOff>
    </xdr:from>
    <xdr:ext cx="1037986" cy="407965"/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629650" y="649216"/>
          <a:ext cx="1037986" cy="407965"/>
        </a:xfrm>
        <a:prstGeom prst="rect">
          <a:avLst/>
        </a:prstGeom>
      </xdr:spPr>
    </xdr:pic>
    <xdr:clientData/>
  </xdr:oneCellAnchor>
  <xdr:twoCellAnchor>
    <xdr:from>
      <xdr:col>1</xdr:col>
      <xdr:colOff>1323975</xdr:colOff>
      <xdr:row>0</xdr:row>
      <xdr:rowOff>209550</xdr:rowOff>
    </xdr:from>
    <xdr:to>
      <xdr:col>7</xdr:col>
      <xdr:colOff>990600</xdr:colOff>
      <xdr:row>2</xdr:row>
      <xdr:rowOff>47625</xdr:rowOff>
    </xdr:to>
    <xdr:sp macro="[0]!CT_GenereChargesFDM" textlink="">
      <xdr:nvSpPr>
        <xdr:cNvPr id="3" name="Rectangle à coins arrondis 2"/>
        <xdr:cNvSpPr/>
      </xdr:nvSpPr>
      <xdr:spPr>
        <a:xfrm>
          <a:off x="1524000" y="190500"/>
          <a:ext cx="4572000" cy="2381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/>
            <a:t>GENERER LE FICHIER D'EXPORT POUR LES FICHES</a:t>
          </a:r>
          <a:r>
            <a:rPr lang="fr-FR" sz="1200" b="1" baseline="0"/>
            <a:t> DE MISSION</a:t>
          </a:r>
        </a:p>
        <a:p>
          <a:pPr algn="l"/>
          <a:endParaRPr lang="fr-FR" sz="1200" b="1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Clients\WONDERBOX\10-Contractuel\20-Propositions\2015\R&#233;ponse\WBX-Grille%20Cloud%20Temple-v10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OSMOSe\10-Management\Facturations%20IODE\2015-08\BHY%20-%20CORSAIR%20-%20Cloud%20Temple%20-%2020150825.xlsb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c-srv-filer01.Intrinsec.neurones.sa\commun$\Direction_Commerciale_Infogerance\Marketing_Communication\Marketing\SPLA\2013\XLE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OSMOSe\10-Management\Facturations%20IODE\2016-02\MPL%20-%20WBX%20-%2020160226.xlsm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OSMOSe\10-Management\Facturations%20IODE\2016-03\MPL%20-%20WBX%20-%2020160325.xlsm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OSMOSe\10-Management\Facturations%20IODE\2016-04\MPL%20-%20WBX%20-%2020160425.xlsm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OSMOSe\10-Management\Facturations%20IODE\2016-05\MPL%20-%20WBX%20-%2020160525.xlsm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OSMOSe\10-Management\Facturations%20IODE\2016-06\MPL%20-%20WBX%20-%2020160624.xlsm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OSMOSe\10-Management\Facturations%20IODE\2016-07\MPL%20-%20WBX%20-%2020160727.xlsm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OSMOSe\10-Management\Facturations%20IODE\2016-08\MPL%20-%20WBX%20-%2020160825.xlsm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OSMOSe\10-Management\Facturations%20IODE\2016-09\MPL%20-%20WBX%20-%2020160929.xlsm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microsoft.com/office/2006/relationships/xlExternalLinkPath/xlPathMissing" Target="CLICHY%20GS%20FormulaireinvHAMDatabase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OSMOSe\10-Management\Facturations%20IODE\2013-02\ADE%20-%20CFDT%20-%20Nouveau%20tableau%20UOs%20-%2020130215.xlsm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Clients\CFDT\10-Contractuel\30-Contrat\Contrat%202013\Calcul%20stats%20VM%20et%20ESX\CFDT-2013-MARS-STAT-VM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ASYCLOUD"/>
      <sheetName val="SYNTHESE"/>
      <sheetName val="SYNTHESE LOTS"/>
      <sheetName val="SYNTHESE ANNEE"/>
      <sheetName val="PEC"/>
      <sheetName val="RUN"/>
      <sheetName val="RUN DECEMBRE"/>
      <sheetName val="SOFTWARE"/>
      <sheetName val="TELEPHONIE"/>
      <sheetName val="Calculateur"/>
    </sheetNames>
    <sheetDataSet>
      <sheetData sheetId="0"/>
      <sheetData sheetId="1"/>
      <sheetData sheetId="2"/>
      <sheetData sheetId="3"/>
      <sheetData sheetId="4">
        <row r="44">
          <cell r="G44">
            <v>73760</v>
          </cell>
        </row>
        <row r="46">
          <cell r="G46">
            <v>8948</v>
          </cell>
        </row>
        <row r="78">
          <cell r="G78">
            <v>11800</v>
          </cell>
        </row>
        <row r="79">
          <cell r="G79">
            <v>10926</v>
          </cell>
        </row>
      </sheetData>
      <sheetData sheetId="5">
        <row r="57">
          <cell r="I57">
            <v>17612.850000000002</v>
          </cell>
        </row>
        <row r="96">
          <cell r="I96">
            <v>9594</v>
          </cell>
        </row>
        <row r="115">
          <cell r="I115">
            <v>1950</v>
          </cell>
        </row>
        <row r="116">
          <cell r="I116">
            <v>7985</v>
          </cell>
        </row>
      </sheetData>
      <sheetData sheetId="6">
        <row r="47">
          <cell r="I47">
            <v>20615.250000000004</v>
          </cell>
        </row>
        <row r="86">
          <cell r="I86">
            <v>12013</v>
          </cell>
        </row>
      </sheetData>
      <sheetData sheetId="7">
        <row r="61">
          <cell r="I61">
            <v>2227.7999999999997</v>
          </cell>
        </row>
      </sheetData>
      <sheetData sheetId="8">
        <row r="20">
          <cell r="I20">
            <v>0</v>
          </cell>
        </row>
      </sheetData>
      <sheetData sheetId="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at"/>
      <sheetName val="2015 aout"/>
      <sheetName val="2015 Juillet"/>
      <sheetName val="ExportFDM"/>
      <sheetName val="CONSOMATION CAPACITE"/>
      <sheetName val="MATCHING"/>
      <sheetName val="VARIATION"/>
      <sheetName val="2014-09-DETAIL PROD"/>
      <sheetName val="Facture - Mensuelle"/>
      <sheetName val="2014-09-DETAI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an 13"/>
      <sheetName val="Fev 13"/>
      <sheetName val="Mars 13"/>
      <sheetName val="Avril 13"/>
      <sheetName val="Mai 13"/>
      <sheetName val="Juin 13"/>
      <sheetName val="Juil 13"/>
      <sheetName val="Aout 13"/>
      <sheetName val="Sept 13"/>
      <sheetName val="Oct 13"/>
      <sheetName val="Nov 13"/>
      <sheetName val="Dec 13"/>
      <sheetName val="Liste_Clients"/>
      <sheetName val="PriceList"/>
    </sheetNames>
    <sheetDataSet>
      <sheetData sheetId="0">
        <row r="4">
          <cell r="A4" t="str">
            <v>EUROMEZZANINE</v>
          </cell>
        </row>
      </sheetData>
      <sheetData sheetId="1">
        <row r="4">
          <cell r="A4" t="str">
            <v>EUROMEZZANINE</v>
          </cell>
        </row>
      </sheetData>
      <sheetData sheetId="2">
        <row r="4">
          <cell r="A4" t="str">
            <v>EUROMEZZANINE</v>
          </cell>
        </row>
      </sheetData>
      <sheetData sheetId="3">
        <row r="4">
          <cell r="A4" t="str">
            <v>EUROMEZZANINE</v>
          </cell>
        </row>
      </sheetData>
      <sheetData sheetId="4">
        <row r="4">
          <cell r="A4" t="str">
            <v>EUROMEZZANINE</v>
          </cell>
        </row>
      </sheetData>
      <sheetData sheetId="5">
        <row r="4">
          <cell r="A4" t="str">
            <v>EUROMEZZANINE</v>
          </cell>
        </row>
      </sheetData>
      <sheetData sheetId="6">
        <row r="4">
          <cell r="A4" t="str">
            <v>INTM</v>
          </cell>
        </row>
      </sheetData>
      <sheetData sheetId="7">
        <row r="4">
          <cell r="A4" t="str">
            <v>INTM</v>
          </cell>
        </row>
      </sheetData>
      <sheetData sheetId="8">
        <row r="4">
          <cell r="A4" t="str">
            <v>INTM</v>
          </cell>
        </row>
      </sheetData>
      <sheetData sheetId="9">
        <row r="4">
          <cell r="A4" t="str">
            <v>INTM</v>
          </cell>
        </row>
      </sheetData>
      <sheetData sheetId="10">
        <row r="4">
          <cell r="A4" t="str">
            <v>INTM</v>
          </cell>
        </row>
      </sheetData>
      <sheetData sheetId="11">
        <row r="4">
          <cell r="A4" t="str">
            <v>INTM</v>
          </cell>
        </row>
      </sheetData>
      <sheetData sheetId="12">
        <row r="5">
          <cell r="A5" t="str">
            <v>AMPLI MUTUELLE</v>
          </cell>
        </row>
      </sheetData>
      <sheetData sheetId="13">
        <row r="1">
          <cell r="B1" t="str">
            <v>Item Name</v>
          </cell>
        </row>
        <row r="2">
          <cell r="B2" t="str">
            <v>ExprssnEncdrPro ALNG LicSAPk MVL SAL</v>
          </cell>
        </row>
        <row r="3">
          <cell r="B3" t="str">
            <v>ExprssnStdioUlt ALNG LicSAPk MVL SAL</v>
          </cell>
        </row>
        <row r="4">
          <cell r="B4" t="str">
            <v>ExprssnStdioWebPro ALNG LicSAPk MVL SAL</v>
          </cell>
        </row>
        <row r="5">
          <cell r="B5" t="str">
            <v>OfficeMultiLangPk ALNG LicSAPk MVL SAL</v>
          </cell>
        </row>
        <row r="6">
          <cell r="B6" t="str">
            <v>OfficeProPlus ALNG LicSAPk MVL SAL</v>
          </cell>
        </row>
        <row r="7">
          <cell r="B7" t="str">
            <v>OfficeStd ALNG LicSAPk MVL SAL</v>
          </cell>
        </row>
        <row r="8">
          <cell r="B8" t="str">
            <v>Prjct ALNG LicSAPk MVL SAL</v>
          </cell>
        </row>
        <row r="9">
          <cell r="B9" t="str">
            <v>PrjctPro ALNG LicSAPk MVL SAL w1PrjctSvrSAL</v>
          </cell>
        </row>
        <row r="10">
          <cell r="B10" t="str">
            <v>VisioPro ALNG LicSAPk MVL SAL</v>
          </cell>
        </row>
        <row r="11">
          <cell r="B11" t="str">
            <v>VisioStd ALNG LicSAPk MVL SAL</v>
          </cell>
        </row>
        <row r="12">
          <cell r="B12" t="str">
            <v>VSPrem ALNG LicSAPk MVL SAL</v>
          </cell>
        </row>
        <row r="13">
          <cell r="B13" t="str">
            <v>VSPro ALNG LicSAPk MVL SAL</v>
          </cell>
        </row>
        <row r="14">
          <cell r="B14" t="str">
            <v>VSTstPro ALNG LicSAPk MVL SAL</v>
          </cell>
        </row>
        <row r="15">
          <cell r="B15" t="str">
            <v>VSUlt ALNG LicSAPk MVL SAL</v>
          </cell>
        </row>
        <row r="16">
          <cell r="B16" t="str">
            <v>BztlkSvrBrnch ALNG LicSAPk MVL 1Proc</v>
          </cell>
        </row>
        <row r="17">
          <cell r="B17" t="str">
            <v>BztlkSvrEnt ALNG LicSAPk MVL 1Proc</v>
          </cell>
        </row>
        <row r="18">
          <cell r="B18" t="str">
            <v>BztlkSvrStd ALNG LicSAPk MVL 1Proc</v>
          </cell>
        </row>
        <row r="19">
          <cell r="B19" t="str">
            <v>BzTlkSvrEntRFID ALNG LicSAPk MVL 1Proc</v>
          </cell>
        </row>
        <row r="20">
          <cell r="B20" t="str">
            <v>CISDataCtr ALNG LicSAPk MVL 1Proc</v>
          </cell>
        </row>
        <row r="21">
          <cell r="B21" t="str">
            <v>CISStd ALNG LicSAPk MVL 1Proc</v>
          </cell>
        </row>
        <row r="22">
          <cell r="B22" t="str">
            <v>DynAXHstd ALNG LicSAPk MVL PerUsr SAL Task</v>
          </cell>
        </row>
        <row r="23">
          <cell r="B23" t="str">
            <v>DynAXHstd ALNG LicSAPk MVL PerDvc SAL SelfServe</v>
          </cell>
        </row>
        <row r="24">
          <cell r="B24" t="str">
            <v>DynAXHstd ALNG LicSAPk MVL PerUsr SAL Fnctnl</v>
          </cell>
        </row>
        <row r="25">
          <cell r="B25" t="str">
            <v>DynAXHstd ALNG LicSAPk MVL PerUsr SAL Ent</v>
          </cell>
        </row>
        <row r="26">
          <cell r="B26" t="str">
            <v>DynAXHstd ALNG LicSAPk MVL PerDvc SAL Fnctnl</v>
          </cell>
        </row>
        <row r="27">
          <cell r="B27" t="str">
            <v>DynAXHstd ALNG LicSAPk MVL PerDvc SAL Task</v>
          </cell>
        </row>
        <row r="28">
          <cell r="B28" t="str">
            <v>DynAXHstd ALNG LicSAPk MVL PerDvc SAL Ent</v>
          </cell>
        </row>
        <row r="29">
          <cell r="B29" t="str">
            <v>DynAXHstd ALNG LicSAPk MVL PerUsr SAL SelfServe</v>
          </cell>
        </row>
        <row r="30">
          <cell r="B30" t="str">
            <v>DynC5 ALNG LicSAPk MVL SAL BscUsr</v>
          </cell>
        </row>
        <row r="31">
          <cell r="B31" t="str">
            <v>DynC5 ALNG LicSAPk MVL SAL AdvUsr</v>
          </cell>
        </row>
        <row r="32">
          <cell r="B32" t="str">
            <v>DynCRMSrvcPrvdr ALNG LicSAPk MVL SAL Ltd</v>
          </cell>
        </row>
        <row r="33">
          <cell r="B33" t="str">
            <v>DynCRMSrvcPrvdr ALNG LicSAPk MVL SAL ESS</v>
          </cell>
        </row>
        <row r="34">
          <cell r="B34" t="str">
            <v>DynCRMSrvcPrvdr ALNG LicSAPk MVL SAL</v>
          </cell>
        </row>
        <row r="35">
          <cell r="B35" t="str">
            <v>DynGPHstd ALNG LicSAPk MVL ExtdHRPayroll 1Proc</v>
          </cell>
        </row>
        <row r="36">
          <cell r="B36" t="str">
            <v>DynGPHstd ALNG LicSAPk MVL Cstmztn SAL</v>
          </cell>
        </row>
        <row r="37">
          <cell r="B37" t="str">
            <v>DynGPHstd ALNG LicSAPk MVL LmtdUser SAL</v>
          </cell>
        </row>
        <row r="38">
          <cell r="B38" t="str">
            <v>DynGPHstd ALNG LicSAPk MVL SmartListBldr 1Proc</v>
          </cell>
        </row>
        <row r="39">
          <cell r="B39" t="str">
            <v>DynGPHstd ALNG LicSAPk MVL FullUser SAL</v>
          </cell>
        </row>
        <row r="40">
          <cell r="B40" t="str">
            <v>DynNAVHstd ALNG LicSAPk MVL FullUser SAL</v>
          </cell>
        </row>
        <row r="41">
          <cell r="B41" t="str">
            <v>DynNAVHstd ALNG LicSAPk MVL LmtdUser SAL</v>
          </cell>
        </row>
        <row r="42">
          <cell r="B42" t="str">
            <v>DynSLHstd ALNG LicSAPk MVL BIOVue SAL</v>
          </cell>
        </row>
        <row r="43">
          <cell r="B43" t="str">
            <v>DynSLHstd ALNG LicSAPk MVL BELightUsr SAL</v>
          </cell>
        </row>
        <row r="44">
          <cell r="B44" t="str">
            <v>DynSLHstd ALNG LicSAPk MVL BEFullUsr SAL</v>
          </cell>
        </row>
        <row r="45">
          <cell r="B45" t="str">
            <v>DynSLHstd ALNG LicSAPk MVL AMLightUsr SAL</v>
          </cell>
        </row>
        <row r="46">
          <cell r="B46" t="str">
            <v>DynSLHstd ALNG LicSAPk MVL AMESSUsr SAL</v>
          </cell>
        </row>
        <row r="47">
          <cell r="B47" t="str">
            <v>DynSLHstd ALNG LicSAPk MVL eCmmrcGtwyEDI 1Proc</v>
          </cell>
        </row>
        <row r="48">
          <cell r="B48" t="str">
            <v>DynSLHstd ALNG LicSAPk MVL AMFullUsr SAL</v>
          </cell>
        </row>
        <row r="49">
          <cell r="B49" t="str">
            <v>DynSLHstd ALNG LicSAPk MVL BIO 1Proc</v>
          </cell>
        </row>
        <row r="50">
          <cell r="B50" t="str">
            <v>ExchgBscSAL ALNG LicSAPk MVL</v>
          </cell>
        </row>
        <row r="51">
          <cell r="B51" t="str">
            <v>ExchgEntPlusSAL ALNG LicSAPk MVL</v>
          </cell>
        </row>
        <row r="52">
          <cell r="B52" t="str">
            <v>ExchgEntSAL ALNG LicSAPk MVL</v>
          </cell>
        </row>
        <row r="53">
          <cell r="B53" t="str">
            <v>ExchgEntSAL ALNG LicSAPk MVL forSA</v>
          </cell>
        </row>
        <row r="54">
          <cell r="B54" t="str">
            <v>ExchgHstdEncryptn ALNG LicSAPk MVL PerUsr</v>
          </cell>
        </row>
        <row r="55">
          <cell r="B55" t="str">
            <v>ExchgStdSAL ALNG LicSAPk MVL</v>
          </cell>
        </row>
        <row r="56">
          <cell r="B56" t="str">
            <v>ExchgStdSAL ALNG LicSAPk MVL forSA</v>
          </cell>
        </row>
        <row r="57">
          <cell r="B57" t="str">
            <v>ExchgStdPlusSAL ALNG LicSAPk MVL</v>
          </cell>
        </row>
        <row r="58">
          <cell r="B58" t="str">
            <v>FrFrntUAGSAL ALNG LicSAPk MVL</v>
          </cell>
        </row>
        <row r="59">
          <cell r="B59" t="str">
            <v>FrfrntIdnttyMgr ALNG LicSAPk MVL SAL</v>
          </cell>
        </row>
        <row r="60">
          <cell r="B60" t="str">
            <v>FrfrntOnlnPrtcnforExchg ALNG LicSAPk MVL PerUsr</v>
          </cell>
        </row>
        <row r="61">
          <cell r="B61" t="str">
            <v>FrfrntOnlnPrtcnforExchg ALNG LicSAPk MVL PerDvc</v>
          </cell>
        </row>
        <row r="62">
          <cell r="B62" t="str">
            <v>LyncSvr ALNG LicSAPk MVL SAL forSA</v>
          </cell>
        </row>
        <row r="63">
          <cell r="B63" t="str">
            <v>LyncSvr ALNG LicSAPk MVL SAL</v>
          </cell>
        </row>
        <row r="64">
          <cell r="B64" t="str">
            <v>LyncSvrEntPlusSAL ALNG LicSAPk MVL</v>
          </cell>
        </row>
        <row r="65">
          <cell r="B65" t="str">
            <v>LyncSrvEntSAL ALNG LicSAPk MVL</v>
          </cell>
        </row>
        <row r="66">
          <cell r="B66" t="str">
            <v>LyncSrvEntSAL ALNG LicSAPk MVL forSA</v>
          </cell>
        </row>
        <row r="67">
          <cell r="B67" t="str">
            <v>LyncSvrPlusSAL ALNG LicSAPk MVL</v>
          </cell>
        </row>
        <row r="68">
          <cell r="B68" t="str">
            <v>LyncSvrPlusSAL ALNG LicSAPk MVL forSA</v>
          </cell>
        </row>
        <row r="69">
          <cell r="B69" t="str">
            <v>LyncSvrStdSAL ALNG LicSAPk MVL</v>
          </cell>
        </row>
        <row r="70">
          <cell r="B70" t="str">
            <v>LyncSvrStdSAL ALNG LicSAPk MVL forSA</v>
          </cell>
        </row>
        <row r="71">
          <cell r="B71" t="str">
            <v>ProductivitySteSAL ALNG LicSAPk MVL ForCoreCALSA</v>
          </cell>
        </row>
        <row r="72">
          <cell r="B72" t="str">
            <v>ProductivitySteSAL ALNG LicSAPk MVL</v>
          </cell>
        </row>
        <row r="73">
          <cell r="B73" t="str">
            <v>ProductivitySteSAL ALNG LicSAPk MVL ForEntCALSA</v>
          </cell>
        </row>
        <row r="74">
          <cell r="B74" t="str">
            <v>PrjctSvr ALNG LicSAPk MVL SAL</v>
          </cell>
        </row>
        <row r="75">
          <cell r="B75" t="str">
            <v>ProvisioningSys Win32 ALNG LicSAPk MVL Hosting 1Proc</v>
          </cell>
        </row>
        <row r="76">
          <cell r="B76" t="str">
            <v>SCEndpointPrtcn ALNG LicSAPk MVL</v>
          </cell>
        </row>
        <row r="77">
          <cell r="B77" t="str">
            <v>SharePointSvr ALNG LicSAPk MVL Ent SAL</v>
          </cell>
        </row>
        <row r="78">
          <cell r="B78" t="str">
            <v>SharePointSvr ALNG LicSAPk MVL Std SAL</v>
          </cell>
        </row>
        <row r="79">
          <cell r="B79" t="str">
            <v>SharePointSvr ALNG LicSAPk MVL Ent SAL forSA</v>
          </cell>
        </row>
        <row r="80">
          <cell r="B80" t="str">
            <v>SharePointStdCAL ALNG LicSAPk MVL SAL forSA</v>
          </cell>
        </row>
        <row r="81">
          <cell r="B81" t="str">
            <v>SQLSvrBsnssIntelligence ALNG LicSAPk MVL SAL</v>
          </cell>
        </row>
        <row r="82">
          <cell r="B82" t="str">
            <v>SQLSvrforSB ALNG LicSAPk MVL SAL</v>
          </cell>
        </row>
        <row r="83">
          <cell r="B83" t="str">
            <v>SQLSvrStd ALNG LicSAPk MVL SAL</v>
          </cell>
        </row>
        <row r="84">
          <cell r="B84" t="str">
            <v>SQLSvrWeb ALNG LicSAPk MVL 2Lic CoreLic</v>
          </cell>
        </row>
        <row r="85">
          <cell r="B85" t="str">
            <v>SQLSvrEntCore ALNG LicSAPk MVL 2Lic CoreLic</v>
          </cell>
        </row>
        <row r="86">
          <cell r="B86" t="str">
            <v>SQLSvrStdCore ALNG LicSAPk MVL 2Lic CoreLic</v>
          </cell>
        </row>
        <row r="87">
          <cell r="B87" t="str">
            <v>SysCtrCltMgmtSte ALNG LicSAPk MVL SAL</v>
          </cell>
        </row>
        <row r="88">
          <cell r="B88" t="str">
            <v>SysCtrCnfgMgrCltML ALNG LicSAPk MVL SAL</v>
          </cell>
        </row>
        <row r="89">
          <cell r="B89" t="str">
            <v>SysCtrDatactr ALNG LicSAPk MVL 1Proc</v>
          </cell>
        </row>
        <row r="90">
          <cell r="B90" t="str">
            <v>SysCtrStd ALNG LicSAPk MVL 1Proc</v>
          </cell>
        </row>
        <row r="91">
          <cell r="B91" t="str">
            <v>VSTeamFndtnSvr ALNG LicSAPk MVL Bsc SAL</v>
          </cell>
        </row>
        <row r="92">
          <cell r="B92" t="str">
            <v>VSTeamFndtnSvr ALNG LicSAPk MVL SAL</v>
          </cell>
        </row>
        <row r="93">
          <cell r="B93" t="str">
            <v>WinRmtDsktpSrvcsSAL ALNG LicSAPk MVL</v>
          </cell>
        </row>
        <row r="94">
          <cell r="B94" t="str">
            <v>WinRghtsMgmtSrvcsCAL ALNG LicSAPk MVL SAL</v>
          </cell>
        </row>
        <row r="95">
          <cell r="B95" t="str">
            <v>WinSvrDataCtr ALNG LicSAPk MVL 1Proc</v>
          </cell>
        </row>
        <row r="96">
          <cell r="B96" t="str">
            <v>WinSvrEssntls ALNG LicSAPk MVL 1Proc</v>
          </cell>
        </row>
        <row r="97">
          <cell r="B97" t="str">
            <v>WinSvrStd ALNG LicSAPk MVL 1Proc</v>
          </cell>
        </row>
        <row r="98">
          <cell r="B98" t="str">
            <v>AppVrtSAL ALNG LicSAPk MVL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ning de Facturation"/>
      <sheetName val="ancienFacturationMensuelle"/>
      <sheetName val="FacturationMensuelle"/>
      <sheetName val="_private_"/>
      <sheetName val="ExportFDM"/>
      <sheetName val="09-2012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ning de Facturation"/>
      <sheetName val="ancienFacturationMensuelle"/>
      <sheetName val="FacturationMensuelle"/>
      <sheetName val="_private_"/>
      <sheetName val="ExportFDM"/>
      <sheetName val="09-2012"/>
      <sheetName val="MPL - WBX - 20160325"/>
    </sheetNames>
    <definedNames>
      <definedName name="CT_GenereChargesFDM"/>
    </definedNames>
    <sheetDataSet>
      <sheetData sheetId="0"/>
      <sheetData sheetId="1"/>
      <sheetData sheetId="2"/>
      <sheetData sheetId="3"/>
      <sheetData sheetId="4"/>
      <sheetData sheetId="5"/>
      <sheetData sheetId="6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ning de Facturation"/>
      <sheetName val="ancienFacturationMensuelle"/>
      <sheetName val="FacturationMensuelle"/>
      <sheetName val="_private_"/>
      <sheetName val="ExportFDM"/>
      <sheetName val="09-2012"/>
      <sheetName val="MPL - WBX - 20160425"/>
    </sheetNames>
    <definedNames>
      <definedName name="CT_GenereChargesFDM"/>
    </definedNames>
    <sheetDataSet>
      <sheetData sheetId="0"/>
      <sheetData sheetId="1"/>
      <sheetData sheetId="2"/>
      <sheetData sheetId="3"/>
      <sheetData sheetId="4"/>
      <sheetData sheetId="5"/>
      <sheetData sheetId="6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ning de Facturation"/>
      <sheetName val="ancienFacturationMensuelle"/>
      <sheetName val="FacturationMensuelle"/>
      <sheetName val="_private_"/>
      <sheetName val="ExportFDM"/>
      <sheetName val="09-2012"/>
      <sheetName val="MPL - WBX - 20160525"/>
    </sheetNames>
    <definedNames>
      <definedName name="CT_GenereChargesFDM"/>
    </definedNames>
    <sheetDataSet>
      <sheetData sheetId="0"/>
      <sheetData sheetId="1"/>
      <sheetData sheetId="2"/>
      <sheetData sheetId="3"/>
      <sheetData sheetId="4"/>
      <sheetData sheetId="5"/>
      <sheetData sheetId="6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ning de Facturation"/>
      <sheetName val="ancienFacturationMensuelle"/>
      <sheetName val="FacturationMensuelle"/>
      <sheetName val="_private_"/>
      <sheetName val="ExportFDM"/>
      <sheetName val="09-2012"/>
      <sheetName val="MPL - WBX - 20160624"/>
    </sheetNames>
    <definedNames>
      <definedName name="CT_GenereChargesFDM"/>
    </definedNames>
    <sheetDataSet>
      <sheetData sheetId="0"/>
      <sheetData sheetId="1"/>
      <sheetData sheetId="2"/>
      <sheetData sheetId="3"/>
      <sheetData sheetId="4"/>
      <sheetData sheetId="5"/>
      <sheetData sheetId="6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ning de Facturation"/>
      <sheetName val="ancienFacturationMensuelle"/>
      <sheetName val="FacturationMensuelle"/>
      <sheetName val="_private_"/>
      <sheetName val="ExportFDM"/>
      <sheetName val="09-2012"/>
      <sheetName val="MPL - WBX - 20160727"/>
    </sheetNames>
    <definedNames>
      <definedName name="CT_GenereChargesFDM"/>
    </definedNames>
    <sheetDataSet>
      <sheetData sheetId="0"/>
      <sheetData sheetId="1"/>
      <sheetData sheetId="2"/>
      <sheetData sheetId="3"/>
      <sheetData sheetId="4"/>
      <sheetData sheetId="5"/>
      <sheetData sheetId="6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ning de Facturation"/>
      <sheetName val="ancienFacturationMensuelle"/>
      <sheetName val="FacturationMensuelle"/>
      <sheetName val="_private_"/>
      <sheetName val="ExportFDM"/>
      <sheetName val="09-2012"/>
      <sheetName val="MPL - WBX - 20160825"/>
    </sheetNames>
    <definedNames>
      <definedName name="CT_GenereChargesFDM"/>
    </definedNames>
    <sheetDataSet>
      <sheetData sheetId="0"/>
      <sheetData sheetId="1"/>
      <sheetData sheetId="2"/>
      <sheetData sheetId="3"/>
      <sheetData sheetId="4"/>
      <sheetData sheetId="5"/>
      <sheetData sheetId="6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ning de Facturation"/>
      <sheetName val="ancienFacturationMensuelle"/>
      <sheetName val="FacturationMensuelle"/>
      <sheetName val="_private_"/>
      <sheetName val="ExportFDM"/>
      <sheetName val="09-2012"/>
      <sheetName val="MPL - WBX - 20160929"/>
    </sheetNames>
    <definedNames>
      <definedName name="CT_GenereChargesFDM"/>
    </definedNames>
    <sheetDataSet>
      <sheetData sheetId="0"/>
      <sheetData sheetId="1"/>
      <sheetData sheetId="2"/>
      <sheetData sheetId="3"/>
      <sheetData sheetId="4"/>
      <sheetData sheetId="5"/>
      <sheetData sheetId="6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nées"/>
    </sheetNames>
    <sheetDataSet>
      <sheetData sheetId="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angelog"/>
      <sheetName val="Contrat"/>
      <sheetName val="FactureMensuelle"/>
      <sheetName val="DétailVariation"/>
      <sheetName val="_private_"/>
      <sheetName val="CheckARCH"/>
      <sheetName val="ExportFDM"/>
      <sheetName val="09-2012"/>
      <sheetName val="02-2013"/>
      <sheetName val="01-2013"/>
      <sheetName val="12-2012"/>
      <sheetName val="11-2012"/>
      <sheetName val="10-2012"/>
      <sheetName val="infosVMsARCH"/>
      <sheetName val="infosLamesARCH"/>
    </sheetNames>
    <sheetDataSet>
      <sheetData sheetId="0"/>
      <sheetData sheetId="1">
        <row r="7">
          <cell r="B7" t="str">
            <v>Pilotage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2">
          <cell r="B2">
            <v>0</v>
          </cell>
          <cell r="M2">
            <v>0</v>
          </cell>
        </row>
        <row r="3">
          <cell r="M3">
            <v>0</v>
          </cell>
        </row>
        <row r="4">
          <cell r="M4">
            <v>0</v>
          </cell>
        </row>
        <row r="5">
          <cell r="M5">
            <v>0</v>
          </cell>
        </row>
        <row r="6">
          <cell r="M6">
            <v>0</v>
          </cell>
        </row>
        <row r="7">
          <cell r="M7">
            <v>0</v>
          </cell>
        </row>
        <row r="8">
          <cell r="M8">
            <v>0</v>
          </cell>
        </row>
        <row r="9">
          <cell r="M9">
            <v>0</v>
          </cell>
        </row>
        <row r="10">
          <cell r="M10">
            <v>0</v>
          </cell>
        </row>
        <row r="11">
          <cell r="M11">
            <v>0</v>
          </cell>
        </row>
        <row r="12">
          <cell r="M12">
            <v>0</v>
          </cell>
        </row>
        <row r="13">
          <cell r="M13">
            <v>0</v>
          </cell>
        </row>
        <row r="14">
          <cell r="M14">
            <v>0</v>
          </cell>
        </row>
        <row r="15">
          <cell r="M15">
            <v>0</v>
          </cell>
        </row>
        <row r="16">
          <cell r="M16">
            <v>0</v>
          </cell>
        </row>
        <row r="17">
          <cell r="M17">
            <v>0</v>
          </cell>
        </row>
        <row r="18">
          <cell r="M18">
            <v>0</v>
          </cell>
        </row>
        <row r="19">
          <cell r="M19">
            <v>0</v>
          </cell>
        </row>
        <row r="20">
          <cell r="M20">
            <v>0</v>
          </cell>
        </row>
        <row r="21">
          <cell r="M21">
            <v>0</v>
          </cell>
        </row>
        <row r="22">
          <cell r="M22">
            <v>0</v>
          </cell>
        </row>
        <row r="23">
          <cell r="M23">
            <v>0</v>
          </cell>
        </row>
        <row r="24">
          <cell r="M24">
            <v>0</v>
          </cell>
        </row>
        <row r="25">
          <cell r="M25">
            <v>0</v>
          </cell>
        </row>
        <row r="26">
          <cell r="M26">
            <v>0</v>
          </cell>
        </row>
        <row r="27">
          <cell r="M27">
            <v>0</v>
          </cell>
        </row>
        <row r="28">
          <cell r="M28">
            <v>0</v>
          </cell>
        </row>
        <row r="29">
          <cell r="M29">
            <v>0</v>
          </cell>
        </row>
        <row r="30">
          <cell r="M30">
            <v>0</v>
          </cell>
        </row>
        <row r="31">
          <cell r="M31">
            <v>0</v>
          </cell>
        </row>
        <row r="32">
          <cell r="M32">
            <v>0</v>
          </cell>
        </row>
        <row r="33">
          <cell r="M33">
            <v>0</v>
          </cell>
        </row>
        <row r="34">
          <cell r="M34">
            <v>0</v>
          </cell>
        </row>
        <row r="35">
          <cell r="M35">
            <v>0</v>
          </cell>
        </row>
        <row r="36">
          <cell r="M36">
            <v>0</v>
          </cell>
        </row>
        <row r="37">
          <cell r="M37">
            <v>0</v>
          </cell>
        </row>
        <row r="38">
          <cell r="M38">
            <v>0</v>
          </cell>
        </row>
        <row r="39">
          <cell r="M39">
            <v>0</v>
          </cell>
        </row>
        <row r="40">
          <cell r="M40">
            <v>0</v>
          </cell>
        </row>
        <row r="41">
          <cell r="M41">
            <v>0</v>
          </cell>
        </row>
        <row r="42">
          <cell r="M42">
            <v>0</v>
          </cell>
        </row>
        <row r="43">
          <cell r="M43">
            <v>0</v>
          </cell>
        </row>
        <row r="44">
          <cell r="M44">
            <v>0</v>
          </cell>
        </row>
        <row r="45">
          <cell r="M45">
            <v>0</v>
          </cell>
        </row>
        <row r="46">
          <cell r="M46">
            <v>0</v>
          </cell>
        </row>
        <row r="47">
          <cell r="M47">
            <v>0</v>
          </cell>
        </row>
        <row r="48">
          <cell r="M48">
            <v>0</v>
          </cell>
        </row>
        <row r="49">
          <cell r="M49">
            <v>0</v>
          </cell>
        </row>
        <row r="50">
          <cell r="M50">
            <v>0</v>
          </cell>
        </row>
        <row r="51">
          <cell r="M51">
            <v>0</v>
          </cell>
        </row>
        <row r="52">
          <cell r="M52">
            <v>0</v>
          </cell>
        </row>
        <row r="53">
          <cell r="M53">
            <v>0</v>
          </cell>
        </row>
        <row r="54">
          <cell r="M54">
            <v>0</v>
          </cell>
        </row>
        <row r="55">
          <cell r="M55">
            <v>0</v>
          </cell>
        </row>
        <row r="56">
          <cell r="M56">
            <v>0</v>
          </cell>
        </row>
        <row r="57">
          <cell r="M57">
            <v>0</v>
          </cell>
        </row>
        <row r="58">
          <cell r="M58">
            <v>0</v>
          </cell>
        </row>
        <row r="59">
          <cell r="M59">
            <v>0</v>
          </cell>
        </row>
        <row r="60">
          <cell r="M60">
            <v>0</v>
          </cell>
        </row>
        <row r="61">
          <cell r="M61">
            <v>0</v>
          </cell>
        </row>
        <row r="62">
          <cell r="M62">
            <v>0</v>
          </cell>
        </row>
        <row r="63">
          <cell r="M63">
            <v>0</v>
          </cell>
        </row>
        <row r="64">
          <cell r="M64">
            <v>0</v>
          </cell>
        </row>
        <row r="65">
          <cell r="M65">
            <v>0</v>
          </cell>
        </row>
        <row r="66">
          <cell r="M66">
            <v>0</v>
          </cell>
        </row>
        <row r="67">
          <cell r="M67">
            <v>0</v>
          </cell>
        </row>
        <row r="68">
          <cell r="M68">
            <v>0</v>
          </cell>
        </row>
        <row r="69">
          <cell r="M69">
            <v>0</v>
          </cell>
        </row>
        <row r="70">
          <cell r="M70">
            <v>0</v>
          </cell>
        </row>
        <row r="71">
          <cell r="M71">
            <v>0</v>
          </cell>
        </row>
        <row r="72">
          <cell r="M72">
            <v>0</v>
          </cell>
        </row>
        <row r="73">
          <cell r="M73">
            <v>0</v>
          </cell>
        </row>
        <row r="74">
          <cell r="M74">
            <v>0</v>
          </cell>
        </row>
        <row r="75">
          <cell r="M75">
            <v>0</v>
          </cell>
        </row>
        <row r="76">
          <cell r="M76">
            <v>0</v>
          </cell>
        </row>
        <row r="77">
          <cell r="M77">
            <v>0</v>
          </cell>
        </row>
        <row r="78">
          <cell r="M78">
            <v>0</v>
          </cell>
        </row>
        <row r="79">
          <cell r="M79">
            <v>0</v>
          </cell>
        </row>
        <row r="80">
          <cell r="M80">
            <v>0</v>
          </cell>
        </row>
        <row r="81">
          <cell r="M81">
            <v>0</v>
          </cell>
        </row>
        <row r="82">
          <cell r="M82">
            <v>0</v>
          </cell>
        </row>
        <row r="83">
          <cell r="M83">
            <v>0</v>
          </cell>
        </row>
        <row r="84">
          <cell r="M84">
            <v>0</v>
          </cell>
        </row>
        <row r="85">
          <cell r="M85">
            <v>0</v>
          </cell>
        </row>
        <row r="86">
          <cell r="M86">
            <v>0</v>
          </cell>
        </row>
        <row r="87">
          <cell r="M87">
            <v>0</v>
          </cell>
        </row>
        <row r="88">
          <cell r="M88">
            <v>0</v>
          </cell>
        </row>
        <row r="89">
          <cell r="M89">
            <v>0</v>
          </cell>
        </row>
        <row r="90">
          <cell r="M90">
            <v>0</v>
          </cell>
        </row>
        <row r="91">
          <cell r="M91">
            <v>0</v>
          </cell>
        </row>
        <row r="92">
          <cell r="M92">
            <v>0</v>
          </cell>
        </row>
        <row r="93">
          <cell r="M93">
            <v>0</v>
          </cell>
        </row>
        <row r="94">
          <cell r="M94">
            <v>0</v>
          </cell>
        </row>
        <row r="95">
          <cell r="M95">
            <v>0</v>
          </cell>
        </row>
        <row r="96">
          <cell r="M96">
            <v>0</v>
          </cell>
        </row>
        <row r="97">
          <cell r="M97">
            <v>0</v>
          </cell>
        </row>
        <row r="98">
          <cell r="M98">
            <v>0</v>
          </cell>
        </row>
        <row r="99">
          <cell r="M99">
            <v>0</v>
          </cell>
        </row>
        <row r="100">
          <cell r="M100">
            <v>0</v>
          </cell>
        </row>
        <row r="101">
          <cell r="M101">
            <v>0</v>
          </cell>
        </row>
        <row r="102">
          <cell r="M102">
            <v>0</v>
          </cell>
        </row>
        <row r="103">
          <cell r="M103">
            <v>0</v>
          </cell>
        </row>
        <row r="104">
          <cell r="M104">
            <v>0</v>
          </cell>
        </row>
        <row r="105">
          <cell r="M105">
            <v>0</v>
          </cell>
        </row>
        <row r="106">
          <cell r="M106">
            <v>0</v>
          </cell>
        </row>
        <row r="107">
          <cell r="M107">
            <v>0</v>
          </cell>
        </row>
        <row r="108">
          <cell r="M108">
            <v>0</v>
          </cell>
        </row>
        <row r="109">
          <cell r="M109">
            <v>0</v>
          </cell>
        </row>
        <row r="110">
          <cell r="M110">
            <v>0</v>
          </cell>
        </row>
        <row r="111">
          <cell r="M111">
            <v>0</v>
          </cell>
        </row>
        <row r="112">
          <cell r="M112">
            <v>0</v>
          </cell>
        </row>
        <row r="113">
          <cell r="M113">
            <v>0</v>
          </cell>
        </row>
        <row r="114">
          <cell r="M114">
            <v>0</v>
          </cell>
        </row>
        <row r="115">
          <cell r="M115">
            <v>0</v>
          </cell>
        </row>
        <row r="116">
          <cell r="M116">
            <v>0</v>
          </cell>
        </row>
        <row r="117">
          <cell r="M117">
            <v>0</v>
          </cell>
        </row>
        <row r="118">
          <cell r="M118">
            <v>0</v>
          </cell>
        </row>
        <row r="119">
          <cell r="M119">
            <v>0</v>
          </cell>
        </row>
        <row r="120">
          <cell r="M120">
            <v>0</v>
          </cell>
        </row>
        <row r="121">
          <cell r="M121">
            <v>0</v>
          </cell>
        </row>
        <row r="122">
          <cell r="M122">
            <v>0</v>
          </cell>
        </row>
        <row r="123">
          <cell r="M123">
            <v>0</v>
          </cell>
        </row>
        <row r="124">
          <cell r="M124">
            <v>0</v>
          </cell>
        </row>
        <row r="125">
          <cell r="M125">
            <v>0</v>
          </cell>
        </row>
        <row r="126">
          <cell r="M126">
            <v>0</v>
          </cell>
        </row>
        <row r="127">
          <cell r="M127">
            <v>0</v>
          </cell>
        </row>
        <row r="128">
          <cell r="M128">
            <v>0</v>
          </cell>
        </row>
        <row r="129">
          <cell r="M129">
            <v>0</v>
          </cell>
        </row>
        <row r="130">
          <cell r="M130">
            <v>0</v>
          </cell>
        </row>
        <row r="131">
          <cell r="M131">
            <v>0</v>
          </cell>
        </row>
        <row r="132">
          <cell r="M132">
            <v>0</v>
          </cell>
        </row>
        <row r="133">
          <cell r="M133">
            <v>0</v>
          </cell>
        </row>
        <row r="134">
          <cell r="M134">
            <v>0</v>
          </cell>
        </row>
        <row r="135">
          <cell r="M135">
            <v>0</v>
          </cell>
        </row>
        <row r="136">
          <cell r="M136">
            <v>0</v>
          </cell>
        </row>
        <row r="137">
          <cell r="M137">
            <v>0</v>
          </cell>
        </row>
        <row r="138">
          <cell r="M138">
            <v>0</v>
          </cell>
        </row>
        <row r="139">
          <cell r="M139">
            <v>0</v>
          </cell>
        </row>
        <row r="140">
          <cell r="M140">
            <v>0</v>
          </cell>
        </row>
        <row r="141">
          <cell r="M141">
            <v>0</v>
          </cell>
        </row>
        <row r="142">
          <cell r="M142">
            <v>0</v>
          </cell>
        </row>
        <row r="143">
          <cell r="M143">
            <v>0</v>
          </cell>
        </row>
        <row r="144">
          <cell r="M144">
            <v>0</v>
          </cell>
        </row>
        <row r="145">
          <cell r="M145">
            <v>0</v>
          </cell>
        </row>
        <row r="146">
          <cell r="M146">
            <v>0</v>
          </cell>
        </row>
        <row r="147">
          <cell r="M147">
            <v>0</v>
          </cell>
        </row>
        <row r="148">
          <cell r="M148">
            <v>0</v>
          </cell>
        </row>
        <row r="149">
          <cell r="M149">
            <v>0</v>
          </cell>
        </row>
        <row r="150">
          <cell r="M150">
            <v>0</v>
          </cell>
        </row>
        <row r="151">
          <cell r="M151">
            <v>0</v>
          </cell>
        </row>
        <row r="152">
          <cell r="M152">
            <v>0</v>
          </cell>
        </row>
        <row r="153">
          <cell r="M153">
            <v>0</v>
          </cell>
        </row>
        <row r="154">
          <cell r="M154">
            <v>0</v>
          </cell>
        </row>
        <row r="155">
          <cell r="M155">
            <v>0</v>
          </cell>
        </row>
        <row r="156">
          <cell r="M156">
            <v>0</v>
          </cell>
        </row>
        <row r="157">
          <cell r="M157">
            <v>0</v>
          </cell>
        </row>
        <row r="158">
          <cell r="M158">
            <v>0</v>
          </cell>
        </row>
        <row r="159">
          <cell r="M159">
            <v>0</v>
          </cell>
        </row>
        <row r="160">
          <cell r="M160">
            <v>0</v>
          </cell>
        </row>
        <row r="161">
          <cell r="M161">
            <v>0</v>
          </cell>
        </row>
        <row r="162">
          <cell r="M162">
            <v>0</v>
          </cell>
        </row>
        <row r="163">
          <cell r="M163">
            <v>0</v>
          </cell>
        </row>
        <row r="164">
          <cell r="M164">
            <v>0</v>
          </cell>
        </row>
        <row r="165">
          <cell r="M165">
            <v>0</v>
          </cell>
        </row>
        <row r="166">
          <cell r="M166">
            <v>0</v>
          </cell>
        </row>
        <row r="167">
          <cell r="M167">
            <v>0</v>
          </cell>
        </row>
        <row r="168">
          <cell r="M168">
            <v>0</v>
          </cell>
        </row>
        <row r="169">
          <cell r="M169">
            <v>0</v>
          </cell>
        </row>
        <row r="170">
          <cell r="M170">
            <v>0</v>
          </cell>
        </row>
        <row r="171">
          <cell r="M171">
            <v>0</v>
          </cell>
        </row>
        <row r="172">
          <cell r="M172">
            <v>0</v>
          </cell>
        </row>
        <row r="173">
          <cell r="M173">
            <v>0</v>
          </cell>
        </row>
        <row r="174">
          <cell r="M174">
            <v>0</v>
          </cell>
        </row>
        <row r="175">
          <cell r="M175">
            <v>0</v>
          </cell>
        </row>
        <row r="176">
          <cell r="M176">
            <v>0</v>
          </cell>
        </row>
        <row r="177">
          <cell r="M177">
            <v>0</v>
          </cell>
        </row>
        <row r="178">
          <cell r="M178">
            <v>0</v>
          </cell>
        </row>
        <row r="179">
          <cell r="M179">
            <v>0</v>
          </cell>
        </row>
        <row r="180">
          <cell r="M180">
            <v>0</v>
          </cell>
        </row>
        <row r="181">
          <cell r="M181">
            <v>0</v>
          </cell>
        </row>
        <row r="182">
          <cell r="M182">
            <v>0</v>
          </cell>
        </row>
        <row r="183">
          <cell r="M183">
            <v>0</v>
          </cell>
        </row>
        <row r="184">
          <cell r="M184">
            <v>0</v>
          </cell>
        </row>
        <row r="185">
          <cell r="M185">
            <v>0</v>
          </cell>
        </row>
        <row r="186">
          <cell r="M186">
            <v>0</v>
          </cell>
        </row>
        <row r="187">
          <cell r="M187">
            <v>0</v>
          </cell>
        </row>
        <row r="188">
          <cell r="M188">
            <v>0</v>
          </cell>
        </row>
        <row r="189">
          <cell r="M189">
            <v>0</v>
          </cell>
        </row>
        <row r="190">
          <cell r="M190">
            <v>0</v>
          </cell>
        </row>
        <row r="191">
          <cell r="M191">
            <v>0</v>
          </cell>
        </row>
        <row r="192">
          <cell r="M192">
            <v>0</v>
          </cell>
        </row>
        <row r="193">
          <cell r="M193">
            <v>0</v>
          </cell>
        </row>
        <row r="194">
          <cell r="M194">
            <v>0</v>
          </cell>
        </row>
        <row r="195">
          <cell r="M195">
            <v>0</v>
          </cell>
        </row>
        <row r="196">
          <cell r="M196">
            <v>0</v>
          </cell>
        </row>
        <row r="197">
          <cell r="M197">
            <v>0</v>
          </cell>
        </row>
        <row r="198">
          <cell r="M198">
            <v>0</v>
          </cell>
        </row>
        <row r="199">
          <cell r="M199">
            <v>0</v>
          </cell>
        </row>
        <row r="200">
          <cell r="M200">
            <v>0</v>
          </cell>
        </row>
        <row r="201">
          <cell r="M201">
            <v>0</v>
          </cell>
        </row>
        <row r="202">
          <cell r="M202">
            <v>0</v>
          </cell>
        </row>
        <row r="203">
          <cell r="M203">
            <v>0</v>
          </cell>
        </row>
        <row r="204">
          <cell r="M204">
            <v>0</v>
          </cell>
        </row>
        <row r="205">
          <cell r="M205">
            <v>0</v>
          </cell>
        </row>
        <row r="206">
          <cell r="M206">
            <v>0</v>
          </cell>
        </row>
        <row r="207">
          <cell r="M207">
            <v>0</v>
          </cell>
        </row>
        <row r="208">
          <cell r="M208">
            <v>0</v>
          </cell>
        </row>
        <row r="209">
          <cell r="M209">
            <v>0</v>
          </cell>
        </row>
        <row r="210">
          <cell r="M210">
            <v>0</v>
          </cell>
        </row>
        <row r="211">
          <cell r="M211">
            <v>0</v>
          </cell>
        </row>
        <row r="212">
          <cell r="M212">
            <v>0</v>
          </cell>
        </row>
        <row r="213">
          <cell r="M213">
            <v>0</v>
          </cell>
        </row>
        <row r="214">
          <cell r="M214">
            <v>0</v>
          </cell>
        </row>
        <row r="215">
          <cell r="M215">
            <v>0</v>
          </cell>
        </row>
        <row r="216">
          <cell r="M216">
            <v>0</v>
          </cell>
        </row>
        <row r="217">
          <cell r="M217">
            <v>0</v>
          </cell>
        </row>
        <row r="218">
          <cell r="M218">
            <v>0</v>
          </cell>
        </row>
        <row r="219">
          <cell r="M219">
            <v>0</v>
          </cell>
        </row>
        <row r="220">
          <cell r="M220">
            <v>0</v>
          </cell>
        </row>
        <row r="221">
          <cell r="M221">
            <v>0</v>
          </cell>
        </row>
        <row r="222">
          <cell r="M222">
            <v>0</v>
          </cell>
        </row>
        <row r="223">
          <cell r="M223">
            <v>0</v>
          </cell>
        </row>
        <row r="224">
          <cell r="M224">
            <v>0</v>
          </cell>
        </row>
        <row r="225">
          <cell r="M225">
            <v>0</v>
          </cell>
        </row>
        <row r="226">
          <cell r="M226">
            <v>0</v>
          </cell>
        </row>
        <row r="227">
          <cell r="M227">
            <v>0</v>
          </cell>
        </row>
        <row r="228">
          <cell r="M228">
            <v>0</v>
          </cell>
        </row>
        <row r="229">
          <cell r="M229">
            <v>0</v>
          </cell>
        </row>
        <row r="230">
          <cell r="M230">
            <v>0</v>
          </cell>
        </row>
        <row r="231">
          <cell r="M231">
            <v>0</v>
          </cell>
        </row>
        <row r="232">
          <cell r="M232">
            <v>0</v>
          </cell>
        </row>
        <row r="233">
          <cell r="M233">
            <v>0</v>
          </cell>
        </row>
        <row r="234">
          <cell r="M234">
            <v>0</v>
          </cell>
        </row>
        <row r="235">
          <cell r="M235">
            <v>0</v>
          </cell>
        </row>
        <row r="236">
          <cell r="M236">
            <v>0</v>
          </cell>
        </row>
        <row r="237">
          <cell r="M237">
            <v>0</v>
          </cell>
        </row>
        <row r="238">
          <cell r="M238">
            <v>0</v>
          </cell>
        </row>
        <row r="239">
          <cell r="M239">
            <v>0</v>
          </cell>
        </row>
        <row r="240">
          <cell r="M240">
            <v>0</v>
          </cell>
        </row>
        <row r="241">
          <cell r="M241">
            <v>0</v>
          </cell>
        </row>
        <row r="242">
          <cell r="M242">
            <v>0</v>
          </cell>
        </row>
        <row r="243">
          <cell r="M243">
            <v>0</v>
          </cell>
        </row>
        <row r="244">
          <cell r="M244">
            <v>0</v>
          </cell>
        </row>
        <row r="245">
          <cell r="M245">
            <v>0</v>
          </cell>
        </row>
        <row r="246">
          <cell r="M246">
            <v>0</v>
          </cell>
        </row>
        <row r="247">
          <cell r="M247">
            <v>0</v>
          </cell>
        </row>
        <row r="248">
          <cell r="M248">
            <v>0</v>
          </cell>
        </row>
        <row r="249">
          <cell r="M249">
            <v>0</v>
          </cell>
        </row>
        <row r="250">
          <cell r="M250">
            <v>0</v>
          </cell>
        </row>
        <row r="251">
          <cell r="M251">
            <v>0</v>
          </cell>
        </row>
        <row r="252">
          <cell r="M252">
            <v>0</v>
          </cell>
        </row>
        <row r="253">
          <cell r="M253">
            <v>0</v>
          </cell>
        </row>
        <row r="254">
          <cell r="M254">
            <v>0</v>
          </cell>
        </row>
        <row r="255">
          <cell r="M255">
            <v>0</v>
          </cell>
        </row>
        <row r="256">
          <cell r="M256">
            <v>0</v>
          </cell>
        </row>
        <row r="257">
          <cell r="M257">
            <v>0</v>
          </cell>
        </row>
        <row r="258">
          <cell r="M258">
            <v>0</v>
          </cell>
        </row>
        <row r="259">
          <cell r="M259">
            <v>0</v>
          </cell>
        </row>
        <row r="260">
          <cell r="M260">
            <v>0</v>
          </cell>
        </row>
        <row r="261">
          <cell r="M261">
            <v>0</v>
          </cell>
        </row>
        <row r="262">
          <cell r="M262">
            <v>0</v>
          </cell>
        </row>
        <row r="263">
          <cell r="M263">
            <v>0</v>
          </cell>
        </row>
        <row r="264">
          <cell r="M264">
            <v>0</v>
          </cell>
        </row>
        <row r="265">
          <cell r="M265">
            <v>0</v>
          </cell>
        </row>
        <row r="266">
          <cell r="M266">
            <v>0</v>
          </cell>
        </row>
        <row r="267">
          <cell r="M267">
            <v>0</v>
          </cell>
        </row>
        <row r="268">
          <cell r="M268">
            <v>0</v>
          </cell>
        </row>
        <row r="269">
          <cell r="M269">
            <v>0</v>
          </cell>
        </row>
        <row r="270">
          <cell r="M270">
            <v>0</v>
          </cell>
        </row>
        <row r="271">
          <cell r="M271">
            <v>0</v>
          </cell>
        </row>
        <row r="272">
          <cell r="M272">
            <v>0</v>
          </cell>
        </row>
        <row r="273">
          <cell r="M273">
            <v>0</v>
          </cell>
        </row>
        <row r="274">
          <cell r="M274">
            <v>0</v>
          </cell>
        </row>
        <row r="275">
          <cell r="M275">
            <v>0</v>
          </cell>
        </row>
        <row r="276">
          <cell r="M276">
            <v>0</v>
          </cell>
        </row>
        <row r="277">
          <cell r="M277">
            <v>0</v>
          </cell>
        </row>
        <row r="278">
          <cell r="M278">
            <v>0</v>
          </cell>
        </row>
        <row r="279">
          <cell r="M279">
            <v>0</v>
          </cell>
        </row>
        <row r="280">
          <cell r="M280">
            <v>0</v>
          </cell>
        </row>
        <row r="281">
          <cell r="M281">
            <v>0</v>
          </cell>
        </row>
        <row r="282">
          <cell r="M282">
            <v>0</v>
          </cell>
        </row>
        <row r="283">
          <cell r="M283">
            <v>0</v>
          </cell>
        </row>
        <row r="284">
          <cell r="M284">
            <v>0</v>
          </cell>
        </row>
        <row r="285">
          <cell r="M285">
            <v>0</v>
          </cell>
        </row>
        <row r="286">
          <cell r="M286">
            <v>0</v>
          </cell>
        </row>
        <row r="287">
          <cell r="M287">
            <v>0</v>
          </cell>
        </row>
        <row r="288">
          <cell r="M288">
            <v>0</v>
          </cell>
        </row>
        <row r="289">
          <cell r="M289">
            <v>0</v>
          </cell>
        </row>
        <row r="290">
          <cell r="M290">
            <v>0</v>
          </cell>
        </row>
        <row r="291">
          <cell r="M291">
            <v>0</v>
          </cell>
        </row>
        <row r="292">
          <cell r="M292">
            <v>0</v>
          </cell>
        </row>
        <row r="293">
          <cell r="M293">
            <v>0</v>
          </cell>
        </row>
        <row r="294">
          <cell r="M294">
            <v>0</v>
          </cell>
        </row>
        <row r="295">
          <cell r="M295">
            <v>0</v>
          </cell>
        </row>
        <row r="296">
          <cell r="M296">
            <v>0</v>
          </cell>
        </row>
        <row r="297">
          <cell r="M297">
            <v>0</v>
          </cell>
        </row>
        <row r="298">
          <cell r="M298">
            <v>0</v>
          </cell>
        </row>
        <row r="299">
          <cell r="M299">
            <v>0</v>
          </cell>
        </row>
        <row r="300">
          <cell r="M300">
            <v>0</v>
          </cell>
        </row>
        <row r="301">
          <cell r="M301">
            <v>0</v>
          </cell>
        </row>
        <row r="302">
          <cell r="M302">
            <v>0</v>
          </cell>
        </row>
        <row r="303">
          <cell r="M303">
            <v>0</v>
          </cell>
        </row>
        <row r="304">
          <cell r="M304">
            <v>0</v>
          </cell>
        </row>
        <row r="305">
          <cell r="M305">
            <v>0</v>
          </cell>
        </row>
        <row r="306">
          <cell r="M306">
            <v>0</v>
          </cell>
        </row>
        <row r="307">
          <cell r="M307">
            <v>0</v>
          </cell>
        </row>
        <row r="308">
          <cell r="M308">
            <v>0</v>
          </cell>
        </row>
        <row r="309">
          <cell r="M309">
            <v>0</v>
          </cell>
        </row>
        <row r="310">
          <cell r="M310">
            <v>0</v>
          </cell>
        </row>
        <row r="311">
          <cell r="M311">
            <v>0</v>
          </cell>
        </row>
        <row r="312">
          <cell r="M312">
            <v>0</v>
          </cell>
        </row>
        <row r="313">
          <cell r="M313">
            <v>0</v>
          </cell>
        </row>
        <row r="314">
          <cell r="M314">
            <v>0</v>
          </cell>
        </row>
        <row r="315">
          <cell r="M315">
            <v>0</v>
          </cell>
        </row>
        <row r="316">
          <cell r="M316">
            <v>0</v>
          </cell>
        </row>
        <row r="317">
          <cell r="M317">
            <v>0</v>
          </cell>
        </row>
        <row r="318">
          <cell r="M318">
            <v>0</v>
          </cell>
        </row>
        <row r="319">
          <cell r="M319">
            <v>0</v>
          </cell>
        </row>
        <row r="320">
          <cell r="M320">
            <v>0</v>
          </cell>
        </row>
        <row r="321">
          <cell r="M321">
            <v>0</v>
          </cell>
        </row>
        <row r="322">
          <cell r="M322">
            <v>0</v>
          </cell>
        </row>
        <row r="323">
          <cell r="M323">
            <v>0</v>
          </cell>
        </row>
        <row r="324">
          <cell r="M324">
            <v>0</v>
          </cell>
        </row>
        <row r="325">
          <cell r="M325">
            <v>0</v>
          </cell>
        </row>
        <row r="326">
          <cell r="M326">
            <v>0</v>
          </cell>
        </row>
        <row r="327">
          <cell r="M327">
            <v>0</v>
          </cell>
        </row>
        <row r="328">
          <cell r="M328">
            <v>0</v>
          </cell>
        </row>
        <row r="329">
          <cell r="M329">
            <v>0</v>
          </cell>
        </row>
        <row r="330">
          <cell r="M330">
            <v>0</v>
          </cell>
        </row>
        <row r="331">
          <cell r="M331">
            <v>0</v>
          </cell>
        </row>
        <row r="332">
          <cell r="M332">
            <v>0</v>
          </cell>
        </row>
        <row r="333">
          <cell r="M333">
            <v>0</v>
          </cell>
        </row>
        <row r="334">
          <cell r="M334">
            <v>0</v>
          </cell>
        </row>
        <row r="335">
          <cell r="M335">
            <v>0</v>
          </cell>
        </row>
        <row r="336">
          <cell r="M336">
            <v>0</v>
          </cell>
        </row>
        <row r="337">
          <cell r="M337">
            <v>0</v>
          </cell>
        </row>
        <row r="338">
          <cell r="M338">
            <v>0</v>
          </cell>
        </row>
        <row r="339">
          <cell r="M339">
            <v>0</v>
          </cell>
        </row>
        <row r="340">
          <cell r="M340">
            <v>0</v>
          </cell>
        </row>
        <row r="341">
          <cell r="M341">
            <v>0</v>
          </cell>
        </row>
        <row r="342">
          <cell r="M342">
            <v>0</v>
          </cell>
        </row>
        <row r="343">
          <cell r="M343">
            <v>0</v>
          </cell>
        </row>
        <row r="344">
          <cell r="M344">
            <v>0</v>
          </cell>
        </row>
        <row r="345">
          <cell r="M345">
            <v>0</v>
          </cell>
        </row>
        <row r="346">
          <cell r="M346">
            <v>0</v>
          </cell>
        </row>
        <row r="347">
          <cell r="M347">
            <v>0</v>
          </cell>
        </row>
        <row r="348">
          <cell r="M348">
            <v>0</v>
          </cell>
        </row>
        <row r="349">
          <cell r="M349">
            <v>0</v>
          </cell>
        </row>
        <row r="350">
          <cell r="M350">
            <v>0</v>
          </cell>
        </row>
        <row r="351">
          <cell r="M351">
            <v>0</v>
          </cell>
        </row>
        <row r="352">
          <cell r="M352">
            <v>0</v>
          </cell>
        </row>
        <row r="353">
          <cell r="M353">
            <v>0</v>
          </cell>
        </row>
        <row r="354">
          <cell r="M354">
            <v>0</v>
          </cell>
        </row>
        <row r="355">
          <cell r="M355">
            <v>0</v>
          </cell>
        </row>
        <row r="356">
          <cell r="M356">
            <v>0</v>
          </cell>
        </row>
        <row r="357">
          <cell r="M357">
            <v>0</v>
          </cell>
        </row>
        <row r="358">
          <cell r="M358">
            <v>0</v>
          </cell>
        </row>
        <row r="359">
          <cell r="M359">
            <v>0</v>
          </cell>
        </row>
        <row r="360">
          <cell r="M360">
            <v>0</v>
          </cell>
        </row>
        <row r="361">
          <cell r="M361">
            <v>0</v>
          </cell>
        </row>
        <row r="362">
          <cell r="M362">
            <v>0</v>
          </cell>
        </row>
        <row r="363">
          <cell r="M363">
            <v>0</v>
          </cell>
        </row>
        <row r="364">
          <cell r="M364">
            <v>0</v>
          </cell>
        </row>
        <row r="365">
          <cell r="M365">
            <v>0</v>
          </cell>
        </row>
        <row r="366">
          <cell r="M366">
            <v>0</v>
          </cell>
        </row>
        <row r="367">
          <cell r="M367">
            <v>0</v>
          </cell>
        </row>
        <row r="368">
          <cell r="M368">
            <v>0</v>
          </cell>
        </row>
        <row r="369">
          <cell r="M369">
            <v>0</v>
          </cell>
        </row>
        <row r="370">
          <cell r="M370">
            <v>0</v>
          </cell>
        </row>
        <row r="371">
          <cell r="M371">
            <v>0</v>
          </cell>
        </row>
        <row r="372">
          <cell r="M372">
            <v>0</v>
          </cell>
        </row>
        <row r="373">
          <cell r="M373">
            <v>0</v>
          </cell>
        </row>
        <row r="374">
          <cell r="M374">
            <v>0</v>
          </cell>
        </row>
        <row r="375">
          <cell r="M375">
            <v>0</v>
          </cell>
        </row>
        <row r="376">
          <cell r="M376">
            <v>0</v>
          </cell>
        </row>
        <row r="377">
          <cell r="M377">
            <v>0</v>
          </cell>
        </row>
        <row r="378">
          <cell r="M378">
            <v>0</v>
          </cell>
        </row>
        <row r="379">
          <cell r="M379">
            <v>0</v>
          </cell>
        </row>
        <row r="380">
          <cell r="M380">
            <v>0</v>
          </cell>
        </row>
        <row r="381">
          <cell r="M381">
            <v>0</v>
          </cell>
        </row>
        <row r="382">
          <cell r="M382">
            <v>0</v>
          </cell>
        </row>
        <row r="383">
          <cell r="M383">
            <v>0</v>
          </cell>
        </row>
        <row r="384">
          <cell r="M384">
            <v>0</v>
          </cell>
        </row>
        <row r="385">
          <cell r="M385">
            <v>0</v>
          </cell>
        </row>
        <row r="386">
          <cell r="M386">
            <v>0</v>
          </cell>
        </row>
        <row r="387">
          <cell r="M387">
            <v>0</v>
          </cell>
        </row>
        <row r="388">
          <cell r="M388">
            <v>0</v>
          </cell>
        </row>
        <row r="389">
          <cell r="M389">
            <v>0</v>
          </cell>
        </row>
        <row r="390">
          <cell r="M390">
            <v>0</v>
          </cell>
        </row>
        <row r="391">
          <cell r="M391">
            <v>0</v>
          </cell>
        </row>
        <row r="392">
          <cell r="M392">
            <v>0</v>
          </cell>
        </row>
        <row r="393">
          <cell r="M393">
            <v>0</v>
          </cell>
        </row>
        <row r="394">
          <cell r="M394">
            <v>0</v>
          </cell>
        </row>
        <row r="395">
          <cell r="M395">
            <v>0</v>
          </cell>
        </row>
        <row r="396">
          <cell r="M396">
            <v>0</v>
          </cell>
        </row>
        <row r="397">
          <cell r="M397">
            <v>0</v>
          </cell>
        </row>
        <row r="398">
          <cell r="M398">
            <v>0</v>
          </cell>
        </row>
        <row r="399">
          <cell r="M399">
            <v>0</v>
          </cell>
        </row>
        <row r="400">
          <cell r="M400">
            <v>0</v>
          </cell>
        </row>
        <row r="401">
          <cell r="M401">
            <v>0</v>
          </cell>
        </row>
        <row r="402">
          <cell r="M402">
            <v>0</v>
          </cell>
        </row>
        <row r="403">
          <cell r="M403">
            <v>0</v>
          </cell>
        </row>
        <row r="404">
          <cell r="M404">
            <v>0</v>
          </cell>
        </row>
        <row r="405">
          <cell r="M405">
            <v>0</v>
          </cell>
        </row>
        <row r="406">
          <cell r="M406">
            <v>0</v>
          </cell>
        </row>
        <row r="407">
          <cell r="M407">
            <v>0</v>
          </cell>
        </row>
        <row r="408">
          <cell r="M408">
            <v>0</v>
          </cell>
        </row>
        <row r="409">
          <cell r="M409">
            <v>0</v>
          </cell>
        </row>
        <row r="410">
          <cell r="M410">
            <v>0</v>
          </cell>
        </row>
        <row r="411">
          <cell r="M411">
            <v>0</v>
          </cell>
        </row>
        <row r="412">
          <cell r="M412">
            <v>0</v>
          </cell>
        </row>
        <row r="413">
          <cell r="M413">
            <v>0</v>
          </cell>
        </row>
        <row r="414">
          <cell r="M414">
            <v>0</v>
          </cell>
        </row>
        <row r="415">
          <cell r="M415">
            <v>0</v>
          </cell>
        </row>
        <row r="416">
          <cell r="M416">
            <v>0</v>
          </cell>
        </row>
        <row r="417">
          <cell r="M417">
            <v>0</v>
          </cell>
        </row>
        <row r="418">
          <cell r="M418">
            <v>0</v>
          </cell>
        </row>
        <row r="419">
          <cell r="M419">
            <v>0</v>
          </cell>
        </row>
        <row r="420">
          <cell r="M420">
            <v>0</v>
          </cell>
        </row>
        <row r="421">
          <cell r="M421">
            <v>0</v>
          </cell>
        </row>
        <row r="422">
          <cell r="M422">
            <v>0</v>
          </cell>
        </row>
        <row r="423">
          <cell r="M423">
            <v>0</v>
          </cell>
        </row>
        <row r="424">
          <cell r="M424">
            <v>0</v>
          </cell>
        </row>
        <row r="425">
          <cell r="M425">
            <v>0</v>
          </cell>
        </row>
        <row r="426">
          <cell r="M426">
            <v>0</v>
          </cell>
        </row>
        <row r="427">
          <cell r="M427">
            <v>0</v>
          </cell>
        </row>
        <row r="428">
          <cell r="M428">
            <v>0</v>
          </cell>
        </row>
        <row r="429">
          <cell r="M429">
            <v>0</v>
          </cell>
        </row>
        <row r="430">
          <cell r="M430">
            <v>0</v>
          </cell>
        </row>
        <row r="431">
          <cell r="M431">
            <v>0</v>
          </cell>
        </row>
        <row r="432">
          <cell r="M432">
            <v>0</v>
          </cell>
        </row>
        <row r="433">
          <cell r="M433">
            <v>0</v>
          </cell>
        </row>
        <row r="434">
          <cell r="M434">
            <v>0</v>
          </cell>
        </row>
        <row r="435">
          <cell r="M435">
            <v>0</v>
          </cell>
        </row>
        <row r="436">
          <cell r="M436">
            <v>0</v>
          </cell>
        </row>
        <row r="437">
          <cell r="M437">
            <v>0</v>
          </cell>
        </row>
        <row r="438">
          <cell r="M438">
            <v>0</v>
          </cell>
        </row>
        <row r="439">
          <cell r="M439">
            <v>0</v>
          </cell>
        </row>
        <row r="440">
          <cell r="M440">
            <v>0</v>
          </cell>
        </row>
        <row r="441">
          <cell r="M441">
            <v>0</v>
          </cell>
        </row>
        <row r="442">
          <cell r="M442">
            <v>0</v>
          </cell>
        </row>
        <row r="443">
          <cell r="M443">
            <v>0</v>
          </cell>
        </row>
        <row r="444">
          <cell r="M444">
            <v>0</v>
          </cell>
        </row>
        <row r="445">
          <cell r="M445">
            <v>0</v>
          </cell>
        </row>
        <row r="446">
          <cell r="M446">
            <v>0</v>
          </cell>
        </row>
        <row r="447">
          <cell r="M447">
            <v>0</v>
          </cell>
        </row>
        <row r="448">
          <cell r="M448">
            <v>0</v>
          </cell>
        </row>
        <row r="449">
          <cell r="M449">
            <v>0</v>
          </cell>
        </row>
        <row r="450">
          <cell r="M450">
            <v>0</v>
          </cell>
        </row>
        <row r="451">
          <cell r="M451">
            <v>0</v>
          </cell>
        </row>
        <row r="452">
          <cell r="M452">
            <v>0</v>
          </cell>
        </row>
        <row r="453">
          <cell r="M453">
            <v>0</v>
          </cell>
        </row>
        <row r="454">
          <cell r="M454">
            <v>0</v>
          </cell>
        </row>
        <row r="455">
          <cell r="M455">
            <v>0</v>
          </cell>
        </row>
        <row r="456">
          <cell r="M456">
            <v>0</v>
          </cell>
        </row>
        <row r="457">
          <cell r="M457">
            <v>0</v>
          </cell>
        </row>
        <row r="458">
          <cell r="M458">
            <v>0</v>
          </cell>
        </row>
        <row r="459">
          <cell r="M459">
            <v>0</v>
          </cell>
        </row>
        <row r="460">
          <cell r="M460">
            <v>0</v>
          </cell>
        </row>
        <row r="461">
          <cell r="M461">
            <v>0</v>
          </cell>
        </row>
        <row r="462">
          <cell r="M462">
            <v>0</v>
          </cell>
        </row>
        <row r="463">
          <cell r="M463">
            <v>0</v>
          </cell>
        </row>
        <row r="464">
          <cell r="M464">
            <v>0</v>
          </cell>
        </row>
        <row r="465">
          <cell r="M465">
            <v>0</v>
          </cell>
        </row>
        <row r="466">
          <cell r="M466">
            <v>0</v>
          </cell>
        </row>
        <row r="467">
          <cell r="M467">
            <v>0</v>
          </cell>
        </row>
        <row r="468">
          <cell r="M468">
            <v>0</v>
          </cell>
        </row>
        <row r="469">
          <cell r="M469">
            <v>0</v>
          </cell>
        </row>
        <row r="470">
          <cell r="M470">
            <v>0</v>
          </cell>
        </row>
        <row r="471">
          <cell r="M471">
            <v>0</v>
          </cell>
        </row>
        <row r="472">
          <cell r="M472">
            <v>0</v>
          </cell>
        </row>
        <row r="473">
          <cell r="M473">
            <v>0</v>
          </cell>
        </row>
        <row r="474">
          <cell r="M474">
            <v>0</v>
          </cell>
        </row>
        <row r="475">
          <cell r="M475">
            <v>0</v>
          </cell>
        </row>
        <row r="476">
          <cell r="M476">
            <v>0</v>
          </cell>
        </row>
        <row r="477">
          <cell r="M477">
            <v>0</v>
          </cell>
        </row>
        <row r="478">
          <cell r="M478">
            <v>0</v>
          </cell>
        </row>
        <row r="479">
          <cell r="M479">
            <v>0</v>
          </cell>
        </row>
        <row r="480">
          <cell r="M480">
            <v>0</v>
          </cell>
        </row>
        <row r="481">
          <cell r="M481">
            <v>0</v>
          </cell>
        </row>
        <row r="482">
          <cell r="M482">
            <v>0</v>
          </cell>
        </row>
        <row r="483">
          <cell r="M483">
            <v>0</v>
          </cell>
        </row>
        <row r="484">
          <cell r="M484">
            <v>0</v>
          </cell>
        </row>
        <row r="485">
          <cell r="M485">
            <v>0</v>
          </cell>
        </row>
        <row r="486">
          <cell r="M486">
            <v>0</v>
          </cell>
        </row>
        <row r="487">
          <cell r="M487">
            <v>0</v>
          </cell>
        </row>
        <row r="488">
          <cell r="M488">
            <v>0</v>
          </cell>
        </row>
        <row r="489">
          <cell r="M489">
            <v>0</v>
          </cell>
        </row>
        <row r="490">
          <cell r="M490">
            <v>0</v>
          </cell>
        </row>
        <row r="491">
          <cell r="M491">
            <v>0</v>
          </cell>
        </row>
        <row r="492">
          <cell r="M492">
            <v>0</v>
          </cell>
        </row>
        <row r="493">
          <cell r="M493">
            <v>0</v>
          </cell>
        </row>
        <row r="494">
          <cell r="M494">
            <v>0</v>
          </cell>
        </row>
        <row r="495">
          <cell r="M495">
            <v>0</v>
          </cell>
        </row>
        <row r="496">
          <cell r="M496">
            <v>0</v>
          </cell>
        </row>
        <row r="497">
          <cell r="M497">
            <v>0</v>
          </cell>
        </row>
        <row r="498">
          <cell r="M498">
            <v>0</v>
          </cell>
        </row>
        <row r="499">
          <cell r="M499">
            <v>0</v>
          </cell>
        </row>
        <row r="500">
          <cell r="M500">
            <v>0</v>
          </cell>
        </row>
        <row r="501">
          <cell r="M501">
            <v>0</v>
          </cell>
        </row>
        <row r="502">
          <cell r="M502">
            <v>0</v>
          </cell>
        </row>
        <row r="503">
          <cell r="M503">
            <v>0</v>
          </cell>
        </row>
        <row r="504">
          <cell r="M504">
            <v>0</v>
          </cell>
        </row>
        <row r="505">
          <cell r="M505">
            <v>0</v>
          </cell>
        </row>
        <row r="506">
          <cell r="M506">
            <v>0</v>
          </cell>
        </row>
        <row r="507">
          <cell r="M507">
            <v>0</v>
          </cell>
        </row>
        <row r="508">
          <cell r="M508">
            <v>0</v>
          </cell>
        </row>
        <row r="509">
          <cell r="M509">
            <v>0</v>
          </cell>
        </row>
        <row r="510">
          <cell r="M510">
            <v>0</v>
          </cell>
        </row>
        <row r="511">
          <cell r="M511">
            <v>0</v>
          </cell>
        </row>
        <row r="512">
          <cell r="M512">
            <v>0</v>
          </cell>
        </row>
        <row r="513">
          <cell r="M513">
            <v>0</v>
          </cell>
        </row>
        <row r="514">
          <cell r="M514">
            <v>0</v>
          </cell>
        </row>
        <row r="515">
          <cell r="M515">
            <v>0</v>
          </cell>
        </row>
        <row r="516">
          <cell r="M516">
            <v>0</v>
          </cell>
        </row>
        <row r="517">
          <cell r="M517">
            <v>0</v>
          </cell>
        </row>
        <row r="518">
          <cell r="M518">
            <v>0</v>
          </cell>
        </row>
        <row r="519">
          <cell r="M519">
            <v>0</v>
          </cell>
        </row>
        <row r="520">
          <cell r="M520">
            <v>0</v>
          </cell>
        </row>
        <row r="521">
          <cell r="M521">
            <v>0</v>
          </cell>
        </row>
        <row r="522">
          <cell r="M522">
            <v>0</v>
          </cell>
        </row>
        <row r="523">
          <cell r="M523">
            <v>0</v>
          </cell>
        </row>
        <row r="524">
          <cell r="M524">
            <v>0</v>
          </cell>
        </row>
        <row r="525">
          <cell r="M525">
            <v>0</v>
          </cell>
        </row>
        <row r="526">
          <cell r="M526">
            <v>0</v>
          </cell>
        </row>
        <row r="527">
          <cell r="M527">
            <v>0</v>
          </cell>
        </row>
        <row r="528">
          <cell r="M528">
            <v>0</v>
          </cell>
        </row>
        <row r="529">
          <cell r="M529">
            <v>0</v>
          </cell>
        </row>
        <row r="530">
          <cell r="M530">
            <v>0</v>
          </cell>
        </row>
        <row r="531">
          <cell r="M531">
            <v>0</v>
          </cell>
        </row>
        <row r="532">
          <cell r="M532">
            <v>0</v>
          </cell>
        </row>
        <row r="533">
          <cell r="M533">
            <v>0</v>
          </cell>
        </row>
        <row r="534">
          <cell r="M534">
            <v>0</v>
          </cell>
        </row>
        <row r="535">
          <cell r="M535">
            <v>0</v>
          </cell>
        </row>
        <row r="536">
          <cell r="M536">
            <v>0</v>
          </cell>
        </row>
        <row r="537">
          <cell r="M537">
            <v>0</v>
          </cell>
        </row>
        <row r="538">
          <cell r="M538">
            <v>0</v>
          </cell>
        </row>
        <row r="539">
          <cell r="M539">
            <v>0</v>
          </cell>
        </row>
        <row r="540">
          <cell r="M540">
            <v>0</v>
          </cell>
        </row>
        <row r="541">
          <cell r="M541">
            <v>0</v>
          </cell>
        </row>
        <row r="542">
          <cell r="M542">
            <v>0</v>
          </cell>
        </row>
        <row r="543">
          <cell r="M543">
            <v>0</v>
          </cell>
        </row>
        <row r="544">
          <cell r="M544">
            <v>0</v>
          </cell>
        </row>
        <row r="545">
          <cell r="M545">
            <v>0</v>
          </cell>
        </row>
        <row r="546">
          <cell r="M546">
            <v>0</v>
          </cell>
        </row>
        <row r="547">
          <cell r="M547">
            <v>0</v>
          </cell>
        </row>
        <row r="548">
          <cell r="M548">
            <v>0</v>
          </cell>
        </row>
        <row r="549">
          <cell r="M549">
            <v>0</v>
          </cell>
        </row>
        <row r="550">
          <cell r="M550">
            <v>0</v>
          </cell>
        </row>
        <row r="551">
          <cell r="M551">
            <v>0</v>
          </cell>
        </row>
        <row r="552">
          <cell r="M552">
            <v>0</v>
          </cell>
        </row>
        <row r="553">
          <cell r="M553">
            <v>0</v>
          </cell>
        </row>
        <row r="554">
          <cell r="M554">
            <v>0</v>
          </cell>
        </row>
        <row r="555">
          <cell r="M555">
            <v>0</v>
          </cell>
        </row>
        <row r="556">
          <cell r="M556">
            <v>0</v>
          </cell>
        </row>
        <row r="557">
          <cell r="M557">
            <v>0</v>
          </cell>
        </row>
        <row r="558">
          <cell r="M558">
            <v>0</v>
          </cell>
        </row>
        <row r="559">
          <cell r="M559">
            <v>0</v>
          </cell>
        </row>
        <row r="560">
          <cell r="M560">
            <v>0</v>
          </cell>
        </row>
        <row r="561">
          <cell r="M561">
            <v>0</v>
          </cell>
        </row>
        <row r="562">
          <cell r="M562">
            <v>0</v>
          </cell>
        </row>
        <row r="563">
          <cell r="M563">
            <v>0</v>
          </cell>
        </row>
        <row r="564">
          <cell r="M564">
            <v>0</v>
          </cell>
        </row>
        <row r="565">
          <cell r="M565">
            <v>0</v>
          </cell>
        </row>
        <row r="566">
          <cell r="M566">
            <v>0</v>
          </cell>
        </row>
        <row r="567">
          <cell r="M567">
            <v>0</v>
          </cell>
        </row>
        <row r="568">
          <cell r="M568">
            <v>0</v>
          </cell>
        </row>
        <row r="569">
          <cell r="M569">
            <v>0</v>
          </cell>
        </row>
        <row r="570">
          <cell r="M570">
            <v>0</v>
          </cell>
        </row>
        <row r="571">
          <cell r="M571">
            <v>0</v>
          </cell>
        </row>
        <row r="572">
          <cell r="M572">
            <v>0</v>
          </cell>
        </row>
        <row r="573">
          <cell r="M573">
            <v>0</v>
          </cell>
        </row>
        <row r="574">
          <cell r="M574">
            <v>0</v>
          </cell>
        </row>
        <row r="575">
          <cell r="M575">
            <v>0</v>
          </cell>
        </row>
        <row r="576">
          <cell r="M576">
            <v>0</v>
          </cell>
        </row>
        <row r="577">
          <cell r="M577">
            <v>0</v>
          </cell>
        </row>
        <row r="578">
          <cell r="M578">
            <v>0</v>
          </cell>
        </row>
        <row r="579">
          <cell r="M579">
            <v>0</v>
          </cell>
        </row>
        <row r="580">
          <cell r="M580">
            <v>0</v>
          </cell>
        </row>
        <row r="581">
          <cell r="M581">
            <v>0</v>
          </cell>
        </row>
        <row r="582">
          <cell r="M582">
            <v>0</v>
          </cell>
        </row>
        <row r="583">
          <cell r="M583">
            <v>0</v>
          </cell>
        </row>
        <row r="584">
          <cell r="M584">
            <v>0</v>
          </cell>
        </row>
        <row r="585">
          <cell r="M585">
            <v>0</v>
          </cell>
        </row>
        <row r="586">
          <cell r="M586">
            <v>0</v>
          </cell>
        </row>
        <row r="587">
          <cell r="M587">
            <v>0</v>
          </cell>
        </row>
        <row r="588">
          <cell r="M588">
            <v>0</v>
          </cell>
        </row>
        <row r="589">
          <cell r="M589">
            <v>0</v>
          </cell>
        </row>
        <row r="590">
          <cell r="M590">
            <v>0</v>
          </cell>
        </row>
        <row r="591">
          <cell r="M591">
            <v>0</v>
          </cell>
        </row>
        <row r="592">
          <cell r="M592">
            <v>0</v>
          </cell>
        </row>
        <row r="593">
          <cell r="M593">
            <v>0</v>
          </cell>
        </row>
        <row r="594">
          <cell r="M594">
            <v>0</v>
          </cell>
        </row>
        <row r="595">
          <cell r="M595">
            <v>0</v>
          </cell>
        </row>
        <row r="596">
          <cell r="M596">
            <v>0</v>
          </cell>
        </row>
        <row r="597">
          <cell r="M597">
            <v>0</v>
          </cell>
        </row>
        <row r="598">
          <cell r="M598">
            <v>0</v>
          </cell>
        </row>
        <row r="599">
          <cell r="M599">
            <v>0</v>
          </cell>
        </row>
        <row r="600">
          <cell r="M600">
            <v>0</v>
          </cell>
        </row>
        <row r="601">
          <cell r="M601">
            <v>0</v>
          </cell>
        </row>
        <row r="602">
          <cell r="M602">
            <v>0</v>
          </cell>
        </row>
        <row r="603">
          <cell r="M603">
            <v>0</v>
          </cell>
        </row>
        <row r="604">
          <cell r="M604">
            <v>0</v>
          </cell>
        </row>
        <row r="605">
          <cell r="M605">
            <v>0</v>
          </cell>
        </row>
        <row r="606">
          <cell r="M606">
            <v>0</v>
          </cell>
        </row>
        <row r="607">
          <cell r="M607">
            <v>0</v>
          </cell>
        </row>
        <row r="608">
          <cell r="M608">
            <v>0</v>
          </cell>
        </row>
        <row r="609">
          <cell r="M609">
            <v>0</v>
          </cell>
        </row>
        <row r="610">
          <cell r="M610">
            <v>0</v>
          </cell>
        </row>
        <row r="611">
          <cell r="M611">
            <v>0</v>
          </cell>
        </row>
        <row r="612">
          <cell r="M612">
            <v>0</v>
          </cell>
        </row>
        <row r="613">
          <cell r="M613">
            <v>0</v>
          </cell>
        </row>
        <row r="614">
          <cell r="M614">
            <v>0</v>
          </cell>
        </row>
        <row r="615">
          <cell r="M615">
            <v>0</v>
          </cell>
        </row>
        <row r="616">
          <cell r="M616">
            <v>0</v>
          </cell>
        </row>
        <row r="617">
          <cell r="M617">
            <v>0</v>
          </cell>
        </row>
        <row r="618">
          <cell r="M618">
            <v>0</v>
          </cell>
        </row>
        <row r="619">
          <cell r="M619">
            <v>0</v>
          </cell>
        </row>
        <row r="620">
          <cell r="M620">
            <v>0</v>
          </cell>
        </row>
        <row r="621">
          <cell r="M621">
            <v>0</v>
          </cell>
        </row>
        <row r="622">
          <cell r="M622">
            <v>0</v>
          </cell>
        </row>
        <row r="623">
          <cell r="M623">
            <v>0</v>
          </cell>
        </row>
        <row r="624">
          <cell r="M624">
            <v>0</v>
          </cell>
        </row>
        <row r="625">
          <cell r="M625">
            <v>0</v>
          </cell>
        </row>
        <row r="626">
          <cell r="M626">
            <v>0</v>
          </cell>
        </row>
        <row r="627">
          <cell r="M627">
            <v>0</v>
          </cell>
        </row>
        <row r="628">
          <cell r="M628">
            <v>0</v>
          </cell>
        </row>
        <row r="629">
          <cell r="M629">
            <v>0</v>
          </cell>
        </row>
        <row r="630">
          <cell r="M630">
            <v>0</v>
          </cell>
        </row>
        <row r="631">
          <cell r="M631">
            <v>0</v>
          </cell>
        </row>
        <row r="632">
          <cell r="M632">
            <v>0</v>
          </cell>
        </row>
        <row r="633">
          <cell r="M633">
            <v>0</v>
          </cell>
        </row>
        <row r="634">
          <cell r="M634">
            <v>0</v>
          </cell>
        </row>
        <row r="635">
          <cell r="M635">
            <v>0</v>
          </cell>
        </row>
        <row r="636">
          <cell r="M636">
            <v>0</v>
          </cell>
        </row>
        <row r="637">
          <cell r="M637">
            <v>0</v>
          </cell>
        </row>
        <row r="638">
          <cell r="M638">
            <v>0</v>
          </cell>
        </row>
        <row r="639">
          <cell r="M639">
            <v>0</v>
          </cell>
        </row>
        <row r="640">
          <cell r="M640">
            <v>0</v>
          </cell>
        </row>
        <row r="641">
          <cell r="M641">
            <v>0</v>
          </cell>
        </row>
        <row r="642">
          <cell r="M642">
            <v>0</v>
          </cell>
        </row>
        <row r="643">
          <cell r="M643">
            <v>0</v>
          </cell>
        </row>
        <row r="644">
          <cell r="M644">
            <v>0</v>
          </cell>
        </row>
        <row r="645">
          <cell r="M645">
            <v>0</v>
          </cell>
        </row>
        <row r="646">
          <cell r="M646">
            <v>0</v>
          </cell>
        </row>
        <row r="647">
          <cell r="M647">
            <v>0</v>
          </cell>
        </row>
        <row r="648">
          <cell r="M648">
            <v>0</v>
          </cell>
        </row>
        <row r="649">
          <cell r="M649">
            <v>0</v>
          </cell>
        </row>
        <row r="650">
          <cell r="M650">
            <v>0</v>
          </cell>
        </row>
        <row r="651">
          <cell r="M651">
            <v>0</v>
          </cell>
        </row>
        <row r="652">
          <cell r="M652">
            <v>0</v>
          </cell>
        </row>
        <row r="653">
          <cell r="M653">
            <v>0</v>
          </cell>
        </row>
        <row r="654">
          <cell r="M654">
            <v>0</v>
          </cell>
        </row>
        <row r="655">
          <cell r="M655">
            <v>0</v>
          </cell>
        </row>
        <row r="656">
          <cell r="M656">
            <v>0</v>
          </cell>
        </row>
        <row r="657">
          <cell r="M657">
            <v>0</v>
          </cell>
        </row>
        <row r="658">
          <cell r="M658">
            <v>0</v>
          </cell>
        </row>
        <row r="659">
          <cell r="M659">
            <v>0</v>
          </cell>
        </row>
        <row r="660">
          <cell r="M660">
            <v>0</v>
          </cell>
        </row>
        <row r="661">
          <cell r="M661">
            <v>0</v>
          </cell>
        </row>
        <row r="662">
          <cell r="M662">
            <v>0</v>
          </cell>
        </row>
        <row r="663">
          <cell r="M663">
            <v>0</v>
          </cell>
        </row>
        <row r="664">
          <cell r="M664">
            <v>0</v>
          </cell>
        </row>
        <row r="665">
          <cell r="M665">
            <v>0</v>
          </cell>
        </row>
        <row r="666">
          <cell r="M666">
            <v>0</v>
          </cell>
        </row>
        <row r="667">
          <cell r="M667">
            <v>0</v>
          </cell>
        </row>
        <row r="668">
          <cell r="M668">
            <v>0</v>
          </cell>
        </row>
        <row r="669">
          <cell r="M669">
            <v>0</v>
          </cell>
        </row>
        <row r="670">
          <cell r="M670">
            <v>0</v>
          </cell>
        </row>
        <row r="671">
          <cell r="M671">
            <v>0</v>
          </cell>
        </row>
        <row r="672">
          <cell r="M672">
            <v>0</v>
          </cell>
        </row>
        <row r="673">
          <cell r="M673">
            <v>0</v>
          </cell>
        </row>
        <row r="674">
          <cell r="M674">
            <v>0</v>
          </cell>
        </row>
        <row r="675">
          <cell r="M675">
            <v>0</v>
          </cell>
        </row>
        <row r="676">
          <cell r="M676">
            <v>0</v>
          </cell>
        </row>
        <row r="677">
          <cell r="M677">
            <v>0</v>
          </cell>
        </row>
        <row r="678">
          <cell r="M678">
            <v>0</v>
          </cell>
        </row>
        <row r="679">
          <cell r="M679">
            <v>0</v>
          </cell>
        </row>
        <row r="680">
          <cell r="M680">
            <v>0</v>
          </cell>
        </row>
        <row r="681">
          <cell r="M681">
            <v>0</v>
          </cell>
        </row>
        <row r="682">
          <cell r="M682">
            <v>0</v>
          </cell>
        </row>
        <row r="683">
          <cell r="M683">
            <v>0</v>
          </cell>
        </row>
        <row r="684">
          <cell r="M684">
            <v>0</v>
          </cell>
        </row>
        <row r="685">
          <cell r="M685">
            <v>0</v>
          </cell>
        </row>
        <row r="686">
          <cell r="M686">
            <v>0</v>
          </cell>
        </row>
        <row r="687">
          <cell r="M687">
            <v>0</v>
          </cell>
        </row>
        <row r="688">
          <cell r="M688">
            <v>0</v>
          </cell>
        </row>
        <row r="689">
          <cell r="M689">
            <v>0</v>
          </cell>
        </row>
        <row r="690">
          <cell r="M690">
            <v>0</v>
          </cell>
        </row>
        <row r="691">
          <cell r="M691">
            <v>0</v>
          </cell>
        </row>
        <row r="692">
          <cell r="M692">
            <v>0</v>
          </cell>
        </row>
        <row r="693">
          <cell r="M693">
            <v>0</v>
          </cell>
        </row>
        <row r="694">
          <cell r="M694">
            <v>0</v>
          </cell>
        </row>
        <row r="695">
          <cell r="M695">
            <v>0</v>
          </cell>
        </row>
        <row r="696">
          <cell r="M696">
            <v>0</v>
          </cell>
        </row>
        <row r="697">
          <cell r="M697">
            <v>0</v>
          </cell>
        </row>
        <row r="698">
          <cell r="M698">
            <v>0</v>
          </cell>
        </row>
        <row r="699">
          <cell r="M699">
            <v>0</v>
          </cell>
        </row>
        <row r="700">
          <cell r="M700">
            <v>0</v>
          </cell>
        </row>
        <row r="701">
          <cell r="M701">
            <v>0</v>
          </cell>
        </row>
        <row r="702">
          <cell r="M702">
            <v>0</v>
          </cell>
        </row>
        <row r="703">
          <cell r="M703">
            <v>0</v>
          </cell>
        </row>
        <row r="704">
          <cell r="M704">
            <v>0</v>
          </cell>
        </row>
        <row r="705">
          <cell r="M705">
            <v>0</v>
          </cell>
        </row>
        <row r="706">
          <cell r="M706">
            <v>0</v>
          </cell>
        </row>
        <row r="707">
          <cell r="M707">
            <v>0</v>
          </cell>
        </row>
        <row r="708">
          <cell r="M708">
            <v>0</v>
          </cell>
        </row>
        <row r="709">
          <cell r="M709">
            <v>0</v>
          </cell>
        </row>
        <row r="710">
          <cell r="M710">
            <v>0</v>
          </cell>
        </row>
        <row r="711">
          <cell r="M711">
            <v>0</v>
          </cell>
        </row>
        <row r="712">
          <cell r="M712">
            <v>0</v>
          </cell>
        </row>
        <row r="713">
          <cell r="M713">
            <v>0</v>
          </cell>
        </row>
        <row r="714">
          <cell r="M714">
            <v>0</v>
          </cell>
        </row>
        <row r="715">
          <cell r="M715">
            <v>0</v>
          </cell>
        </row>
        <row r="716">
          <cell r="M716">
            <v>0</v>
          </cell>
        </row>
        <row r="717">
          <cell r="M717">
            <v>0</v>
          </cell>
        </row>
        <row r="718">
          <cell r="M718">
            <v>0</v>
          </cell>
        </row>
        <row r="719">
          <cell r="M719">
            <v>0</v>
          </cell>
        </row>
        <row r="720">
          <cell r="M720">
            <v>0</v>
          </cell>
        </row>
        <row r="721">
          <cell r="M721">
            <v>0</v>
          </cell>
        </row>
        <row r="722">
          <cell r="M722">
            <v>0</v>
          </cell>
        </row>
        <row r="723">
          <cell r="M723">
            <v>0</v>
          </cell>
        </row>
        <row r="724">
          <cell r="M724">
            <v>0</v>
          </cell>
        </row>
        <row r="725">
          <cell r="M725">
            <v>0</v>
          </cell>
        </row>
        <row r="726">
          <cell r="M726">
            <v>0</v>
          </cell>
        </row>
        <row r="727">
          <cell r="M727">
            <v>0</v>
          </cell>
        </row>
        <row r="728">
          <cell r="M728">
            <v>0</v>
          </cell>
        </row>
        <row r="729">
          <cell r="M729">
            <v>0</v>
          </cell>
        </row>
        <row r="730">
          <cell r="M730">
            <v>0</v>
          </cell>
        </row>
        <row r="731">
          <cell r="M731">
            <v>0</v>
          </cell>
        </row>
        <row r="732">
          <cell r="M732">
            <v>0</v>
          </cell>
        </row>
        <row r="733">
          <cell r="M733">
            <v>0</v>
          </cell>
        </row>
        <row r="734">
          <cell r="M734">
            <v>0</v>
          </cell>
        </row>
        <row r="735">
          <cell r="M735">
            <v>0</v>
          </cell>
        </row>
        <row r="736">
          <cell r="M736">
            <v>0</v>
          </cell>
        </row>
        <row r="737">
          <cell r="M737">
            <v>0</v>
          </cell>
        </row>
        <row r="738">
          <cell r="M738">
            <v>0</v>
          </cell>
        </row>
        <row r="739">
          <cell r="M739">
            <v>0</v>
          </cell>
        </row>
        <row r="740">
          <cell r="M740">
            <v>0</v>
          </cell>
        </row>
        <row r="741">
          <cell r="M741">
            <v>0</v>
          </cell>
        </row>
        <row r="742">
          <cell r="M742">
            <v>0</v>
          </cell>
        </row>
        <row r="743">
          <cell r="M743">
            <v>0</v>
          </cell>
        </row>
        <row r="744">
          <cell r="M744">
            <v>0</v>
          </cell>
        </row>
        <row r="745">
          <cell r="M745">
            <v>0</v>
          </cell>
        </row>
        <row r="746">
          <cell r="M746">
            <v>0</v>
          </cell>
        </row>
        <row r="747">
          <cell r="M747">
            <v>0</v>
          </cell>
        </row>
        <row r="748">
          <cell r="M748">
            <v>0</v>
          </cell>
        </row>
        <row r="749">
          <cell r="M749">
            <v>0</v>
          </cell>
        </row>
        <row r="750">
          <cell r="M750">
            <v>0</v>
          </cell>
        </row>
        <row r="751">
          <cell r="M751">
            <v>0</v>
          </cell>
        </row>
        <row r="752">
          <cell r="M752">
            <v>0</v>
          </cell>
        </row>
        <row r="753">
          <cell r="M753">
            <v>0</v>
          </cell>
        </row>
        <row r="754">
          <cell r="M754">
            <v>0</v>
          </cell>
        </row>
        <row r="755">
          <cell r="M755">
            <v>0</v>
          </cell>
        </row>
        <row r="756">
          <cell r="M756">
            <v>0</v>
          </cell>
        </row>
        <row r="757">
          <cell r="M757">
            <v>0</v>
          </cell>
        </row>
        <row r="758">
          <cell r="M758">
            <v>0</v>
          </cell>
        </row>
        <row r="759">
          <cell r="M759">
            <v>0</v>
          </cell>
        </row>
        <row r="760">
          <cell r="M760">
            <v>0</v>
          </cell>
        </row>
        <row r="761">
          <cell r="M761">
            <v>0</v>
          </cell>
        </row>
        <row r="762">
          <cell r="M762">
            <v>0</v>
          </cell>
        </row>
        <row r="763">
          <cell r="M763">
            <v>0</v>
          </cell>
        </row>
        <row r="764">
          <cell r="M764">
            <v>0</v>
          </cell>
        </row>
        <row r="765">
          <cell r="M765">
            <v>0</v>
          </cell>
        </row>
        <row r="766">
          <cell r="M766">
            <v>0</v>
          </cell>
        </row>
        <row r="767">
          <cell r="M767">
            <v>0</v>
          </cell>
        </row>
        <row r="768">
          <cell r="M768">
            <v>0</v>
          </cell>
        </row>
        <row r="769">
          <cell r="M769">
            <v>0</v>
          </cell>
        </row>
        <row r="770">
          <cell r="M770">
            <v>0</v>
          </cell>
        </row>
        <row r="771">
          <cell r="M771">
            <v>0</v>
          </cell>
        </row>
        <row r="772">
          <cell r="M772">
            <v>0</v>
          </cell>
        </row>
        <row r="773">
          <cell r="M773">
            <v>0</v>
          </cell>
        </row>
        <row r="774">
          <cell r="M774">
            <v>0</v>
          </cell>
        </row>
        <row r="775">
          <cell r="M775">
            <v>0</v>
          </cell>
        </row>
        <row r="776">
          <cell r="M776">
            <v>0</v>
          </cell>
        </row>
        <row r="777">
          <cell r="M777">
            <v>0</v>
          </cell>
        </row>
        <row r="778">
          <cell r="M778">
            <v>0</v>
          </cell>
        </row>
        <row r="779">
          <cell r="M779">
            <v>0</v>
          </cell>
        </row>
        <row r="780">
          <cell r="M780">
            <v>0</v>
          </cell>
        </row>
        <row r="781">
          <cell r="M781">
            <v>0</v>
          </cell>
        </row>
        <row r="782">
          <cell r="M782">
            <v>0</v>
          </cell>
        </row>
        <row r="783">
          <cell r="M783">
            <v>0</v>
          </cell>
        </row>
        <row r="784">
          <cell r="M784">
            <v>0</v>
          </cell>
        </row>
        <row r="785">
          <cell r="M785">
            <v>0</v>
          </cell>
        </row>
        <row r="786">
          <cell r="M786">
            <v>0</v>
          </cell>
        </row>
        <row r="787">
          <cell r="M787">
            <v>0</v>
          </cell>
        </row>
        <row r="788">
          <cell r="M788">
            <v>0</v>
          </cell>
        </row>
        <row r="789">
          <cell r="M789">
            <v>0</v>
          </cell>
        </row>
        <row r="790">
          <cell r="M790">
            <v>0</v>
          </cell>
        </row>
        <row r="791">
          <cell r="M791">
            <v>0</v>
          </cell>
        </row>
        <row r="792">
          <cell r="M792">
            <v>0</v>
          </cell>
        </row>
        <row r="793">
          <cell r="M793">
            <v>0</v>
          </cell>
        </row>
        <row r="794">
          <cell r="M794">
            <v>0</v>
          </cell>
        </row>
        <row r="795">
          <cell r="M795">
            <v>0</v>
          </cell>
        </row>
        <row r="796">
          <cell r="M796">
            <v>0</v>
          </cell>
        </row>
        <row r="797">
          <cell r="M797">
            <v>0</v>
          </cell>
        </row>
        <row r="798">
          <cell r="M798">
            <v>0</v>
          </cell>
        </row>
        <row r="799">
          <cell r="M799">
            <v>0</v>
          </cell>
        </row>
        <row r="800">
          <cell r="M800">
            <v>0</v>
          </cell>
        </row>
        <row r="801">
          <cell r="M801">
            <v>0</v>
          </cell>
        </row>
        <row r="802">
          <cell r="M802">
            <v>0</v>
          </cell>
        </row>
        <row r="803">
          <cell r="M803">
            <v>0</v>
          </cell>
        </row>
        <row r="804">
          <cell r="M804">
            <v>0</v>
          </cell>
        </row>
        <row r="805">
          <cell r="M805">
            <v>0</v>
          </cell>
        </row>
        <row r="806">
          <cell r="M806">
            <v>0</v>
          </cell>
        </row>
        <row r="807">
          <cell r="M807">
            <v>0</v>
          </cell>
        </row>
        <row r="808">
          <cell r="M808">
            <v>0</v>
          </cell>
        </row>
        <row r="809">
          <cell r="M809">
            <v>0</v>
          </cell>
        </row>
        <row r="810">
          <cell r="M810">
            <v>0</v>
          </cell>
        </row>
        <row r="811">
          <cell r="M811">
            <v>0</v>
          </cell>
        </row>
        <row r="812">
          <cell r="M812">
            <v>0</v>
          </cell>
        </row>
        <row r="813">
          <cell r="M813">
            <v>0</v>
          </cell>
        </row>
        <row r="814">
          <cell r="M814">
            <v>0</v>
          </cell>
        </row>
        <row r="815">
          <cell r="M815">
            <v>0</v>
          </cell>
        </row>
        <row r="816">
          <cell r="M816">
            <v>0</v>
          </cell>
        </row>
        <row r="817">
          <cell r="M817">
            <v>0</v>
          </cell>
        </row>
        <row r="818">
          <cell r="M818">
            <v>0</v>
          </cell>
        </row>
        <row r="819">
          <cell r="M819">
            <v>0</v>
          </cell>
        </row>
        <row r="820">
          <cell r="M820">
            <v>0</v>
          </cell>
        </row>
        <row r="821">
          <cell r="M821">
            <v>0</v>
          </cell>
        </row>
        <row r="822">
          <cell r="M822">
            <v>0</v>
          </cell>
        </row>
        <row r="823">
          <cell r="M823">
            <v>0</v>
          </cell>
        </row>
        <row r="824">
          <cell r="M824">
            <v>0</v>
          </cell>
        </row>
        <row r="825">
          <cell r="M825">
            <v>0</v>
          </cell>
        </row>
        <row r="826">
          <cell r="M826">
            <v>0</v>
          </cell>
        </row>
        <row r="827">
          <cell r="M827">
            <v>0</v>
          </cell>
        </row>
        <row r="828">
          <cell r="M828">
            <v>0</v>
          </cell>
        </row>
        <row r="829">
          <cell r="M829">
            <v>0</v>
          </cell>
        </row>
        <row r="830">
          <cell r="M830">
            <v>0</v>
          </cell>
        </row>
        <row r="831">
          <cell r="M831">
            <v>0</v>
          </cell>
        </row>
        <row r="832">
          <cell r="M832">
            <v>0</v>
          </cell>
        </row>
        <row r="833">
          <cell r="M833">
            <v>0</v>
          </cell>
        </row>
        <row r="834">
          <cell r="M834">
            <v>0</v>
          </cell>
        </row>
        <row r="835">
          <cell r="M835">
            <v>0</v>
          </cell>
        </row>
        <row r="836">
          <cell r="M836">
            <v>0</v>
          </cell>
        </row>
        <row r="837">
          <cell r="M837">
            <v>0</v>
          </cell>
        </row>
        <row r="838">
          <cell r="M838">
            <v>0</v>
          </cell>
        </row>
        <row r="839">
          <cell r="M839">
            <v>0</v>
          </cell>
        </row>
        <row r="840">
          <cell r="M840">
            <v>0</v>
          </cell>
        </row>
        <row r="841">
          <cell r="M841">
            <v>0</v>
          </cell>
        </row>
        <row r="842">
          <cell r="M842">
            <v>0</v>
          </cell>
        </row>
        <row r="843">
          <cell r="M843">
            <v>0</v>
          </cell>
        </row>
        <row r="844">
          <cell r="M844">
            <v>0</v>
          </cell>
        </row>
        <row r="845">
          <cell r="M845">
            <v>0</v>
          </cell>
        </row>
        <row r="846">
          <cell r="M846">
            <v>0</v>
          </cell>
        </row>
        <row r="847">
          <cell r="M847">
            <v>0</v>
          </cell>
        </row>
        <row r="848">
          <cell r="M848">
            <v>0</v>
          </cell>
        </row>
        <row r="849">
          <cell r="M849">
            <v>0</v>
          </cell>
        </row>
        <row r="850">
          <cell r="M850">
            <v>0</v>
          </cell>
        </row>
        <row r="851">
          <cell r="M851">
            <v>0</v>
          </cell>
        </row>
        <row r="852">
          <cell r="M852">
            <v>0</v>
          </cell>
        </row>
        <row r="853">
          <cell r="M853">
            <v>0</v>
          </cell>
        </row>
        <row r="854">
          <cell r="M854">
            <v>0</v>
          </cell>
        </row>
        <row r="855">
          <cell r="M855">
            <v>0</v>
          </cell>
        </row>
        <row r="856">
          <cell r="M856">
            <v>0</v>
          </cell>
        </row>
        <row r="857">
          <cell r="M857">
            <v>0</v>
          </cell>
        </row>
        <row r="858">
          <cell r="M858">
            <v>0</v>
          </cell>
        </row>
        <row r="859">
          <cell r="M859">
            <v>0</v>
          </cell>
        </row>
        <row r="860">
          <cell r="M860">
            <v>0</v>
          </cell>
        </row>
        <row r="861">
          <cell r="M861">
            <v>0</v>
          </cell>
        </row>
        <row r="862">
          <cell r="M862">
            <v>0</v>
          </cell>
        </row>
        <row r="863">
          <cell r="M863">
            <v>0</v>
          </cell>
        </row>
        <row r="864">
          <cell r="M864">
            <v>0</v>
          </cell>
        </row>
        <row r="865">
          <cell r="M865">
            <v>0</v>
          </cell>
        </row>
        <row r="866">
          <cell r="M866">
            <v>0</v>
          </cell>
        </row>
        <row r="867">
          <cell r="M867">
            <v>0</v>
          </cell>
        </row>
        <row r="868">
          <cell r="M868">
            <v>0</v>
          </cell>
        </row>
        <row r="869">
          <cell r="M869">
            <v>0</v>
          </cell>
        </row>
        <row r="870">
          <cell r="M870">
            <v>0</v>
          </cell>
        </row>
        <row r="871">
          <cell r="M871">
            <v>0</v>
          </cell>
        </row>
        <row r="872">
          <cell r="M872">
            <v>0</v>
          </cell>
        </row>
        <row r="873">
          <cell r="M873">
            <v>0</v>
          </cell>
        </row>
        <row r="874">
          <cell r="M874">
            <v>0</v>
          </cell>
        </row>
        <row r="875">
          <cell r="M875">
            <v>0</v>
          </cell>
        </row>
        <row r="876">
          <cell r="M876">
            <v>0</v>
          </cell>
        </row>
        <row r="877">
          <cell r="M877">
            <v>0</v>
          </cell>
        </row>
        <row r="878">
          <cell r="M878">
            <v>0</v>
          </cell>
        </row>
        <row r="879">
          <cell r="M879">
            <v>0</v>
          </cell>
        </row>
        <row r="880">
          <cell r="M880">
            <v>0</v>
          </cell>
        </row>
        <row r="881">
          <cell r="M881">
            <v>0</v>
          </cell>
        </row>
        <row r="882">
          <cell r="M882">
            <v>0</v>
          </cell>
        </row>
        <row r="883">
          <cell r="M883">
            <v>0</v>
          </cell>
        </row>
        <row r="884">
          <cell r="M884">
            <v>0</v>
          </cell>
        </row>
        <row r="885">
          <cell r="M885">
            <v>0</v>
          </cell>
        </row>
        <row r="886">
          <cell r="M886">
            <v>0</v>
          </cell>
        </row>
        <row r="887">
          <cell r="M887">
            <v>0</v>
          </cell>
        </row>
        <row r="888">
          <cell r="M888">
            <v>0</v>
          </cell>
        </row>
        <row r="889">
          <cell r="M889">
            <v>0</v>
          </cell>
        </row>
        <row r="890">
          <cell r="M890">
            <v>0</v>
          </cell>
        </row>
        <row r="891">
          <cell r="M891">
            <v>0</v>
          </cell>
        </row>
        <row r="892">
          <cell r="M892">
            <v>0</v>
          </cell>
        </row>
        <row r="893">
          <cell r="M893">
            <v>0</v>
          </cell>
        </row>
        <row r="894">
          <cell r="M894">
            <v>0</v>
          </cell>
        </row>
        <row r="895">
          <cell r="M895">
            <v>0</v>
          </cell>
        </row>
        <row r="896">
          <cell r="M896">
            <v>0</v>
          </cell>
        </row>
        <row r="897">
          <cell r="M897">
            <v>0</v>
          </cell>
        </row>
        <row r="898">
          <cell r="M898">
            <v>0</v>
          </cell>
        </row>
        <row r="899">
          <cell r="M899">
            <v>0</v>
          </cell>
        </row>
        <row r="900">
          <cell r="M900">
            <v>0</v>
          </cell>
        </row>
        <row r="901">
          <cell r="M901">
            <v>0</v>
          </cell>
        </row>
        <row r="902">
          <cell r="M902">
            <v>0</v>
          </cell>
        </row>
        <row r="903">
          <cell r="M903">
            <v>0</v>
          </cell>
        </row>
        <row r="904">
          <cell r="M904">
            <v>0</v>
          </cell>
        </row>
        <row r="905">
          <cell r="M905">
            <v>0</v>
          </cell>
        </row>
        <row r="906">
          <cell r="M906">
            <v>0</v>
          </cell>
        </row>
        <row r="907">
          <cell r="M907">
            <v>0</v>
          </cell>
        </row>
        <row r="908">
          <cell r="M908">
            <v>0</v>
          </cell>
        </row>
        <row r="909">
          <cell r="M909">
            <v>0</v>
          </cell>
        </row>
        <row r="910">
          <cell r="M910">
            <v>0</v>
          </cell>
        </row>
        <row r="911">
          <cell r="M911">
            <v>0</v>
          </cell>
        </row>
        <row r="912">
          <cell r="M912">
            <v>0</v>
          </cell>
        </row>
        <row r="913">
          <cell r="M913">
            <v>0</v>
          </cell>
        </row>
        <row r="914">
          <cell r="M914">
            <v>0</v>
          </cell>
        </row>
        <row r="915">
          <cell r="M915">
            <v>0</v>
          </cell>
        </row>
        <row r="916">
          <cell r="M916">
            <v>0</v>
          </cell>
        </row>
        <row r="917">
          <cell r="M917">
            <v>0</v>
          </cell>
        </row>
        <row r="918">
          <cell r="M918">
            <v>0</v>
          </cell>
        </row>
        <row r="919">
          <cell r="M919">
            <v>0</v>
          </cell>
        </row>
        <row r="920">
          <cell r="M920">
            <v>0</v>
          </cell>
        </row>
        <row r="921">
          <cell r="M921">
            <v>0</v>
          </cell>
        </row>
        <row r="922">
          <cell r="M922">
            <v>0</v>
          </cell>
        </row>
        <row r="923">
          <cell r="M923">
            <v>0</v>
          </cell>
        </row>
        <row r="924">
          <cell r="M924">
            <v>0</v>
          </cell>
        </row>
        <row r="925">
          <cell r="M925">
            <v>0</v>
          </cell>
        </row>
        <row r="926">
          <cell r="M926">
            <v>0</v>
          </cell>
        </row>
        <row r="927">
          <cell r="M927">
            <v>0</v>
          </cell>
        </row>
        <row r="928">
          <cell r="M928">
            <v>0</v>
          </cell>
        </row>
        <row r="929">
          <cell r="M929">
            <v>0</v>
          </cell>
        </row>
        <row r="930">
          <cell r="M930">
            <v>0</v>
          </cell>
        </row>
        <row r="931">
          <cell r="M931">
            <v>0</v>
          </cell>
        </row>
        <row r="932">
          <cell r="M932">
            <v>0</v>
          </cell>
        </row>
        <row r="933">
          <cell r="M933">
            <v>0</v>
          </cell>
        </row>
        <row r="934">
          <cell r="M934">
            <v>0</v>
          </cell>
        </row>
        <row r="935">
          <cell r="M935">
            <v>0</v>
          </cell>
        </row>
        <row r="936">
          <cell r="M936">
            <v>0</v>
          </cell>
        </row>
        <row r="937">
          <cell r="M937">
            <v>0</v>
          </cell>
        </row>
        <row r="938">
          <cell r="M938">
            <v>0</v>
          </cell>
        </row>
        <row r="939">
          <cell r="M939">
            <v>0</v>
          </cell>
        </row>
        <row r="940">
          <cell r="M940">
            <v>0</v>
          </cell>
        </row>
        <row r="941">
          <cell r="M941">
            <v>0</v>
          </cell>
        </row>
        <row r="942">
          <cell r="M942">
            <v>0</v>
          </cell>
        </row>
        <row r="943">
          <cell r="M943">
            <v>0</v>
          </cell>
        </row>
        <row r="944">
          <cell r="M944">
            <v>0</v>
          </cell>
        </row>
        <row r="945">
          <cell r="M945">
            <v>0</v>
          </cell>
        </row>
        <row r="946">
          <cell r="M946">
            <v>0</v>
          </cell>
        </row>
        <row r="947">
          <cell r="M947">
            <v>0</v>
          </cell>
        </row>
        <row r="948">
          <cell r="M948">
            <v>0</v>
          </cell>
        </row>
        <row r="949">
          <cell r="M949">
            <v>0</v>
          </cell>
        </row>
        <row r="950">
          <cell r="M950">
            <v>0</v>
          </cell>
        </row>
        <row r="951">
          <cell r="M951">
            <v>0</v>
          </cell>
        </row>
        <row r="952">
          <cell r="M952">
            <v>0</v>
          </cell>
        </row>
        <row r="953">
          <cell r="M953">
            <v>0</v>
          </cell>
        </row>
        <row r="954">
          <cell r="M954">
            <v>0</v>
          </cell>
        </row>
        <row r="955">
          <cell r="M955">
            <v>0</v>
          </cell>
        </row>
        <row r="956">
          <cell r="M956">
            <v>0</v>
          </cell>
        </row>
        <row r="957">
          <cell r="M957">
            <v>0</v>
          </cell>
        </row>
        <row r="958">
          <cell r="M958">
            <v>0</v>
          </cell>
        </row>
        <row r="959">
          <cell r="M959">
            <v>0</v>
          </cell>
        </row>
        <row r="960">
          <cell r="M960">
            <v>0</v>
          </cell>
        </row>
        <row r="961">
          <cell r="M961">
            <v>0</v>
          </cell>
        </row>
        <row r="962">
          <cell r="M962">
            <v>0</v>
          </cell>
        </row>
        <row r="963">
          <cell r="M963">
            <v>0</v>
          </cell>
        </row>
        <row r="964">
          <cell r="M964">
            <v>0</v>
          </cell>
        </row>
        <row r="965">
          <cell r="M965">
            <v>0</v>
          </cell>
        </row>
        <row r="966">
          <cell r="M966">
            <v>0</v>
          </cell>
        </row>
        <row r="967">
          <cell r="M967">
            <v>0</v>
          </cell>
        </row>
        <row r="968">
          <cell r="M968">
            <v>0</v>
          </cell>
        </row>
        <row r="969">
          <cell r="M969">
            <v>0</v>
          </cell>
        </row>
        <row r="970">
          <cell r="M970">
            <v>0</v>
          </cell>
        </row>
        <row r="971">
          <cell r="M971">
            <v>0</v>
          </cell>
        </row>
        <row r="972">
          <cell r="M972">
            <v>0</v>
          </cell>
        </row>
        <row r="973">
          <cell r="M973">
            <v>0</v>
          </cell>
        </row>
        <row r="974">
          <cell r="M974">
            <v>0</v>
          </cell>
        </row>
        <row r="975">
          <cell r="M975">
            <v>0</v>
          </cell>
        </row>
        <row r="976">
          <cell r="M976">
            <v>0</v>
          </cell>
        </row>
        <row r="977">
          <cell r="M977">
            <v>0</v>
          </cell>
        </row>
        <row r="978">
          <cell r="M978">
            <v>0</v>
          </cell>
        </row>
        <row r="979">
          <cell r="M979">
            <v>0</v>
          </cell>
        </row>
        <row r="980">
          <cell r="M980">
            <v>0</v>
          </cell>
        </row>
        <row r="981">
          <cell r="M981">
            <v>0</v>
          </cell>
        </row>
        <row r="982">
          <cell r="M982">
            <v>0</v>
          </cell>
        </row>
        <row r="983">
          <cell r="M983">
            <v>0</v>
          </cell>
        </row>
        <row r="984">
          <cell r="M984">
            <v>0</v>
          </cell>
        </row>
        <row r="985">
          <cell r="M985">
            <v>0</v>
          </cell>
        </row>
        <row r="986">
          <cell r="M986">
            <v>0</v>
          </cell>
        </row>
        <row r="987">
          <cell r="M987">
            <v>0</v>
          </cell>
        </row>
        <row r="988">
          <cell r="M988">
            <v>0</v>
          </cell>
        </row>
        <row r="989">
          <cell r="M989">
            <v>0</v>
          </cell>
        </row>
        <row r="990">
          <cell r="M990">
            <v>0</v>
          </cell>
        </row>
        <row r="991">
          <cell r="M991">
            <v>0</v>
          </cell>
        </row>
        <row r="992">
          <cell r="M992">
            <v>0</v>
          </cell>
        </row>
        <row r="993">
          <cell r="M993">
            <v>0</v>
          </cell>
        </row>
        <row r="994">
          <cell r="M994">
            <v>0</v>
          </cell>
        </row>
        <row r="995">
          <cell r="M995">
            <v>0</v>
          </cell>
        </row>
        <row r="996">
          <cell r="M996">
            <v>0</v>
          </cell>
        </row>
        <row r="997">
          <cell r="M997">
            <v>0</v>
          </cell>
        </row>
        <row r="998">
          <cell r="M998">
            <v>0</v>
          </cell>
        </row>
        <row r="999">
          <cell r="M999">
            <v>0</v>
          </cell>
        </row>
        <row r="1000">
          <cell r="M1000">
            <v>0</v>
          </cell>
        </row>
        <row r="1001">
          <cell r="M1001">
            <v>0</v>
          </cell>
        </row>
        <row r="1002">
          <cell r="M1002">
            <v>0</v>
          </cell>
        </row>
        <row r="1003">
          <cell r="M1003">
            <v>0</v>
          </cell>
        </row>
        <row r="1004">
          <cell r="M1004">
            <v>0</v>
          </cell>
        </row>
        <row r="1005">
          <cell r="M1005">
            <v>0</v>
          </cell>
        </row>
        <row r="1006">
          <cell r="M1006">
            <v>0</v>
          </cell>
        </row>
        <row r="1007">
          <cell r="M1007">
            <v>0</v>
          </cell>
        </row>
        <row r="1008">
          <cell r="M1008">
            <v>0</v>
          </cell>
        </row>
        <row r="1009">
          <cell r="M1009">
            <v>0</v>
          </cell>
        </row>
        <row r="1010">
          <cell r="M1010">
            <v>0</v>
          </cell>
        </row>
        <row r="1011">
          <cell r="M1011">
            <v>0</v>
          </cell>
        </row>
        <row r="1012">
          <cell r="M1012">
            <v>0</v>
          </cell>
        </row>
        <row r="1013">
          <cell r="M1013">
            <v>0</v>
          </cell>
        </row>
        <row r="1014">
          <cell r="M1014">
            <v>0</v>
          </cell>
        </row>
        <row r="1015">
          <cell r="M1015">
            <v>0</v>
          </cell>
        </row>
        <row r="1016">
          <cell r="M1016">
            <v>0</v>
          </cell>
        </row>
        <row r="1017">
          <cell r="M1017">
            <v>0</v>
          </cell>
        </row>
        <row r="1018">
          <cell r="M1018">
            <v>0</v>
          </cell>
        </row>
        <row r="1019">
          <cell r="M1019">
            <v>0</v>
          </cell>
        </row>
        <row r="1020">
          <cell r="M1020">
            <v>0</v>
          </cell>
        </row>
        <row r="1021">
          <cell r="M1021">
            <v>0</v>
          </cell>
        </row>
        <row r="1022">
          <cell r="M1022">
            <v>0</v>
          </cell>
        </row>
        <row r="1023">
          <cell r="M1023">
            <v>0</v>
          </cell>
        </row>
        <row r="1024">
          <cell r="M1024">
            <v>0</v>
          </cell>
        </row>
        <row r="1025">
          <cell r="M1025">
            <v>0</v>
          </cell>
        </row>
        <row r="1026">
          <cell r="M1026">
            <v>0</v>
          </cell>
        </row>
        <row r="1027">
          <cell r="M1027">
            <v>0</v>
          </cell>
        </row>
        <row r="1028">
          <cell r="M1028">
            <v>0</v>
          </cell>
        </row>
        <row r="1029">
          <cell r="M1029">
            <v>0</v>
          </cell>
        </row>
        <row r="1030">
          <cell r="M1030">
            <v>0</v>
          </cell>
        </row>
        <row r="1031">
          <cell r="M1031">
            <v>0</v>
          </cell>
        </row>
        <row r="1032">
          <cell r="M1032">
            <v>0</v>
          </cell>
        </row>
        <row r="1033">
          <cell r="M1033">
            <v>0</v>
          </cell>
        </row>
        <row r="1034">
          <cell r="M1034">
            <v>0</v>
          </cell>
        </row>
        <row r="1035">
          <cell r="M1035">
            <v>0</v>
          </cell>
        </row>
        <row r="1036">
          <cell r="M1036">
            <v>0</v>
          </cell>
        </row>
        <row r="1037">
          <cell r="M1037">
            <v>0</v>
          </cell>
        </row>
        <row r="1038">
          <cell r="M1038">
            <v>0</v>
          </cell>
        </row>
        <row r="1039">
          <cell r="M1039">
            <v>0</v>
          </cell>
        </row>
        <row r="1040">
          <cell r="M1040">
            <v>0</v>
          </cell>
        </row>
        <row r="1041">
          <cell r="M1041">
            <v>0</v>
          </cell>
        </row>
        <row r="1042">
          <cell r="M1042">
            <v>0</v>
          </cell>
        </row>
        <row r="1043">
          <cell r="M1043">
            <v>0</v>
          </cell>
        </row>
        <row r="1044">
          <cell r="M1044">
            <v>0</v>
          </cell>
        </row>
        <row r="1045">
          <cell r="M1045">
            <v>0</v>
          </cell>
        </row>
        <row r="1046">
          <cell r="M1046">
            <v>0</v>
          </cell>
        </row>
        <row r="1047">
          <cell r="M1047">
            <v>0</v>
          </cell>
        </row>
        <row r="1048">
          <cell r="M1048">
            <v>0</v>
          </cell>
        </row>
        <row r="1049">
          <cell r="M1049">
            <v>0</v>
          </cell>
        </row>
        <row r="1050">
          <cell r="M1050">
            <v>0</v>
          </cell>
        </row>
        <row r="1051">
          <cell r="M1051">
            <v>0</v>
          </cell>
        </row>
        <row r="1052">
          <cell r="M1052">
            <v>0</v>
          </cell>
        </row>
        <row r="1053">
          <cell r="M1053">
            <v>0</v>
          </cell>
        </row>
        <row r="1054">
          <cell r="M1054">
            <v>0</v>
          </cell>
        </row>
        <row r="1055">
          <cell r="M1055">
            <v>0</v>
          </cell>
        </row>
        <row r="1056">
          <cell r="M1056">
            <v>0</v>
          </cell>
        </row>
        <row r="1057">
          <cell r="M1057">
            <v>0</v>
          </cell>
        </row>
        <row r="1058">
          <cell r="M1058">
            <v>0</v>
          </cell>
        </row>
        <row r="1059">
          <cell r="M1059">
            <v>0</v>
          </cell>
        </row>
        <row r="1060">
          <cell r="M1060">
            <v>0</v>
          </cell>
        </row>
        <row r="1061">
          <cell r="M1061">
            <v>0</v>
          </cell>
        </row>
        <row r="1062">
          <cell r="M1062">
            <v>0</v>
          </cell>
        </row>
        <row r="1063">
          <cell r="M1063">
            <v>0</v>
          </cell>
        </row>
        <row r="1064">
          <cell r="M1064">
            <v>0</v>
          </cell>
        </row>
        <row r="1065">
          <cell r="M1065">
            <v>0</v>
          </cell>
        </row>
        <row r="1066">
          <cell r="M1066">
            <v>0</v>
          </cell>
        </row>
        <row r="1067">
          <cell r="M1067">
            <v>0</v>
          </cell>
        </row>
        <row r="1068">
          <cell r="M1068">
            <v>0</v>
          </cell>
        </row>
        <row r="1069">
          <cell r="M1069">
            <v>0</v>
          </cell>
        </row>
        <row r="1070">
          <cell r="M1070">
            <v>0</v>
          </cell>
        </row>
        <row r="1071">
          <cell r="M1071">
            <v>0</v>
          </cell>
        </row>
        <row r="1072">
          <cell r="M1072">
            <v>0</v>
          </cell>
        </row>
        <row r="1073">
          <cell r="M1073">
            <v>0</v>
          </cell>
        </row>
        <row r="1074">
          <cell r="M1074">
            <v>0</v>
          </cell>
        </row>
        <row r="1075">
          <cell r="M1075">
            <v>0</v>
          </cell>
        </row>
        <row r="1076">
          <cell r="M1076">
            <v>0</v>
          </cell>
        </row>
        <row r="1077">
          <cell r="M1077">
            <v>0</v>
          </cell>
        </row>
        <row r="1078">
          <cell r="M1078">
            <v>0</v>
          </cell>
        </row>
        <row r="1079">
          <cell r="M1079">
            <v>0</v>
          </cell>
        </row>
        <row r="1080">
          <cell r="M1080">
            <v>0</v>
          </cell>
        </row>
        <row r="1081">
          <cell r="M1081">
            <v>0</v>
          </cell>
        </row>
        <row r="1082">
          <cell r="M1082">
            <v>0</v>
          </cell>
        </row>
        <row r="1083">
          <cell r="M1083">
            <v>0</v>
          </cell>
        </row>
        <row r="1084">
          <cell r="M1084">
            <v>0</v>
          </cell>
        </row>
        <row r="1085">
          <cell r="M1085">
            <v>0</v>
          </cell>
        </row>
        <row r="1086">
          <cell r="M1086">
            <v>0</v>
          </cell>
        </row>
        <row r="1087">
          <cell r="M1087">
            <v>0</v>
          </cell>
        </row>
        <row r="1088">
          <cell r="M1088">
            <v>0</v>
          </cell>
        </row>
        <row r="1089">
          <cell r="M1089">
            <v>0</v>
          </cell>
        </row>
        <row r="1090">
          <cell r="M1090">
            <v>0</v>
          </cell>
        </row>
        <row r="1091">
          <cell r="M1091">
            <v>0</v>
          </cell>
        </row>
        <row r="1092">
          <cell r="M1092">
            <v>0</v>
          </cell>
        </row>
        <row r="1093">
          <cell r="M1093">
            <v>0</v>
          </cell>
        </row>
        <row r="1094">
          <cell r="M1094">
            <v>0</v>
          </cell>
        </row>
        <row r="1095">
          <cell r="M1095">
            <v>0</v>
          </cell>
        </row>
        <row r="1096">
          <cell r="M1096">
            <v>0</v>
          </cell>
        </row>
        <row r="1097">
          <cell r="M1097">
            <v>0</v>
          </cell>
        </row>
        <row r="1098">
          <cell r="M1098">
            <v>0</v>
          </cell>
        </row>
        <row r="1099">
          <cell r="M1099">
            <v>0</v>
          </cell>
        </row>
        <row r="1100">
          <cell r="M1100">
            <v>0</v>
          </cell>
        </row>
        <row r="1101">
          <cell r="M1101">
            <v>0</v>
          </cell>
        </row>
        <row r="1102">
          <cell r="M1102">
            <v>0</v>
          </cell>
        </row>
        <row r="1103">
          <cell r="M1103">
            <v>0</v>
          </cell>
        </row>
        <row r="1104">
          <cell r="M1104">
            <v>0</v>
          </cell>
        </row>
        <row r="1105">
          <cell r="M1105">
            <v>0</v>
          </cell>
        </row>
        <row r="1106">
          <cell r="M1106">
            <v>0</v>
          </cell>
        </row>
        <row r="1107">
          <cell r="M1107">
            <v>0</v>
          </cell>
        </row>
        <row r="1108">
          <cell r="M1108">
            <v>0</v>
          </cell>
        </row>
        <row r="1109">
          <cell r="M1109">
            <v>0</v>
          </cell>
        </row>
        <row r="1110">
          <cell r="M1110">
            <v>0</v>
          </cell>
        </row>
        <row r="1111">
          <cell r="M1111">
            <v>0</v>
          </cell>
        </row>
        <row r="1112">
          <cell r="M1112">
            <v>0</v>
          </cell>
        </row>
        <row r="1113">
          <cell r="M1113">
            <v>0</v>
          </cell>
        </row>
        <row r="1114">
          <cell r="M1114">
            <v>0</v>
          </cell>
        </row>
        <row r="1115">
          <cell r="M1115">
            <v>0</v>
          </cell>
        </row>
        <row r="1116">
          <cell r="M1116">
            <v>0</v>
          </cell>
        </row>
        <row r="1117">
          <cell r="M1117">
            <v>0</v>
          </cell>
        </row>
        <row r="1118">
          <cell r="M1118">
            <v>0</v>
          </cell>
        </row>
        <row r="1119">
          <cell r="M1119">
            <v>0</v>
          </cell>
        </row>
        <row r="1120">
          <cell r="M1120">
            <v>0</v>
          </cell>
        </row>
        <row r="1121">
          <cell r="M1121">
            <v>0</v>
          </cell>
        </row>
        <row r="1122">
          <cell r="M1122">
            <v>0</v>
          </cell>
        </row>
        <row r="1123">
          <cell r="M1123">
            <v>0</v>
          </cell>
        </row>
        <row r="1124">
          <cell r="M1124">
            <v>0</v>
          </cell>
        </row>
        <row r="1125">
          <cell r="M1125">
            <v>0</v>
          </cell>
        </row>
        <row r="1126">
          <cell r="M1126">
            <v>0</v>
          </cell>
        </row>
        <row r="1127">
          <cell r="M1127">
            <v>0</v>
          </cell>
        </row>
        <row r="1128">
          <cell r="M1128">
            <v>0</v>
          </cell>
        </row>
        <row r="1129">
          <cell r="M1129">
            <v>0</v>
          </cell>
        </row>
        <row r="1130">
          <cell r="M1130">
            <v>0</v>
          </cell>
        </row>
        <row r="1131">
          <cell r="M1131">
            <v>0</v>
          </cell>
        </row>
        <row r="1132">
          <cell r="M1132">
            <v>0</v>
          </cell>
        </row>
        <row r="1133">
          <cell r="M1133">
            <v>0</v>
          </cell>
        </row>
        <row r="1134">
          <cell r="M1134">
            <v>0</v>
          </cell>
        </row>
        <row r="1135">
          <cell r="M1135">
            <v>0</v>
          </cell>
        </row>
        <row r="1136">
          <cell r="M1136">
            <v>0</v>
          </cell>
        </row>
        <row r="1137">
          <cell r="M1137">
            <v>0</v>
          </cell>
        </row>
        <row r="1138">
          <cell r="M1138">
            <v>0</v>
          </cell>
        </row>
        <row r="1139">
          <cell r="M1139">
            <v>0</v>
          </cell>
        </row>
        <row r="1140">
          <cell r="M1140">
            <v>0</v>
          </cell>
        </row>
        <row r="1141">
          <cell r="M1141">
            <v>0</v>
          </cell>
        </row>
        <row r="1142">
          <cell r="M1142">
            <v>0</v>
          </cell>
        </row>
        <row r="1143">
          <cell r="M1143">
            <v>0</v>
          </cell>
        </row>
        <row r="1144">
          <cell r="M1144">
            <v>0</v>
          </cell>
        </row>
        <row r="1145">
          <cell r="M1145">
            <v>0</v>
          </cell>
        </row>
        <row r="1146">
          <cell r="M1146">
            <v>0</v>
          </cell>
        </row>
        <row r="1147">
          <cell r="M1147">
            <v>0</v>
          </cell>
        </row>
        <row r="1148">
          <cell r="M1148">
            <v>0</v>
          </cell>
        </row>
        <row r="1149">
          <cell r="M1149">
            <v>0</v>
          </cell>
        </row>
        <row r="1150">
          <cell r="M1150">
            <v>0</v>
          </cell>
        </row>
        <row r="1151">
          <cell r="M1151">
            <v>0</v>
          </cell>
        </row>
        <row r="1152">
          <cell r="M1152">
            <v>0</v>
          </cell>
        </row>
        <row r="1153">
          <cell r="M1153">
            <v>0</v>
          </cell>
        </row>
        <row r="1154">
          <cell r="M1154">
            <v>0</v>
          </cell>
        </row>
        <row r="1155">
          <cell r="M1155">
            <v>0</v>
          </cell>
        </row>
        <row r="1156">
          <cell r="M1156">
            <v>0</v>
          </cell>
        </row>
        <row r="1157">
          <cell r="M1157">
            <v>0</v>
          </cell>
        </row>
        <row r="1158">
          <cell r="M1158">
            <v>0</v>
          </cell>
        </row>
        <row r="1159">
          <cell r="M1159">
            <v>0</v>
          </cell>
        </row>
        <row r="1160">
          <cell r="M1160">
            <v>0</v>
          </cell>
        </row>
        <row r="1161">
          <cell r="M1161">
            <v>0</v>
          </cell>
        </row>
        <row r="1162">
          <cell r="M1162">
            <v>0</v>
          </cell>
        </row>
        <row r="1163">
          <cell r="M1163">
            <v>0</v>
          </cell>
        </row>
        <row r="1164">
          <cell r="M1164">
            <v>0</v>
          </cell>
        </row>
        <row r="1165">
          <cell r="M1165">
            <v>0</v>
          </cell>
        </row>
        <row r="1166">
          <cell r="M1166">
            <v>0</v>
          </cell>
        </row>
        <row r="1167">
          <cell r="M1167">
            <v>0</v>
          </cell>
        </row>
        <row r="1168">
          <cell r="M1168">
            <v>0</v>
          </cell>
        </row>
        <row r="1169">
          <cell r="M1169">
            <v>0</v>
          </cell>
        </row>
        <row r="1170">
          <cell r="M1170">
            <v>0</v>
          </cell>
        </row>
        <row r="1171">
          <cell r="M1171">
            <v>0</v>
          </cell>
        </row>
        <row r="1172">
          <cell r="M1172">
            <v>0</v>
          </cell>
        </row>
        <row r="1173">
          <cell r="M1173">
            <v>0</v>
          </cell>
        </row>
        <row r="1174">
          <cell r="M1174">
            <v>0</v>
          </cell>
        </row>
        <row r="1175">
          <cell r="M1175">
            <v>0</v>
          </cell>
        </row>
        <row r="1176">
          <cell r="M1176">
            <v>0</v>
          </cell>
        </row>
        <row r="1177">
          <cell r="M1177">
            <v>0</v>
          </cell>
        </row>
        <row r="1178">
          <cell r="M1178">
            <v>0</v>
          </cell>
        </row>
        <row r="1179">
          <cell r="M1179">
            <v>0</v>
          </cell>
        </row>
        <row r="1180">
          <cell r="M1180">
            <v>0</v>
          </cell>
        </row>
        <row r="1181">
          <cell r="M1181">
            <v>0</v>
          </cell>
        </row>
        <row r="1182">
          <cell r="M1182">
            <v>0</v>
          </cell>
        </row>
        <row r="1183">
          <cell r="M1183">
            <v>0</v>
          </cell>
        </row>
        <row r="1184">
          <cell r="M1184">
            <v>0</v>
          </cell>
        </row>
        <row r="1185">
          <cell r="M1185">
            <v>0</v>
          </cell>
        </row>
        <row r="1186">
          <cell r="M1186">
            <v>0</v>
          </cell>
        </row>
        <row r="1187">
          <cell r="M1187">
            <v>0</v>
          </cell>
        </row>
        <row r="1188">
          <cell r="M1188">
            <v>0</v>
          </cell>
        </row>
        <row r="1189">
          <cell r="M1189">
            <v>0</v>
          </cell>
        </row>
        <row r="1190">
          <cell r="M1190">
            <v>0</v>
          </cell>
        </row>
        <row r="1191">
          <cell r="M1191">
            <v>0</v>
          </cell>
        </row>
        <row r="1192">
          <cell r="M1192">
            <v>0</v>
          </cell>
        </row>
        <row r="1193">
          <cell r="M1193">
            <v>0</v>
          </cell>
        </row>
        <row r="1194">
          <cell r="M1194">
            <v>0</v>
          </cell>
        </row>
        <row r="1195">
          <cell r="M1195">
            <v>0</v>
          </cell>
        </row>
        <row r="1196">
          <cell r="M1196">
            <v>0</v>
          </cell>
        </row>
        <row r="1197">
          <cell r="M1197">
            <v>0</v>
          </cell>
        </row>
        <row r="1198">
          <cell r="M1198">
            <v>0</v>
          </cell>
        </row>
        <row r="1199">
          <cell r="M1199">
            <v>0</v>
          </cell>
        </row>
        <row r="1200">
          <cell r="M1200">
            <v>0</v>
          </cell>
        </row>
        <row r="1201">
          <cell r="M1201">
            <v>0</v>
          </cell>
        </row>
        <row r="1202">
          <cell r="M1202">
            <v>0</v>
          </cell>
        </row>
        <row r="1203">
          <cell r="M1203">
            <v>0</v>
          </cell>
        </row>
        <row r="1204">
          <cell r="M1204">
            <v>0</v>
          </cell>
        </row>
        <row r="1205">
          <cell r="M1205">
            <v>0</v>
          </cell>
        </row>
        <row r="1206">
          <cell r="M1206">
            <v>0</v>
          </cell>
        </row>
        <row r="1207">
          <cell r="M1207">
            <v>0</v>
          </cell>
        </row>
        <row r="1208">
          <cell r="M1208">
            <v>0</v>
          </cell>
        </row>
        <row r="1209">
          <cell r="M1209">
            <v>0</v>
          </cell>
        </row>
        <row r="1210">
          <cell r="M1210">
            <v>0</v>
          </cell>
        </row>
        <row r="1211">
          <cell r="M1211">
            <v>0</v>
          </cell>
        </row>
        <row r="1212">
          <cell r="M1212">
            <v>0</v>
          </cell>
        </row>
        <row r="1213">
          <cell r="M1213">
            <v>0</v>
          </cell>
        </row>
        <row r="1214">
          <cell r="M1214">
            <v>0</v>
          </cell>
        </row>
        <row r="1215">
          <cell r="M1215">
            <v>0</v>
          </cell>
        </row>
        <row r="1216">
          <cell r="M1216">
            <v>0</v>
          </cell>
        </row>
        <row r="1217">
          <cell r="M1217">
            <v>0</v>
          </cell>
        </row>
        <row r="1218">
          <cell r="M1218">
            <v>0</v>
          </cell>
        </row>
        <row r="1219">
          <cell r="M1219">
            <v>0</v>
          </cell>
        </row>
        <row r="1220">
          <cell r="M1220">
            <v>0</v>
          </cell>
        </row>
        <row r="1221">
          <cell r="M1221">
            <v>0</v>
          </cell>
        </row>
        <row r="1222">
          <cell r="M1222">
            <v>0</v>
          </cell>
        </row>
        <row r="1223">
          <cell r="M1223">
            <v>0</v>
          </cell>
        </row>
        <row r="1224">
          <cell r="M1224">
            <v>0</v>
          </cell>
        </row>
        <row r="1225">
          <cell r="M1225">
            <v>0</v>
          </cell>
        </row>
        <row r="1226">
          <cell r="M1226">
            <v>0</v>
          </cell>
        </row>
        <row r="1227">
          <cell r="M1227">
            <v>0</v>
          </cell>
        </row>
        <row r="1228">
          <cell r="M1228">
            <v>0</v>
          </cell>
        </row>
        <row r="1229">
          <cell r="M1229">
            <v>0</v>
          </cell>
        </row>
        <row r="1230">
          <cell r="M1230">
            <v>0</v>
          </cell>
        </row>
        <row r="1231">
          <cell r="M1231">
            <v>0</v>
          </cell>
        </row>
        <row r="1232">
          <cell r="M1232">
            <v>0</v>
          </cell>
        </row>
        <row r="1233">
          <cell r="M1233">
            <v>0</v>
          </cell>
        </row>
        <row r="1234">
          <cell r="M1234">
            <v>0</v>
          </cell>
        </row>
        <row r="1235">
          <cell r="M1235">
            <v>0</v>
          </cell>
        </row>
        <row r="1236">
          <cell r="M1236">
            <v>0</v>
          </cell>
        </row>
        <row r="1237">
          <cell r="M1237">
            <v>0</v>
          </cell>
        </row>
        <row r="1238">
          <cell r="M1238">
            <v>0</v>
          </cell>
        </row>
        <row r="1239">
          <cell r="M1239">
            <v>0</v>
          </cell>
        </row>
        <row r="1240">
          <cell r="M1240">
            <v>0</v>
          </cell>
        </row>
        <row r="1241">
          <cell r="M1241">
            <v>0</v>
          </cell>
        </row>
        <row r="1242">
          <cell r="M1242">
            <v>0</v>
          </cell>
        </row>
        <row r="1243">
          <cell r="M1243">
            <v>0</v>
          </cell>
        </row>
        <row r="1244">
          <cell r="M1244">
            <v>0</v>
          </cell>
        </row>
        <row r="1245">
          <cell r="M1245">
            <v>0</v>
          </cell>
        </row>
        <row r="1246">
          <cell r="M1246">
            <v>0</v>
          </cell>
        </row>
        <row r="1247">
          <cell r="M1247">
            <v>0</v>
          </cell>
        </row>
        <row r="1248">
          <cell r="M1248">
            <v>0</v>
          </cell>
        </row>
        <row r="1249">
          <cell r="M1249">
            <v>0</v>
          </cell>
        </row>
        <row r="1250">
          <cell r="M1250">
            <v>0</v>
          </cell>
        </row>
        <row r="1251">
          <cell r="M1251">
            <v>0</v>
          </cell>
        </row>
        <row r="1252">
          <cell r="M1252">
            <v>0</v>
          </cell>
        </row>
        <row r="1253">
          <cell r="M1253">
            <v>0</v>
          </cell>
        </row>
        <row r="1254">
          <cell r="M1254">
            <v>0</v>
          </cell>
        </row>
        <row r="1255">
          <cell r="M1255">
            <v>0</v>
          </cell>
        </row>
        <row r="1256">
          <cell r="M1256">
            <v>0</v>
          </cell>
        </row>
        <row r="1257">
          <cell r="M1257">
            <v>0</v>
          </cell>
        </row>
        <row r="1258">
          <cell r="M1258">
            <v>0</v>
          </cell>
        </row>
        <row r="1259">
          <cell r="M1259">
            <v>0</v>
          </cell>
        </row>
        <row r="1260">
          <cell r="M1260">
            <v>0</v>
          </cell>
        </row>
        <row r="1261">
          <cell r="M1261">
            <v>0</v>
          </cell>
        </row>
        <row r="1262">
          <cell r="M1262">
            <v>0</v>
          </cell>
        </row>
        <row r="1263">
          <cell r="M1263">
            <v>0</v>
          </cell>
        </row>
        <row r="1264">
          <cell r="M1264">
            <v>0</v>
          </cell>
        </row>
        <row r="1265">
          <cell r="M1265">
            <v>0</v>
          </cell>
        </row>
        <row r="1266">
          <cell r="M1266">
            <v>0</v>
          </cell>
        </row>
        <row r="1267">
          <cell r="M1267">
            <v>0</v>
          </cell>
        </row>
        <row r="1268">
          <cell r="M1268">
            <v>0</v>
          </cell>
        </row>
        <row r="1269">
          <cell r="M1269">
            <v>0</v>
          </cell>
        </row>
        <row r="1270">
          <cell r="M1270">
            <v>0</v>
          </cell>
        </row>
        <row r="1271">
          <cell r="M1271">
            <v>0</v>
          </cell>
        </row>
        <row r="1272">
          <cell r="M1272">
            <v>0</v>
          </cell>
        </row>
        <row r="1273">
          <cell r="M1273">
            <v>0</v>
          </cell>
        </row>
        <row r="1274">
          <cell r="M1274">
            <v>0</v>
          </cell>
        </row>
        <row r="1275">
          <cell r="M1275">
            <v>0</v>
          </cell>
        </row>
        <row r="1276">
          <cell r="M1276">
            <v>0</v>
          </cell>
        </row>
        <row r="1277">
          <cell r="M1277">
            <v>0</v>
          </cell>
        </row>
        <row r="1278">
          <cell r="M1278">
            <v>0</v>
          </cell>
        </row>
        <row r="1279">
          <cell r="M1279">
            <v>0</v>
          </cell>
        </row>
        <row r="1280">
          <cell r="M1280">
            <v>0</v>
          </cell>
        </row>
        <row r="1281">
          <cell r="M1281">
            <v>0</v>
          </cell>
        </row>
        <row r="1282">
          <cell r="M1282">
            <v>0</v>
          </cell>
        </row>
        <row r="1283">
          <cell r="M1283">
            <v>0</v>
          </cell>
        </row>
        <row r="1284">
          <cell r="M1284">
            <v>0</v>
          </cell>
        </row>
        <row r="1285">
          <cell r="M1285">
            <v>0</v>
          </cell>
        </row>
        <row r="1286">
          <cell r="M1286">
            <v>0</v>
          </cell>
        </row>
        <row r="1287">
          <cell r="M1287">
            <v>0</v>
          </cell>
        </row>
        <row r="1288">
          <cell r="M1288">
            <v>0</v>
          </cell>
        </row>
        <row r="1289">
          <cell r="M1289">
            <v>0</v>
          </cell>
        </row>
        <row r="1290">
          <cell r="M1290">
            <v>0</v>
          </cell>
        </row>
        <row r="1291">
          <cell r="M1291">
            <v>0</v>
          </cell>
        </row>
        <row r="1292">
          <cell r="M1292">
            <v>0</v>
          </cell>
        </row>
        <row r="1293">
          <cell r="M1293">
            <v>0</v>
          </cell>
        </row>
        <row r="1294">
          <cell r="M1294">
            <v>0</v>
          </cell>
        </row>
        <row r="1295">
          <cell r="M1295">
            <v>0</v>
          </cell>
        </row>
        <row r="1296">
          <cell r="M1296">
            <v>0</v>
          </cell>
        </row>
        <row r="1297">
          <cell r="M1297">
            <v>0</v>
          </cell>
        </row>
        <row r="1298">
          <cell r="M1298">
            <v>0</v>
          </cell>
        </row>
        <row r="1299">
          <cell r="M1299">
            <v>0</v>
          </cell>
        </row>
        <row r="1300">
          <cell r="M1300">
            <v>0</v>
          </cell>
        </row>
        <row r="1301">
          <cell r="M1301">
            <v>0</v>
          </cell>
        </row>
        <row r="1302">
          <cell r="M1302">
            <v>0</v>
          </cell>
        </row>
        <row r="1303">
          <cell r="M1303">
            <v>0</v>
          </cell>
        </row>
        <row r="1304">
          <cell r="M1304">
            <v>0</v>
          </cell>
        </row>
        <row r="1305">
          <cell r="M1305">
            <v>0</v>
          </cell>
        </row>
        <row r="1306">
          <cell r="M1306">
            <v>0</v>
          </cell>
        </row>
        <row r="1307">
          <cell r="M1307">
            <v>0</v>
          </cell>
        </row>
        <row r="1308">
          <cell r="M1308">
            <v>0</v>
          </cell>
        </row>
        <row r="1309">
          <cell r="M1309">
            <v>0</v>
          </cell>
        </row>
        <row r="1310">
          <cell r="M1310">
            <v>0</v>
          </cell>
        </row>
        <row r="1311">
          <cell r="M1311">
            <v>0</v>
          </cell>
        </row>
        <row r="1312">
          <cell r="M1312">
            <v>0</v>
          </cell>
        </row>
        <row r="1313">
          <cell r="M1313">
            <v>0</v>
          </cell>
        </row>
        <row r="1314">
          <cell r="M1314">
            <v>0</v>
          </cell>
        </row>
        <row r="1315">
          <cell r="M1315">
            <v>0</v>
          </cell>
        </row>
        <row r="1316">
          <cell r="M1316">
            <v>0</v>
          </cell>
        </row>
        <row r="1317">
          <cell r="M1317">
            <v>0</v>
          </cell>
        </row>
        <row r="1318">
          <cell r="M1318">
            <v>0</v>
          </cell>
        </row>
        <row r="1319">
          <cell r="M1319">
            <v>0</v>
          </cell>
        </row>
        <row r="1320">
          <cell r="M1320">
            <v>0</v>
          </cell>
        </row>
        <row r="1321">
          <cell r="M1321">
            <v>0</v>
          </cell>
        </row>
        <row r="1322">
          <cell r="M1322">
            <v>0</v>
          </cell>
        </row>
        <row r="1323">
          <cell r="M1323">
            <v>0</v>
          </cell>
        </row>
        <row r="1324">
          <cell r="M1324">
            <v>0</v>
          </cell>
        </row>
        <row r="1325">
          <cell r="M1325">
            <v>0</v>
          </cell>
        </row>
        <row r="1326">
          <cell r="M1326">
            <v>0</v>
          </cell>
        </row>
        <row r="1327">
          <cell r="M1327">
            <v>0</v>
          </cell>
        </row>
        <row r="1328">
          <cell r="M1328">
            <v>0</v>
          </cell>
        </row>
        <row r="1329">
          <cell r="M1329">
            <v>0</v>
          </cell>
        </row>
        <row r="1330">
          <cell r="M1330">
            <v>0</v>
          </cell>
        </row>
        <row r="1331">
          <cell r="M1331">
            <v>0</v>
          </cell>
        </row>
        <row r="1332">
          <cell r="M1332">
            <v>0</v>
          </cell>
        </row>
        <row r="1333">
          <cell r="M1333">
            <v>0</v>
          </cell>
        </row>
        <row r="1334">
          <cell r="M1334">
            <v>0</v>
          </cell>
        </row>
        <row r="1335">
          <cell r="M1335">
            <v>0</v>
          </cell>
        </row>
        <row r="1336">
          <cell r="M1336">
            <v>0</v>
          </cell>
        </row>
        <row r="1337">
          <cell r="M1337">
            <v>0</v>
          </cell>
        </row>
        <row r="1338">
          <cell r="M1338">
            <v>0</v>
          </cell>
        </row>
        <row r="1339">
          <cell r="M1339">
            <v>0</v>
          </cell>
        </row>
        <row r="1340">
          <cell r="M1340">
            <v>0</v>
          </cell>
        </row>
        <row r="1341">
          <cell r="M1341">
            <v>0</v>
          </cell>
        </row>
        <row r="1342">
          <cell r="M1342">
            <v>0</v>
          </cell>
        </row>
        <row r="1343">
          <cell r="M1343">
            <v>0</v>
          </cell>
        </row>
        <row r="1344">
          <cell r="M1344">
            <v>0</v>
          </cell>
        </row>
        <row r="1345">
          <cell r="M1345">
            <v>0</v>
          </cell>
        </row>
        <row r="1346">
          <cell r="M1346">
            <v>0</v>
          </cell>
        </row>
        <row r="1347">
          <cell r="M1347">
            <v>0</v>
          </cell>
        </row>
        <row r="1348">
          <cell r="M1348">
            <v>0</v>
          </cell>
        </row>
        <row r="1349">
          <cell r="M1349">
            <v>0</v>
          </cell>
        </row>
        <row r="1350">
          <cell r="M1350">
            <v>0</v>
          </cell>
        </row>
        <row r="1351">
          <cell r="M1351">
            <v>0</v>
          </cell>
        </row>
        <row r="1352">
          <cell r="M1352">
            <v>0</v>
          </cell>
        </row>
        <row r="1353">
          <cell r="M1353">
            <v>0</v>
          </cell>
        </row>
        <row r="1354">
          <cell r="M1354">
            <v>0</v>
          </cell>
        </row>
        <row r="1355">
          <cell r="M1355">
            <v>0</v>
          </cell>
        </row>
        <row r="1356">
          <cell r="M1356">
            <v>0</v>
          </cell>
        </row>
        <row r="1357">
          <cell r="M1357">
            <v>0</v>
          </cell>
        </row>
        <row r="1358">
          <cell r="M1358">
            <v>0</v>
          </cell>
        </row>
        <row r="1359">
          <cell r="M1359">
            <v>0</v>
          </cell>
        </row>
        <row r="1360">
          <cell r="M1360">
            <v>0</v>
          </cell>
        </row>
        <row r="1361">
          <cell r="M1361">
            <v>0</v>
          </cell>
        </row>
        <row r="1362">
          <cell r="M1362">
            <v>0</v>
          </cell>
        </row>
        <row r="1363">
          <cell r="M1363">
            <v>0</v>
          </cell>
        </row>
        <row r="1364">
          <cell r="M1364">
            <v>0</v>
          </cell>
        </row>
        <row r="1365">
          <cell r="M1365">
            <v>0</v>
          </cell>
        </row>
        <row r="1366">
          <cell r="M1366">
            <v>0</v>
          </cell>
        </row>
        <row r="1367">
          <cell r="M1367">
            <v>0</v>
          </cell>
        </row>
        <row r="1368">
          <cell r="M1368">
            <v>0</v>
          </cell>
        </row>
        <row r="1369">
          <cell r="M1369">
            <v>0</v>
          </cell>
        </row>
        <row r="1370">
          <cell r="M1370">
            <v>0</v>
          </cell>
        </row>
        <row r="1371">
          <cell r="M1371">
            <v>0</v>
          </cell>
        </row>
        <row r="1372">
          <cell r="M1372">
            <v>0</v>
          </cell>
        </row>
        <row r="1373">
          <cell r="M1373">
            <v>0</v>
          </cell>
        </row>
        <row r="1374">
          <cell r="M1374">
            <v>0</v>
          </cell>
        </row>
        <row r="1375">
          <cell r="M1375">
            <v>0</v>
          </cell>
        </row>
        <row r="1376">
          <cell r="M1376">
            <v>0</v>
          </cell>
        </row>
        <row r="1377">
          <cell r="M1377">
            <v>0</v>
          </cell>
        </row>
        <row r="1378">
          <cell r="M1378">
            <v>0</v>
          </cell>
        </row>
        <row r="1379">
          <cell r="M1379">
            <v>0</v>
          </cell>
        </row>
        <row r="1380">
          <cell r="M1380">
            <v>0</v>
          </cell>
        </row>
        <row r="1381">
          <cell r="M1381">
            <v>0</v>
          </cell>
        </row>
        <row r="1382">
          <cell r="M1382">
            <v>0</v>
          </cell>
        </row>
        <row r="1383">
          <cell r="M1383">
            <v>0</v>
          </cell>
        </row>
        <row r="1384">
          <cell r="M1384">
            <v>0</v>
          </cell>
        </row>
        <row r="1385">
          <cell r="M1385">
            <v>0</v>
          </cell>
        </row>
        <row r="1386">
          <cell r="M1386">
            <v>0</v>
          </cell>
        </row>
        <row r="1387">
          <cell r="M1387">
            <v>0</v>
          </cell>
        </row>
        <row r="1388">
          <cell r="M1388">
            <v>0</v>
          </cell>
        </row>
        <row r="1389">
          <cell r="M1389">
            <v>0</v>
          </cell>
        </row>
        <row r="1390">
          <cell r="M1390">
            <v>0</v>
          </cell>
        </row>
        <row r="1391">
          <cell r="M1391">
            <v>0</v>
          </cell>
        </row>
        <row r="1392">
          <cell r="M1392">
            <v>0</v>
          </cell>
        </row>
        <row r="1393">
          <cell r="M1393">
            <v>0</v>
          </cell>
        </row>
        <row r="1394">
          <cell r="M1394">
            <v>0</v>
          </cell>
        </row>
        <row r="1395">
          <cell r="M1395">
            <v>0</v>
          </cell>
        </row>
        <row r="1396">
          <cell r="M1396">
            <v>0</v>
          </cell>
        </row>
        <row r="1397">
          <cell r="M1397">
            <v>0</v>
          </cell>
        </row>
        <row r="1398">
          <cell r="M1398">
            <v>0</v>
          </cell>
        </row>
        <row r="1399">
          <cell r="M1399">
            <v>0</v>
          </cell>
        </row>
        <row r="1400">
          <cell r="M1400">
            <v>0</v>
          </cell>
        </row>
        <row r="1401">
          <cell r="M1401">
            <v>0</v>
          </cell>
        </row>
        <row r="1402">
          <cell r="M1402">
            <v>0</v>
          </cell>
        </row>
        <row r="1403">
          <cell r="M1403">
            <v>0</v>
          </cell>
        </row>
        <row r="1404">
          <cell r="M1404">
            <v>0</v>
          </cell>
        </row>
        <row r="1405">
          <cell r="M1405">
            <v>0</v>
          </cell>
        </row>
        <row r="1406">
          <cell r="M1406">
            <v>0</v>
          </cell>
        </row>
        <row r="1407">
          <cell r="M1407">
            <v>0</v>
          </cell>
        </row>
        <row r="1408">
          <cell r="M1408">
            <v>0</v>
          </cell>
        </row>
        <row r="1409">
          <cell r="M1409">
            <v>0</v>
          </cell>
        </row>
        <row r="1410">
          <cell r="M1410">
            <v>0</v>
          </cell>
        </row>
        <row r="1411">
          <cell r="M1411">
            <v>0</v>
          </cell>
        </row>
        <row r="1412">
          <cell r="M1412">
            <v>0</v>
          </cell>
        </row>
        <row r="1413">
          <cell r="M1413">
            <v>0</v>
          </cell>
        </row>
        <row r="1414">
          <cell r="M1414">
            <v>0</v>
          </cell>
        </row>
        <row r="1415">
          <cell r="M1415">
            <v>0</v>
          </cell>
        </row>
        <row r="1416">
          <cell r="M1416">
            <v>0</v>
          </cell>
        </row>
        <row r="1417">
          <cell r="M1417">
            <v>0</v>
          </cell>
        </row>
        <row r="1418">
          <cell r="M1418">
            <v>0</v>
          </cell>
        </row>
        <row r="1419">
          <cell r="M1419">
            <v>0</v>
          </cell>
        </row>
        <row r="1420">
          <cell r="M1420">
            <v>0</v>
          </cell>
        </row>
        <row r="1421">
          <cell r="M1421">
            <v>0</v>
          </cell>
        </row>
        <row r="1422">
          <cell r="M1422">
            <v>0</v>
          </cell>
        </row>
        <row r="1423">
          <cell r="M1423">
            <v>0</v>
          </cell>
        </row>
        <row r="1424">
          <cell r="M1424">
            <v>0</v>
          </cell>
        </row>
        <row r="1425">
          <cell r="M1425">
            <v>0</v>
          </cell>
        </row>
        <row r="1426">
          <cell r="M1426">
            <v>0</v>
          </cell>
        </row>
        <row r="1427">
          <cell r="M1427">
            <v>0</v>
          </cell>
        </row>
        <row r="1428">
          <cell r="M1428">
            <v>0</v>
          </cell>
        </row>
        <row r="1429">
          <cell r="M1429">
            <v>0</v>
          </cell>
        </row>
        <row r="1430">
          <cell r="M1430">
            <v>0</v>
          </cell>
        </row>
        <row r="1431">
          <cell r="M1431">
            <v>0</v>
          </cell>
        </row>
        <row r="1432">
          <cell r="M1432">
            <v>0</v>
          </cell>
        </row>
        <row r="1433">
          <cell r="M1433">
            <v>0</v>
          </cell>
        </row>
        <row r="1434">
          <cell r="M1434">
            <v>0</v>
          </cell>
        </row>
        <row r="1435">
          <cell r="M1435">
            <v>0</v>
          </cell>
        </row>
        <row r="1436">
          <cell r="M1436">
            <v>0</v>
          </cell>
        </row>
        <row r="1437">
          <cell r="M1437">
            <v>0</v>
          </cell>
        </row>
        <row r="1438">
          <cell r="M1438">
            <v>0</v>
          </cell>
        </row>
        <row r="1439">
          <cell r="M1439">
            <v>0</v>
          </cell>
        </row>
        <row r="1440">
          <cell r="M1440">
            <v>0</v>
          </cell>
        </row>
        <row r="1441">
          <cell r="M1441">
            <v>0</v>
          </cell>
        </row>
        <row r="1442">
          <cell r="M1442">
            <v>0</v>
          </cell>
        </row>
        <row r="1443">
          <cell r="M1443">
            <v>0</v>
          </cell>
        </row>
        <row r="1444">
          <cell r="M1444">
            <v>0</v>
          </cell>
        </row>
        <row r="1445">
          <cell r="M1445">
            <v>0</v>
          </cell>
        </row>
        <row r="1446">
          <cell r="M1446">
            <v>0</v>
          </cell>
        </row>
        <row r="1447">
          <cell r="M1447">
            <v>0</v>
          </cell>
        </row>
        <row r="1448">
          <cell r="M1448">
            <v>0</v>
          </cell>
        </row>
        <row r="1449">
          <cell r="M1449">
            <v>0</v>
          </cell>
        </row>
        <row r="1450">
          <cell r="M1450">
            <v>0</v>
          </cell>
        </row>
        <row r="1451">
          <cell r="M1451">
            <v>0</v>
          </cell>
        </row>
        <row r="1452">
          <cell r="M1452">
            <v>0</v>
          </cell>
        </row>
        <row r="1453">
          <cell r="M1453">
            <v>0</v>
          </cell>
        </row>
        <row r="1454">
          <cell r="M1454">
            <v>0</v>
          </cell>
        </row>
        <row r="1455">
          <cell r="M1455">
            <v>0</v>
          </cell>
        </row>
        <row r="1456">
          <cell r="M1456">
            <v>0</v>
          </cell>
        </row>
        <row r="1457">
          <cell r="M1457">
            <v>0</v>
          </cell>
        </row>
        <row r="1458">
          <cell r="M1458">
            <v>0</v>
          </cell>
        </row>
        <row r="1459">
          <cell r="M1459">
            <v>0</v>
          </cell>
        </row>
        <row r="1460">
          <cell r="M1460">
            <v>0</v>
          </cell>
        </row>
        <row r="1461">
          <cell r="M1461">
            <v>0</v>
          </cell>
        </row>
        <row r="1462">
          <cell r="M1462">
            <v>0</v>
          </cell>
        </row>
        <row r="1463">
          <cell r="M1463">
            <v>0</v>
          </cell>
        </row>
        <row r="1464">
          <cell r="M1464">
            <v>0</v>
          </cell>
        </row>
        <row r="1465">
          <cell r="M1465">
            <v>0</v>
          </cell>
        </row>
        <row r="1466">
          <cell r="M1466">
            <v>0</v>
          </cell>
        </row>
        <row r="1467">
          <cell r="M1467">
            <v>0</v>
          </cell>
        </row>
        <row r="1468">
          <cell r="M1468">
            <v>0</v>
          </cell>
        </row>
        <row r="1469">
          <cell r="M1469">
            <v>0</v>
          </cell>
        </row>
        <row r="1470">
          <cell r="M1470">
            <v>0</v>
          </cell>
        </row>
        <row r="1471">
          <cell r="M1471">
            <v>0</v>
          </cell>
        </row>
        <row r="1472">
          <cell r="M1472">
            <v>0</v>
          </cell>
        </row>
        <row r="1473">
          <cell r="M1473">
            <v>0</v>
          </cell>
        </row>
        <row r="1474">
          <cell r="M1474">
            <v>0</v>
          </cell>
        </row>
        <row r="1475">
          <cell r="M1475">
            <v>0</v>
          </cell>
        </row>
        <row r="1476">
          <cell r="M1476">
            <v>0</v>
          </cell>
        </row>
        <row r="1477">
          <cell r="M1477">
            <v>0</v>
          </cell>
        </row>
        <row r="1478">
          <cell r="M1478">
            <v>0</v>
          </cell>
        </row>
        <row r="1479">
          <cell r="M1479">
            <v>0</v>
          </cell>
        </row>
        <row r="1480">
          <cell r="M1480">
            <v>0</v>
          </cell>
        </row>
      </sheetData>
      <sheetData sheetId="14">
        <row r="2">
          <cell r="D2" t="str">
            <v>ISC-SRV-ESX01</v>
          </cell>
          <cell r="F2">
            <v>25414</v>
          </cell>
          <cell r="G2">
            <v>2</v>
          </cell>
          <cell r="J2">
            <v>96</v>
          </cell>
        </row>
        <row r="3">
          <cell r="D3" t="str">
            <v>ISC-LYO-ESXVC01</v>
          </cell>
          <cell r="F3">
            <v>0</v>
          </cell>
          <cell r="G3">
            <v>2</v>
          </cell>
          <cell r="J3">
            <v>72</v>
          </cell>
        </row>
        <row r="4">
          <cell r="D4" t="str">
            <v>ISC-LYO-ESXVC02</v>
          </cell>
          <cell r="F4">
            <v>0</v>
          </cell>
          <cell r="G4">
            <v>2</v>
          </cell>
          <cell r="J4">
            <v>72</v>
          </cell>
        </row>
        <row r="5">
          <cell r="D5" t="str">
            <v>VMW-POC-VIEW</v>
          </cell>
          <cell r="F5">
            <v>0</v>
          </cell>
          <cell r="G5">
            <v>2</v>
          </cell>
          <cell r="J5">
            <v>72</v>
          </cell>
        </row>
        <row r="6">
          <cell r="D6" t="str">
            <v>MIF-SUNSHINE03</v>
          </cell>
          <cell r="F6">
            <v>50</v>
          </cell>
          <cell r="G6">
            <v>2</v>
          </cell>
          <cell r="J6">
            <v>16</v>
          </cell>
        </row>
        <row r="7">
          <cell r="D7" t="str">
            <v>ISC-SRV-ESX02</v>
          </cell>
          <cell r="F7">
            <v>25414</v>
          </cell>
          <cell r="J7">
            <v>0</v>
          </cell>
        </row>
        <row r="8">
          <cell r="D8" t="str">
            <v>ISC-SRV-ESX03</v>
          </cell>
          <cell r="F8">
            <v>25414</v>
          </cell>
          <cell r="G8">
            <v>2</v>
          </cell>
          <cell r="J8">
            <v>96</v>
          </cell>
        </row>
        <row r="9">
          <cell r="D9" t="str">
            <v>RAT-SRV-FWEB</v>
          </cell>
          <cell r="F9">
            <v>0</v>
          </cell>
          <cell r="J9">
            <v>0</v>
          </cell>
        </row>
        <row r="10">
          <cell r="D10" t="str">
            <v>RAT-SRV-DWEB</v>
          </cell>
          <cell r="F10">
            <v>0</v>
          </cell>
          <cell r="J10">
            <v>0</v>
          </cell>
        </row>
        <row r="11">
          <cell r="D11" t="str">
            <v>RAT-SRV-FWEBS</v>
          </cell>
          <cell r="F11">
            <v>0</v>
          </cell>
          <cell r="J11">
            <v>0</v>
          </cell>
        </row>
        <row r="12">
          <cell r="D12" t="str">
            <v>RAT-SRV-DWEBS</v>
          </cell>
          <cell r="F12">
            <v>0</v>
          </cell>
          <cell r="J12">
            <v>0</v>
          </cell>
        </row>
        <row r="13">
          <cell r="D13" t="str">
            <v>MIF-SRV-CTX03</v>
          </cell>
          <cell r="F13">
            <v>0</v>
          </cell>
          <cell r="J13">
            <v>0</v>
          </cell>
        </row>
        <row r="14">
          <cell r="D14" t="str">
            <v>MIF-SRV-CTX04</v>
          </cell>
          <cell r="F14">
            <v>0</v>
          </cell>
          <cell r="J14">
            <v>0</v>
          </cell>
        </row>
        <row r="15">
          <cell r="D15" t="str">
            <v>MIF-SRV-SUNDB02</v>
          </cell>
          <cell r="F15">
            <v>0</v>
          </cell>
          <cell r="J15">
            <v>0</v>
          </cell>
        </row>
        <row r="16">
          <cell r="D16" t="str">
            <v>ISC-LYO1-ESX10</v>
          </cell>
          <cell r="F16">
            <v>0</v>
          </cell>
          <cell r="J16">
            <v>0</v>
          </cell>
        </row>
        <row r="17">
          <cell r="D17" t="str">
            <v>MPB-SRV-ESXV05</v>
          </cell>
          <cell r="F17">
            <v>4365</v>
          </cell>
          <cell r="G17">
            <v>2</v>
          </cell>
          <cell r="J17">
            <v>72</v>
          </cell>
        </row>
        <row r="18">
          <cell r="D18" t="str">
            <v>BEL-S2082BEL</v>
          </cell>
          <cell r="F18">
            <v>0</v>
          </cell>
          <cell r="G18">
            <v>2</v>
          </cell>
          <cell r="J18">
            <v>48</v>
          </cell>
        </row>
        <row r="19">
          <cell r="D19" t="str">
            <v>BEL-S2022BEL</v>
          </cell>
          <cell r="F19">
            <v>0</v>
          </cell>
          <cell r="G19">
            <v>2</v>
          </cell>
          <cell r="J19">
            <v>32</v>
          </cell>
        </row>
        <row r="20">
          <cell r="D20" t="str">
            <v>BEL-S2019BEL</v>
          </cell>
          <cell r="F20">
            <v>0</v>
          </cell>
          <cell r="G20">
            <v>2</v>
          </cell>
          <cell r="J20">
            <v>32</v>
          </cell>
        </row>
        <row r="21">
          <cell r="D21" t="str">
            <v>BEL-S2015BEL</v>
          </cell>
          <cell r="F21">
            <v>0</v>
          </cell>
          <cell r="G21">
            <v>2</v>
          </cell>
          <cell r="J21">
            <v>48</v>
          </cell>
        </row>
        <row r="22">
          <cell r="D22" t="str">
            <v>BEL-S0191BEL</v>
          </cell>
          <cell r="F22">
            <v>0</v>
          </cell>
          <cell r="J22">
            <v>0</v>
          </cell>
        </row>
        <row r="23">
          <cell r="D23" t="str">
            <v>ISC-LYO1-ESX07</v>
          </cell>
          <cell r="F23">
            <v>0</v>
          </cell>
          <cell r="G23">
            <v>2</v>
          </cell>
          <cell r="J23">
            <v>64</v>
          </cell>
        </row>
        <row r="24">
          <cell r="D24" t="str">
            <v>ISC-LYO1-ESX09</v>
          </cell>
          <cell r="F24">
            <v>0</v>
          </cell>
          <cell r="G24">
            <v>2</v>
          </cell>
          <cell r="J24">
            <v>96</v>
          </cell>
        </row>
        <row r="25">
          <cell r="D25" t="str">
            <v>ISC-LYO1-ESX08</v>
          </cell>
          <cell r="F25">
            <v>0</v>
          </cell>
          <cell r="G25">
            <v>2</v>
          </cell>
          <cell r="J25">
            <v>96</v>
          </cell>
        </row>
        <row r="26">
          <cell r="D26" t="str">
            <v>MPB-SRV-ESXV1</v>
          </cell>
          <cell r="F26">
            <v>0</v>
          </cell>
          <cell r="G26">
            <v>2</v>
          </cell>
          <cell r="J26">
            <v>72</v>
          </cell>
        </row>
        <row r="27">
          <cell r="D27" t="str">
            <v>MPB-SRV-ESXV2</v>
          </cell>
          <cell r="F27">
            <v>0</v>
          </cell>
          <cell r="G27">
            <v>2</v>
          </cell>
          <cell r="J27">
            <v>72</v>
          </cell>
        </row>
        <row r="28">
          <cell r="D28" t="str">
            <v>MPB-SRV-ESXV3</v>
          </cell>
          <cell r="F28">
            <v>0</v>
          </cell>
          <cell r="G28">
            <v>2</v>
          </cell>
          <cell r="J28">
            <v>72</v>
          </cell>
        </row>
        <row r="29">
          <cell r="D29" t="str">
            <v>MPB-SRV-ESXV4</v>
          </cell>
          <cell r="F29">
            <v>0</v>
          </cell>
          <cell r="G29">
            <v>2</v>
          </cell>
          <cell r="J29">
            <v>72</v>
          </cell>
        </row>
        <row r="30">
          <cell r="D30" t="str">
            <v>ISC-LYO1-DRP01</v>
          </cell>
          <cell r="F30">
            <v>0</v>
          </cell>
          <cell r="G30">
            <v>2</v>
          </cell>
          <cell r="J30">
            <v>16</v>
          </cell>
        </row>
        <row r="31">
          <cell r="D31" t="str">
            <v>ISC-LYO1-MS01</v>
          </cell>
          <cell r="F31">
            <v>0</v>
          </cell>
          <cell r="J31">
            <v>0</v>
          </cell>
        </row>
        <row r="32">
          <cell r="D32" t="str">
            <v>ISC-SRV-ESX04</v>
          </cell>
          <cell r="F32">
            <v>25414</v>
          </cell>
          <cell r="G32">
            <v>2</v>
          </cell>
          <cell r="J32">
            <v>48</v>
          </cell>
        </row>
        <row r="33">
          <cell r="D33" t="str">
            <v>ISC-SRV-ESX05</v>
          </cell>
          <cell r="F33">
            <v>25414</v>
          </cell>
          <cell r="G33">
            <v>2</v>
          </cell>
          <cell r="J33">
            <v>48</v>
          </cell>
        </row>
        <row r="34">
          <cell r="D34" t="str">
            <v>BEL-S2008BEL</v>
          </cell>
          <cell r="F34">
            <v>0</v>
          </cell>
          <cell r="G34">
            <v>2</v>
          </cell>
          <cell r="J34">
            <v>32</v>
          </cell>
        </row>
        <row r="35">
          <cell r="D35" t="str">
            <v>OMEGA-SRV-VC04</v>
          </cell>
          <cell r="F35">
            <v>0</v>
          </cell>
          <cell r="G35">
            <v>2</v>
          </cell>
          <cell r="J35">
            <v>8</v>
          </cell>
        </row>
        <row r="36">
          <cell r="D36" t="str">
            <v>MPB-SRV-ESXV06</v>
          </cell>
          <cell r="F36">
            <v>4365</v>
          </cell>
          <cell r="G36">
            <v>2</v>
          </cell>
          <cell r="J36">
            <v>72</v>
          </cell>
        </row>
        <row r="37">
          <cell r="D37" t="str">
            <v>INM-SRV-MBX02</v>
          </cell>
          <cell r="F37">
            <v>0</v>
          </cell>
          <cell r="G37">
            <v>2</v>
          </cell>
          <cell r="J37">
            <v>16</v>
          </cell>
        </row>
        <row r="38">
          <cell r="D38" t="str">
            <v>AMP-PRA-GROIX</v>
          </cell>
          <cell r="F38">
            <v>0</v>
          </cell>
          <cell r="G38">
            <v>2</v>
          </cell>
          <cell r="J38">
            <v>16</v>
          </cell>
        </row>
        <row r="39">
          <cell r="D39" t="str">
            <v>AMP-PRA-HAWAI</v>
          </cell>
          <cell r="F39">
            <v>0</v>
          </cell>
          <cell r="G39">
            <v>2</v>
          </cell>
          <cell r="J39">
            <v>16</v>
          </cell>
        </row>
        <row r="40">
          <cell r="D40" t="str">
            <v>MIF-SRV-SUNDB03</v>
          </cell>
          <cell r="F40">
            <v>0</v>
          </cell>
          <cell r="J40">
            <v>0</v>
          </cell>
        </row>
        <row r="41">
          <cell r="D41" t="str">
            <v>ISC-LYO1-ESXMS2</v>
          </cell>
          <cell r="F41">
            <v>0</v>
          </cell>
          <cell r="J41">
            <v>0</v>
          </cell>
        </row>
        <row r="42">
          <cell r="D42" t="str">
            <v>ISC-LYO1-ESXMS1</v>
          </cell>
          <cell r="F42">
            <v>0</v>
          </cell>
          <cell r="J42">
            <v>0</v>
          </cell>
        </row>
        <row r="43">
          <cell r="D43" t="str">
            <v>ISC-SRV-ESX06</v>
          </cell>
          <cell r="F43">
            <v>25414</v>
          </cell>
          <cell r="G43">
            <v>2</v>
          </cell>
          <cell r="J43">
            <v>48</v>
          </cell>
        </row>
        <row r="44">
          <cell r="D44" t="str">
            <v>ISC-SRV-VCB01</v>
          </cell>
          <cell r="F44">
            <v>114607</v>
          </cell>
          <cell r="G44">
            <v>2</v>
          </cell>
          <cell r="J44">
            <v>24</v>
          </cell>
        </row>
        <row r="45">
          <cell r="D45" t="str">
            <v>APV-SRV-ESX01</v>
          </cell>
          <cell r="F45">
            <v>3915</v>
          </cell>
          <cell r="J45">
            <v>0</v>
          </cell>
        </row>
        <row r="46">
          <cell r="D46" t="str">
            <v>PBM-SRV-WEB02</v>
          </cell>
          <cell r="F46">
            <v>120</v>
          </cell>
          <cell r="J46">
            <v>0</v>
          </cell>
        </row>
        <row r="47">
          <cell r="D47" t="str">
            <v>TEXA-SRV-TEXI03</v>
          </cell>
          <cell r="F47">
            <v>0</v>
          </cell>
          <cell r="J47">
            <v>0</v>
          </cell>
        </row>
        <row r="48">
          <cell r="D48" t="str">
            <v>slot7</v>
          </cell>
          <cell r="F48">
            <v>0</v>
          </cell>
          <cell r="G48">
            <v>2</v>
          </cell>
          <cell r="J48">
            <v>0</v>
          </cell>
        </row>
        <row r="49">
          <cell r="D49" t="str">
            <v>ANRU-SRV-ORA02</v>
          </cell>
          <cell r="F49">
            <v>250</v>
          </cell>
          <cell r="J49">
            <v>0</v>
          </cell>
        </row>
        <row r="50">
          <cell r="D50" t="str">
            <v>ADA-SRV-PPF01</v>
          </cell>
          <cell r="F50">
            <v>0</v>
          </cell>
          <cell r="J50">
            <v>0</v>
          </cell>
        </row>
        <row r="51">
          <cell r="D51" t="str">
            <v>ANRP-SRV-SQL01</v>
          </cell>
          <cell r="F51">
            <v>650</v>
          </cell>
          <cell r="J51">
            <v>0</v>
          </cell>
        </row>
        <row r="52">
          <cell r="D52" t="str">
            <v>ISC-SRV-ESX43</v>
          </cell>
          <cell r="F52">
            <v>71075</v>
          </cell>
          <cell r="G52">
            <v>2</v>
          </cell>
          <cell r="J52">
            <v>112</v>
          </cell>
        </row>
        <row r="53">
          <cell r="D53" t="str">
            <v>INM-KM-P-WEB01</v>
          </cell>
          <cell r="F53">
            <v>0</v>
          </cell>
          <cell r="J53">
            <v>0</v>
          </cell>
        </row>
        <row r="54">
          <cell r="D54" t="str">
            <v>ANRU-CLUS-ORA01</v>
          </cell>
          <cell r="F54">
            <v>100</v>
          </cell>
          <cell r="J54">
            <v>0</v>
          </cell>
        </row>
        <row r="55">
          <cell r="D55" t="str">
            <v>INM-KM-P-APPLI</v>
          </cell>
          <cell r="F55">
            <v>50</v>
          </cell>
          <cell r="J55">
            <v>0</v>
          </cell>
        </row>
        <row r="56">
          <cell r="D56" t="str">
            <v>INM-KM-P-DB01</v>
          </cell>
          <cell r="F56">
            <v>1000</v>
          </cell>
          <cell r="J56">
            <v>0</v>
          </cell>
        </row>
        <row r="57">
          <cell r="D57" t="str">
            <v>LEM-SRV-ESX01</v>
          </cell>
          <cell r="F57">
            <v>7224</v>
          </cell>
          <cell r="J57">
            <v>0</v>
          </cell>
        </row>
        <row r="58">
          <cell r="D58" t="str">
            <v>ANR-SRV-ESX05</v>
          </cell>
          <cell r="F58">
            <v>485</v>
          </cell>
          <cell r="G58">
            <v>2</v>
          </cell>
          <cell r="J58">
            <v>16</v>
          </cell>
        </row>
        <row r="59">
          <cell r="D59" t="str">
            <v>TEXA-SRV-TEXI04</v>
          </cell>
          <cell r="F59">
            <v>0</v>
          </cell>
          <cell r="J59">
            <v>0</v>
          </cell>
        </row>
        <row r="60">
          <cell r="D60" t="str">
            <v>ISC-LAB-ESX01</v>
          </cell>
          <cell r="F60">
            <v>0</v>
          </cell>
          <cell r="J60">
            <v>0</v>
          </cell>
        </row>
        <row r="61">
          <cell r="D61" t="str">
            <v>ISC-LAB-ESX02</v>
          </cell>
          <cell r="F61">
            <v>0</v>
          </cell>
          <cell r="J61">
            <v>0</v>
          </cell>
        </row>
        <row r="62">
          <cell r="D62" t="str">
            <v>ISC-LAB-ESX03</v>
          </cell>
          <cell r="F62">
            <v>0</v>
          </cell>
          <cell r="J62">
            <v>0</v>
          </cell>
        </row>
        <row r="63">
          <cell r="D63" t="str">
            <v>CLR-LAB-ESXI01</v>
          </cell>
          <cell r="F63">
            <v>500</v>
          </cell>
          <cell r="J63">
            <v>0</v>
          </cell>
        </row>
        <row r="64">
          <cell r="D64" t="str">
            <v>CLR-LAB-ESXI02</v>
          </cell>
          <cell r="F64">
            <v>500</v>
          </cell>
          <cell r="J64">
            <v>0</v>
          </cell>
        </row>
        <row r="65">
          <cell r="D65" t="str">
            <v>CLR-LAB-ESXI03</v>
          </cell>
          <cell r="F65">
            <v>500</v>
          </cell>
          <cell r="J65">
            <v>0</v>
          </cell>
        </row>
        <row r="66">
          <cell r="D66" t="str">
            <v>CLR-LAB-ESXI04</v>
          </cell>
          <cell r="F66">
            <v>500</v>
          </cell>
          <cell r="J66">
            <v>0</v>
          </cell>
        </row>
        <row r="67">
          <cell r="D67" t="str">
            <v>SLOT9</v>
          </cell>
          <cell r="F67">
            <v>0</v>
          </cell>
          <cell r="G67">
            <v>2</v>
          </cell>
          <cell r="J67">
            <v>112</v>
          </cell>
        </row>
        <row r="68">
          <cell r="D68" t="str">
            <v>ISC-RTMS-BDCF01</v>
          </cell>
          <cell r="F68">
            <v>0</v>
          </cell>
          <cell r="J68">
            <v>0</v>
          </cell>
        </row>
        <row r="69">
          <cell r="D69" t="str">
            <v>LEM-SRV-ORA10G</v>
          </cell>
          <cell r="F69">
            <v>470</v>
          </cell>
          <cell r="J69">
            <v>0</v>
          </cell>
        </row>
        <row r="70">
          <cell r="D70" t="str">
            <v>ANR-CLUS-SQL02</v>
          </cell>
          <cell r="F70">
            <v>550</v>
          </cell>
          <cell r="J70">
            <v>0</v>
          </cell>
        </row>
        <row r="71">
          <cell r="D71" t="str">
            <v>TEXA-SRV-DATA01</v>
          </cell>
          <cell r="F71">
            <v>3150</v>
          </cell>
          <cell r="J71">
            <v>0</v>
          </cell>
        </row>
        <row r="72">
          <cell r="D72" t="str">
            <v>ANRU-SRV-EXC01</v>
          </cell>
          <cell r="F72">
            <v>400</v>
          </cell>
          <cell r="J72">
            <v>0</v>
          </cell>
        </row>
        <row r="73">
          <cell r="D73" t="str">
            <v>UNC-SRV-UNIDB01</v>
          </cell>
          <cell r="F73">
            <v>100</v>
          </cell>
          <cell r="J73">
            <v>0</v>
          </cell>
        </row>
        <row r="74">
          <cell r="D74" t="str">
            <v>ANRU-WEBDEV03</v>
          </cell>
          <cell r="F74">
            <v>150</v>
          </cell>
          <cell r="J74">
            <v>0</v>
          </cell>
        </row>
        <row r="75">
          <cell r="D75" t="str">
            <v>UNC-PP-UNIDB02</v>
          </cell>
          <cell r="F75">
            <v>70</v>
          </cell>
          <cell r="J75">
            <v>0</v>
          </cell>
        </row>
        <row r="76">
          <cell r="D76" t="str">
            <v>LEM-SRV-ESX03</v>
          </cell>
          <cell r="F76">
            <v>7224</v>
          </cell>
          <cell r="J76">
            <v>0</v>
          </cell>
        </row>
        <row r="77">
          <cell r="D77" t="str">
            <v>LEM-SRV-DATASQL</v>
          </cell>
          <cell r="F77">
            <v>400</v>
          </cell>
          <cell r="J77">
            <v>0</v>
          </cell>
        </row>
        <row r="78">
          <cell r="D78" t="str">
            <v>ANR-SRV-WEB02</v>
          </cell>
          <cell r="F78">
            <v>0</v>
          </cell>
          <cell r="J78">
            <v>0</v>
          </cell>
        </row>
        <row r="79">
          <cell r="D79" t="str">
            <v>ANR-CLUS-SQL01</v>
          </cell>
          <cell r="F79">
            <v>550</v>
          </cell>
          <cell r="J79">
            <v>0</v>
          </cell>
        </row>
        <row r="80">
          <cell r="D80" t="str">
            <v>UNC-SRV-UNIDB02</v>
          </cell>
          <cell r="F80">
            <v>100</v>
          </cell>
          <cell r="J80">
            <v>0</v>
          </cell>
        </row>
        <row r="81">
          <cell r="D81" t="str">
            <v>ANR-SRV-APP01</v>
          </cell>
          <cell r="F81">
            <v>300</v>
          </cell>
          <cell r="J81">
            <v>0</v>
          </cell>
        </row>
        <row r="82">
          <cell r="D82" t="str">
            <v>ANR-SRV-WEB01</v>
          </cell>
          <cell r="F82">
            <v>300</v>
          </cell>
          <cell r="J82">
            <v>0</v>
          </cell>
        </row>
        <row r="83">
          <cell r="D83" t="str">
            <v>ANRU-SRV-DC1</v>
          </cell>
          <cell r="F83">
            <v>2036</v>
          </cell>
          <cell r="J83">
            <v>0</v>
          </cell>
        </row>
        <row r="84">
          <cell r="D84" t="str">
            <v>HS21-TEST</v>
          </cell>
          <cell r="F84">
            <v>0</v>
          </cell>
          <cell r="J84">
            <v>0</v>
          </cell>
        </row>
        <row r="85">
          <cell r="D85" t="str">
            <v>TEXA-SRV-ORA02</v>
          </cell>
          <cell r="F85">
            <v>300</v>
          </cell>
          <cell r="J85">
            <v>0</v>
          </cell>
        </row>
        <row r="86">
          <cell r="D86" t="str">
            <v>ISC-SRV-ESX44</v>
          </cell>
          <cell r="F86">
            <v>99393</v>
          </cell>
          <cell r="G86">
            <v>2</v>
          </cell>
          <cell r="J86">
            <v>96</v>
          </cell>
        </row>
        <row r="87">
          <cell r="D87" t="str">
            <v>CCU-SRV-SBAFT2</v>
          </cell>
          <cell r="F87">
            <v>48</v>
          </cell>
          <cell r="G87">
            <v>2</v>
          </cell>
          <cell r="J87">
            <v>16</v>
          </cell>
        </row>
        <row r="88">
          <cell r="D88" t="str">
            <v>CCU-SRV-SBAFT3</v>
          </cell>
          <cell r="F88">
            <v>48</v>
          </cell>
          <cell r="G88">
            <v>2</v>
          </cell>
          <cell r="J88">
            <v>16</v>
          </cell>
        </row>
        <row r="89">
          <cell r="D89" t="str">
            <v>AMP-SRV-FIDJI</v>
          </cell>
          <cell r="F89">
            <v>240</v>
          </cell>
          <cell r="G89">
            <v>2</v>
          </cell>
          <cell r="J89">
            <v>16</v>
          </cell>
        </row>
        <row r="90">
          <cell r="D90" t="str">
            <v>AMP-SRV-GRENADE</v>
          </cell>
          <cell r="F90">
            <v>975</v>
          </cell>
          <cell r="G90">
            <v>2</v>
          </cell>
          <cell r="J90">
            <v>16</v>
          </cell>
        </row>
        <row r="91">
          <cell r="D91" t="str">
            <v>APV-PP-CLOG</v>
          </cell>
          <cell r="F91">
            <v>120</v>
          </cell>
          <cell r="G91">
            <v>2</v>
          </cell>
          <cell r="J91">
            <v>8</v>
          </cell>
        </row>
        <row r="92">
          <cell r="D92" t="str">
            <v>TEXA-SRV-ORA01</v>
          </cell>
          <cell r="F92">
            <v>2150</v>
          </cell>
          <cell r="J92">
            <v>0</v>
          </cell>
        </row>
        <row r="93">
          <cell r="D93" t="str">
            <v>ISC-SRV-ESX25</v>
          </cell>
          <cell r="F93">
            <v>101948</v>
          </cell>
          <cell r="G93">
            <v>2</v>
          </cell>
          <cell r="J93">
            <v>72</v>
          </cell>
        </row>
        <row r="94">
          <cell r="D94" t="str">
            <v>ISC-SRV-ESX26</v>
          </cell>
          <cell r="F94">
            <v>72975</v>
          </cell>
          <cell r="G94">
            <v>2</v>
          </cell>
          <cell r="J94">
            <v>72</v>
          </cell>
        </row>
        <row r="95">
          <cell r="D95" t="str">
            <v>ISC-SRV-ESX27</v>
          </cell>
          <cell r="F95">
            <v>72975</v>
          </cell>
          <cell r="G95">
            <v>2</v>
          </cell>
          <cell r="J95">
            <v>72</v>
          </cell>
        </row>
        <row r="96">
          <cell r="D96" t="str">
            <v>ISC-SRV-ESX28</v>
          </cell>
          <cell r="F96">
            <v>72975</v>
          </cell>
          <cell r="G96">
            <v>2</v>
          </cell>
          <cell r="J96">
            <v>72</v>
          </cell>
        </row>
        <row r="97">
          <cell r="D97" t="str">
            <v>ISC-SRV-ESX29</v>
          </cell>
          <cell r="F97">
            <v>72975</v>
          </cell>
          <cell r="G97">
            <v>2</v>
          </cell>
          <cell r="J97">
            <v>72</v>
          </cell>
        </row>
        <row r="98">
          <cell r="D98" t="str">
            <v>ISC-SRV-ESX30</v>
          </cell>
          <cell r="F98">
            <v>69635</v>
          </cell>
          <cell r="G98">
            <v>2</v>
          </cell>
          <cell r="J98">
            <v>72</v>
          </cell>
        </row>
        <row r="99">
          <cell r="D99" t="str">
            <v>AMP-SRV-GROIX</v>
          </cell>
          <cell r="F99">
            <v>170</v>
          </cell>
          <cell r="G99">
            <v>2</v>
          </cell>
          <cell r="J99">
            <v>16</v>
          </cell>
        </row>
        <row r="100">
          <cell r="D100" t="str">
            <v>AMP-SRV-HAWAI</v>
          </cell>
          <cell r="F100">
            <v>390</v>
          </cell>
          <cell r="G100">
            <v>2</v>
          </cell>
          <cell r="J100">
            <v>16</v>
          </cell>
        </row>
        <row r="101">
          <cell r="D101" t="str">
            <v>UCA-SRV-BD01</v>
          </cell>
          <cell r="F101">
            <v>160</v>
          </cell>
          <cell r="G101">
            <v>2</v>
          </cell>
          <cell r="J101">
            <v>8</v>
          </cell>
        </row>
        <row r="102">
          <cell r="D102" t="str">
            <v>UCA-TMP-BD01</v>
          </cell>
          <cell r="F102">
            <v>380</v>
          </cell>
          <cell r="G102">
            <v>2</v>
          </cell>
          <cell r="J102">
            <v>16</v>
          </cell>
        </row>
        <row r="103">
          <cell r="D103" t="str">
            <v>ISC-SRV-ESX45</v>
          </cell>
          <cell r="F103">
            <v>100053</v>
          </cell>
          <cell r="G103">
            <v>2</v>
          </cell>
          <cell r="J103">
            <v>96</v>
          </cell>
        </row>
        <row r="104">
          <cell r="D104" t="str">
            <v>LEM-SRV-ESX02</v>
          </cell>
          <cell r="F104">
            <v>7224</v>
          </cell>
          <cell r="J104">
            <v>0</v>
          </cell>
        </row>
        <row r="105">
          <cell r="D105" t="str">
            <v>UCA-SRV-WEB02</v>
          </cell>
          <cell r="F105">
            <v>40</v>
          </cell>
          <cell r="G105">
            <v>2</v>
          </cell>
          <cell r="J105">
            <v>8</v>
          </cell>
        </row>
        <row r="106">
          <cell r="D106" t="str">
            <v>UCA-SRV-APP02</v>
          </cell>
          <cell r="F106">
            <v>50</v>
          </cell>
          <cell r="G106">
            <v>2</v>
          </cell>
          <cell r="J106">
            <v>16</v>
          </cell>
        </row>
        <row r="107">
          <cell r="D107" t="str">
            <v>UCA-SRV-BD02</v>
          </cell>
          <cell r="F107">
            <v>160</v>
          </cell>
          <cell r="G107">
            <v>2</v>
          </cell>
          <cell r="J107">
            <v>8</v>
          </cell>
        </row>
        <row r="108">
          <cell r="D108" t="str">
            <v>ISC-SRV-ESX31</v>
          </cell>
          <cell r="F108">
            <v>73175</v>
          </cell>
          <cell r="G108">
            <v>2</v>
          </cell>
          <cell r="J108">
            <v>144</v>
          </cell>
        </row>
        <row r="109">
          <cell r="D109" t="str">
            <v>INM-SRV-MBX01</v>
          </cell>
          <cell r="F109">
            <v>1450</v>
          </cell>
          <cell r="G109">
            <v>2</v>
          </cell>
          <cell r="J109">
            <v>16</v>
          </cell>
        </row>
        <row r="110">
          <cell r="D110" t="str">
            <v>ISC-SRV-ESX32</v>
          </cell>
          <cell r="F110">
            <v>73175</v>
          </cell>
          <cell r="G110">
            <v>2</v>
          </cell>
          <cell r="J110">
            <v>144</v>
          </cell>
        </row>
        <row r="111">
          <cell r="D111" t="str">
            <v>TEXA-SRV-ESX01</v>
          </cell>
          <cell r="F111">
            <v>1776</v>
          </cell>
          <cell r="G111">
            <v>2</v>
          </cell>
          <cell r="J111">
            <v>24</v>
          </cell>
        </row>
        <row r="112">
          <cell r="D112" t="str">
            <v>TEXA-SRV-ESX02</v>
          </cell>
          <cell r="F112">
            <v>1776</v>
          </cell>
          <cell r="G112">
            <v>2</v>
          </cell>
          <cell r="J112">
            <v>0</v>
          </cell>
        </row>
        <row r="113">
          <cell r="D113" t="str">
            <v>ISC-SRV-ESXD01</v>
          </cell>
          <cell r="F113">
            <v>105</v>
          </cell>
          <cell r="J113">
            <v>0</v>
          </cell>
        </row>
        <row r="114">
          <cell r="D114" t="str">
            <v>ISC-SRV-ESX33</v>
          </cell>
          <cell r="F114">
            <v>101508</v>
          </cell>
          <cell r="G114">
            <v>2</v>
          </cell>
          <cell r="J114">
            <v>144</v>
          </cell>
        </row>
        <row r="115">
          <cell r="D115" t="str">
            <v>ISC-SRV-ESX34</v>
          </cell>
          <cell r="F115">
            <v>73175</v>
          </cell>
          <cell r="G115">
            <v>2</v>
          </cell>
          <cell r="J115">
            <v>144</v>
          </cell>
        </row>
        <row r="116">
          <cell r="D116" t="str">
            <v>APV-SRV-CLOG</v>
          </cell>
          <cell r="F116">
            <v>120</v>
          </cell>
          <cell r="G116">
            <v>2</v>
          </cell>
          <cell r="J116">
            <v>8</v>
          </cell>
        </row>
        <row r="117">
          <cell r="D117" t="str">
            <v>ANRW-SRV-USAR</v>
          </cell>
          <cell r="F117">
            <v>100</v>
          </cell>
          <cell r="G117">
            <v>2</v>
          </cell>
          <cell r="J117">
            <v>16</v>
          </cell>
        </row>
        <row r="118">
          <cell r="D118" t="str">
            <v>APV-SRV-APG01</v>
          </cell>
          <cell r="F118">
            <v>665</v>
          </cell>
          <cell r="G118">
            <v>2</v>
          </cell>
          <cell r="J118">
            <v>32</v>
          </cell>
        </row>
        <row r="119">
          <cell r="D119" t="str">
            <v>APV-SRV-APG02</v>
          </cell>
          <cell r="F119">
            <v>755</v>
          </cell>
          <cell r="G119">
            <v>2</v>
          </cell>
          <cell r="J119">
            <v>32</v>
          </cell>
        </row>
        <row r="120">
          <cell r="D120" t="str">
            <v>ISC-SRV-ESX35</v>
          </cell>
          <cell r="F120">
            <v>73175</v>
          </cell>
          <cell r="G120">
            <v>2</v>
          </cell>
          <cell r="J120">
            <v>144</v>
          </cell>
        </row>
        <row r="121">
          <cell r="D121" t="str">
            <v>ISC-SRV-ESX36</v>
          </cell>
          <cell r="F121">
            <v>99393</v>
          </cell>
          <cell r="G121">
            <v>2</v>
          </cell>
          <cell r="J121">
            <v>144</v>
          </cell>
        </row>
        <row r="122">
          <cell r="D122" t="str">
            <v>ISC-PAR1-ESX48</v>
          </cell>
          <cell r="F122">
            <v>0</v>
          </cell>
          <cell r="G122">
            <v>2</v>
          </cell>
          <cell r="J122">
            <v>32</v>
          </cell>
        </row>
        <row r="123">
          <cell r="D123" t="str">
            <v>ISC-SRV-ESXZ01</v>
          </cell>
          <cell r="F123">
            <v>0</v>
          </cell>
          <cell r="G123">
            <v>2</v>
          </cell>
          <cell r="J123">
            <v>48</v>
          </cell>
        </row>
        <row r="124">
          <cell r="D124" t="str">
            <v>ISC-PAR1-ESX47</v>
          </cell>
          <cell r="F124">
            <v>0</v>
          </cell>
          <cell r="G124">
            <v>2</v>
          </cell>
          <cell r="J124">
            <v>32</v>
          </cell>
        </row>
        <row r="125">
          <cell r="D125" t="str">
            <v>TEXA-SRV-TEXI02</v>
          </cell>
          <cell r="F125">
            <v>0</v>
          </cell>
          <cell r="J125">
            <v>0</v>
          </cell>
        </row>
        <row r="126">
          <cell r="D126" t="str">
            <v>ISC-PAR1-ESX49</v>
          </cell>
          <cell r="F126">
            <v>0</v>
          </cell>
          <cell r="G126">
            <v>2</v>
          </cell>
          <cell r="J126">
            <v>32</v>
          </cell>
        </row>
        <row r="127">
          <cell r="D127" t="str">
            <v>ISC-SRV-ZFS02</v>
          </cell>
          <cell r="F127">
            <v>0</v>
          </cell>
          <cell r="G127">
            <v>2</v>
          </cell>
          <cell r="J127">
            <v>48</v>
          </cell>
        </row>
        <row r="128">
          <cell r="D128" t="str">
            <v>ISC-SRV-ESX37</v>
          </cell>
          <cell r="F128">
            <v>100168</v>
          </cell>
          <cell r="G128">
            <v>2</v>
          </cell>
          <cell r="J128">
            <v>72</v>
          </cell>
        </row>
        <row r="129">
          <cell r="D129" t="str">
            <v>ISC-SRV-ESX38</v>
          </cell>
          <cell r="F129">
            <v>100138</v>
          </cell>
          <cell r="G129">
            <v>2</v>
          </cell>
          <cell r="J129">
            <v>72</v>
          </cell>
        </row>
        <row r="130">
          <cell r="D130" t="str">
            <v>ISC-SRV-ESX39</v>
          </cell>
          <cell r="F130">
            <v>100168</v>
          </cell>
          <cell r="G130">
            <v>2</v>
          </cell>
          <cell r="J130">
            <v>72</v>
          </cell>
        </row>
        <row r="131">
          <cell r="D131" t="str">
            <v>ANR-SRV-EXC02</v>
          </cell>
          <cell r="F131">
            <v>700</v>
          </cell>
          <cell r="J131">
            <v>0</v>
          </cell>
        </row>
        <row r="132">
          <cell r="D132" t="str">
            <v>ISC-PAR1-ESX46</v>
          </cell>
          <cell r="F132">
            <v>0</v>
          </cell>
          <cell r="G132">
            <v>2</v>
          </cell>
          <cell r="J132">
            <v>32</v>
          </cell>
        </row>
        <row r="133">
          <cell r="D133" t="str">
            <v>ISC-SRV-ESX40</v>
          </cell>
          <cell r="F133">
            <v>100338</v>
          </cell>
          <cell r="J133">
            <v>0</v>
          </cell>
        </row>
        <row r="134">
          <cell r="D134" t="str">
            <v>ISC-SRV-ESX41</v>
          </cell>
          <cell r="F134">
            <v>100138</v>
          </cell>
          <cell r="J134">
            <v>0</v>
          </cell>
        </row>
        <row r="135">
          <cell r="D135" t="str">
            <v>ISC-SRV-ESX42</v>
          </cell>
          <cell r="F135">
            <v>100138</v>
          </cell>
          <cell r="G135">
            <v>2</v>
          </cell>
          <cell r="J135">
            <v>72</v>
          </cell>
        </row>
        <row r="136">
          <cell r="D136" t="str">
            <v>ISC-SRV-ESX03</v>
          </cell>
          <cell r="F136">
            <v>25414</v>
          </cell>
          <cell r="G136">
            <v>2</v>
          </cell>
          <cell r="J136">
            <v>0</v>
          </cell>
        </row>
        <row r="137">
          <cell r="D137" t="str">
            <v>BEL-S0144BEL</v>
          </cell>
          <cell r="F137">
            <v>727</v>
          </cell>
          <cell r="G137">
            <v>2</v>
          </cell>
          <cell r="J137">
            <v>48</v>
          </cell>
        </row>
        <row r="138">
          <cell r="D138" t="str">
            <v>PBM-SRV-SQL02</v>
          </cell>
          <cell r="F138">
            <v>420</v>
          </cell>
          <cell r="J138">
            <v>0</v>
          </cell>
        </row>
        <row r="139">
          <cell r="D139" t="str">
            <v>POC-NBI-1</v>
          </cell>
          <cell r="F139">
            <v>0</v>
          </cell>
          <cell r="J139">
            <v>0</v>
          </cell>
        </row>
        <row r="140">
          <cell r="D140" t="str">
            <v>POC-NBI-2</v>
          </cell>
          <cell r="F140">
            <v>0</v>
          </cell>
          <cell r="J140">
            <v>0</v>
          </cell>
        </row>
        <row r="141">
          <cell r="D141" t="str">
            <v>ISC-SRV-DRP02</v>
          </cell>
          <cell r="F141">
            <v>0</v>
          </cell>
          <cell r="G141">
            <v>2</v>
          </cell>
          <cell r="J141">
            <v>16</v>
          </cell>
        </row>
        <row r="142">
          <cell r="D142" t="str">
            <v>DRP-NBI-ESX1</v>
          </cell>
          <cell r="F142">
            <v>0</v>
          </cell>
          <cell r="J142">
            <v>0</v>
          </cell>
        </row>
        <row r="143">
          <cell r="D143" t="str">
            <v>ANRU-CLUS-ORA02</v>
          </cell>
          <cell r="F143">
            <v>100</v>
          </cell>
          <cell r="J143">
            <v>0</v>
          </cell>
        </row>
        <row r="144">
          <cell r="D144" t="str">
            <v>ADA-SRV-PPB01</v>
          </cell>
          <cell r="F144">
            <v>150</v>
          </cell>
          <cell r="J144">
            <v>0</v>
          </cell>
        </row>
        <row r="145">
          <cell r="D145" t="str">
            <v>ANRP-SRV-SQL02</v>
          </cell>
          <cell r="F145">
            <v>650</v>
          </cell>
          <cell r="J145">
            <v>0</v>
          </cell>
        </row>
        <row r="146">
          <cell r="D146" t="str">
            <v>INM-KM-P-WEB02</v>
          </cell>
          <cell r="F146">
            <v>0</v>
          </cell>
          <cell r="J146">
            <v>0</v>
          </cell>
        </row>
        <row r="147">
          <cell r="D147" t="str">
            <v>INM-KM-P-DB02</v>
          </cell>
          <cell r="F147">
            <v>1000</v>
          </cell>
          <cell r="J147">
            <v>0</v>
          </cell>
        </row>
        <row r="148">
          <cell r="D148" t="str">
            <v>ANR-SRV-ESX03</v>
          </cell>
          <cell r="F148">
            <v>485</v>
          </cell>
          <cell r="G148">
            <v>2</v>
          </cell>
          <cell r="J148">
            <v>16</v>
          </cell>
        </row>
        <row r="149">
          <cell r="D149" t="str">
            <v>APV-SRV-SLOGDB</v>
          </cell>
          <cell r="F149">
            <v>370</v>
          </cell>
          <cell r="G149">
            <v>2</v>
          </cell>
          <cell r="J149">
            <v>8</v>
          </cell>
        </row>
        <row r="150">
          <cell r="D150" t="str">
            <v>CCU-SRV-SBAFT1</v>
          </cell>
          <cell r="F150">
            <v>48</v>
          </cell>
          <cell r="G150">
            <v>2</v>
          </cell>
          <cell r="J150">
            <v>16</v>
          </cell>
        </row>
        <row r="151">
          <cell r="D151" t="str">
            <v>ISC-TI-N1</v>
          </cell>
          <cell r="F151">
            <v>0</v>
          </cell>
          <cell r="G151">
            <v>2</v>
          </cell>
          <cell r="J151">
            <v>48</v>
          </cell>
        </row>
        <row r="152">
          <cell r="D152" t="str">
            <v>HW-NIC-PROBLEM</v>
          </cell>
          <cell r="F152">
            <v>0</v>
          </cell>
          <cell r="G152">
            <v>1</v>
          </cell>
          <cell r="J152">
            <v>8</v>
          </cell>
        </row>
        <row r="153">
          <cell r="D153" t="str">
            <v>ANR-SRV-ESX01</v>
          </cell>
          <cell r="F153">
            <v>485</v>
          </cell>
          <cell r="G153">
            <v>2</v>
          </cell>
          <cell r="J153">
            <v>16</v>
          </cell>
        </row>
        <row r="154">
          <cell r="D154" t="str">
            <v>ISC-LAB-ESX01</v>
          </cell>
          <cell r="F154">
            <v>0</v>
          </cell>
          <cell r="J154">
            <v>0</v>
          </cell>
        </row>
        <row r="155">
          <cell r="D155" t="str">
            <v>ANRU-SRV-COMPTA</v>
          </cell>
          <cell r="F155">
            <v>200</v>
          </cell>
          <cell r="J155">
            <v>0</v>
          </cell>
        </row>
        <row r="156">
          <cell r="D156" t="str">
            <v>INM-SRV-FILER02</v>
          </cell>
          <cell r="F156">
            <v>3624</v>
          </cell>
          <cell r="J156">
            <v>0</v>
          </cell>
        </row>
        <row r="157">
          <cell r="D157" t="str">
            <v>ANRU-SRV-SQL02</v>
          </cell>
          <cell r="F157">
            <v>400</v>
          </cell>
          <cell r="J157">
            <v>0</v>
          </cell>
        </row>
        <row r="158">
          <cell r="D158" t="str">
            <v>TEXA-SRV-TOIP01</v>
          </cell>
          <cell r="F158">
            <v>0</v>
          </cell>
          <cell r="J158">
            <v>0</v>
          </cell>
        </row>
        <row r="159">
          <cell r="D159" t="str">
            <v>TEXA-SRV-EDI</v>
          </cell>
          <cell r="F159">
            <v>60</v>
          </cell>
          <cell r="J159">
            <v>0</v>
          </cell>
        </row>
        <row r="160">
          <cell r="D160" t="str">
            <v>MPB-SRV-ESXV04</v>
          </cell>
          <cell r="F160">
            <v>4365</v>
          </cell>
          <cell r="G160">
            <v>2</v>
          </cell>
          <cell r="J160">
            <v>72</v>
          </cell>
        </row>
        <row r="161">
          <cell r="D161" t="str">
            <v>ISC-LAB-ESX03</v>
          </cell>
          <cell r="F161">
            <v>0</v>
          </cell>
          <cell r="J161">
            <v>0</v>
          </cell>
        </row>
        <row r="162">
          <cell r="D162" t="str">
            <v>CCU-SRV-SBDFT1</v>
          </cell>
          <cell r="F162">
            <v>70</v>
          </cell>
          <cell r="G162">
            <v>2</v>
          </cell>
          <cell r="J162">
            <v>8</v>
          </cell>
        </row>
        <row r="163">
          <cell r="D163" t="str">
            <v>TEXA-SRV-ORA06</v>
          </cell>
          <cell r="F163">
            <v>460</v>
          </cell>
          <cell r="G163">
            <v>2</v>
          </cell>
          <cell r="J163">
            <v>32</v>
          </cell>
        </row>
        <row r="164">
          <cell r="D164" t="str">
            <v>MPB-SRV-ESXV05</v>
          </cell>
          <cell r="F164">
            <v>4365</v>
          </cell>
          <cell r="G164">
            <v>2</v>
          </cell>
          <cell r="J164">
            <v>72</v>
          </cell>
        </row>
        <row r="165">
          <cell r="D165" t="str">
            <v>APV-PP-SLOGDB</v>
          </cell>
          <cell r="F165">
            <v>310</v>
          </cell>
          <cell r="G165">
            <v>2</v>
          </cell>
          <cell r="J165">
            <v>8</v>
          </cell>
        </row>
        <row r="166">
          <cell r="D166" t="str">
            <v>MPB-SRV-ESXV01</v>
          </cell>
          <cell r="F166">
            <v>4365</v>
          </cell>
          <cell r="G166">
            <v>2</v>
          </cell>
          <cell r="J166">
            <v>72</v>
          </cell>
        </row>
        <row r="167">
          <cell r="D167" t="str">
            <v>ANR-SRV-ESX02</v>
          </cell>
          <cell r="F167">
            <v>485</v>
          </cell>
          <cell r="G167">
            <v>2</v>
          </cell>
          <cell r="J167">
            <v>16</v>
          </cell>
        </row>
        <row r="168">
          <cell r="D168" t="str">
            <v>MPB-SRV-ESXV02</v>
          </cell>
          <cell r="F168">
            <v>4365</v>
          </cell>
          <cell r="G168">
            <v>2</v>
          </cell>
          <cell r="J168">
            <v>72</v>
          </cell>
        </row>
        <row r="169">
          <cell r="D169" t="str">
            <v>ISC-ESXPROJ01</v>
          </cell>
          <cell r="F169">
            <v>5020</v>
          </cell>
          <cell r="G169">
            <v>2</v>
          </cell>
          <cell r="J169">
            <v>16</v>
          </cell>
        </row>
        <row r="170">
          <cell r="D170" t="str">
            <v>CCU-SRV-SBDFT2</v>
          </cell>
          <cell r="F170">
            <v>70</v>
          </cell>
          <cell r="G170">
            <v>2</v>
          </cell>
          <cell r="J170">
            <v>8</v>
          </cell>
        </row>
        <row r="171">
          <cell r="D171" t="str">
            <v>BEL-S2051BEL</v>
          </cell>
          <cell r="F171">
            <v>0</v>
          </cell>
          <cell r="G171">
            <v>2</v>
          </cell>
          <cell r="J171">
            <v>48</v>
          </cell>
        </row>
        <row r="172">
          <cell r="D172" t="str">
            <v>BEL-S2017BEL</v>
          </cell>
          <cell r="F172">
            <v>0</v>
          </cell>
          <cell r="G172">
            <v>2</v>
          </cell>
          <cell r="J172">
            <v>64</v>
          </cell>
        </row>
        <row r="173">
          <cell r="D173" t="str">
            <v>BEL-S0146BEL</v>
          </cell>
          <cell r="F173">
            <v>0</v>
          </cell>
          <cell r="G173">
            <v>2</v>
          </cell>
          <cell r="J173">
            <v>32</v>
          </cell>
        </row>
        <row r="174">
          <cell r="D174" t="str">
            <v>MIF-SUNSH-DB01</v>
          </cell>
          <cell r="F174">
            <v>0</v>
          </cell>
          <cell r="G174">
            <v>2</v>
          </cell>
          <cell r="J174">
            <v>16</v>
          </cell>
        </row>
        <row r="175">
          <cell r="D175" t="str">
            <v>BEL-S0184BEL</v>
          </cell>
          <cell r="F175">
            <v>0</v>
          </cell>
          <cell r="G175">
            <v>2</v>
          </cell>
          <cell r="J175">
            <v>32</v>
          </cell>
        </row>
        <row r="176">
          <cell r="D176" t="str">
            <v>BEL-S2010BEL</v>
          </cell>
          <cell r="F176">
            <v>0</v>
          </cell>
          <cell r="G176">
            <v>2</v>
          </cell>
          <cell r="J176">
            <v>64</v>
          </cell>
        </row>
        <row r="177">
          <cell r="D177" t="str">
            <v>IDG-GPWAPPPRD</v>
          </cell>
          <cell r="F177">
            <v>0</v>
          </cell>
          <cell r="G177">
            <v>2</v>
          </cell>
          <cell r="J177">
            <v>16</v>
          </cell>
        </row>
        <row r="178">
          <cell r="D178" t="str">
            <v>IDG-GPWBDDPRD</v>
          </cell>
          <cell r="F178">
            <v>0</v>
          </cell>
          <cell r="G178">
            <v>2</v>
          </cell>
          <cell r="J178">
            <v>16</v>
          </cell>
        </row>
        <row r="179">
          <cell r="D179" t="str">
            <v>ITX5-APU1-ESX32</v>
          </cell>
          <cell r="F179">
            <v>0</v>
          </cell>
          <cell r="G179">
            <v>2</v>
          </cell>
          <cell r="J179">
            <v>144</v>
          </cell>
        </row>
        <row r="180">
          <cell r="D180" t="str">
            <v>ITX5-APU1-ESX33</v>
          </cell>
          <cell r="F180">
            <v>0</v>
          </cell>
          <cell r="G180">
            <v>2</v>
          </cell>
          <cell r="J180">
            <v>144</v>
          </cell>
        </row>
        <row r="181">
          <cell r="D181" t="str">
            <v>ITX5-APU1-ESX34</v>
          </cell>
          <cell r="F181">
            <v>0</v>
          </cell>
          <cell r="G181">
            <v>2</v>
          </cell>
          <cell r="J181">
            <v>144</v>
          </cell>
        </row>
        <row r="182">
          <cell r="D182" t="str">
            <v>ITX5-APU1-ESX35</v>
          </cell>
          <cell r="F182">
            <v>0</v>
          </cell>
          <cell r="G182">
            <v>2</v>
          </cell>
          <cell r="J182">
            <v>144</v>
          </cell>
        </row>
        <row r="183">
          <cell r="D183" t="str">
            <v>ITX5-APU1-ESX36</v>
          </cell>
          <cell r="F183">
            <v>0</v>
          </cell>
          <cell r="G183">
            <v>2</v>
          </cell>
          <cell r="J183">
            <v>144</v>
          </cell>
        </row>
        <row r="184">
          <cell r="D184" t="str">
            <v>ITX5-APU1-ESX37</v>
          </cell>
          <cell r="F184">
            <v>0</v>
          </cell>
          <cell r="G184">
            <v>2</v>
          </cell>
          <cell r="J184">
            <v>144</v>
          </cell>
        </row>
        <row r="185">
          <cell r="D185" t="str">
            <v>IDG-SRVBDDPRD2</v>
          </cell>
          <cell r="F185">
            <v>0</v>
          </cell>
          <cell r="G185">
            <v>2</v>
          </cell>
          <cell r="J185">
            <v>32</v>
          </cell>
        </row>
        <row r="186">
          <cell r="D186" t="str">
            <v>MIF-SUNSHINE01</v>
          </cell>
          <cell r="F186">
            <v>0</v>
          </cell>
          <cell r="G186">
            <v>2</v>
          </cell>
          <cell r="J186">
            <v>16</v>
          </cell>
        </row>
        <row r="187">
          <cell r="D187" t="str">
            <v>BEL-S0140BEL</v>
          </cell>
          <cell r="F187">
            <v>0</v>
          </cell>
          <cell r="G187">
            <v>2</v>
          </cell>
          <cell r="J187">
            <v>32</v>
          </cell>
        </row>
        <row r="188">
          <cell r="D188" t="str">
            <v>BEL-S0244BEL</v>
          </cell>
          <cell r="F188">
            <v>0</v>
          </cell>
          <cell r="G188">
            <v>2</v>
          </cell>
          <cell r="J188">
            <v>32</v>
          </cell>
        </row>
        <row r="189">
          <cell r="D189" t="str">
            <v>BEL-S2016BEL</v>
          </cell>
          <cell r="F189">
            <v>0</v>
          </cell>
          <cell r="G189">
            <v>2</v>
          </cell>
          <cell r="J189">
            <v>64</v>
          </cell>
        </row>
        <row r="190">
          <cell r="D190" t="str">
            <v>TEXA-SRV-ORA06</v>
          </cell>
          <cell r="F190">
            <v>460</v>
          </cell>
          <cell r="G190">
            <v>2</v>
          </cell>
          <cell r="J190">
            <v>144</v>
          </cell>
        </row>
        <row r="191">
          <cell r="D191" t="str">
            <v>MPB-SRV-ESXV13</v>
          </cell>
          <cell r="F191">
            <v>4400</v>
          </cell>
          <cell r="G191">
            <v>2</v>
          </cell>
          <cell r="J191">
            <v>144</v>
          </cell>
        </row>
        <row r="192">
          <cell r="D192" t="str">
            <v>MPB-SRV-ESXV14</v>
          </cell>
          <cell r="F192">
            <v>4400</v>
          </cell>
          <cell r="G192">
            <v>2</v>
          </cell>
          <cell r="J192">
            <v>144</v>
          </cell>
        </row>
        <row r="193">
          <cell r="D193" t="str">
            <v>MPB-SRV-ESXV15</v>
          </cell>
          <cell r="F193">
            <v>4400</v>
          </cell>
          <cell r="G193">
            <v>2</v>
          </cell>
          <cell r="J193">
            <v>144</v>
          </cell>
        </row>
        <row r="194">
          <cell r="D194" t="str">
            <v>MPB-SRV-ESXV16</v>
          </cell>
          <cell r="F194">
            <v>4400</v>
          </cell>
          <cell r="G194">
            <v>2</v>
          </cell>
          <cell r="J194">
            <v>144</v>
          </cell>
        </row>
        <row r="195">
          <cell r="D195" t="str">
            <v>MPB-SRV-ESXV17</v>
          </cell>
          <cell r="F195">
            <v>4400</v>
          </cell>
          <cell r="G195">
            <v>2</v>
          </cell>
          <cell r="J195">
            <v>144</v>
          </cell>
        </row>
        <row r="196">
          <cell r="D196" t="str">
            <v>MPB-SRV-ESXV18</v>
          </cell>
          <cell r="F196">
            <v>4400</v>
          </cell>
          <cell r="G196">
            <v>2</v>
          </cell>
          <cell r="J196">
            <v>144</v>
          </cell>
        </row>
        <row r="197">
          <cell r="D197" t="str">
            <v>MPB-SRV-ESXV19</v>
          </cell>
          <cell r="F197">
            <v>4400</v>
          </cell>
          <cell r="G197">
            <v>2</v>
          </cell>
          <cell r="J197">
            <v>144</v>
          </cell>
        </row>
        <row r="198">
          <cell r="D198" t="str">
            <v>MPB-SRV-ESXV20</v>
          </cell>
          <cell r="F198">
            <v>4400</v>
          </cell>
          <cell r="G198">
            <v>2</v>
          </cell>
          <cell r="J198">
            <v>144</v>
          </cell>
        </row>
        <row r="199">
          <cell r="D199" t="str">
            <v>ISC-ITX5-ESXMS2</v>
          </cell>
          <cell r="F199">
            <v>0</v>
          </cell>
          <cell r="G199">
            <v>0</v>
          </cell>
          <cell r="J199">
            <v>0</v>
          </cell>
        </row>
        <row r="200">
          <cell r="D200" t="str">
            <v>ISC-ITX5-MS03</v>
          </cell>
          <cell r="F200">
            <v>0</v>
          </cell>
          <cell r="G200">
            <v>0</v>
          </cell>
          <cell r="J200">
            <v>0</v>
          </cell>
        </row>
        <row r="201">
          <cell r="D201" t="str">
            <v>UCA-TMP-APP01</v>
          </cell>
          <cell r="F201">
            <v>50</v>
          </cell>
          <cell r="G201">
            <v>2</v>
          </cell>
          <cell r="J201">
            <v>16</v>
          </cell>
        </row>
        <row r="202">
          <cell r="D202" t="str">
            <v>ISC-ITX5-ESXMS3</v>
          </cell>
          <cell r="F202">
            <v>0</v>
          </cell>
          <cell r="G202">
            <v>0</v>
          </cell>
          <cell r="J202">
            <v>0</v>
          </cell>
        </row>
        <row r="203">
          <cell r="D203" t="str">
            <v>ISC-ITX5-DRP01</v>
          </cell>
          <cell r="F203">
            <v>0</v>
          </cell>
          <cell r="G203">
            <v>0</v>
          </cell>
          <cell r="J203">
            <v>0</v>
          </cell>
        </row>
        <row r="204">
          <cell r="D204" t="str">
            <v>TEXA-SRV-ORA02</v>
          </cell>
          <cell r="F204">
            <v>300</v>
          </cell>
          <cell r="G204">
            <v>2</v>
          </cell>
          <cell r="J204">
            <v>32</v>
          </cell>
        </row>
        <row r="205">
          <cell r="D205" t="str">
            <v>ISC-ITX5-ESX01</v>
          </cell>
          <cell r="F205">
            <v>0</v>
          </cell>
          <cell r="G205">
            <v>2</v>
          </cell>
          <cell r="J205">
            <v>112</v>
          </cell>
        </row>
        <row r="206">
          <cell r="D206" t="str">
            <v>ISC-ITX5-ESX02</v>
          </cell>
          <cell r="F206">
            <v>0</v>
          </cell>
          <cell r="G206">
            <v>2</v>
          </cell>
          <cell r="J206">
            <v>112</v>
          </cell>
        </row>
        <row r="207">
          <cell r="D207" t="str">
            <v>ISC-ITX5-ESX03</v>
          </cell>
          <cell r="F207">
            <v>0</v>
          </cell>
          <cell r="G207">
            <v>0</v>
          </cell>
          <cell r="J207">
            <v>0</v>
          </cell>
        </row>
        <row r="208">
          <cell r="D208" t="str">
            <v>ISC-ITX5-ESX30</v>
          </cell>
          <cell r="F208">
            <v>0</v>
          </cell>
          <cell r="G208">
            <v>2</v>
          </cell>
          <cell r="J208">
            <v>112</v>
          </cell>
        </row>
        <row r="209">
          <cell r="D209" t="str">
            <v>ISC-ITX5-ESX13</v>
          </cell>
          <cell r="F209">
            <v>0</v>
          </cell>
          <cell r="G209">
            <v>2</v>
          </cell>
          <cell r="J209">
            <v>144</v>
          </cell>
        </row>
        <row r="210">
          <cell r="D210" t="str">
            <v>ISC-ITX5-ESX19</v>
          </cell>
          <cell r="F210">
            <v>0</v>
          </cell>
          <cell r="G210">
            <v>2</v>
          </cell>
          <cell r="J210">
            <v>144</v>
          </cell>
        </row>
        <row r="211">
          <cell r="D211" t="str">
            <v>UCA-SRV-WEB01</v>
          </cell>
          <cell r="F211">
            <v>40</v>
          </cell>
          <cell r="G211">
            <v>2</v>
          </cell>
          <cell r="J211">
            <v>8</v>
          </cell>
        </row>
        <row r="212">
          <cell r="D212" t="str">
            <v>ISC-ITX5-ESX46</v>
          </cell>
          <cell r="F212">
            <v>0</v>
          </cell>
          <cell r="G212">
            <v>2</v>
          </cell>
          <cell r="J212">
            <v>144</v>
          </cell>
        </row>
        <row r="213">
          <cell r="D213" t="str">
            <v>ISC-ITX5-ESX47</v>
          </cell>
          <cell r="F213">
            <v>0</v>
          </cell>
          <cell r="G213">
            <v>2</v>
          </cell>
          <cell r="J213">
            <v>144</v>
          </cell>
        </row>
        <row r="214">
          <cell r="D214" t="str">
            <v>ISC-ITX5-ESX48</v>
          </cell>
          <cell r="F214">
            <v>0</v>
          </cell>
          <cell r="G214">
            <v>2</v>
          </cell>
          <cell r="J214">
            <v>144</v>
          </cell>
        </row>
        <row r="215">
          <cell r="D215" t="str">
            <v>ISC-ITX5-ESX49</v>
          </cell>
          <cell r="F215">
            <v>0</v>
          </cell>
          <cell r="G215">
            <v>2</v>
          </cell>
          <cell r="J215">
            <v>144</v>
          </cell>
        </row>
        <row r="216">
          <cell r="D216" t="str">
            <v>ISC-ITX5-ESX50</v>
          </cell>
          <cell r="F216">
            <v>0</v>
          </cell>
          <cell r="G216">
            <v>2</v>
          </cell>
          <cell r="J216">
            <v>144</v>
          </cell>
        </row>
        <row r="217">
          <cell r="D217" t="str">
            <v>ISC-ITX5-ESX51</v>
          </cell>
          <cell r="F217">
            <v>0</v>
          </cell>
          <cell r="G217">
            <v>2</v>
          </cell>
          <cell r="J217">
            <v>144</v>
          </cell>
        </row>
        <row r="218">
          <cell r="D218" t="str">
            <v>ADA-SRV-SQL04</v>
          </cell>
          <cell r="F218">
            <v>880</v>
          </cell>
          <cell r="G218">
            <v>2</v>
          </cell>
          <cell r="J218">
            <v>16</v>
          </cell>
        </row>
        <row r="219">
          <cell r="D219" t="str">
            <v>BEL-SRV-MAQBW</v>
          </cell>
          <cell r="F219">
            <v>0</v>
          </cell>
          <cell r="G219">
            <v>2</v>
          </cell>
          <cell r="J219">
            <v>32</v>
          </cell>
        </row>
        <row r="220">
          <cell r="D220" t="str">
            <v>ISC-ITX-ESXTMP1</v>
          </cell>
          <cell r="F220">
            <v>0</v>
          </cell>
          <cell r="G220">
            <v>2</v>
          </cell>
          <cell r="J220">
            <v>48</v>
          </cell>
        </row>
        <row r="221">
          <cell r="D221" t="str">
            <v>ISC-ITX-ESXTMP2</v>
          </cell>
          <cell r="F221">
            <v>0</v>
          </cell>
          <cell r="G221">
            <v>2</v>
          </cell>
          <cell r="J221">
            <v>48</v>
          </cell>
        </row>
        <row r="222">
          <cell r="D222" t="str">
            <v>BEL-SRV-MAQPI</v>
          </cell>
          <cell r="F222">
            <v>0</v>
          </cell>
          <cell r="G222">
            <v>2</v>
          </cell>
          <cell r="J222">
            <v>48</v>
          </cell>
        </row>
        <row r="223">
          <cell r="D223" t="str">
            <v>BEL-SRV-MAQECC</v>
          </cell>
          <cell r="F223">
            <v>0</v>
          </cell>
          <cell r="G223">
            <v>2</v>
          </cell>
          <cell r="J223">
            <v>64</v>
          </cell>
        </row>
        <row r="224">
          <cell r="D224" t="str">
            <v>MPB-SRV-ESXV03</v>
          </cell>
          <cell r="F224">
            <v>4365</v>
          </cell>
          <cell r="G224">
            <v>2</v>
          </cell>
          <cell r="J224">
            <v>0</v>
          </cell>
        </row>
        <row r="225">
          <cell r="D225" t="str">
            <v>ISC-ITX5-ESX04</v>
          </cell>
          <cell r="F225">
            <v>0</v>
          </cell>
          <cell r="G225">
            <v>2</v>
          </cell>
          <cell r="J225">
            <v>144</v>
          </cell>
        </row>
        <row r="226">
          <cell r="D226" t="str">
            <v>ISC-ITX5-ESX05</v>
          </cell>
          <cell r="F226">
            <v>0</v>
          </cell>
          <cell r="G226">
            <v>2</v>
          </cell>
          <cell r="J226">
            <v>144</v>
          </cell>
        </row>
        <row r="227">
          <cell r="D227" t="str">
            <v>ISC-ITX5-ESX06</v>
          </cell>
          <cell r="F227">
            <v>0</v>
          </cell>
          <cell r="G227">
            <v>2</v>
          </cell>
          <cell r="J227">
            <v>144</v>
          </cell>
        </row>
        <row r="228">
          <cell r="D228" t="str">
            <v>ISC-ITX5-ESX31</v>
          </cell>
          <cell r="F228">
            <v>0</v>
          </cell>
          <cell r="G228">
            <v>2</v>
          </cell>
          <cell r="J228">
            <v>112</v>
          </cell>
        </row>
        <row r="229">
          <cell r="D229" t="str">
            <v>ISC-ITX5-DRP03</v>
          </cell>
          <cell r="F229">
            <v>0</v>
          </cell>
          <cell r="G229">
            <v>2</v>
          </cell>
          <cell r="J229">
            <v>64</v>
          </cell>
        </row>
        <row r="230">
          <cell r="D230" t="str">
            <v>ISC-ITX5-ESXMS4</v>
          </cell>
          <cell r="F230">
            <v>0</v>
          </cell>
          <cell r="G230">
            <v>2</v>
          </cell>
          <cell r="J230">
            <v>32</v>
          </cell>
        </row>
        <row r="231">
          <cell r="D231" t="str">
            <v>CFDT-SRV-ESX01</v>
          </cell>
          <cell r="F231">
            <v>2645</v>
          </cell>
          <cell r="G231">
            <v>2</v>
          </cell>
          <cell r="J231">
            <v>32</v>
          </cell>
        </row>
        <row r="232">
          <cell r="D232" t="str">
            <v>TEXA-SRV-ORA01</v>
          </cell>
          <cell r="F232">
            <v>2150</v>
          </cell>
          <cell r="G232">
            <v>2</v>
          </cell>
          <cell r="J232">
            <v>32</v>
          </cell>
        </row>
        <row r="233">
          <cell r="D233" t="str">
            <v>ANRU-SRV-MORGON</v>
          </cell>
          <cell r="F233">
            <v>279</v>
          </cell>
          <cell r="G233">
            <v>2</v>
          </cell>
          <cell r="J233">
            <v>16</v>
          </cell>
        </row>
        <row r="234">
          <cell r="D234" t="str">
            <v>ISC-ITX5-ESX14</v>
          </cell>
          <cell r="F234">
            <v>0</v>
          </cell>
          <cell r="G234">
            <v>2</v>
          </cell>
          <cell r="J234">
            <v>144</v>
          </cell>
        </row>
        <row r="235">
          <cell r="D235" t="str">
            <v>ISC-ITX5-ESX20</v>
          </cell>
          <cell r="F235">
            <v>0</v>
          </cell>
          <cell r="G235">
            <v>2</v>
          </cell>
          <cell r="J235">
            <v>144</v>
          </cell>
        </row>
        <row r="236">
          <cell r="D236" t="str">
            <v>IDG-SRV-ALTIRIS</v>
          </cell>
          <cell r="F236">
            <v>1786</v>
          </cell>
          <cell r="G236">
            <v>2</v>
          </cell>
          <cell r="J236">
            <v>16</v>
          </cell>
        </row>
        <row r="237">
          <cell r="D237" t="str">
            <v>IDG-SRV-CODABDD</v>
          </cell>
          <cell r="F237">
            <v>0</v>
          </cell>
          <cell r="G237">
            <v>2</v>
          </cell>
          <cell r="J237">
            <v>16</v>
          </cell>
        </row>
        <row r="238">
          <cell r="D238" t="str">
            <v>IDG-FINBDDPRD</v>
          </cell>
          <cell r="F238">
            <v>0</v>
          </cell>
          <cell r="G238">
            <v>2</v>
          </cell>
          <cell r="J238">
            <v>8</v>
          </cell>
        </row>
        <row r="239">
          <cell r="D239" t="str">
            <v>MIF-SRV-CTX02</v>
          </cell>
          <cell r="F239">
            <v>0</v>
          </cell>
          <cell r="G239">
            <v>0</v>
          </cell>
          <cell r="J239">
            <v>0</v>
          </cell>
        </row>
        <row r="240">
          <cell r="D240" t="str">
            <v>IDG-WMAPPPRD2</v>
          </cell>
          <cell r="F240">
            <v>135</v>
          </cell>
          <cell r="G240">
            <v>2</v>
          </cell>
          <cell r="J240">
            <v>32</v>
          </cell>
        </row>
        <row r="241">
          <cell r="D241" t="str">
            <v>BEL-S2020BEL</v>
          </cell>
          <cell r="F241">
            <v>0</v>
          </cell>
          <cell r="G241">
            <v>2</v>
          </cell>
          <cell r="J241">
            <v>32</v>
          </cell>
        </row>
        <row r="242">
          <cell r="D242" t="str">
            <v>CFDT-SRV-ESX02</v>
          </cell>
          <cell r="F242">
            <v>2645</v>
          </cell>
          <cell r="G242">
            <v>2</v>
          </cell>
          <cell r="J242">
            <v>32</v>
          </cell>
        </row>
        <row r="243">
          <cell r="D243" t="str">
            <v>ISC-ITX5-MS01</v>
          </cell>
          <cell r="F243">
            <v>0</v>
          </cell>
          <cell r="G243">
            <v>0</v>
          </cell>
          <cell r="J243">
            <v>0</v>
          </cell>
        </row>
        <row r="244">
          <cell r="D244" t="str">
            <v>BEL-S0173BEL</v>
          </cell>
          <cell r="F244">
            <v>0</v>
          </cell>
          <cell r="G244">
            <v>2</v>
          </cell>
          <cell r="J244">
            <v>32</v>
          </cell>
        </row>
        <row r="245">
          <cell r="D245" t="str">
            <v>IDG-SRV-TXTBDD</v>
          </cell>
          <cell r="F245">
            <v>1000</v>
          </cell>
          <cell r="G245">
            <v>2</v>
          </cell>
          <cell r="J245">
            <v>16</v>
          </cell>
        </row>
        <row r="246">
          <cell r="D246" t="str">
            <v>ANRU-SRV-CHENAS</v>
          </cell>
          <cell r="F246">
            <v>279</v>
          </cell>
          <cell r="G246">
            <v>2</v>
          </cell>
          <cell r="J246">
            <v>16</v>
          </cell>
        </row>
        <row r="247">
          <cell r="D247" t="str">
            <v>ISC-ITX5-ESX15</v>
          </cell>
          <cell r="F247">
            <v>0</v>
          </cell>
          <cell r="G247">
            <v>2</v>
          </cell>
          <cell r="J247">
            <v>144</v>
          </cell>
        </row>
        <row r="248">
          <cell r="D248" t="str">
            <v>ISC-ITX5-ESX21</v>
          </cell>
          <cell r="F248">
            <v>0</v>
          </cell>
          <cell r="G248">
            <v>2</v>
          </cell>
          <cell r="J248">
            <v>144</v>
          </cell>
        </row>
        <row r="249">
          <cell r="D249" t="str">
            <v>UNC-SRV-QUAL02</v>
          </cell>
          <cell r="F249">
            <v>735</v>
          </cell>
          <cell r="G249">
            <v>2</v>
          </cell>
          <cell r="J249">
            <v>16</v>
          </cell>
        </row>
        <row r="250">
          <cell r="D250" t="str">
            <v>CRFP-PP-SQL01</v>
          </cell>
          <cell r="F250">
            <v>575</v>
          </cell>
          <cell r="G250">
            <v>1</v>
          </cell>
          <cell r="J250">
            <v>16</v>
          </cell>
        </row>
      </sheetData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AT-VM-CFDT"/>
      <sheetName val="USAGE-MEM-CPU-VM-CFDT"/>
      <sheetName val=" Stats mois"/>
      <sheetName val="USAGE-CPU-CFDT"/>
      <sheetName val="USAGE-MEM-CFDT"/>
      <sheetName val="calc date"/>
      <sheetName val="Projection"/>
      <sheetName val="Feuil1"/>
    </sheetNames>
    <sheetDataSet>
      <sheetData sheetId="0"/>
      <sheetData sheetId="1"/>
      <sheetData sheetId="2"/>
      <sheetData sheetId="3"/>
      <sheetData sheetId="4"/>
      <sheetData sheetId="5">
        <row r="4">
          <cell r="B4">
            <v>1</v>
          </cell>
          <cell r="C4">
            <v>5</v>
          </cell>
          <cell r="D4">
            <v>1</v>
          </cell>
        </row>
        <row r="5">
          <cell r="B5">
            <v>1</v>
          </cell>
          <cell r="C5">
            <v>6</v>
          </cell>
          <cell r="D5">
            <v>2</v>
          </cell>
        </row>
        <row r="6">
          <cell r="B6">
            <v>1</v>
          </cell>
          <cell r="C6">
            <v>7</v>
          </cell>
          <cell r="D6">
            <v>3</v>
          </cell>
        </row>
        <row r="7">
          <cell r="B7">
            <v>2</v>
          </cell>
          <cell r="C7">
            <v>1</v>
          </cell>
          <cell r="D7">
            <v>4</v>
          </cell>
        </row>
        <row r="8">
          <cell r="B8">
            <v>3</v>
          </cell>
          <cell r="C8">
            <v>2</v>
          </cell>
          <cell r="D8">
            <v>5</v>
          </cell>
        </row>
        <row r="9">
          <cell r="B9">
            <v>4</v>
          </cell>
          <cell r="C9">
            <v>3</v>
          </cell>
          <cell r="D9">
            <v>6</v>
          </cell>
        </row>
        <row r="10">
          <cell r="B10">
            <v>5</v>
          </cell>
          <cell r="C10">
            <v>4</v>
          </cell>
          <cell r="D10">
            <v>7</v>
          </cell>
        </row>
        <row r="11">
          <cell r="B11">
            <v>6</v>
          </cell>
          <cell r="C11">
            <v>5</v>
          </cell>
          <cell r="D11">
            <v>8</v>
          </cell>
        </row>
        <row r="12">
          <cell r="B12">
            <v>6</v>
          </cell>
          <cell r="C12">
            <v>6</v>
          </cell>
          <cell r="D12">
            <v>9</v>
          </cell>
        </row>
        <row r="13">
          <cell r="B13">
            <v>6</v>
          </cell>
          <cell r="C13">
            <v>7</v>
          </cell>
          <cell r="D13">
            <v>10</v>
          </cell>
        </row>
        <row r="14">
          <cell r="B14">
            <v>7</v>
          </cell>
          <cell r="C14">
            <v>1</v>
          </cell>
          <cell r="D14">
            <v>11</v>
          </cell>
        </row>
        <row r="15">
          <cell r="B15">
            <v>8</v>
          </cell>
          <cell r="C15">
            <v>2</v>
          </cell>
          <cell r="D15">
            <v>12</v>
          </cell>
        </row>
        <row r="16">
          <cell r="B16">
            <v>9</v>
          </cell>
          <cell r="C16">
            <v>3</v>
          </cell>
          <cell r="D16">
            <v>13</v>
          </cell>
        </row>
        <row r="17">
          <cell r="B17">
            <v>10</v>
          </cell>
          <cell r="C17">
            <v>4</v>
          </cell>
          <cell r="D17">
            <v>14</v>
          </cell>
        </row>
        <row r="18">
          <cell r="B18">
            <v>11</v>
          </cell>
          <cell r="C18">
            <v>5</v>
          </cell>
          <cell r="D18">
            <v>15</v>
          </cell>
        </row>
        <row r="19">
          <cell r="B19">
            <v>11</v>
          </cell>
          <cell r="C19">
            <v>6</v>
          </cell>
          <cell r="D19">
            <v>16</v>
          </cell>
        </row>
        <row r="20">
          <cell r="B20">
            <v>11</v>
          </cell>
          <cell r="C20">
            <v>7</v>
          </cell>
          <cell r="D20">
            <v>17</v>
          </cell>
        </row>
        <row r="21">
          <cell r="B21">
            <v>12</v>
          </cell>
          <cell r="C21">
            <v>1</v>
          </cell>
          <cell r="D21">
            <v>18</v>
          </cell>
        </row>
        <row r="22">
          <cell r="B22">
            <v>13</v>
          </cell>
          <cell r="C22">
            <v>2</v>
          </cell>
          <cell r="D22">
            <v>19</v>
          </cell>
        </row>
        <row r="23">
          <cell r="B23">
            <v>14</v>
          </cell>
          <cell r="C23">
            <v>3</v>
          </cell>
          <cell r="D23">
            <v>20</v>
          </cell>
        </row>
        <row r="24">
          <cell r="B24">
            <v>15</v>
          </cell>
          <cell r="C24">
            <v>4</v>
          </cell>
          <cell r="D24">
            <v>21</v>
          </cell>
        </row>
        <row r="25">
          <cell r="B25">
            <v>16</v>
          </cell>
          <cell r="C25">
            <v>5</v>
          </cell>
          <cell r="D25">
            <v>22</v>
          </cell>
        </row>
        <row r="26">
          <cell r="B26">
            <v>16</v>
          </cell>
          <cell r="C26">
            <v>6</v>
          </cell>
          <cell r="D26">
            <v>23</v>
          </cell>
        </row>
        <row r="27">
          <cell r="B27">
            <v>16</v>
          </cell>
          <cell r="C27">
            <v>7</v>
          </cell>
          <cell r="D27">
            <v>24</v>
          </cell>
        </row>
        <row r="28">
          <cell r="B28">
            <v>17</v>
          </cell>
          <cell r="C28">
            <v>1</v>
          </cell>
          <cell r="D28">
            <v>25</v>
          </cell>
        </row>
        <row r="29">
          <cell r="B29">
            <v>18</v>
          </cell>
          <cell r="C29">
            <v>2</v>
          </cell>
          <cell r="D29">
            <v>26</v>
          </cell>
        </row>
        <row r="30">
          <cell r="B30">
            <v>19</v>
          </cell>
          <cell r="C30">
            <v>3</v>
          </cell>
          <cell r="D30">
            <v>27</v>
          </cell>
        </row>
        <row r="31">
          <cell r="B31">
            <v>20</v>
          </cell>
          <cell r="C31">
            <v>4</v>
          </cell>
          <cell r="D31">
            <v>28</v>
          </cell>
        </row>
        <row r="32">
          <cell r="B32">
            <v>21</v>
          </cell>
          <cell r="C32">
            <v>5</v>
          </cell>
          <cell r="D32">
            <v>29</v>
          </cell>
        </row>
        <row r="33">
          <cell r="B33">
            <v>21</v>
          </cell>
          <cell r="C33">
            <v>6</v>
          </cell>
          <cell r="D33">
            <v>30</v>
          </cell>
        </row>
        <row r="34">
          <cell r="B34">
            <v>21</v>
          </cell>
          <cell r="C34">
            <v>7</v>
          </cell>
          <cell r="D34">
            <v>31</v>
          </cell>
        </row>
      </sheetData>
      <sheetData sheetId="6"/>
      <sheetData sheetId="7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11"/>
  <sheetViews>
    <sheetView zoomScaleNormal="100" workbookViewId="0">
      <selection activeCell="E21" sqref="E21"/>
    </sheetView>
  </sheetViews>
  <sheetFormatPr baseColWidth="10" defaultRowHeight="15" x14ac:dyDescent="0.25"/>
  <cols>
    <col min="1" max="1" width="25" customWidth="1"/>
    <col min="2" max="2" width="61.28515625" bestFit="1" customWidth="1"/>
  </cols>
  <sheetData>
    <row r="1" spans="1:2" ht="26.25" x14ac:dyDescent="0.4">
      <c r="A1" s="3" t="s">
        <v>5</v>
      </c>
    </row>
    <row r="2" spans="1:2" ht="18.75" x14ac:dyDescent="0.3">
      <c r="A2" s="4" t="s">
        <v>442</v>
      </c>
    </row>
    <row r="3" spans="1:2" ht="15.75" thickBot="1" x14ac:dyDescent="0.3"/>
    <row r="4" spans="1:2" x14ac:dyDescent="0.25">
      <c r="A4" s="5" t="s">
        <v>0</v>
      </c>
      <c r="B4" s="6" t="s">
        <v>722</v>
      </c>
    </row>
    <row r="5" spans="1:2" x14ac:dyDescent="0.25">
      <c r="A5" s="7" t="s">
        <v>1</v>
      </c>
      <c r="B5" s="8" t="s">
        <v>612</v>
      </c>
    </row>
    <row r="6" spans="1:2" ht="15.75" thickBot="1" x14ac:dyDescent="0.3">
      <c r="A6" s="9" t="s">
        <v>2</v>
      </c>
      <c r="B6" s="12">
        <v>42527</v>
      </c>
    </row>
    <row r="7" spans="1:2" ht="15.75" thickBot="1" x14ac:dyDescent="0.3">
      <c r="A7" s="1"/>
      <c r="B7" s="1"/>
    </row>
    <row r="8" spans="1:2" ht="15.75" thickBot="1" x14ac:dyDescent="0.3">
      <c r="A8" s="654" t="s">
        <v>3</v>
      </c>
      <c r="B8" s="655"/>
    </row>
    <row r="9" spans="1:2" x14ac:dyDescent="0.25">
      <c r="A9" s="10" t="s">
        <v>439</v>
      </c>
      <c r="B9" s="11" t="s">
        <v>440</v>
      </c>
    </row>
    <row r="10" spans="1:2" x14ac:dyDescent="0.25">
      <c r="A10" s="10" t="s">
        <v>4</v>
      </c>
      <c r="B10" s="11" t="s">
        <v>441</v>
      </c>
    </row>
    <row r="11" spans="1:2" x14ac:dyDescent="0.25">
      <c r="A11" s="10" t="s">
        <v>443</v>
      </c>
      <c r="B11" s="11" t="s">
        <v>444</v>
      </c>
    </row>
  </sheetData>
  <mergeCells count="1">
    <mergeCell ref="A8:B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filterMode="1"/>
  <dimension ref="A1:M148"/>
  <sheetViews>
    <sheetView showGridLines="0" zoomScaleNormal="100" workbookViewId="0">
      <pane ySplit="1" topLeftCell="A65" activePane="bottomLeft" state="frozen"/>
      <selection pane="bottomLeft" activeCell="G39" sqref="G39"/>
    </sheetView>
  </sheetViews>
  <sheetFormatPr baseColWidth="10" defaultColWidth="11.42578125" defaultRowHeight="11.25" x14ac:dyDescent="0.2"/>
  <cols>
    <col min="1" max="1" width="11.42578125" style="13"/>
    <col min="2" max="2" width="25.140625" style="13" hidden="1" customWidth="1"/>
    <col min="3" max="3" width="25.5703125" style="262" bestFit="1" customWidth="1"/>
    <col min="4" max="4" width="40.85546875" style="13" customWidth="1"/>
    <col min="5" max="5" width="19.28515625" style="13" customWidth="1"/>
    <col min="6" max="7" width="14.7109375" style="13" customWidth="1"/>
    <col min="8" max="8" width="11.42578125" style="299" customWidth="1"/>
    <col min="9" max="11" width="11.42578125" style="13" customWidth="1"/>
    <col min="12" max="12" width="13" style="13" customWidth="1"/>
    <col min="13" max="16384" width="11.42578125" style="13"/>
  </cols>
  <sheetData>
    <row r="1" spans="1:12" x14ac:dyDescent="0.2">
      <c r="A1" s="32" t="s">
        <v>438</v>
      </c>
      <c r="B1" s="32" t="s">
        <v>6</v>
      </c>
      <c r="C1" s="259" t="s">
        <v>7</v>
      </c>
      <c r="D1" s="32" t="s">
        <v>264</v>
      </c>
      <c r="E1" s="32" t="s">
        <v>10</v>
      </c>
      <c r="F1" s="32" t="s">
        <v>11</v>
      </c>
      <c r="G1" s="32" t="s">
        <v>560</v>
      </c>
      <c r="H1" s="259" t="s">
        <v>299</v>
      </c>
      <c r="I1" s="32" t="s">
        <v>12</v>
      </c>
      <c r="J1" s="32" t="s">
        <v>13</v>
      </c>
      <c r="K1" s="32" t="s">
        <v>496</v>
      </c>
      <c r="L1" s="33" t="s">
        <v>352</v>
      </c>
    </row>
    <row r="2" spans="1:12" hidden="1" x14ac:dyDescent="0.2">
      <c r="A2" s="34" t="s">
        <v>21</v>
      </c>
      <c r="B2" s="23"/>
      <c r="C2" s="23" t="s">
        <v>491</v>
      </c>
      <c r="D2" s="274"/>
      <c r="E2" s="274"/>
      <c r="F2" s="274"/>
      <c r="G2" s="315" t="s">
        <v>564</v>
      </c>
      <c r="H2" s="296" t="s">
        <v>335</v>
      </c>
      <c r="I2" s="277">
        <v>2</v>
      </c>
      <c r="J2" s="277">
        <v>4</v>
      </c>
      <c r="K2" s="277">
        <v>20</v>
      </c>
      <c r="L2" s="274"/>
    </row>
    <row r="3" spans="1:12" hidden="1" x14ac:dyDescent="0.2">
      <c r="A3" s="34" t="s">
        <v>28</v>
      </c>
      <c r="B3" s="23"/>
      <c r="C3" s="23" t="s">
        <v>492</v>
      </c>
      <c r="D3" s="274"/>
      <c r="E3" s="274"/>
      <c r="F3" s="274"/>
      <c r="G3" s="315" t="s">
        <v>564</v>
      </c>
      <c r="H3" s="297" t="s">
        <v>301</v>
      </c>
      <c r="I3" s="277">
        <v>4</v>
      </c>
      <c r="J3" s="277">
        <v>32</v>
      </c>
      <c r="K3" s="277">
        <v>50</v>
      </c>
      <c r="L3" s="274"/>
    </row>
    <row r="4" spans="1:12" hidden="1" x14ac:dyDescent="0.2">
      <c r="A4" s="276" t="s">
        <v>21</v>
      </c>
      <c r="B4" s="16"/>
      <c r="C4" s="16" t="s">
        <v>549</v>
      </c>
      <c r="D4" s="16"/>
      <c r="E4" s="16"/>
      <c r="F4" s="16"/>
      <c r="G4" s="316" t="s">
        <v>562</v>
      </c>
      <c r="H4" s="296" t="s">
        <v>335</v>
      </c>
      <c r="I4" s="25">
        <v>2</v>
      </c>
      <c r="J4" s="25">
        <v>4</v>
      </c>
      <c r="K4" s="25">
        <v>50</v>
      </c>
      <c r="L4" s="274"/>
    </row>
    <row r="5" spans="1:12" hidden="1" x14ac:dyDescent="0.2">
      <c r="A5" s="276" t="s">
        <v>28</v>
      </c>
      <c r="B5" s="16"/>
      <c r="C5" s="16" t="s">
        <v>549</v>
      </c>
      <c r="D5" s="16"/>
      <c r="E5" s="16"/>
      <c r="F5" s="16"/>
      <c r="G5" s="316" t="s">
        <v>564</v>
      </c>
      <c r="H5" s="296" t="s">
        <v>335</v>
      </c>
      <c r="I5" s="25">
        <v>2</v>
      </c>
      <c r="J5" s="25">
        <v>4</v>
      </c>
      <c r="K5" s="25">
        <v>50</v>
      </c>
      <c r="L5" s="274"/>
    </row>
    <row r="6" spans="1:12" x14ac:dyDescent="0.2">
      <c r="A6" s="276" t="s">
        <v>21</v>
      </c>
      <c r="B6" s="16"/>
      <c r="C6" s="16" t="s">
        <v>550</v>
      </c>
      <c r="D6" s="16"/>
      <c r="E6" s="16"/>
      <c r="F6" s="16"/>
      <c r="G6" s="316" t="s">
        <v>563</v>
      </c>
      <c r="H6" s="296" t="s">
        <v>335</v>
      </c>
      <c r="I6" s="25">
        <v>2</v>
      </c>
      <c r="J6" s="25">
        <v>2</v>
      </c>
      <c r="K6" s="25">
        <v>50</v>
      </c>
      <c r="L6" s="274"/>
    </row>
    <row r="7" spans="1:12" hidden="1" x14ac:dyDescent="0.2">
      <c r="A7" s="34" t="s">
        <v>21</v>
      </c>
      <c r="B7" s="23"/>
      <c r="C7" s="23" t="s">
        <v>275</v>
      </c>
      <c r="D7" s="274"/>
      <c r="E7" s="274"/>
      <c r="F7" s="274"/>
      <c r="G7" s="315" t="s">
        <v>564</v>
      </c>
      <c r="H7" s="296" t="s">
        <v>335</v>
      </c>
      <c r="I7" s="277">
        <v>1</v>
      </c>
      <c r="J7" s="277">
        <v>1</v>
      </c>
      <c r="K7" s="277">
        <v>15</v>
      </c>
      <c r="L7" s="274"/>
    </row>
    <row r="8" spans="1:12" x14ac:dyDescent="0.2">
      <c r="A8" s="34" t="s">
        <v>21</v>
      </c>
      <c r="B8" s="23"/>
      <c r="C8" s="23" t="s">
        <v>276</v>
      </c>
      <c r="D8" s="274"/>
      <c r="E8" s="274"/>
      <c r="F8" s="274"/>
      <c r="G8" s="315" t="s">
        <v>563</v>
      </c>
      <c r="H8" s="296" t="s">
        <v>335</v>
      </c>
      <c r="I8" s="277">
        <v>2</v>
      </c>
      <c r="J8" s="301">
        <v>0.5</v>
      </c>
      <c r="K8" s="277">
        <v>30</v>
      </c>
      <c r="L8" s="274"/>
    </row>
    <row r="9" spans="1:12" x14ac:dyDescent="0.2">
      <c r="A9" s="34" t="s">
        <v>21</v>
      </c>
      <c r="B9" s="23"/>
      <c r="C9" s="23" t="s">
        <v>277</v>
      </c>
      <c r="D9" s="274"/>
      <c r="E9" s="274"/>
      <c r="F9" s="274"/>
      <c r="G9" s="315" t="s">
        <v>563</v>
      </c>
      <c r="H9" s="296" t="s">
        <v>335</v>
      </c>
      <c r="I9" s="277">
        <v>2</v>
      </c>
      <c r="J9" s="301">
        <v>0.5</v>
      </c>
      <c r="K9" s="277">
        <v>45</v>
      </c>
      <c r="L9" s="274"/>
    </row>
    <row r="10" spans="1:12" hidden="1" x14ac:dyDescent="0.2">
      <c r="A10" s="34" t="s">
        <v>28</v>
      </c>
      <c r="B10" s="23"/>
      <c r="C10" s="23" t="s">
        <v>278</v>
      </c>
      <c r="D10" s="274"/>
      <c r="E10" s="274"/>
      <c r="F10" s="274"/>
      <c r="G10" s="315" t="s">
        <v>564</v>
      </c>
      <c r="H10" s="296" t="s">
        <v>335</v>
      </c>
      <c r="I10" s="277">
        <v>2</v>
      </c>
      <c r="J10" s="301">
        <v>0.5</v>
      </c>
      <c r="K10" s="277">
        <v>30</v>
      </c>
      <c r="L10" s="274"/>
    </row>
    <row r="11" spans="1:12" x14ac:dyDescent="0.2">
      <c r="A11" s="34" t="s">
        <v>21</v>
      </c>
      <c r="B11" s="23"/>
      <c r="C11" s="23" t="s">
        <v>268</v>
      </c>
      <c r="D11" s="274"/>
      <c r="E11" s="274" t="s">
        <v>19</v>
      </c>
      <c r="F11" s="274"/>
      <c r="G11" s="315" t="s">
        <v>563</v>
      </c>
      <c r="H11" s="297" t="s">
        <v>301</v>
      </c>
      <c r="I11" s="277">
        <v>2</v>
      </c>
      <c r="J11" s="277">
        <v>8</v>
      </c>
      <c r="K11" s="277">
        <v>125</v>
      </c>
      <c r="L11" s="274"/>
    </row>
    <row r="12" spans="1:12" x14ac:dyDescent="0.2">
      <c r="A12" s="34" t="s">
        <v>21</v>
      </c>
      <c r="B12" s="23"/>
      <c r="C12" s="23" t="s">
        <v>493</v>
      </c>
      <c r="D12" s="274"/>
      <c r="E12" s="274" t="s">
        <v>19</v>
      </c>
      <c r="F12" s="274"/>
      <c r="G12" s="315" t="s">
        <v>563</v>
      </c>
      <c r="H12" s="297" t="s">
        <v>301</v>
      </c>
      <c r="I12" s="277">
        <v>2</v>
      </c>
      <c r="J12" s="277">
        <v>8</v>
      </c>
      <c r="K12" s="277">
        <v>125</v>
      </c>
      <c r="L12" s="274"/>
    </row>
    <row r="13" spans="1:12" x14ac:dyDescent="0.2">
      <c r="A13" s="34" t="s">
        <v>21</v>
      </c>
      <c r="B13" s="23"/>
      <c r="C13" s="23" t="s">
        <v>269</v>
      </c>
      <c r="D13" s="274"/>
      <c r="E13" s="274" t="s">
        <v>19</v>
      </c>
      <c r="F13" s="274"/>
      <c r="G13" s="315" t="s">
        <v>563</v>
      </c>
      <c r="H13" s="297" t="s">
        <v>301</v>
      </c>
      <c r="I13" s="277">
        <v>2</v>
      </c>
      <c r="J13" s="277">
        <v>8</v>
      </c>
      <c r="K13" s="277">
        <v>60</v>
      </c>
      <c r="L13" s="274"/>
    </row>
    <row r="14" spans="1:12" x14ac:dyDescent="0.2">
      <c r="A14" s="34" t="s">
        <v>21</v>
      </c>
      <c r="B14" s="23"/>
      <c r="C14" s="23" t="s">
        <v>494</v>
      </c>
      <c r="D14" s="274"/>
      <c r="E14" s="274" t="s">
        <v>19</v>
      </c>
      <c r="F14" s="274"/>
      <c r="G14" s="315" t="s">
        <v>563</v>
      </c>
      <c r="H14" s="297" t="s">
        <v>301</v>
      </c>
      <c r="I14" s="277">
        <v>2</v>
      </c>
      <c r="J14" s="277">
        <v>8</v>
      </c>
      <c r="K14" s="277">
        <v>60</v>
      </c>
      <c r="L14" s="274"/>
    </row>
    <row r="15" spans="1:12" x14ac:dyDescent="0.2">
      <c r="A15" s="34" t="s">
        <v>21</v>
      </c>
      <c r="B15" s="23" t="s">
        <v>152</v>
      </c>
      <c r="C15" s="23" t="s">
        <v>153</v>
      </c>
      <c r="D15" s="274" t="s">
        <v>449</v>
      </c>
      <c r="E15" s="274" t="s">
        <v>19</v>
      </c>
      <c r="F15" s="274"/>
      <c r="G15" s="315" t="s">
        <v>563</v>
      </c>
      <c r="H15" s="297" t="s">
        <v>301</v>
      </c>
      <c r="I15" s="274">
        <v>1</v>
      </c>
      <c r="J15" s="274">
        <v>1</v>
      </c>
      <c r="K15" s="274">
        <v>15</v>
      </c>
      <c r="L15" s="274" t="s">
        <v>156</v>
      </c>
    </row>
    <row r="16" spans="1:12" hidden="1" x14ac:dyDescent="0.2">
      <c r="A16" s="276" t="s">
        <v>28</v>
      </c>
      <c r="B16" s="16"/>
      <c r="C16" s="16" t="s">
        <v>551</v>
      </c>
      <c r="D16" s="16" t="s">
        <v>570</v>
      </c>
      <c r="E16" s="16" t="s">
        <v>19</v>
      </c>
      <c r="F16" s="16" t="s">
        <v>537</v>
      </c>
      <c r="G16" s="316" t="s">
        <v>561</v>
      </c>
      <c r="H16" s="297" t="s">
        <v>301</v>
      </c>
      <c r="I16" s="25">
        <v>4</v>
      </c>
      <c r="J16" s="25">
        <v>8</v>
      </c>
      <c r="K16" s="25">
        <v>120</v>
      </c>
      <c r="L16" s="274"/>
    </row>
    <row r="17" spans="1:12" hidden="1" x14ac:dyDescent="0.2">
      <c r="A17" s="276" t="s">
        <v>28</v>
      </c>
      <c r="B17" s="16"/>
      <c r="C17" s="16" t="s">
        <v>495</v>
      </c>
      <c r="D17" s="16" t="s">
        <v>570</v>
      </c>
      <c r="E17" s="16" t="s">
        <v>206</v>
      </c>
      <c r="F17" s="16" t="s">
        <v>537</v>
      </c>
      <c r="G17" s="316" t="s">
        <v>561</v>
      </c>
      <c r="H17" s="297" t="s">
        <v>301</v>
      </c>
      <c r="I17" s="25">
        <v>4</v>
      </c>
      <c r="J17" s="25">
        <v>8</v>
      </c>
      <c r="K17" s="25">
        <v>120</v>
      </c>
      <c r="L17" s="274"/>
    </row>
    <row r="18" spans="1:12" hidden="1" x14ac:dyDescent="0.2">
      <c r="A18" s="34" t="s">
        <v>28</v>
      </c>
      <c r="B18" s="23"/>
      <c r="C18" s="23" t="s">
        <v>279</v>
      </c>
      <c r="D18" s="274" t="s">
        <v>452</v>
      </c>
      <c r="E18" s="274" t="s">
        <v>302</v>
      </c>
      <c r="F18" s="274" t="s">
        <v>537</v>
      </c>
      <c r="G18" s="315" t="s">
        <v>562</v>
      </c>
      <c r="H18" s="297" t="s">
        <v>301</v>
      </c>
      <c r="I18" s="277">
        <v>2</v>
      </c>
      <c r="J18" s="277">
        <v>4</v>
      </c>
      <c r="K18" s="277">
        <v>240</v>
      </c>
      <c r="L18" s="274"/>
    </row>
    <row r="19" spans="1:12" hidden="1" x14ac:dyDescent="0.2">
      <c r="A19" s="34" t="s">
        <v>28</v>
      </c>
      <c r="B19" s="23"/>
      <c r="C19" s="23" t="s">
        <v>497</v>
      </c>
      <c r="D19" s="274"/>
      <c r="E19" s="274" t="s">
        <v>19</v>
      </c>
      <c r="F19" s="274" t="s">
        <v>538</v>
      </c>
      <c r="G19" s="315" t="s">
        <v>562</v>
      </c>
      <c r="H19" s="297" t="s">
        <v>301</v>
      </c>
      <c r="I19" s="277">
        <v>4</v>
      </c>
      <c r="J19" s="277">
        <v>32</v>
      </c>
      <c r="K19" s="277">
        <v>50</v>
      </c>
      <c r="L19" s="274"/>
    </row>
    <row r="20" spans="1:12" hidden="1" x14ac:dyDescent="0.2">
      <c r="A20" s="34" t="s">
        <v>28</v>
      </c>
      <c r="B20" s="23"/>
      <c r="C20" s="23" t="s">
        <v>498</v>
      </c>
      <c r="D20" s="274"/>
      <c r="E20" s="274" t="s">
        <v>19</v>
      </c>
      <c r="F20" s="274" t="s">
        <v>537</v>
      </c>
      <c r="G20" s="315" t="s">
        <v>562</v>
      </c>
      <c r="H20" s="297" t="s">
        <v>301</v>
      </c>
      <c r="I20" s="277">
        <v>2</v>
      </c>
      <c r="J20" s="277">
        <v>4</v>
      </c>
      <c r="K20" s="277">
        <v>100</v>
      </c>
      <c r="L20" s="274"/>
    </row>
    <row r="21" spans="1:12" hidden="1" x14ac:dyDescent="0.2">
      <c r="A21" s="276" t="s">
        <v>28</v>
      </c>
      <c r="B21" s="16"/>
      <c r="C21" s="16" t="s">
        <v>552</v>
      </c>
      <c r="D21" s="16" t="s">
        <v>568</v>
      </c>
      <c r="E21" s="16" t="s">
        <v>206</v>
      </c>
      <c r="F21" s="16" t="s">
        <v>537</v>
      </c>
      <c r="G21" s="316" t="s">
        <v>561</v>
      </c>
      <c r="H21" s="297" t="s">
        <v>301</v>
      </c>
      <c r="I21" s="25">
        <v>2</v>
      </c>
      <c r="J21" s="25">
        <v>4</v>
      </c>
      <c r="K21" s="25">
        <v>100</v>
      </c>
      <c r="L21" s="274"/>
    </row>
    <row r="22" spans="1:12" hidden="1" x14ac:dyDescent="0.2">
      <c r="A22" s="34" t="s">
        <v>28</v>
      </c>
      <c r="B22" s="23"/>
      <c r="C22" s="23" t="s">
        <v>499</v>
      </c>
      <c r="D22" s="274"/>
      <c r="E22" s="274"/>
      <c r="F22" s="274"/>
      <c r="G22" s="315" t="s">
        <v>564</v>
      </c>
      <c r="H22" s="296" t="s">
        <v>335</v>
      </c>
      <c r="I22" s="277">
        <v>2</v>
      </c>
      <c r="J22" s="277">
        <v>4</v>
      </c>
      <c r="K22" s="277">
        <v>5</v>
      </c>
      <c r="L22" s="274"/>
    </row>
    <row r="23" spans="1:12" x14ac:dyDescent="0.2">
      <c r="A23" s="34" t="s">
        <v>28</v>
      </c>
      <c r="B23" s="23" t="s">
        <v>218</v>
      </c>
      <c r="C23" s="23" t="s">
        <v>219</v>
      </c>
      <c r="D23" s="274" t="s">
        <v>453</v>
      </c>
      <c r="E23" s="274" t="s">
        <v>191</v>
      </c>
      <c r="F23" s="274" t="s">
        <v>537</v>
      </c>
      <c r="G23" s="315" t="s">
        <v>563</v>
      </c>
      <c r="H23" s="297" t="s">
        <v>301</v>
      </c>
      <c r="I23" s="274">
        <v>4</v>
      </c>
      <c r="J23" s="274">
        <v>6</v>
      </c>
      <c r="K23" s="274">
        <v>50</v>
      </c>
      <c r="L23" s="274" t="s">
        <v>222</v>
      </c>
    </row>
    <row r="24" spans="1:12" x14ac:dyDescent="0.2">
      <c r="A24" s="34" t="s">
        <v>28</v>
      </c>
      <c r="B24" s="23" t="s">
        <v>244</v>
      </c>
      <c r="C24" s="23" t="s">
        <v>245</v>
      </c>
      <c r="D24" s="274" t="s">
        <v>450</v>
      </c>
      <c r="E24" s="274" t="s">
        <v>191</v>
      </c>
      <c r="F24" s="274" t="s">
        <v>537</v>
      </c>
      <c r="G24" s="315" t="s">
        <v>563</v>
      </c>
      <c r="H24" s="297" t="s">
        <v>301</v>
      </c>
      <c r="I24" s="274">
        <v>2</v>
      </c>
      <c r="J24" s="274">
        <v>4</v>
      </c>
      <c r="K24" s="274">
        <v>300</v>
      </c>
      <c r="L24" s="274" t="s">
        <v>248</v>
      </c>
    </row>
    <row r="25" spans="1:12" x14ac:dyDescent="0.2">
      <c r="A25" s="34" t="s">
        <v>28</v>
      </c>
      <c r="B25" s="23" t="s">
        <v>223</v>
      </c>
      <c r="C25" s="23" t="s">
        <v>228</v>
      </c>
      <c r="D25" s="274" t="s">
        <v>452</v>
      </c>
      <c r="E25" s="274" t="s">
        <v>191</v>
      </c>
      <c r="F25" s="274" t="s">
        <v>537</v>
      </c>
      <c r="G25" s="315" t="s">
        <v>563</v>
      </c>
      <c r="H25" s="297" t="s">
        <v>301</v>
      </c>
      <c r="I25" s="274">
        <v>4</v>
      </c>
      <c r="J25" s="274">
        <v>8</v>
      </c>
      <c r="K25" s="274">
        <v>400</v>
      </c>
      <c r="L25" s="274" t="s">
        <v>230</v>
      </c>
    </row>
    <row r="26" spans="1:12" x14ac:dyDescent="0.2">
      <c r="A26" s="34" t="s">
        <v>28</v>
      </c>
      <c r="B26" s="23" t="s">
        <v>231</v>
      </c>
      <c r="C26" s="23" t="s">
        <v>232</v>
      </c>
      <c r="D26" s="274" t="s">
        <v>454</v>
      </c>
      <c r="E26" s="274" t="s">
        <v>191</v>
      </c>
      <c r="F26" s="274" t="s">
        <v>537</v>
      </c>
      <c r="G26" s="315" t="s">
        <v>563</v>
      </c>
      <c r="H26" s="297" t="s">
        <v>301</v>
      </c>
      <c r="I26" s="274">
        <v>1</v>
      </c>
      <c r="J26" s="274">
        <v>1</v>
      </c>
      <c r="K26" s="274">
        <v>75</v>
      </c>
      <c r="L26" s="274" t="s">
        <v>234</v>
      </c>
    </row>
    <row r="27" spans="1:12" x14ac:dyDescent="0.2">
      <c r="A27" s="34" t="s">
        <v>28</v>
      </c>
      <c r="B27" s="23" t="s">
        <v>239</v>
      </c>
      <c r="C27" s="23" t="s">
        <v>240</v>
      </c>
      <c r="D27" s="274" t="s">
        <v>455</v>
      </c>
      <c r="E27" s="274" t="s">
        <v>191</v>
      </c>
      <c r="F27" s="274" t="s">
        <v>537</v>
      </c>
      <c r="G27" s="315" t="s">
        <v>563</v>
      </c>
      <c r="H27" s="297" t="s">
        <v>301</v>
      </c>
      <c r="I27" s="274">
        <v>2</v>
      </c>
      <c r="J27" s="274">
        <v>2</v>
      </c>
      <c r="K27" s="274">
        <v>10</v>
      </c>
      <c r="L27" s="274" t="s">
        <v>243</v>
      </c>
    </row>
    <row r="28" spans="1:12" hidden="1" x14ac:dyDescent="0.2">
      <c r="A28" s="34" t="s">
        <v>21</v>
      </c>
      <c r="B28" s="23"/>
      <c r="C28" s="643" t="s">
        <v>280</v>
      </c>
      <c r="D28" s="274" t="s">
        <v>456</v>
      </c>
      <c r="E28" s="274" t="s">
        <v>191</v>
      </c>
      <c r="F28" s="274" t="s">
        <v>537</v>
      </c>
      <c r="G28" s="315" t="s">
        <v>561</v>
      </c>
      <c r="H28" s="297" t="s">
        <v>301</v>
      </c>
      <c r="I28" s="277">
        <v>2</v>
      </c>
      <c r="J28" s="277">
        <v>4</v>
      </c>
      <c r="K28" s="277">
        <v>70</v>
      </c>
      <c r="L28" s="274"/>
    </row>
    <row r="29" spans="1:12" x14ac:dyDescent="0.2">
      <c r="A29" s="34" t="s">
        <v>28</v>
      </c>
      <c r="B29" s="23" t="s">
        <v>187</v>
      </c>
      <c r="C29" s="23" t="s">
        <v>195</v>
      </c>
      <c r="D29" s="274" t="s">
        <v>457</v>
      </c>
      <c r="E29" s="274" t="s">
        <v>191</v>
      </c>
      <c r="F29" s="274" t="s">
        <v>537</v>
      </c>
      <c r="G29" s="315" t="s">
        <v>563</v>
      </c>
      <c r="H29" s="297" t="s">
        <v>301</v>
      </c>
      <c r="I29" s="274">
        <v>2</v>
      </c>
      <c r="J29" s="274">
        <v>4</v>
      </c>
      <c r="K29" s="274">
        <v>20</v>
      </c>
      <c r="L29" s="274" t="s">
        <v>198</v>
      </c>
    </row>
    <row r="30" spans="1:12" x14ac:dyDescent="0.2">
      <c r="A30" s="34" t="s">
        <v>28</v>
      </c>
      <c r="B30" s="23" t="s">
        <v>187</v>
      </c>
      <c r="C30" s="23" t="s">
        <v>500</v>
      </c>
      <c r="D30" s="274" t="s">
        <v>457</v>
      </c>
      <c r="E30" s="274" t="s">
        <v>191</v>
      </c>
      <c r="F30" s="274" t="s">
        <v>537</v>
      </c>
      <c r="G30" s="315" t="s">
        <v>563</v>
      </c>
      <c r="H30" s="297" t="s">
        <v>301</v>
      </c>
      <c r="I30" s="274">
        <v>2</v>
      </c>
      <c r="J30" s="274">
        <v>4</v>
      </c>
      <c r="K30" s="274">
        <v>20</v>
      </c>
      <c r="L30" s="274" t="s">
        <v>198</v>
      </c>
    </row>
    <row r="31" spans="1:12" x14ac:dyDescent="0.2">
      <c r="A31" s="34" t="s">
        <v>28</v>
      </c>
      <c r="B31" s="23" t="s">
        <v>187</v>
      </c>
      <c r="C31" s="23" t="s">
        <v>188</v>
      </c>
      <c r="D31" s="274" t="s">
        <v>458</v>
      </c>
      <c r="E31" s="274" t="s">
        <v>191</v>
      </c>
      <c r="F31" s="274" t="s">
        <v>537</v>
      </c>
      <c r="G31" s="315" t="s">
        <v>563</v>
      </c>
      <c r="H31" s="297" t="s">
        <v>301</v>
      </c>
      <c r="I31" s="274">
        <v>2</v>
      </c>
      <c r="J31" s="274">
        <v>8</v>
      </c>
      <c r="K31" s="274">
        <v>300</v>
      </c>
      <c r="L31" s="274" t="s">
        <v>193</v>
      </c>
    </row>
    <row r="32" spans="1:12" x14ac:dyDescent="0.2">
      <c r="A32" s="34" t="s">
        <v>28</v>
      </c>
      <c r="B32" s="23" t="s">
        <v>187</v>
      </c>
      <c r="C32" s="23" t="s">
        <v>501</v>
      </c>
      <c r="D32" s="274" t="s">
        <v>458</v>
      </c>
      <c r="E32" s="274" t="s">
        <v>573</v>
      </c>
      <c r="F32" s="274" t="s">
        <v>537</v>
      </c>
      <c r="G32" s="315" t="s">
        <v>563</v>
      </c>
      <c r="H32" s="297" t="s">
        <v>301</v>
      </c>
      <c r="I32" s="274">
        <v>2</v>
      </c>
      <c r="J32" s="274">
        <v>8</v>
      </c>
      <c r="K32" s="274">
        <v>300</v>
      </c>
      <c r="L32" s="274" t="s">
        <v>193</v>
      </c>
    </row>
    <row r="33" spans="1:12" hidden="1" x14ac:dyDescent="0.2">
      <c r="A33" s="34" t="s">
        <v>28</v>
      </c>
      <c r="B33" s="23"/>
      <c r="C33" s="23" t="s">
        <v>502</v>
      </c>
      <c r="D33" s="274" t="s">
        <v>458</v>
      </c>
      <c r="E33" s="274" t="s">
        <v>573</v>
      </c>
      <c r="F33" s="274" t="s">
        <v>537</v>
      </c>
      <c r="G33" s="315" t="s">
        <v>561</v>
      </c>
      <c r="H33" s="297" t="s">
        <v>301</v>
      </c>
      <c r="I33" s="274">
        <v>2</v>
      </c>
      <c r="J33" s="274">
        <v>8</v>
      </c>
      <c r="K33" s="274">
        <v>300</v>
      </c>
      <c r="L33" s="274"/>
    </row>
    <row r="34" spans="1:12" hidden="1" x14ac:dyDescent="0.2">
      <c r="A34" s="34" t="s">
        <v>28</v>
      </c>
      <c r="B34" s="23"/>
      <c r="C34" s="23" t="s">
        <v>503</v>
      </c>
      <c r="D34" s="274" t="s">
        <v>458</v>
      </c>
      <c r="E34" s="274" t="s">
        <v>573</v>
      </c>
      <c r="F34" s="274" t="s">
        <v>537</v>
      </c>
      <c r="G34" s="315" t="s">
        <v>561</v>
      </c>
      <c r="H34" s="297" t="s">
        <v>301</v>
      </c>
      <c r="I34" s="274">
        <v>2</v>
      </c>
      <c r="J34" s="274">
        <v>8</v>
      </c>
      <c r="K34" s="274">
        <v>300</v>
      </c>
      <c r="L34" s="274"/>
    </row>
    <row r="35" spans="1:12" x14ac:dyDescent="0.2">
      <c r="A35" s="34" t="s">
        <v>21</v>
      </c>
      <c r="B35" s="23" t="s">
        <v>223</v>
      </c>
      <c r="C35" s="23" t="s">
        <v>224</v>
      </c>
      <c r="D35" s="274" t="s">
        <v>452</v>
      </c>
      <c r="E35" s="274" t="s">
        <v>191</v>
      </c>
      <c r="F35" s="274" t="s">
        <v>537</v>
      </c>
      <c r="G35" s="315" t="s">
        <v>563</v>
      </c>
      <c r="H35" s="297" t="s">
        <v>301</v>
      </c>
      <c r="I35" s="274">
        <v>8</v>
      </c>
      <c r="J35" s="274">
        <v>48</v>
      </c>
      <c r="K35" s="274">
        <v>800</v>
      </c>
      <c r="L35" s="274" t="s">
        <v>227</v>
      </c>
    </row>
    <row r="36" spans="1:12" x14ac:dyDescent="0.2">
      <c r="A36" s="34" t="s">
        <v>21</v>
      </c>
      <c r="B36" s="23"/>
      <c r="C36" s="23" t="s">
        <v>270</v>
      </c>
      <c r="D36" s="274" t="s">
        <v>452</v>
      </c>
      <c r="E36" s="274" t="s">
        <v>191</v>
      </c>
      <c r="F36" s="274"/>
      <c r="G36" s="315" t="s">
        <v>563</v>
      </c>
      <c r="H36" s="296" t="s">
        <v>335</v>
      </c>
      <c r="I36" s="277">
        <v>8</v>
      </c>
      <c r="J36" s="277">
        <v>48</v>
      </c>
      <c r="K36" s="277">
        <v>800</v>
      </c>
      <c r="L36" s="274"/>
    </row>
    <row r="37" spans="1:12" hidden="1" x14ac:dyDescent="0.2">
      <c r="A37" s="34" t="s">
        <v>21</v>
      </c>
      <c r="B37" s="23"/>
      <c r="C37" s="23" t="s">
        <v>504</v>
      </c>
      <c r="D37" s="274" t="s">
        <v>452</v>
      </c>
      <c r="E37" s="274" t="s">
        <v>191</v>
      </c>
      <c r="F37" s="274"/>
      <c r="G37" s="315" t="s">
        <v>564</v>
      </c>
      <c r="H37" s="296" t="s">
        <v>335</v>
      </c>
      <c r="I37" s="277">
        <v>8</v>
      </c>
      <c r="J37" s="277">
        <v>48</v>
      </c>
      <c r="K37" s="277">
        <v>800</v>
      </c>
      <c r="L37" s="274"/>
    </row>
    <row r="38" spans="1:12" x14ac:dyDescent="0.2">
      <c r="A38" s="34" t="s">
        <v>28</v>
      </c>
      <c r="B38" s="23" t="s">
        <v>218</v>
      </c>
      <c r="C38" s="23" t="s">
        <v>235</v>
      </c>
      <c r="D38" s="274" t="s">
        <v>459</v>
      </c>
      <c r="E38" s="274" t="s">
        <v>191</v>
      </c>
      <c r="F38" s="274" t="s">
        <v>537</v>
      </c>
      <c r="G38" s="315" t="s">
        <v>563</v>
      </c>
      <c r="H38" s="297" t="s">
        <v>301</v>
      </c>
      <c r="I38" s="274">
        <v>4</v>
      </c>
      <c r="J38" s="274">
        <v>8</v>
      </c>
      <c r="K38" s="16">
        <v>530</v>
      </c>
      <c r="L38" s="274" t="s">
        <v>238</v>
      </c>
    </row>
    <row r="39" spans="1:12" x14ac:dyDescent="0.2">
      <c r="A39" s="34" t="s">
        <v>28</v>
      </c>
      <c r="B39" s="23" t="s">
        <v>212</v>
      </c>
      <c r="C39" s="23" t="s">
        <v>213</v>
      </c>
      <c r="D39" s="274" t="s">
        <v>451</v>
      </c>
      <c r="E39" s="274" t="s">
        <v>191</v>
      </c>
      <c r="F39" s="274" t="s">
        <v>537</v>
      </c>
      <c r="G39" s="315" t="s">
        <v>563</v>
      </c>
      <c r="H39" s="297" t="s">
        <v>301</v>
      </c>
      <c r="I39" s="274">
        <v>2</v>
      </c>
      <c r="J39" s="274">
        <v>4</v>
      </c>
      <c r="K39" s="274">
        <v>60</v>
      </c>
      <c r="L39" s="274" t="s">
        <v>216</v>
      </c>
    </row>
    <row r="40" spans="1:12" hidden="1" x14ac:dyDescent="0.2">
      <c r="A40" s="34" t="s">
        <v>28</v>
      </c>
      <c r="B40" s="23"/>
      <c r="C40" s="23" t="s">
        <v>281</v>
      </c>
      <c r="D40" s="274" t="s">
        <v>448</v>
      </c>
      <c r="E40" s="274" t="s">
        <v>191</v>
      </c>
      <c r="F40" s="274" t="s">
        <v>537</v>
      </c>
      <c r="G40" s="315" t="s">
        <v>561</v>
      </c>
      <c r="H40" s="297" t="s">
        <v>301</v>
      </c>
      <c r="I40" s="277">
        <v>2</v>
      </c>
      <c r="J40" s="277">
        <v>8</v>
      </c>
      <c r="K40" s="277">
        <v>40</v>
      </c>
      <c r="L40" s="274"/>
    </row>
    <row r="41" spans="1:12" x14ac:dyDescent="0.2">
      <c r="A41" s="34" t="s">
        <v>28</v>
      </c>
      <c r="B41" s="23" t="s">
        <v>187</v>
      </c>
      <c r="C41" s="23" t="s">
        <v>199</v>
      </c>
      <c r="D41" s="274" t="s">
        <v>457</v>
      </c>
      <c r="E41" s="274" t="s">
        <v>191</v>
      </c>
      <c r="F41" s="274" t="s">
        <v>537</v>
      </c>
      <c r="G41" s="315" t="s">
        <v>563</v>
      </c>
      <c r="H41" s="297" t="s">
        <v>301</v>
      </c>
      <c r="I41" s="274">
        <v>6</v>
      </c>
      <c r="J41" s="274">
        <v>24</v>
      </c>
      <c r="K41" s="274">
        <v>250</v>
      </c>
      <c r="L41" s="274" t="s">
        <v>202</v>
      </c>
    </row>
    <row r="42" spans="1:12" x14ac:dyDescent="0.2">
      <c r="A42" s="34" t="s">
        <v>28</v>
      </c>
      <c r="B42" s="23" t="s">
        <v>187</v>
      </c>
      <c r="C42" s="23" t="s">
        <v>505</v>
      </c>
      <c r="D42" s="274" t="s">
        <v>457</v>
      </c>
      <c r="E42" s="274" t="s">
        <v>191</v>
      </c>
      <c r="F42" s="274" t="s">
        <v>537</v>
      </c>
      <c r="G42" s="315" t="s">
        <v>563</v>
      </c>
      <c r="H42" s="297" t="s">
        <v>301</v>
      </c>
      <c r="I42" s="274">
        <v>6</v>
      </c>
      <c r="J42" s="274">
        <v>24</v>
      </c>
      <c r="K42" s="274">
        <v>250</v>
      </c>
      <c r="L42" s="274" t="s">
        <v>202</v>
      </c>
    </row>
    <row r="43" spans="1:12" hidden="1" x14ac:dyDescent="0.2">
      <c r="A43" s="34" t="s">
        <v>28</v>
      </c>
      <c r="B43" s="23"/>
      <c r="C43" s="23" t="s">
        <v>282</v>
      </c>
      <c r="D43" s="274" t="s">
        <v>460</v>
      </c>
      <c r="E43" s="274" t="s">
        <v>191</v>
      </c>
      <c r="F43" s="274" t="s">
        <v>537</v>
      </c>
      <c r="G43" s="315" t="s">
        <v>561</v>
      </c>
      <c r="H43" s="297" t="s">
        <v>301</v>
      </c>
      <c r="I43" s="277">
        <v>2</v>
      </c>
      <c r="J43" s="277">
        <v>8</v>
      </c>
      <c r="K43" s="277">
        <v>40</v>
      </c>
      <c r="L43" s="274"/>
    </row>
    <row r="44" spans="1:12" hidden="1" x14ac:dyDescent="0.2">
      <c r="A44" s="34" t="s">
        <v>28</v>
      </c>
      <c r="B44" s="23"/>
      <c r="C44" s="23" t="s">
        <v>506</v>
      </c>
      <c r="D44" s="274" t="s">
        <v>461</v>
      </c>
      <c r="E44" s="274" t="s">
        <v>19</v>
      </c>
      <c r="F44" s="274" t="s">
        <v>538</v>
      </c>
      <c r="G44" s="315" t="s">
        <v>562</v>
      </c>
      <c r="H44" s="297" t="s">
        <v>301</v>
      </c>
      <c r="I44" s="277">
        <v>2</v>
      </c>
      <c r="J44" s="277">
        <v>4</v>
      </c>
      <c r="K44" s="277">
        <v>80</v>
      </c>
      <c r="L44" s="274"/>
    </row>
    <row r="45" spans="1:12" x14ac:dyDescent="0.2">
      <c r="A45" s="34" t="s">
        <v>21</v>
      </c>
      <c r="B45" s="23" t="s">
        <v>158</v>
      </c>
      <c r="C45" s="23" t="s">
        <v>159</v>
      </c>
      <c r="D45" s="274" t="s">
        <v>490</v>
      </c>
      <c r="E45" s="274" t="s">
        <v>19</v>
      </c>
      <c r="F45" s="274" t="s">
        <v>539</v>
      </c>
      <c r="G45" s="315" t="s">
        <v>563</v>
      </c>
      <c r="H45" s="297" t="s">
        <v>301</v>
      </c>
      <c r="I45" s="274">
        <v>2</v>
      </c>
      <c r="J45" s="274">
        <v>4</v>
      </c>
      <c r="K45" s="274">
        <v>5</v>
      </c>
      <c r="L45" s="274" t="s">
        <v>161</v>
      </c>
    </row>
    <row r="46" spans="1:12" hidden="1" x14ac:dyDescent="0.2">
      <c r="A46" s="34" t="s">
        <v>21</v>
      </c>
      <c r="B46" s="23"/>
      <c r="C46" s="23" t="s">
        <v>283</v>
      </c>
      <c r="D46" s="274" t="s">
        <v>476</v>
      </c>
      <c r="E46" s="274" t="s">
        <v>19</v>
      </c>
      <c r="F46" s="274" t="s">
        <v>537</v>
      </c>
      <c r="G46" s="315" t="s">
        <v>562</v>
      </c>
      <c r="H46" s="297" t="s">
        <v>301</v>
      </c>
      <c r="I46" s="277">
        <v>8</v>
      </c>
      <c r="J46" s="277">
        <v>8</v>
      </c>
      <c r="K46" s="277">
        <v>400</v>
      </c>
      <c r="L46" s="274"/>
    </row>
    <row r="47" spans="1:12" x14ac:dyDescent="0.2">
      <c r="A47" s="34" t="s">
        <v>21</v>
      </c>
      <c r="B47" s="23" t="s">
        <v>90</v>
      </c>
      <c r="C47" s="23" t="s">
        <v>91</v>
      </c>
      <c r="D47" s="274" t="s">
        <v>453</v>
      </c>
      <c r="E47" s="274" t="s">
        <v>19</v>
      </c>
      <c r="F47" s="274" t="s">
        <v>539</v>
      </c>
      <c r="G47" s="315" t="s">
        <v>563</v>
      </c>
      <c r="H47" s="297" t="s">
        <v>301</v>
      </c>
      <c r="I47" s="274">
        <v>4</v>
      </c>
      <c r="J47" s="274">
        <v>10</v>
      </c>
      <c r="K47" s="274">
        <v>40</v>
      </c>
      <c r="L47" s="274" t="s">
        <v>94</v>
      </c>
    </row>
    <row r="48" spans="1:12" x14ac:dyDescent="0.2">
      <c r="A48" s="34" t="s">
        <v>28</v>
      </c>
      <c r="B48" s="23" t="s">
        <v>90</v>
      </c>
      <c r="C48" s="23" t="s">
        <v>507</v>
      </c>
      <c r="D48" s="274" t="s">
        <v>453</v>
      </c>
      <c r="E48" s="274" t="s">
        <v>572</v>
      </c>
      <c r="F48" s="274"/>
      <c r="G48" s="315" t="s">
        <v>563</v>
      </c>
      <c r="H48" s="296" t="s">
        <v>335</v>
      </c>
      <c r="I48" s="274">
        <v>2</v>
      </c>
      <c r="J48" s="274">
        <v>10</v>
      </c>
      <c r="K48" s="274">
        <v>40</v>
      </c>
      <c r="L48" s="274" t="s">
        <v>94</v>
      </c>
    </row>
    <row r="49" spans="1:13" hidden="1" x14ac:dyDescent="0.2">
      <c r="A49" s="34" t="s">
        <v>21</v>
      </c>
      <c r="B49" s="23"/>
      <c r="C49" s="23" t="s">
        <v>327</v>
      </c>
      <c r="D49" s="274" t="s">
        <v>477</v>
      </c>
      <c r="E49" s="274" t="s">
        <v>19</v>
      </c>
      <c r="F49" s="274" t="s">
        <v>538</v>
      </c>
      <c r="G49" s="315" t="s">
        <v>562</v>
      </c>
      <c r="H49" s="297" t="s">
        <v>301</v>
      </c>
      <c r="I49" s="277">
        <v>2</v>
      </c>
      <c r="J49" s="277">
        <v>2</v>
      </c>
      <c r="K49" s="277">
        <v>150</v>
      </c>
      <c r="L49" s="274"/>
    </row>
    <row r="50" spans="1:13" x14ac:dyDescent="0.2">
      <c r="A50" s="34" t="s">
        <v>21</v>
      </c>
      <c r="B50" s="23" t="s">
        <v>142</v>
      </c>
      <c r="C50" s="23" t="s">
        <v>143</v>
      </c>
      <c r="D50" s="274" t="s">
        <v>450</v>
      </c>
      <c r="E50" s="274" t="s">
        <v>19</v>
      </c>
      <c r="F50" s="274" t="s">
        <v>545</v>
      </c>
      <c r="G50" s="315" t="s">
        <v>563</v>
      </c>
      <c r="H50" s="297" t="s">
        <v>301</v>
      </c>
      <c r="I50" s="274">
        <v>4</v>
      </c>
      <c r="J50" s="274">
        <v>16</v>
      </c>
      <c r="K50" s="274">
        <v>300</v>
      </c>
      <c r="L50" s="274" t="s">
        <v>146</v>
      </c>
      <c r="M50" s="18"/>
    </row>
    <row r="51" spans="1:13" x14ac:dyDescent="0.2">
      <c r="A51" s="34" t="s">
        <v>28</v>
      </c>
      <c r="B51" s="23" t="s">
        <v>142</v>
      </c>
      <c r="C51" s="23" t="s">
        <v>508</v>
      </c>
      <c r="D51" s="274" t="s">
        <v>450</v>
      </c>
      <c r="E51" s="274" t="s">
        <v>572</v>
      </c>
      <c r="F51" s="274"/>
      <c r="G51" s="315" t="s">
        <v>563</v>
      </c>
      <c r="H51" s="296" t="s">
        <v>335</v>
      </c>
      <c r="I51" s="274">
        <v>4</v>
      </c>
      <c r="J51" s="274">
        <v>16</v>
      </c>
      <c r="K51" s="274">
        <v>300</v>
      </c>
      <c r="L51" s="274" t="s">
        <v>146</v>
      </c>
      <c r="M51" s="18"/>
    </row>
    <row r="52" spans="1:13" hidden="1" x14ac:dyDescent="0.2">
      <c r="A52" s="34" t="s">
        <v>21</v>
      </c>
      <c r="B52" s="23"/>
      <c r="C52" s="23" t="s">
        <v>331</v>
      </c>
      <c r="D52" s="274" t="s">
        <v>482</v>
      </c>
      <c r="E52" s="274" t="s">
        <v>19</v>
      </c>
      <c r="F52" s="274" t="s">
        <v>538</v>
      </c>
      <c r="G52" s="315" t="s">
        <v>562</v>
      </c>
      <c r="H52" s="297" t="s">
        <v>301</v>
      </c>
      <c r="I52" s="277">
        <v>4</v>
      </c>
      <c r="J52" s="277">
        <v>8</v>
      </c>
      <c r="K52" s="277">
        <v>80</v>
      </c>
      <c r="L52" s="274"/>
    </row>
    <row r="53" spans="1:13" x14ac:dyDescent="0.2">
      <c r="A53" s="34" t="s">
        <v>21</v>
      </c>
      <c r="B53" s="23" t="s">
        <v>108</v>
      </c>
      <c r="C53" s="23" t="s">
        <v>109</v>
      </c>
      <c r="D53" s="274" t="s">
        <v>452</v>
      </c>
      <c r="E53" s="274" t="s">
        <v>19</v>
      </c>
      <c r="F53" s="274" t="s">
        <v>545</v>
      </c>
      <c r="G53" s="315" t="s">
        <v>563</v>
      </c>
      <c r="H53" s="297" t="s">
        <v>301</v>
      </c>
      <c r="I53" s="274">
        <v>4</v>
      </c>
      <c r="J53" s="274">
        <v>24</v>
      </c>
      <c r="K53" s="274">
        <v>1230</v>
      </c>
      <c r="L53" s="274" t="s">
        <v>112</v>
      </c>
    </row>
    <row r="54" spans="1:13" x14ac:dyDescent="0.2">
      <c r="A54" s="34" t="s">
        <v>28</v>
      </c>
      <c r="B54" s="23" t="s">
        <v>108</v>
      </c>
      <c r="C54" s="23" t="s">
        <v>509</v>
      </c>
      <c r="D54" s="274" t="s">
        <v>452</v>
      </c>
      <c r="E54" s="274" t="s">
        <v>572</v>
      </c>
      <c r="F54" s="274"/>
      <c r="G54" s="315" t="s">
        <v>563</v>
      </c>
      <c r="H54" s="296" t="s">
        <v>335</v>
      </c>
      <c r="I54" s="274">
        <v>4</v>
      </c>
      <c r="J54" s="274">
        <v>24</v>
      </c>
      <c r="K54" s="274">
        <v>1230</v>
      </c>
      <c r="L54" s="274" t="s">
        <v>112</v>
      </c>
    </row>
    <row r="55" spans="1:13" x14ac:dyDescent="0.2">
      <c r="A55" s="34" t="s">
        <v>21</v>
      </c>
      <c r="B55" s="23" t="s">
        <v>180</v>
      </c>
      <c r="C55" s="23" t="s">
        <v>181</v>
      </c>
      <c r="D55" s="274" t="s">
        <v>461</v>
      </c>
      <c r="E55" s="274" t="s">
        <v>19</v>
      </c>
      <c r="F55" s="274" t="s">
        <v>538</v>
      </c>
      <c r="G55" s="315" t="s">
        <v>563</v>
      </c>
      <c r="H55" s="297" t="s">
        <v>301</v>
      </c>
      <c r="I55" s="274">
        <v>2</v>
      </c>
      <c r="J55" s="274">
        <v>4</v>
      </c>
      <c r="K55" s="274">
        <v>50</v>
      </c>
      <c r="L55" s="274" t="s">
        <v>183</v>
      </c>
    </row>
    <row r="56" spans="1:13" x14ac:dyDescent="0.2">
      <c r="A56" s="34" t="s">
        <v>28</v>
      </c>
      <c r="B56" s="23" t="s">
        <v>180</v>
      </c>
      <c r="C56" s="23" t="s">
        <v>185</v>
      </c>
      <c r="D56" s="274" t="s">
        <v>461</v>
      </c>
      <c r="E56" s="274" t="s">
        <v>19</v>
      </c>
      <c r="F56" s="274" t="s">
        <v>538</v>
      </c>
      <c r="G56" s="315" t="s">
        <v>563</v>
      </c>
      <c r="H56" s="297" t="s">
        <v>301</v>
      </c>
      <c r="I56" s="274">
        <v>2</v>
      </c>
      <c r="J56" s="274">
        <v>4</v>
      </c>
      <c r="K56" s="274">
        <v>50</v>
      </c>
      <c r="L56" s="274" t="s">
        <v>174</v>
      </c>
    </row>
    <row r="57" spans="1:13" hidden="1" x14ac:dyDescent="0.2">
      <c r="A57" s="34" t="s">
        <v>28</v>
      </c>
      <c r="B57" s="23"/>
      <c r="C57" s="23" t="s">
        <v>553</v>
      </c>
      <c r="D57" s="274"/>
      <c r="E57" s="274" t="s">
        <v>19</v>
      </c>
      <c r="F57" s="274" t="s">
        <v>545</v>
      </c>
      <c r="G57" s="315" t="s">
        <v>562</v>
      </c>
      <c r="H57" s="297" t="s">
        <v>301</v>
      </c>
      <c r="I57" s="274">
        <v>2</v>
      </c>
      <c r="J57" s="274">
        <v>2</v>
      </c>
      <c r="K57" s="274">
        <v>320</v>
      </c>
      <c r="L57" s="274"/>
    </row>
    <row r="58" spans="1:13" hidden="1" x14ac:dyDescent="0.2">
      <c r="A58" s="34" t="s">
        <v>28</v>
      </c>
      <c r="B58" s="23"/>
      <c r="C58" s="23" t="s">
        <v>510</v>
      </c>
      <c r="D58" s="274" t="s">
        <v>541</v>
      </c>
      <c r="E58" s="274" t="s">
        <v>19</v>
      </c>
      <c r="F58" s="274" t="s">
        <v>538</v>
      </c>
      <c r="G58" s="315" t="s">
        <v>562</v>
      </c>
      <c r="H58" s="297" t="s">
        <v>301</v>
      </c>
      <c r="I58" s="274">
        <v>16</v>
      </c>
      <c r="J58" s="274">
        <v>64</v>
      </c>
      <c r="K58" s="16">
        <v>985</v>
      </c>
      <c r="L58" s="274"/>
    </row>
    <row r="59" spans="1:13" hidden="1" x14ac:dyDescent="0.2">
      <c r="A59" s="34" t="s">
        <v>28</v>
      </c>
      <c r="B59" s="23"/>
      <c r="C59" s="23" t="s">
        <v>511</v>
      </c>
      <c r="D59" s="274" t="s">
        <v>540</v>
      </c>
      <c r="E59" s="274" t="s">
        <v>19</v>
      </c>
      <c r="F59" s="274" t="s">
        <v>538</v>
      </c>
      <c r="G59" s="315" t="s">
        <v>562</v>
      </c>
      <c r="H59" s="297" t="s">
        <v>301</v>
      </c>
      <c r="I59" s="274">
        <v>4</v>
      </c>
      <c r="J59" s="274">
        <v>6</v>
      </c>
      <c r="K59" s="16">
        <v>17585</v>
      </c>
      <c r="L59" s="274"/>
    </row>
    <row r="60" spans="1:13" hidden="1" x14ac:dyDescent="0.2">
      <c r="A60" s="276" t="s">
        <v>28</v>
      </c>
      <c r="B60" s="16"/>
      <c r="C60" s="16" t="s">
        <v>548</v>
      </c>
      <c r="D60" s="16" t="s">
        <v>569</v>
      </c>
      <c r="E60" s="16" t="s">
        <v>19</v>
      </c>
      <c r="F60" s="16" t="s">
        <v>538</v>
      </c>
      <c r="G60" s="316" t="s">
        <v>561</v>
      </c>
      <c r="H60" s="297" t="s">
        <v>301</v>
      </c>
      <c r="I60" s="16">
        <v>2</v>
      </c>
      <c r="J60" s="16">
        <v>2</v>
      </c>
      <c r="K60" s="16">
        <v>2380</v>
      </c>
      <c r="L60" s="274"/>
    </row>
    <row r="61" spans="1:13" x14ac:dyDescent="0.2">
      <c r="A61" s="34" t="s">
        <v>21</v>
      </c>
      <c r="B61" s="23" t="s">
        <v>68</v>
      </c>
      <c r="C61" s="23" t="s">
        <v>69</v>
      </c>
      <c r="D61" s="274" t="s">
        <v>454</v>
      </c>
      <c r="E61" s="274" t="s">
        <v>19</v>
      </c>
      <c r="F61" s="274" t="s">
        <v>545</v>
      </c>
      <c r="G61" s="315" t="s">
        <v>563</v>
      </c>
      <c r="H61" s="297" t="s">
        <v>301</v>
      </c>
      <c r="I61" s="274">
        <v>4</v>
      </c>
      <c r="J61" s="274">
        <v>6</v>
      </c>
      <c r="K61" s="274">
        <v>120</v>
      </c>
      <c r="L61" s="274" t="s">
        <v>71</v>
      </c>
    </row>
    <row r="62" spans="1:13" x14ac:dyDescent="0.2">
      <c r="A62" s="34" t="s">
        <v>28</v>
      </c>
      <c r="B62" s="23" t="s">
        <v>68</v>
      </c>
      <c r="C62" s="23" t="s">
        <v>512</v>
      </c>
      <c r="D62" s="274" t="s">
        <v>454</v>
      </c>
      <c r="E62" s="274" t="s">
        <v>572</v>
      </c>
      <c r="F62" s="274"/>
      <c r="G62" s="315" t="s">
        <v>563</v>
      </c>
      <c r="H62" s="296" t="s">
        <v>335</v>
      </c>
      <c r="I62" s="274">
        <v>4</v>
      </c>
      <c r="J62" s="274">
        <v>6</v>
      </c>
      <c r="K62" s="274">
        <v>120</v>
      </c>
      <c r="L62" s="274" t="s">
        <v>71</v>
      </c>
    </row>
    <row r="63" spans="1:13" x14ac:dyDescent="0.2">
      <c r="A63" s="34" t="s">
        <v>21</v>
      </c>
      <c r="B63" s="23" t="s">
        <v>61</v>
      </c>
      <c r="C63" s="23" t="s">
        <v>62</v>
      </c>
      <c r="D63" s="274" t="s">
        <v>462</v>
      </c>
      <c r="E63" s="274" t="s">
        <v>19</v>
      </c>
      <c r="F63" s="274" t="s">
        <v>539</v>
      </c>
      <c r="G63" s="315" t="s">
        <v>563</v>
      </c>
      <c r="H63" s="297" t="s">
        <v>301</v>
      </c>
      <c r="I63" s="274">
        <v>4</v>
      </c>
      <c r="J63" s="274">
        <v>16</v>
      </c>
      <c r="K63" s="274">
        <v>820</v>
      </c>
      <c r="L63" s="274" t="s">
        <v>64</v>
      </c>
    </row>
    <row r="64" spans="1:13" hidden="1" x14ac:dyDescent="0.2">
      <c r="A64" s="34" t="s">
        <v>21</v>
      </c>
      <c r="B64" s="23" t="s">
        <v>61</v>
      </c>
      <c r="C64" s="23" t="s">
        <v>513</v>
      </c>
      <c r="D64" s="274"/>
      <c r="E64" s="274" t="s">
        <v>19</v>
      </c>
      <c r="F64" s="274"/>
      <c r="G64" s="315" t="s">
        <v>565</v>
      </c>
      <c r="H64" s="296" t="s">
        <v>335</v>
      </c>
      <c r="I64" s="274">
        <v>8</v>
      </c>
      <c r="J64" s="274">
        <v>8</v>
      </c>
      <c r="K64" s="274">
        <v>1020</v>
      </c>
      <c r="L64" s="274" t="s">
        <v>64</v>
      </c>
    </row>
    <row r="65" spans="1:12" x14ac:dyDescent="0.2">
      <c r="A65" s="34" t="s">
        <v>28</v>
      </c>
      <c r="B65" s="23" t="s">
        <v>61</v>
      </c>
      <c r="C65" s="23" t="s">
        <v>65</v>
      </c>
      <c r="D65" s="274" t="s">
        <v>462</v>
      </c>
      <c r="E65" s="274" t="s">
        <v>19</v>
      </c>
      <c r="F65" s="274" t="s">
        <v>539</v>
      </c>
      <c r="G65" s="315" t="s">
        <v>563</v>
      </c>
      <c r="H65" s="297" t="s">
        <v>301</v>
      </c>
      <c r="I65" s="274">
        <v>4</v>
      </c>
      <c r="J65" s="274">
        <v>16</v>
      </c>
      <c r="K65" s="16">
        <v>1220</v>
      </c>
      <c r="L65" s="274" t="s">
        <v>67</v>
      </c>
    </row>
    <row r="66" spans="1:12" hidden="1" x14ac:dyDescent="0.2">
      <c r="A66" s="34" t="s">
        <v>28</v>
      </c>
      <c r="B66" s="23" t="s">
        <v>61</v>
      </c>
      <c r="C66" s="23" t="s">
        <v>514</v>
      </c>
      <c r="D66" s="274"/>
      <c r="E66" s="274" t="s">
        <v>19</v>
      </c>
      <c r="F66" s="274"/>
      <c r="G66" s="315" t="s">
        <v>565</v>
      </c>
      <c r="H66" s="296" t="s">
        <v>335</v>
      </c>
      <c r="I66" s="274">
        <v>8</v>
      </c>
      <c r="J66" s="274">
        <v>8</v>
      </c>
      <c r="K66" s="274">
        <v>920</v>
      </c>
      <c r="L66" s="274" t="s">
        <v>67</v>
      </c>
    </row>
    <row r="67" spans="1:12" x14ac:dyDescent="0.2">
      <c r="A67" s="34" t="s">
        <v>21</v>
      </c>
      <c r="B67" s="23" t="s">
        <v>61</v>
      </c>
      <c r="C67" s="23" t="s">
        <v>120</v>
      </c>
      <c r="D67" s="274" t="s">
        <v>463</v>
      </c>
      <c r="E67" s="274" t="s">
        <v>19</v>
      </c>
      <c r="F67" s="274" t="s">
        <v>539</v>
      </c>
      <c r="G67" s="315" t="s">
        <v>563</v>
      </c>
      <c r="H67" s="297" t="s">
        <v>301</v>
      </c>
      <c r="I67" s="274">
        <v>2</v>
      </c>
      <c r="J67" s="274">
        <v>2</v>
      </c>
      <c r="K67" s="16">
        <v>4120</v>
      </c>
      <c r="L67" s="274" t="s">
        <v>122</v>
      </c>
    </row>
    <row r="68" spans="1:12" x14ac:dyDescent="0.2">
      <c r="A68" s="34" t="s">
        <v>28</v>
      </c>
      <c r="B68" s="23" t="s">
        <v>61</v>
      </c>
      <c r="C68" s="23" t="s">
        <v>123</v>
      </c>
      <c r="D68" s="274" t="s">
        <v>463</v>
      </c>
      <c r="E68" s="274" t="s">
        <v>572</v>
      </c>
      <c r="F68" s="274" t="s">
        <v>539</v>
      </c>
      <c r="G68" s="315" t="s">
        <v>563</v>
      </c>
      <c r="H68" s="297" t="s">
        <v>301</v>
      </c>
      <c r="I68" s="274">
        <v>2</v>
      </c>
      <c r="J68" s="274">
        <v>2</v>
      </c>
      <c r="K68" s="16">
        <v>4120</v>
      </c>
      <c r="L68" s="274" t="s">
        <v>125</v>
      </c>
    </row>
    <row r="69" spans="1:12" hidden="1" x14ac:dyDescent="0.2">
      <c r="A69" s="276" t="s">
        <v>28</v>
      </c>
      <c r="B69" s="16"/>
      <c r="C69" s="16" t="s">
        <v>558</v>
      </c>
      <c r="D69" s="16" t="s">
        <v>567</v>
      </c>
      <c r="E69" s="16" t="s">
        <v>572</v>
      </c>
      <c r="F69" s="16" t="s">
        <v>545</v>
      </c>
      <c r="G69" s="316" t="s">
        <v>561</v>
      </c>
      <c r="H69" s="297" t="s">
        <v>301</v>
      </c>
      <c r="I69" s="16">
        <v>8</v>
      </c>
      <c r="J69" s="16">
        <v>16</v>
      </c>
      <c r="K69" s="16">
        <v>1220</v>
      </c>
      <c r="L69" s="274"/>
    </row>
    <row r="70" spans="1:12" hidden="1" x14ac:dyDescent="0.2">
      <c r="A70" s="276" t="s">
        <v>28</v>
      </c>
      <c r="B70" s="16"/>
      <c r="C70" s="16" t="s">
        <v>559</v>
      </c>
      <c r="D70" s="16" t="s">
        <v>567</v>
      </c>
      <c r="E70" s="16" t="s">
        <v>572</v>
      </c>
      <c r="F70" s="16" t="s">
        <v>545</v>
      </c>
      <c r="G70" s="316" t="s">
        <v>561</v>
      </c>
      <c r="H70" s="297" t="s">
        <v>301</v>
      </c>
      <c r="I70" s="16">
        <v>8</v>
      </c>
      <c r="J70" s="16">
        <v>16</v>
      </c>
      <c r="K70" s="16">
        <v>1220</v>
      </c>
      <c r="L70" s="274"/>
    </row>
    <row r="71" spans="1:12" x14ac:dyDescent="0.2">
      <c r="A71" s="34" t="s">
        <v>21</v>
      </c>
      <c r="B71" s="23" t="s">
        <v>73</v>
      </c>
      <c r="C71" s="23" t="s">
        <v>74</v>
      </c>
      <c r="D71" s="274" t="s">
        <v>455</v>
      </c>
      <c r="E71" s="274" t="s">
        <v>19</v>
      </c>
      <c r="F71" s="274" t="s">
        <v>539</v>
      </c>
      <c r="G71" s="315" t="s">
        <v>563</v>
      </c>
      <c r="H71" s="297" t="s">
        <v>301</v>
      </c>
      <c r="I71" s="274">
        <v>2</v>
      </c>
      <c r="J71" s="274">
        <v>2</v>
      </c>
      <c r="K71" s="274">
        <v>30</v>
      </c>
      <c r="L71" s="274" t="s">
        <v>76</v>
      </c>
    </row>
    <row r="72" spans="1:12" x14ac:dyDescent="0.2">
      <c r="A72" s="34" t="s">
        <v>28</v>
      </c>
      <c r="B72" s="23" t="s">
        <v>73</v>
      </c>
      <c r="C72" s="23" t="s">
        <v>77</v>
      </c>
      <c r="D72" s="274" t="s">
        <v>455</v>
      </c>
      <c r="E72" s="274" t="s">
        <v>19</v>
      </c>
      <c r="F72" s="274" t="s">
        <v>539</v>
      </c>
      <c r="G72" s="315" t="s">
        <v>563</v>
      </c>
      <c r="H72" s="297" t="s">
        <v>301</v>
      </c>
      <c r="I72" s="274">
        <v>2</v>
      </c>
      <c r="J72" s="274">
        <v>2</v>
      </c>
      <c r="K72" s="274">
        <v>30</v>
      </c>
      <c r="L72" s="274" t="s">
        <v>79</v>
      </c>
    </row>
    <row r="73" spans="1:12" hidden="1" x14ac:dyDescent="0.2">
      <c r="A73" s="34" t="s">
        <v>21</v>
      </c>
      <c r="B73" s="23"/>
      <c r="C73" s="23" t="s">
        <v>515</v>
      </c>
      <c r="D73" s="274" t="s">
        <v>542</v>
      </c>
      <c r="E73" s="274" t="s">
        <v>19</v>
      </c>
      <c r="F73" s="274" t="s">
        <v>538</v>
      </c>
      <c r="G73" s="315" t="s">
        <v>562</v>
      </c>
      <c r="H73" s="297" t="s">
        <v>301</v>
      </c>
      <c r="I73" s="274">
        <v>2</v>
      </c>
      <c r="J73" s="274">
        <v>8</v>
      </c>
      <c r="K73" s="274">
        <v>60</v>
      </c>
      <c r="L73" s="274"/>
    </row>
    <row r="74" spans="1:12" x14ac:dyDescent="0.2">
      <c r="A74" s="34" t="s">
        <v>21</v>
      </c>
      <c r="B74" s="23" t="s">
        <v>85</v>
      </c>
      <c r="C74" s="23" t="s">
        <v>86</v>
      </c>
      <c r="D74" s="274" t="s">
        <v>464</v>
      </c>
      <c r="E74" s="274" t="s">
        <v>19</v>
      </c>
      <c r="F74" s="274" t="s">
        <v>545</v>
      </c>
      <c r="G74" s="315" t="s">
        <v>563</v>
      </c>
      <c r="H74" s="297" t="s">
        <v>301</v>
      </c>
      <c r="I74" s="274">
        <v>2</v>
      </c>
      <c r="J74" s="274">
        <v>6</v>
      </c>
      <c r="K74" s="274">
        <v>200</v>
      </c>
      <c r="L74" s="274" t="s">
        <v>89</v>
      </c>
    </row>
    <row r="75" spans="1:12" x14ac:dyDescent="0.2">
      <c r="A75" s="34" t="s">
        <v>28</v>
      </c>
      <c r="B75" s="23" t="s">
        <v>85</v>
      </c>
      <c r="C75" s="23" t="s">
        <v>516</v>
      </c>
      <c r="D75" s="274" t="s">
        <v>464</v>
      </c>
      <c r="E75" s="274" t="s">
        <v>572</v>
      </c>
      <c r="F75" s="274"/>
      <c r="G75" s="315" t="s">
        <v>563</v>
      </c>
      <c r="H75" s="296" t="s">
        <v>335</v>
      </c>
      <c r="I75" s="274">
        <v>2</v>
      </c>
      <c r="J75" s="274">
        <v>6</v>
      </c>
      <c r="K75" s="274">
        <v>200</v>
      </c>
      <c r="L75" s="274" t="s">
        <v>89</v>
      </c>
    </row>
    <row r="76" spans="1:12" hidden="1" x14ac:dyDescent="0.2">
      <c r="A76" s="34" t="s">
        <v>28</v>
      </c>
      <c r="B76" s="23"/>
      <c r="C76" s="23" t="s">
        <v>517</v>
      </c>
      <c r="D76" s="274" t="s">
        <v>543</v>
      </c>
      <c r="E76" s="274" t="s">
        <v>19</v>
      </c>
      <c r="F76" s="274" t="s">
        <v>538</v>
      </c>
      <c r="G76" s="315" t="s">
        <v>562</v>
      </c>
      <c r="H76" s="297" t="s">
        <v>301</v>
      </c>
      <c r="I76" s="274">
        <v>4</v>
      </c>
      <c r="J76" s="274">
        <v>4</v>
      </c>
      <c r="K76" s="274">
        <v>100</v>
      </c>
      <c r="L76" s="274"/>
    </row>
    <row r="77" spans="1:12" x14ac:dyDescent="0.2">
      <c r="A77" s="34" t="s">
        <v>21</v>
      </c>
      <c r="B77" s="23" t="s">
        <v>132</v>
      </c>
      <c r="C77" s="23" t="s">
        <v>133</v>
      </c>
      <c r="D77" s="274" t="s">
        <v>465</v>
      </c>
      <c r="E77" s="274" t="s">
        <v>19</v>
      </c>
      <c r="F77" s="274" t="s">
        <v>545</v>
      </c>
      <c r="G77" s="315" t="s">
        <v>563</v>
      </c>
      <c r="H77" s="297" t="s">
        <v>301</v>
      </c>
      <c r="I77" s="274">
        <v>2</v>
      </c>
      <c r="J77" s="274">
        <v>4</v>
      </c>
      <c r="K77" s="274">
        <v>30</v>
      </c>
      <c r="L77" s="274" t="s">
        <v>136</v>
      </c>
    </row>
    <row r="78" spans="1:12" x14ac:dyDescent="0.2">
      <c r="A78" s="34" t="s">
        <v>28</v>
      </c>
      <c r="B78" s="23" t="s">
        <v>132</v>
      </c>
      <c r="C78" s="23" t="s">
        <v>518</v>
      </c>
      <c r="D78" s="274" t="s">
        <v>465</v>
      </c>
      <c r="E78" s="274" t="s">
        <v>572</v>
      </c>
      <c r="F78" s="274"/>
      <c r="G78" s="315" t="s">
        <v>563</v>
      </c>
      <c r="H78" s="296" t="s">
        <v>335</v>
      </c>
      <c r="I78" s="274">
        <v>2</v>
      </c>
      <c r="J78" s="274">
        <v>4</v>
      </c>
      <c r="K78" s="274">
        <v>30</v>
      </c>
      <c r="L78" s="274" t="s">
        <v>136</v>
      </c>
    </row>
    <row r="79" spans="1:12" hidden="1" x14ac:dyDescent="0.2">
      <c r="A79" s="34" t="s">
        <v>21</v>
      </c>
      <c r="B79" s="23"/>
      <c r="C79" s="23" t="s">
        <v>332</v>
      </c>
      <c r="D79" s="274" t="s">
        <v>448</v>
      </c>
      <c r="E79" s="274" t="s">
        <v>19</v>
      </c>
      <c r="F79" s="274" t="s">
        <v>538</v>
      </c>
      <c r="G79" s="315" t="s">
        <v>562</v>
      </c>
      <c r="H79" s="297" t="s">
        <v>301</v>
      </c>
      <c r="I79" s="277">
        <v>2</v>
      </c>
      <c r="J79" s="277">
        <v>4</v>
      </c>
      <c r="K79" s="277">
        <v>85</v>
      </c>
      <c r="L79" s="274"/>
    </row>
    <row r="80" spans="1:12" x14ac:dyDescent="0.2">
      <c r="A80" s="34" t="s">
        <v>21</v>
      </c>
      <c r="B80" s="23" t="s">
        <v>16</v>
      </c>
      <c r="C80" s="23" t="s">
        <v>54</v>
      </c>
      <c r="D80" s="274" t="s">
        <v>457</v>
      </c>
      <c r="E80" s="274" t="s">
        <v>19</v>
      </c>
      <c r="F80" s="274" t="s">
        <v>539</v>
      </c>
      <c r="G80" s="315" t="s">
        <v>563</v>
      </c>
      <c r="H80" s="297" t="s">
        <v>301</v>
      </c>
      <c r="I80" s="274">
        <v>2</v>
      </c>
      <c r="J80" s="274">
        <v>32</v>
      </c>
      <c r="K80" s="274">
        <v>20</v>
      </c>
      <c r="L80" s="274" t="s">
        <v>57</v>
      </c>
    </row>
    <row r="81" spans="1:12" x14ac:dyDescent="0.2">
      <c r="A81" s="34" t="s">
        <v>28</v>
      </c>
      <c r="B81" s="23" t="s">
        <v>16</v>
      </c>
      <c r="C81" s="23" t="s">
        <v>58</v>
      </c>
      <c r="D81" s="274" t="s">
        <v>457</v>
      </c>
      <c r="E81" s="274" t="s">
        <v>19</v>
      </c>
      <c r="F81" s="274" t="s">
        <v>539</v>
      </c>
      <c r="G81" s="315" t="s">
        <v>563</v>
      </c>
      <c r="H81" s="297" t="s">
        <v>301</v>
      </c>
      <c r="I81" s="274">
        <v>2</v>
      </c>
      <c r="J81" s="274">
        <v>32</v>
      </c>
      <c r="K81" s="274">
        <v>20</v>
      </c>
      <c r="L81" s="274" t="s">
        <v>60</v>
      </c>
    </row>
    <row r="82" spans="1:12" hidden="1" x14ac:dyDescent="0.2">
      <c r="A82" s="276" t="s">
        <v>21</v>
      </c>
      <c r="B82" s="16"/>
      <c r="C82" s="16" t="s">
        <v>556</v>
      </c>
      <c r="D82" s="16" t="s">
        <v>568</v>
      </c>
      <c r="E82" s="16" t="s">
        <v>19</v>
      </c>
      <c r="F82" s="16" t="s">
        <v>538</v>
      </c>
      <c r="G82" s="316" t="s">
        <v>561</v>
      </c>
      <c r="H82" s="297"/>
      <c r="I82" s="16">
        <v>8</v>
      </c>
      <c r="J82" s="16">
        <v>16</v>
      </c>
      <c r="K82" s="16">
        <v>130</v>
      </c>
      <c r="L82" s="274"/>
    </row>
    <row r="83" spans="1:12" hidden="1" x14ac:dyDescent="0.2">
      <c r="A83" s="34" t="s">
        <v>21</v>
      </c>
      <c r="B83" s="23"/>
      <c r="C83" s="23" t="s">
        <v>329</v>
      </c>
      <c r="D83" s="274" t="s">
        <v>475</v>
      </c>
      <c r="E83" s="274" t="s">
        <v>19</v>
      </c>
      <c r="F83" s="274" t="s">
        <v>545</v>
      </c>
      <c r="G83" s="315" t="s">
        <v>562</v>
      </c>
      <c r="H83" s="297" t="s">
        <v>301</v>
      </c>
      <c r="I83" s="277">
        <v>4</v>
      </c>
      <c r="J83" s="277">
        <v>16</v>
      </c>
      <c r="K83" s="25">
        <v>740</v>
      </c>
      <c r="L83" s="274"/>
    </row>
    <row r="84" spans="1:12" x14ac:dyDescent="0.2">
      <c r="A84" s="34" t="s">
        <v>21</v>
      </c>
      <c r="B84" s="23" t="s">
        <v>16</v>
      </c>
      <c r="C84" s="23" t="s">
        <v>46</v>
      </c>
      <c r="D84" s="274" t="s">
        <v>458</v>
      </c>
      <c r="E84" s="274" t="s">
        <v>19</v>
      </c>
      <c r="F84" s="274" t="s">
        <v>539</v>
      </c>
      <c r="G84" s="315" t="s">
        <v>563</v>
      </c>
      <c r="H84" s="297" t="s">
        <v>301</v>
      </c>
      <c r="I84" s="274">
        <v>16</v>
      </c>
      <c r="J84" s="274">
        <v>32</v>
      </c>
      <c r="K84" s="274">
        <v>570</v>
      </c>
      <c r="L84" s="274" t="s">
        <v>49</v>
      </c>
    </row>
    <row r="85" spans="1:12" x14ac:dyDescent="0.2">
      <c r="A85" s="34" t="s">
        <v>28</v>
      </c>
      <c r="B85" s="23" t="s">
        <v>16</v>
      </c>
      <c r="C85" s="23" t="s">
        <v>50</v>
      </c>
      <c r="D85" s="274" t="s">
        <v>458</v>
      </c>
      <c r="E85" s="274" t="s">
        <v>572</v>
      </c>
      <c r="F85" s="274" t="s">
        <v>539</v>
      </c>
      <c r="G85" s="315" t="s">
        <v>563</v>
      </c>
      <c r="H85" s="297" t="s">
        <v>301</v>
      </c>
      <c r="I85" s="274">
        <v>16</v>
      </c>
      <c r="J85" s="274">
        <v>32</v>
      </c>
      <c r="K85" s="274">
        <v>570</v>
      </c>
      <c r="L85" s="274" t="s">
        <v>53</v>
      </c>
    </row>
    <row r="86" spans="1:12" x14ac:dyDescent="0.2">
      <c r="A86" s="34" t="s">
        <v>21</v>
      </c>
      <c r="B86" s="23" t="s">
        <v>16</v>
      </c>
      <c r="C86" s="23" t="s">
        <v>50</v>
      </c>
      <c r="D86" s="274" t="s">
        <v>458</v>
      </c>
      <c r="E86" s="274" t="s">
        <v>572</v>
      </c>
      <c r="F86" s="274" t="s">
        <v>539</v>
      </c>
      <c r="G86" s="315" t="s">
        <v>563</v>
      </c>
      <c r="H86" s="297" t="s">
        <v>301</v>
      </c>
      <c r="I86" s="274">
        <v>16</v>
      </c>
      <c r="J86" s="274">
        <v>32</v>
      </c>
      <c r="K86" s="274">
        <v>570</v>
      </c>
      <c r="L86" s="274" t="s">
        <v>53</v>
      </c>
    </row>
    <row r="87" spans="1:12" x14ac:dyDescent="0.2">
      <c r="A87" s="34" t="s">
        <v>21</v>
      </c>
      <c r="B87" s="23" t="s">
        <v>165</v>
      </c>
      <c r="C87" s="23" t="s">
        <v>166</v>
      </c>
      <c r="D87" s="274" t="s">
        <v>466</v>
      </c>
      <c r="E87" s="274" t="s">
        <v>19</v>
      </c>
      <c r="F87" s="274" t="s">
        <v>539</v>
      </c>
      <c r="G87" s="315" t="s">
        <v>563</v>
      </c>
      <c r="H87" s="297" t="s">
        <v>301</v>
      </c>
      <c r="I87" s="274">
        <v>1</v>
      </c>
      <c r="J87" s="274">
        <v>1</v>
      </c>
      <c r="K87" s="274">
        <v>30</v>
      </c>
      <c r="L87" s="274" t="s">
        <v>169</v>
      </c>
    </row>
    <row r="88" spans="1:12" x14ac:dyDescent="0.2">
      <c r="A88" s="34" t="s">
        <v>28</v>
      </c>
      <c r="B88" s="23" t="s">
        <v>170</v>
      </c>
      <c r="C88" s="23" t="s">
        <v>171</v>
      </c>
      <c r="D88" s="274" t="s">
        <v>466</v>
      </c>
      <c r="E88" s="274" t="s">
        <v>572</v>
      </c>
      <c r="F88" s="274" t="s">
        <v>539</v>
      </c>
      <c r="G88" s="315" t="s">
        <v>563</v>
      </c>
      <c r="H88" s="297" t="s">
        <v>301</v>
      </c>
      <c r="I88" s="274">
        <v>1</v>
      </c>
      <c r="J88" s="274">
        <v>1</v>
      </c>
      <c r="K88" s="274">
        <v>30</v>
      </c>
      <c r="L88" s="274" t="s">
        <v>174</v>
      </c>
    </row>
    <row r="89" spans="1:12" x14ac:dyDescent="0.2">
      <c r="A89" s="34" t="s">
        <v>21</v>
      </c>
      <c r="B89" s="23" t="s">
        <v>99</v>
      </c>
      <c r="C89" s="23" t="s">
        <v>100</v>
      </c>
      <c r="D89" s="274" t="s">
        <v>452</v>
      </c>
      <c r="E89" s="274" t="s">
        <v>19</v>
      </c>
      <c r="F89" s="274" t="s">
        <v>545</v>
      </c>
      <c r="G89" s="315" t="s">
        <v>563</v>
      </c>
      <c r="H89" s="297" t="s">
        <v>301</v>
      </c>
      <c r="I89" s="274">
        <v>8</v>
      </c>
      <c r="J89" s="274">
        <v>48</v>
      </c>
      <c r="K89" s="274">
        <v>1100</v>
      </c>
      <c r="L89" s="274" t="s">
        <v>103</v>
      </c>
    </row>
    <row r="90" spans="1:12" x14ac:dyDescent="0.2">
      <c r="A90" s="34" t="s">
        <v>28</v>
      </c>
      <c r="B90" s="23" t="s">
        <v>317</v>
      </c>
      <c r="C90" s="23" t="s">
        <v>105</v>
      </c>
      <c r="D90" s="274" t="s">
        <v>452</v>
      </c>
      <c r="E90" s="274" t="s">
        <v>572</v>
      </c>
      <c r="F90" s="274" t="s">
        <v>545</v>
      </c>
      <c r="G90" s="315" t="s">
        <v>563</v>
      </c>
      <c r="H90" s="297" t="s">
        <v>301</v>
      </c>
      <c r="I90" s="274">
        <v>8</v>
      </c>
      <c r="J90" s="274">
        <v>48</v>
      </c>
      <c r="K90" s="274">
        <v>800</v>
      </c>
      <c r="L90" s="274" t="s">
        <v>107</v>
      </c>
    </row>
    <row r="91" spans="1:12" x14ac:dyDescent="0.2">
      <c r="A91" s="34" t="s">
        <v>21</v>
      </c>
      <c r="B91" s="23" t="s">
        <v>95</v>
      </c>
      <c r="C91" s="23" t="s">
        <v>113</v>
      </c>
      <c r="D91" s="274" t="s">
        <v>459</v>
      </c>
      <c r="E91" s="274" t="s">
        <v>19</v>
      </c>
      <c r="F91" s="274" t="s">
        <v>539</v>
      </c>
      <c r="G91" s="315" t="s">
        <v>563</v>
      </c>
      <c r="H91" s="297" t="s">
        <v>301</v>
      </c>
      <c r="I91" s="274">
        <v>4</v>
      </c>
      <c r="J91" s="274">
        <v>24</v>
      </c>
      <c r="K91" s="274">
        <v>620</v>
      </c>
      <c r="L91" s="274" t="s">
        <v>116</v>
      </c>
    </row>
    <row r="92" spans="1:12" x14ac:dyDescent="0.2">
      <c r="A92" s="34" t="s">
        <v>28</v>
      </c>
      <c r="B92" s="23" t="s">
        <v>95</v>
      </c>
      <c r="C92" s="23" t="s">
        <v>117</v>
      </c>
      <c r="D92" s="274" t="s">
        <v>459</v>
      </c>
      <c r="E92" s="274" t="s">
        <v>572</v>
      </c>
      <c r="F92" s="274" t="s">
        <v>539</v>
      </c>
      <c r="G92" s="315" t="s">
        <v>563</v>
      </c>
      <c r="H92" s="297" t="s">
        <v>301</v>
      </c>
      <c r="I92" s="274">
        <v>4</v>
      </c>
      <c r="J92" s="274">
        <v>24</v>
      </c>
      <c r="K92" s="274">
        <v>820</v>
      </c>
      <c r="L92" s="274" t="s">
        <v>119</v>
      </c>
    </row>
    <row r="93" spans="1:12" x14ac:dyDescent="0.2">
      <c r="A93" s="34" t="s">
        <v>21</v>
      </c>
      <c r="B93" s="23" t="s">
        <v>147</v>
      </c>
      <c r="C93" s="643" t="s">
        <v>148</v>
      </c>
      <c r="D93" s="274" t="s">
        <v>450</v>
      </c>
      <c r="E93" s="274" t="s">
        <v>19</v>
      </c>
      <c r="F93" s="274" t="s">
        <v>545</v>
      </c>
      <c r="G93" s="315" t="s">
        <v>563</v>
      </c>
      <c r="H93" s="297" t="s">
        <v>301</v>
      </c>
      <c r="I93" s="274">
        <v>4</v>
      </c>
      <c r="J93" s="274">
        <v>16</v>
      </c>
      <c r="K93" s="274">
        <v>300</v>
      </c>
      <c r="L93" s="274" t="s">
        <v>151</v>
      </c>
    </row>
    <row r="94" spans="1:12" hidden="1" x14ac:dyDescent="0.2">
      <c r="A94" s="34" t="s">
        <v>21</v>
      </c>
      <c r="B94" s="23" t="s">
        <v>147</v>
      </c>
      <c r="C94" s="23" t="s">
        <v>519</v>
      </c>
      <c r="D94" s="274" t="s">
        <v>566</v>
      </c>
      <c r="E94" s="274" t="s">
        <v>19</v>
      </c>
      <c r="F94" s="274" t="s">
        <v>545</v>
      </c>
      <c r="G94" s="315" t="s">
        <v>561</v>
      </c>
      <c r="H94" s="297" t="s">
        <v>301</v>
      </c>
      <c r="I94" s="274">
        <v>4</v>
      </c>
      <c r="J94" s="274">
        <v>24</v>
      </c>
      <c r="K94" s="274">
        <v>620</v>
      </c>
      <c r="L94" s="274"/>
    </row>
    <row r="95" spans="1:12" hidden="1" x14ac:dyDescent="0.2">
      <c r="A95" s="34" t="s">
        <v>21</v>
      </c>
      <c r="B95" s="23"/>
      <c r="C95" s="23" t="s">
        <v>520</v>
      </c>
      <c r="D95" s="274" t="s">
        <v>566</v>
      </c>
      <c r="E95" s="274" t="s">
        <v>572</v>
      </c>
      <c r="F95" s="274" t="s">
        <v>545</v>
      </c>
      <c r="G95" s="315" t="s">
        <v>561</v>
      </c>
      <c r="H95" s="297" t="s">
        <v>301</v>
      </c>
      <c r="I95" s="274">
        <v>4</v>
      </c>
      <c r="J95" s="274">
        <v>24</v>
      </c>
      <c r="K95" s="274">
        <v>620</v>
      </c>
      <c r="L95" s="274"/>
    </row>
    <row r="96" spans="1:12" x14ac:dyDescent="0.2">
      <c r="A96" s="34" t="s">
        <v>21</v>
      </c>
      <c r="B96" s="23" t="s">
        <v>137</v>
      </c>
      <c r="C96" s="23" t="s">
        <v>138</v>
      </c>
      <c r="D96" s="274" t="s">
        <v>467</v>
      </c>
      <c r="E96" s="274" t="s">
        <v>19</v>
      </c>
      <c r="F96" s="274" t="s">
        <v>538</v>
      </c>
      <c r="G96" s="315" t="s">
        <v>563</v>
      </c>
      <c r="H96" s="297" t="s">
        <v>301</v>
      </c>
      <c r="I96" s="274">
        <v>8</v>
      </c>
      <c r="J96" s="274">
        <v>32</v>
      </c>
      <c r="K96" s="274">
        <v>290</v>
      </c>
      <c r="L96" s="274" t="s">
        <v>141</v>
      </c>
    </row>
    <row r="97" spans="1:12" hidden="1" x14ac:dyDescent="0.2">
      <c r="A97" s="34" t="s">
        <v>21</v>
      </c>
      <c r="B97" s="23"/>
      <c r="C97" s="23" t="s">
        <v>330</v>
      </c>
      <c r="D97" s="274" t="s">
        <v>479</v>
      </c>
      <c r="E97" s="274" t="s">
        <v>19</v>
      </c>
      <c r="F97" s="274" t="s">
        <v>538</v>
      </c>
      <c r="G97" s="315" t="s">
        <v>562</v>
      </c>
      <c r="H97" s="297" t="s">
        <v>301</v>
      </c>
      <c r="I97" s="277">
        <v>2</v>
      </c>
      <c r="J97" s="277">
        <v>8</v>
      </c>
      <c r="K97" s="277">
        <v>140</v>
      </c>
      <c r="L97" s="274"/>
    </row>
    <row r="98" spans="1:12" hidden="1" x14ac:dyDescent="0.2">
      <c r="A98" s="34" t="s">
        <v>21</v>
      </c>
      <c r="B98" s="23"/>
      <c r="C98" s="23" t="s">
        <v>285</v>
      </c>
      <c r="D98" s="274"/>
      <c r="E98" s="274"/>
      <c r="F98" s="274"/>
      <c r="G98" s="315" t="s">
        <v>565</v>
      </c>
      <c r="H98" s="296" t="s">
        <v>335</v>
      </c>
      <c r="I98" s="277">
        <v>4</v>
      </c>
      <c r="J98" s="277">
        <v>16</v>
      </c>
      <c r="K98" s="277">
        <v>100</v>
      </c>
      <c r="L98" s="274"/>
    </row>
    <row r="99" spans="1:12" x14ac:dyDescent="0.2">
      <c r="A99" s="34" t="s">
        <v>21</v>
      </c>
      <c r="B99" s="23" t="s">
        <v>95</v>
      </c>
      <c r="C99" s="23" t="s">
        <v>96</v>
      </c>
      <c r="D99" s="274" t="s">
        <v>451</v>
      </c>
      <c r="E99" s="274" t="s">
        <v>19</v>
      </c>
      <c r="F99" s="274" t="s">
        <v>545</v>
      </c>
      <c r="G99" s="315" t="s">
        <v>563</v>
      </c>
      <c r="H99" s="297" t="s">
        <v>301</v>
      </c>
      <c r="I99" s="274">
        <v>2</v>
      </c>
      <c r="J99" s="274">
        <v>8</v>
      </c>
      <c r="K99" s="274">
        <v>40</v>
      </c>
      <c r="L99" s="274" t="s">
        <v>98</v>
      </c>
    </row>
    <row r="100" spans="1:12" x14ac:dyDescent="0.2">
      <c r="A100" s="34" t="s">
        <v>28</v>
      </c>
      <c r="B100" s="23" t="s">
        <v>95</v>
      </c>
      <c r="C100" s="23" t="s">
        <v>521</v>
      </c>
      <c r="D100" s="274" t="s">
        <v>451</v>
      </c>
      <c r="E100" s="274" t="s">
        <v>572</v>
      </c>
      <c r="F100" s="274"/>
      <c r="G100" s="315" t="s">
        <v>563</v>
      </c>
      <c r="H100" s="296" t="s">
        <v>335</v>
      </c>
      <c r="I100" s="274">
        <v>2</v>
      </c>
      <c r="J100" s="274">
        <v>8</v>
      </c>
      <c r="K100" s="274">
        <v>40</v>
      </c>
      <c r="L100" s="274" t="s">
        <v>98</v>
      </c>
    </row>
    <row r="101" spans="1:12" hidden="1" x14ac:dyDescent="0.2">
      <c r="A101" s="34" t="s">
        <v>21</v>
      </c>
      <c r="B101" s="23"/>
      <c r="C101" s="23" t="s">
        <v>522</v>
      </c>
      <c r="D101" s="274" t="s">
        <v>448</v>
      </c>
      <c r="E101" s="274" t="s">
        <v>19</v>
      </c>
      <c r="F101" s="274" t="s">
        <v>545</v>
      </c>
      <c r="G101" s="315" t="s">
        <v>561</v>
      </c>
      <c r="H101" s="297" t="s">
        <v>301</v>
      </c>
      <c r="I101" s="277">
        <v>4</v>
      </c>
      <c r="J101" s="277">
        <v>8</v>
      </c>
      <c r="K101" s="277">
        <v>40</v>
      </c>
      <c r="L101" s="274"/>
    </row>
    <row r="102" spans="1:12" hidden="1" x14ac:dyDescent="0.2">
      <c r="A102" s="34" t="s">
        <v>28</v>
      </c>
      <c r="B102" s="23"/>
      <c r="C102" s="23" t="s">
        <v>523</v>
      </c>
      <c r="D102" s="274" t="s">
        <v>448</v>
      </c>
      <c r="E102" s="274" t="s">
        <v>572</v>
      </c>
      <c r="F102" s="274" t="s">
        <v>545</v>
      </c>
      <c r="G102" s="315" t="s">
        <v>561</v>
      </c>
      <c r="H102" s="296" t="s">
        <v>335</v>
      </c>
      <c r="I102" s="277">
        <v>4</v>
      </c>
      <c r="J102" s="277">
        <v>8</v>
      </c>
      <c r="K102" s="277">
        <v>40</v>
      </c>
      <c r="L102" s="274"/>
    </row>
    <row r="103" spans="1:12" x14ac:dyDescent="0.2">
      <c r="A103" s="34" t="s">
        <v>21</v>
      </c>
      <c r="B103" s="23" t="s">
        <v>80</v>
      </c>
      <c r="C103" s="23" t="s">
        <v>81</v>
      </c>
      <c r="D103" s="274" t="s">
        <v>448</v>
      </c>
      <c r="E103" s="274" t="s">
        <v>19</v>
      </c>
      <c r="F103" s="274" t="s">
        <v>545</v>
      </c>
      <c r="G103" s="315" t="s">
        <v>563</v>
      </c>
      <c r="H103" s="297" t="s">
        <v>301</v>
      </c>
      <c r="I103" s="274">
        <v>4</v>
      </c>
      <c r="J103" s="274">
        <v>32</v>
      </c>
      <c r="K103" s="274">
        <v>100</v>
      </c>
      <c r="L103" s="274" t="s">
        <v>84</v>
      </c>
    </row>
    <row r="104" spans="1:12" x14ac:dyDescent="0.2">
      <c r="A104" s="34" t="s">
        <v>28</v>
      </c>
      <c r="B104" s="23" t="s">
        <v>80</v>
      </c>
      <c r="C104" s="23" t="s">
        <v>524</v>
      </c>
      <c r="D104" s="274" t="s">
        <v>448</v>
      </c>
      <c r="E104" s="274" t="s">
        <v>572</v>
      </c>
      <c r="F104" s="274"/>
      <c r="G104" s="315" t="s">
        <v>563</v>
      </c>
      <c r="H104" s="296" t="s">
        <v>335</v>
      </c>
      <c r="I104" s="274">
        <v>4</v>
      </c>
      <c r="J104" s="274">
        <v>32</v>
      </c>
      <c r="K104" s="274">
        <v>100</v>
      </c>
      <c r="L104" s="274" t="s">
        <v>84</v>
      </c>
    </row>
    <row r="105" spans="1:12" hidden="1" x14ac:dyDescent="0.2">
      <c r="A105" s="34" t="s">
        <v>21</v>
      </c>
      <c r="B105" s="23"/>
      <c r="C105" s="23" t="s">
        <v>286</v>
      </c>
      <c r="D105" s="274" t="s">
        <v>478</v>
      </c>
      <c r="E105" s="274" t="s">
        <v>19</v>
      </c>
      <c r="F105" s="274" t="s">
        <v>537</v>
      </c>
      <c r="G105" s="315" t="s">
        <v>562</v>
      </c>
      <c r="H105" s="297" t="s">
        <v>301</v>
      </c>
      <c r="I105" s="277">
        <v>2</v>
      </c>
      <c r="J105" s="277">
        <v>2</v>
      </c>
      <c r="K105" s="277">
        <v>80</v>
      </c>
      <c r="L105" s="274"/>
    </row>
    <row r="106" spans="1:12" hidden="1" x14ac:dyDescent="0.2">
      <c r="A106" s="34" t="s">
        <v>21</v>
      </c>
      <c r="B106" s="23"/>
      <c r="C106" s="23" t="s">
        <v>328</v>
      </c>
      <c r="D106" s="274" t="s">
        <v>480</v>
      </c>
      <c r="E106" s="274" t="s">
        <v>19</v>
      </c>
      <c r="F106" s="274" t="s">
        <v>537</v>
      </c>
      <c r="G106" s="315" t="s">
        <v>562</v>
      </c>
      <c r="H106" s="297" t="s">
        <v>301</v>
      </c>
      <c r="I106" s="277">
        <v>2</v>
      </c>
      <c r="J106" s="277">
        <v>2</v>
      </c>
      <c r="K106" s="277">
        <v>50</v>
      </c>
      <c r="L106" s="274"/>
    </row>
    <row r="107" spans="1:12" x14ac:dyDescent="0.2">
      <c r="A107" s="34" t="s">
        <v>21</v>
      </c>
      <c r="B107" s="23" t="s">
        <v>16</v>
      </c>
      <c r="C107" s="23" t="s">
        <v>17</v>
      </c>
      <c r="D107" s="274" t="s">
        <v>457</v>
      </c>
      <c r="E107" s="274" t="s">
        <v>19</v>
      </c>
      <c r="F107" s="274" t="s">
        <v>539</v>
      </c>
      <c r="G107" s="315" t="s">
        <v>563</v>
      </c>
      <c r="H107" s="297" t="s">
        <v>301</v>
      </c>
      <c r="I107" s="274">
        <v>8</v>
      </c>
      <c r="J107" s="274">
        <v>8</v>
      </c>
      <c r="K107" s="274">
        <v>280</v>
      </c>
      <c r="L107" s="274" t="s">
        <v>23</v>
      </c>
    </row>
    <row r="108" spans="1:12" hidden="1" x14ac:dyDescent="0.2">
      <c r="A108" s="34" t="s">
        <v>21</v>
      </c>
      <c r="B108" s="23" t="s">
        <v>16</v>
      </c>
      <c r="C108" s="23" t="s">
        <v>525</v>
      </c>
      <c r="D108" s="274" t="s">
        <v>457</v>
      </c>
      <c r="E108" s="274" t="s">
        <v>19</v>
      </c>
      <c r="F108" s="274"/>
      <c r="G108" s="315" t="s">
        <v>565</v>
      </c>
      <c r="H108" s="296" t="s">
        <v>335</v>
      </c>
      <c r="I108" s="274">
        <v>1</v>
      </c>
      <c r="J108" s="274">
        <v>1</v>
      </c>
      <c r="K108" s="274">
        <v>105</v>
      </c>
      <c r="L108" s="274" t="s">
        <v>23</v>
      </c>
    </row>
    <row r="109" spans="1:12" x14ac:dyDescent="0.2">
      <c r="A109" s="34" t="s">
        <v>28</v>
      </c>
      <c r="B109" s="23" t="s">
        <v>16</v>
      </c>
      <c r="C109" s="23" t="s">
        <v>25</v>
      </c>
      <c r="D109" s="274" t="s">
        <v>457</v>
      </c>
      <c r="E109" s="274" t="s">
        <v>19</v>
      </c>
      <c r="F109" s="274" t="s">
        <v>539</v>
      </c>
      <c r="G109" s="315" t="s">
        <v>563</v>
      </c>
      <c r="H109" s="297" t="s">
        <v>301</v>
      </c>
      <c r="I109" s="274">
        <v>8</v>
      </c>
      <c r="J109" s="274">
        <v>8</v>
      </c>
      <c r="K109" s="274">
        <v>280</v>
      </c>
      <c r="L109" s="274" t="s">
        <v>29</v>
      </c>
    </row>
    <row r="110" spans="1:12" hidden="1" x14ac:dyDescent="0.2">
      <c r="A110" s="34" t="s">
        <v>28</v>
      </c>
      <c r="B110" s="23" t="s">
        <v>16</v>
      </c>
      <c r="C110" s="23" t="s">
        <v>526</v>
      </c>
      <c r="D110" s="274" t="s">
        <v>457</v>
      </c>
      <c r="E110" s="274" t="s">
        <v>19</v>
      </c>
      <c r="F110" s="274"/>
      <c r="G110" s="315" t="s">
        <v>565</v>
      </c>
      <c r="H110" s="296" t="s">
        <v>335</v>
      </c>
      <c r="I110" s="274">
        <v>1</v>
      </c>
      <c r="J110" s="274">
        <v>1</v>
      </c>
      <c r="K110" s="274">
        <v>105</v>
      </c>
      <c r="L110" s="274" t="s">
        <v>29</v>
      </c>
    </row>
    <row r="111" spans="1:12" x14ac:dyDescent="0.2">
      <c r="A111" s="34" t="s">
        <v>21</v>
      </c>
      <c r="B111" s="23" t="s">
        <v>30</v>
      </c>
      <c r="C111" s="23" t="s">
        <v>31</v>
      </c>
      <c r="D111" s="274" t="s">
        <v>468</v>
      </c>
      <c r="E111" s="274" t="s">
        <v>19</v>
      </c>
      <c r="F111" s="274" t="s">
        <v>539</v>
      </c>
      <c r="G111" s="315" t="s">
        <v>563</v>
      </c>
      <c r="H111" s="297" t="s">
        <v>301</v>
      </c>
      <c r="I111" s="274">
        <v>2</v>
      </c>
      <c r="J111" s="274">
        <v>8</v>
      </c>
      <c r="K111" s="274">
        <v>280</v>
      </c>
      <c r="L111" s="274" t="s">
        <v>34</v>
      </c>
    </row>
    <row r="112" spans="1:12" hidden="1" x14ac:dyDescent="0.2">
      <c r="A112" s="34" t="s">
        <v>21</v>
      </c>
      <c r="B112" s="23" t="s">
        <v>30</v>
      </c>
      <c r="C112" s="23" t="s">
        <v>527</v>
      </c>
      <c r="D112" s="274" t="s">
        <v>468</v>
      </c>
      <c r="E112" s="274" t="s">
        <v>19</v>
      </c>
      <c r="F112" s="274"/>
      <c r="G112" s="315" t="s">
        <v>565</v>
      </c>
      <c r="H112" s="296" t="s">
        <v>335</v>
      </c>
      <c r="I112" s="274">
        <v>1</v>
      </c>
      <c r="J112" s="274">
        <v>1</v>
      </c>
      <c r="K112" s="274">
        <v>385</v>
      </c>
      <c r="L112" s="274" t="s">
        <v>34</v>
      </c>
    </row>
    <row r="113" spans="1:12" x14ac:dyDescent="0.2">
      <c r="A113" s="34" t="s">
        <v>28</v>
      </c>
      <c r="B113" s="23" t="s">
        <v>16</v>
      </c>
      <c r="C113" s="23" t="s">
        <v>35</v>
      </c>
      <c r="D113" s="274" t="s">
        <v>457</v>
      </c>
      <c r="E113" s="274" t="s">
        <v>19</v>
      </c>
      <c r="F113" s="274" t="s">
        <v>539</v>
      </c>
      <c r="G113" s="315" t="s">
        <v>563</v>
      </c>
      <c r="H113" s="297" t="s">
        <v>301</v>
      </c>
      <c r="I113" s="274">
        <v>8</v>
      </c>
      <c r="J113" s="274">
        <v>8</v>
      </c>
      <c r="K113" s="274">
        <v>280</v>
      </c>
      <c r="L113" s="274" t="s">
        <v>38</v>
      </c>
    </row>
    <row r="114" spans="1:12" hidden="1" x14ac:dyDescent="0.2">
      <c r="A114" s="34" t="s">
        <v>28</v>
      </c>
      <c r="B114" s="23" t="s">
        <v>16</v>
      </c>
      <c r="C114" s="23" t="s">
        <v>528</v>
      </c>
      <c r="D114" s="274" t="s">
        <v>457</v>
      </c>
      <c r="E114" s="274" t="s">
        <v>19</v>
      </c>
      <c r="F114" s="274"/>
      <c r="G114" s="315" t="s">
        <v>565</v>
      </c>
      <c r="H114" s="296" t="s">
        <v>335</v>
      </c>
      <c r="I114" s="274">
        <v>1</v>
      </c>
      <c r="J114" s="274">
        <v>1</v>
      </c>
      <c r="K114" s="274">
        <v>105</v>
      </c>
      <c r="L114" s="274" t="s">
        <v>38</v>
      </c>
    </row>
    <row r="115" spans="1:12" x14ac:dyDescent="0.2">
      <c r="A115" s="34" t="s">
        <v>21</v>
      </c>
      <c r="B115" s="23" t="s">
        <v>16</v>
      </c>
      <c r="C115" s="23" t="s">
        <v>39</v>
      </c>
      <c r="D115" s="274" t="s">
        <v>481</v>
      </c>
      <c r="E115" s="274" t="s">
        <v>19</v>
      </c>
      <c r="F115" s="274" t="s">
        <v>539</v>
      </c>
      <c r="G115" s="315" t="s">
        <v>563</v>
      </c>
      <c r="H115" s="297" t="s">
        <v>301</v>
      </c>
      <c r="I115" s="274">
        <v>8</v>
      </c>
      <c r="J115" s="274">
        <v>8</v>
      </c>
      <c r="K115" s="274">
        <v>280</v>
      </c>
      <c r="L115" s="274" t="s">
        <v>41</v>
      </c>
    </row>
    <row r="116" spans="1:12" hidden="1" x14ac:dyDescent="0.2">
      <c r="A116" s="34" t="s">
        <v>21</v>
      </c>
      <c r="B116" s="23" t="s">
        <v>16</v>
      </c>
      <c r="C116" s="23" t="s">
        <v>529</v>
      </c>
      <c r="D116" s="274" t="s">
        <v>481</v>
      </c>
      <c r="E116" s="274" t="s">
        <v>19</v>
      </c>
      <c r="F116" s="274"/>
      <c r="G116" s="315" t="s">
        <v>565</v>
      </c>
      <c r="H116" s="296" t="s">
        <v>335</v>
      </c>
      <c r="I116" s="274">
        <v>1</v>
      </c>
      <c r="J116" s="274">
        <v>1</v>
      </c>
      <c r="K116" s="274">
        <v>85</v>
      </c>
      <c r="L116" s="274" t="s">
        <v>41</v>
      </c>
    </row>
    <row r="117" spans="1:12" x14ac:dyDescent="0.2">
      <c r="A117" s="34" t="s">
        <v>28</v>
      </c>
      <c r="B117" s="23" t="s">
        <v>42</v>
      </c>
      <c r="C117" s="23" t="s">
        <v>43</v>
      </c>
      <c r="D117" s="274" t="s">
        <v>469</v>
      </c>
      <c r="E117" s="274" t="s">
        <v>19</v>
      </c>
      <c r="F117" s="274" t="s">
        <v>545</v>
      </c>
      <c r="G117" s="315" t="s">
        <v>563</v>
      </c>
      <c r="H117" s="297" t="s">
        <v>301</v>
      </c>
      <c r="I117" s="274">
        <v>8</v>
      </c>
      <c r="J117" s="274">
        <v>8</v>
      </c>
      <c r="K117" s="274">
        <v>280</v>
      </c>
      <c r="L117" s="274" t="s">
        <v>45</v>
      </c>
    </row>
    <row r="118" spans="1:12" hidden="1" x14ac:dyDescent="0.2">
      <c r="A118" s="34" t="s">
        <v>21</v>
      </c>
      <c r="B118" s="23"/>
      <c r="C118" s="23" t="s">
        <v>530</v>
      </c>
      <c r="D118" s="274"/>
      <c r="E118" s="274" t="s">
        <v>19</v>
      </c>
      <c r="F118" s="274"/>
      <c r="G118" s="315" t="s">
        <v>565</v>
      </c>
      <c r="H118" s="296" t="s">
        <v>335</v>
      </c>
      <c r="I118" s="277">
        <v>1</v>
      </c>
      <c r="J118" s="277">
        <v>1</v>
      </c>
      <c r="K118" s="277">
        <v>105</v>
      </c>
      <c r="L118" s="274"/>
    </row>
    <row r="119" spans="1:12" hidden="1" x14ac:dyDescent="0.2">
      <c r="A119" s="34" t="s">
        <v>21</v>
      </c>
      <c r="B119" s="23"/>
      <c r="C119" s="23" t="s">
        <v>288</v>
      </c>
      <c r="D119" s="274" t="s">
        <v>544</v>
      </c>
      <c r="E119" s="274" t="s">
        <v>19</v>
      </c>
      <c r="F119" s="274" t="s">
        <v>539</v>
      </c>
      <c r="G119" s="315" t="s">
        <v>561</v>
      </c>
      <c r="H119" s="297" t="s">
        <v>301</v>
      </c>
      <c r="I119" s="277">
        <v>4</v>
      </c>
      <c r="J119" s="277">
        <v>12</v>
      </c>
      <c r="K119" s="277">
        <v>50</v>
      </c>
      <c r="L119" s="274"/>
    </row>
    <row r="120" spans="1:12" hidden="1" x14ac:dyDescent="0.2">
      <c r="A120" s="34" t="s">
        <v>28</v>
      </c>
      <c r="B120" s="23"/>
      <c r="C120" s="23" t="s">
        <v>531</v>
      </c>
      <c r="D120" s="274" t="s">
        <v>544</v>
      </c>
      <c r="E120" s="274" t="s">
        <v>572</v>
      </c>
      <c r="F120" s="274" t="s">
        <v>539</v>
      </c>
      <c r="G120" s="315" t="s">
        <v>561</v>
      </c>
      <c r="H120" s="296" t="s">
        <v>335</v>
      </c>
      <c r="I120" s="277">
        <v>4</v>
      </c>
      <c r="J120" s="277">
        <v>12</v>
      </c>
      <c r="K120" s="277">
        <v>50</v>
      </c>
      <c r="L120" s="274"/>
    </row>
    <row r="121" spans="1:12" x14ac:dyDescent="0.2">
      <c r="A121" s="34" t="s">
        <v>21</v>
      </c>
      <c r="B121" s="23" t="s">
        <v>254</v>
      </c>
      <c r="C121" s="23" t="s">
        <v>255</v>
      </c>
      <c r="D121" s="274" t="s">
        <v>450</v>
      </c>
      <c r="E121" s="274" t="s">
        <v>206</v>
      </c>
      <c r="F121" s="274" t="s">
        <v>538</v>
      </c>
      <c r="G121" s="315" t="s">
        <v>563</v>
      </c>
      <c r="H121" s="297" t="s">
        <v>301</v>
      </c>
      <c r="I121" s="274">
        <v>2</v>
      </c>
      <c r="J121" s="274">
        <v>4</v>
      </c>
      <c r="K121" s="274">
        <v>50</v>
      </c>
      <c r="L121" s="274" t="s">
        <v>257</v>
      </c>
    </row>
    <row r="122" spans="1:12" hidden="1" x14ac:dyDescent="0.2">
      <c r="A122" s="34" t="s">
        <v>21</v>
      </c>
      <c r="B122" s="23"/>
      <c r="C122" s="23" t="s">
        <v>289</v>
      </c>
      <c r="D122" s="274"/>
      <c r="E122" s="274" t="s">
        <v>206</v>
      </c>
      <c r="F122" s="274"/>
      <c r="G122" s="315" t="s">
        <v>565</v>
      </c>
      <c r="H122" s="296" t="s">
        <v>335</v>
      </c>
      <c r="I122" s="277">
        <v>2</v>
      </c>
      <c r="J122" s="277">
        <v>4</v>
      </c>
      <c r="K122" s="277">
        <v>50</v>
      </c>
      <c r="L122" s="274"/>
    </row>
    <row r="123" spans="1:12" hidden="1" x14ac:dyDescent="0.2">
      <c r="A123" s="34" t="s">
        <v>28</v>
      </c>
      <c r="B123" s="23"/>
      <c r="C123" s="23" t="s">
        <v>333</v>
      </c>
      <c r="D123" s="274" t="s">
        <v>482</v>
      </c>
      <c r="E123" s="274" t="s">
        <v>206</v>
      </c>
      <c r="F123" s="274" t="s">
        <v>537</v>
      </c>
      <c r="G123" s="315" t="s">
        <v>562</v>
      </c>
      <c r="H123" s="297" t="s">
        <v>301</v>
      </c>
      <c r="I123" s="277">
        <v>4</v>
      </c>
      <c r="J123" s="277">
        <v>6</v>
      </c>
      <c r="K123" s="277">
        <v>80</v>
      </c>
      <c r="L123" s="274"/>
    </row>
    <row r="124" spans="1:12" x14ac:dyDescent="0.2">
      <c r="A124" s="34" t="s">
        <v>21</v>
      </c>
      <c r="B124" s="23" t="s">
        <v>258</v>
      </c>
      <c r="C124" s="23" t="s">
        <v>259</v>
      </c>
      <c r="D124" s="274" t="s">
        <v>470</v>
      </c>
      <c r="E124" s="274" t="s">
        <v>206</v>
      </c>
      <c r="F124" s="274" t="s">
        <v>538</v>
      </c>
      <c r="G124" s="315" t="s">
        <v>563</v>
      </c>
      <c r="H124" s="297" t="s">
        <v>301</v>
      </c>
      <c r="I124" s="274">
        <v>4</v>
      </c>
      <c r="J124" s="274">
        <v>16</v>
      </c>
      <c r="K124" s="274">
        <v>550</v>
      </c>
      <c r="L124" s="274" t="s">
        <v>261</v>
      </c>
    </row>
    <row r="125" spans="1:12" hidden="1" x14ac:dyDescent="0.2">
      <c r="A125" s="276" t="s">
        <v>21</v>
      </c>
      <c r="B125" s="16"/>
      <c r="C125" s="16" t="s">
        <v>555</v>
      </c>
      <c r="D125" s="16" t="s">
        <v>571</v>
      </c>
      <c r="E125" s="16" t="s">
        <v>206</v>
      </c>
      <c r="F125" s="16" t="s">
        <v>537</v>
      </c>
      <c r="G125" s="316" t="s">
        <v>561</v>
      </c>
      <c r="H125" s="297" t="s">
        <v>301</v>
      </c>
      <c r="I125" s="25">
        <v>2</v>
      </c>
      <c r="J125" s="25">
        <v>4</v>
      </c>
      <c r="K125" s="25">
        <v>1020</v>
      </c>
      <c r="L125" s="274"/>
    </row>
    <row r="126" spans="1:12" hidden="1" x14ac:dyDescent="0.2">
      <c r="A126" s="34" t="s">
        <v>21</v>
      </c>
      <c r="B126" s="23"/>
      <c r="C126" s="23" t="s">
        <v>290</v>
      </c>
      <c r="D126" s="274" t="s">
        <v>464</v>
      </c>
      <c r="E126" s="274" t="s">
        <v>206</v>
      </c>
      <c r="F126" s="274" t="s">
        <v>537</v>
      </c>
      <c r="G126" s="315" t="s">
        <v>561</v>
      </c>
      <c r="H126" s="296" t="s">
        <v>335</v>
      </c>
      <c r="I126" s="277">
        <v>2</v>
      </c>
      <c r="J126" s="277">
        <v>8</v>
      </c>
      <c r="K126" s="277">
        <v>700</v>
      </c>
      <c r="L126" s="274"/>
    </row>
    <row r="127" spans="1:12" hidden="1" x14ac:dyDescent="0.2">
      <c r="A127" s="276" t="s">
        <v>28</v>
      </c>
      <c r="B127" s="16"/>
      <c r="C127" s="16" t="s">
        <v>554</v>
      </c>
      <c r="D127" s="16" t="s">
        <v>568</v>
      </c>
      <c r="E127" s="16" t="s">
        <v>206</v>
      </c>
      <c r="F127" s="16" t="s">
        <v>537</v>
      </c>
      <c r="G127" s="316" t="s">
        <v>561</v>
      </c>
      <c r="H127" s="297" t="s">
        <v>301</v>
      </c>
      <c r="I127" s="25">
        <v>2</v>
      </c>
      <c r="J127" s="25">
        <v>4</v>
      </c>
      <c r="K127" s="25">
        <v>50</v>
      </c>
      <c r="L127" s="274"/>
    </row>
    <row r="128" spans="1:12" hidden="1" x14ac:dyDescent="0.2">
      <c r="A128" s="34" t="s">
        <v>28</v>
      </c>
      <c r="B128" s="23"/>
      <c r="C128" s="23" t="s">
        <v>334</v>
      </c>
      <c r="D128" s="274" t="s">
        <v>471</v>
      </c>
      <c r="E128" s="274" t="s">
        <v>206</v>
      </c>
      <c r="F128" s="274" t="s">
        <v>537</v>
      </c>
      <c r="G128" s="315" t="s">
        <v>561</v>
      </c>
      <c r="H128" s="297" t="s">
        <v>301</v>
      </c>
      <c r="I128" s="277">
        <v>2</v>
      </c>
      <c r="J128" s="277">
        <v>16</v>
      </c>
      <c r="K128" s="277">
        <v>760</v>
      </c>
      <c r="L128" s="274"/>
    </row>
    <row r="129" spans="1:12" x14ac:dyDescent="0.2">
      <c r="A129" s="34" t="s">
        <v>21</v>
      </c>
      <c r="B129" s="23" t="s">
        <v>208</v>
      </c>
      <c r="C129" s="23" t="s">
        <v>209</v>
      </c>
      <c r="D129" s="274" t="s">
        <v>458</v>
      </c>
      <c r="E129" s="274" t="s">
        <v>206</v>
      </c>
      <c r="F129" s="274" t="s">
        <v>538</v>
      </c>
      <c r="G129" s="315" t="s">
        <v>563</v>
      </c>
      <c r="H129" s="297" t="s">
        <v>301</v>
      </c>
      <c r="I129" s="274">
        <v>6</v>
      </c>
      <c r="J129" s="274">
        <v>8</v>
      </c>
      <c r="K129" s="274">
        <v>400</v>
      </c>
      <c r="L129" s="274" t="s">
        <v>211</v>
      </c>
    </row>
    <row r="130" spans="1:12" hidden="1" x14ac:dyDescent="0.2">
      <c r="A130" s="34" t="s">
        <v>28</v>
      </c>
      <c r="B130" s="23"/>
      <c r="C130" s="23" t="s">
        <v>291</v>
      </c>
      <c r="D130" s="274" t="s">
        <v>452</v>
      </c>
      <c r="E130" s="274" t="s">
        <v>206</v>
      </c>
      <c r="F130" s="274" t="s">
        <v>537</v>
      </c>
      <c r="G130" s="315" t="s">
        <v>562</v>
      </c>
      <c r="H130" s="297" t="s">
        <v>301</v>
      </c>
      <c r="I130" s="277">
        <v>8</v>
      </c>
      <c r="J130" s="277">
        <v>24</v>
      </c>
      <c r="K130" s="277">
        <v>1550</v>
      </c>
      <c r="L130" s="274"/>
    </row>
    <row r="131" spans="1:12" hidden="1" x14ac:dyDescent="0.2">
      <c r="A131" s="34" t="s">
        <v>21</v>
      </c>
      <c r="B131" s="23"/>
      <c r="C131" s="23" t="s">
        <v>292</v>
      </c>
      <c r="D131" s="274" t="s">
        <v>467</v>
      </c>
      <c r="E131" s="274" t="s">
        <v>206</v>
      </c>
      <c r="F131" s="274" t="s">
        <v>537</v>
      </c>
      <c r="G131" s="315" t="s">
        <v>562</v>
      </c>
      <c r="H131" s="297" t="s">
        <v>301</v>
      </c>
      <c r="I131" s="277">
        <v>4</v>
      </c>
      <c r="J131" s="277">
        <v>16</v>
      </c>
      <c r="K131" s="277">
        <v>350</v>
      </c>
      <c r="L131" s="274"/>
    </row>
    <row r="132" spans="1:12" x14ac:dyDescent="0.2">
      <c r="A132" s="34" t="s">
        <v>21</v>
      </c>
      <c r="B132" s="23" t="s">
        <v>249</v>
      </c>
      <c r="C132" s="23" t="s">
        <v>250</v>
      </c>
      <c r="D132" s="274" t="s">
        <v>472</v>
      </c>
      <c r="E132" s="274" t="s">
        <v>206</v>
      </c>
      <c r="F132" s="274" t="s">
        <v>537</v>
      </c>
      <c r="G132" s="315" t="s">
        <v>563</v>
      </c>
      <c r="H132" s="297" t="s">
        <v>301</v>
      </c>
      <c r="I132" s="274">
        <v>4</v>
      </c>
      <c r="J132" s="274">
        <v>16</v>
      </c>
      <c r="K132" s="274">
        <v>400</v>
      </c>
      <c r="L132" s="274" t="s">
        <v>253</v>
      </c>
    </row>
    <row r="133" spans="1:12" hidden="1" x14ac:dyDescent="0.2">
      <c r="A133" s="34" t="s">
        <v>21</v>
      </c>
      <c r="B133" s="23"/>
      <c r="C133" s="23" t="s">
        <v>293</v>
      </c>
      <c r="D133" s="274"/>
      <c r="E133" s="274" t="s">
        <v>206</v>
      </c>
      <c r="F133" s="274"/>
      <c r="G133" s="315" t="s">
        <v>565</v>
      </c>
      <c r="H133" s="296" t="s">
        <v>335</v>
      </c>
      <c r="I133" s="277">
        <v>2</v>
      </c>
      <c r="J133" s="277">
        <v>14</v>
      </c>
      <c r="K133" s="277">
        <v>250</v>
      </c>
      <c r="L133" s="274"/>
    </row>
    <row r="134" spans="1:12" hidden="1" x14ac:dyDescent="0.2">
      <c r="A134" s="34" t="s">
        <v>21</v>
      </c>
      <c r="B134" s="23"/>
      <c r="C134" s="23" t="s">
        <v>326</v>
      </c>
      <c r="D134" s="274" t="s">
        <v>483</v>
      </c>
      <c r="E134" s="274" t="s">
        <v>206</v>
      </c>
      <c r="F134" s="274" t="s">
        <v>537</v>
      </c>
      <c r="G134" s="315" t="s">
        <v>562</v>
      </c>
      <c r="H134" s="297" t="s">
        <v>301</v>
      </c>
      <c r="I134" s="277">
        <v>4</v>
      </c>
      <c r="J134" s="277">
        <v>2</v>
      </c>
      <c r="K134" s="277">
        <v>50</v>
      </c>
      <c r="L134" s="274"/>
    </row>
    <row r="135" spans="1:12" x14ac:dyDescent="0.2">
      <c r="A135" s="34" t="s">
        <v>21</v>
      </c>
      <c r="B135" s="23" t="s">
        <v>203</v>
      </c>
      <c r="C135" s="23" t="s">
        <v>204</v>
      </c>
      <c r="D135" s="274" t="s">
        <v>458</v>
      </c>
      <c r="E135" s="274" t="s">
        <v>206</v>
      </c>
      <c r="F135" s="274" t="s">
        <v>538</v>
      </c>
      <c r="G135" s="315" t="s">
        <v>563</v>
      </c>
      <c r="H135" s="297" t="s">
        <v>301</v>
      </c>
      <c r="I135" s="274">
        <v>2</v>
      </c>
      <c r="J135" s="274">
        <v>8</v>
      </c>
      <c r="K135" s="274">
        <v>350</v>
      </c>
      <c r="L135" s="274" t="s">
        <v>207</v>
      </c>
    </row>
    <row r="136" spans="1:12" hidden="1" x14ac:dyDescent="0.2">
      <c r="A136" s="34" t="s">
        <v>21</v>
      </c>
      <c r="B136" s="23"/>
      <c r="C136" s="23" t="s">
        <v>532</v>
      </c>
      <c r="D136" s="274"/>
      <c r="E136" s="274" t="s">
        <v>206</v>
      </c>
      <c r="F136" s="274"/>
      <c r="G136" s="315" t="s">
        <v>565</v>
      </c>
      <c r="H136" s="298" t="s">
        <v>335</v>
      </c>
      <c r="I136" s="274">
        <v>2</v>
      </c>
      <c r="J136" s="274">
        <v>8</v>
      </c>
      <c r="K136" s="274">
        <v>1050</v>
      </c>
      <c r="L136" s="274"/>
    </row>
    <row r="137" spans="1:12" hidden="1" x14ac:dyDescent="0.2">
      <c r="A137" s="34" t="s">
        <v>21</v>
      </c>
      <c r="B137" s="23"/>
      <c r="C137" s="23" t="s">
        <v>294</v>
      </c>
      <c r="D137" s="274"/>
      <c r="E137" s="274" t="s">
        <v>206</v>
      </c>
      <c r="F137" s="274"/>
      <c r="G137" s="315" t="s">
        <v>565</v>
      </c>
      <c r="H137" s="298" t="s">
        <v>335</v>
      </c>
      <c r="I137" s="274">
        <v>2</v>
      </c>
      <c r="J137" s="274">
        <v>0.5</v>
      </c>
      <c r="K137" s="274">
        <v>45</v>
      </c>
      <c r="L137" s="274"/>
    </row>
    <row r="138" spans="1:12" hidden="1" x14ac:dyDescent="0.2">
      <c r="A138" s="34" t="s">
        <v>21</v>
      </c>
      <c r="B138" s="23"/>
      <c r="C138" s="23" t="s">
        <v>533</v>
      </c>
      <c r="D138" s="274"/>
      <c r="E138" s="274" t="s">
        <v>206</v>
      </c>
      <c r="F138" s="274"/>
      <c r="G138" s="315" t="s">
        <v>565</v>
      </c>
      <c r="H138" s="297" t="s">
        <v>301</v>
      </c>
      <c r="I138" s="274">
        <v>2</v>
      </c>
      <c r="J138" s="274">
        <v>8</v>
      </c>
      <c r="K138" s="274">
        <v>350</v>
      </c>
      <c r="L138" s="274"/>
    </row>
    <row r="139" spans="1:12" x14ac:dyDescent="0.2">
      <c r="A139" s="34" t="s">
        <v>28</v>
      </c>
      <c r="B139" s="23"/>
      <c r="C139" s="23" t="s">
        <v>534</v>
      </c>
      <c r="D139" s="274" t="s">
        <v>490</v>
      </c>
      <c r="E139" s="274" t="s">
        <v>19</v>
      </c>
      <c r="F139" s="274" t="s">
        <v>539</v>
      </c>
      <c r="G139" s="315" t="s">
        <v>563</v>
      </c>
      <c r="H139" s="297" t="s">
        <v>301</v>
      </c>
      <c r="I139" s="274">
        <v>2</v>
      </c>
      <c r="J139" s="274">
        <v>4</v>
      </c>
      <c r="K139" s="274">
        <v>5</v>
      </c>
      <c r="L139" s="274"/>
    </row>
    <row r="140" spans="1:12" x14ac:dyDescent="0.2">
      <c r="A140" s="34" t="s">
        <v>21</v>
      </c>
      <c r="B140" s="23" t="s">
        <v>126</v>
      </c>
      <c r="C140" s="23" t="s">
        <v>127</v>
      </c>
      <c r="D140" s="274" t="s">
        <v>547</v>
      </c>
      <c r="E140" s="274" t="s">
        <v>19</v>
      </c>
      <c r="F140" s="274" t="s">
        <v>538</v>
      </c>
      <c r="G140" s="315" t="s">
        <v>563</v>
      </c>
      <c r="H140" s="297" t="s">
        <v>301</v>
      </c>
      <c r="I140" s="274">
        <v>2</v>
      </c>
      <c r="J140" s="274">
        <v>2</v>
      </c>
      <c r="K140" s="16">
        <v>1820</v>
      </c>
      <c r="L140" s="274" t="s">
        <v>131</v>
      </c>
    </row>
    <row r="141" spans="1:12" hidden="1" x14ac:dyDescent="0.2">
      <c r="A141" s="34" t="s">
        <v>21</v>
      </c>
      <c r="B141" s="23"/>
      <c r="C141" s="23" t="s">
        <v>535</v>
      </c>
      <c r="D141" s="274"/>
      <c r="E141" s="274"/>
      <c r="F141" s="274"/>
      <c r="G141" s="315" t="s">
        <v>565</v>
      </c>
      <c r="H141" s="297" t="s">
        <v>301</v>
      </c>
      <c r="I141" s="274">
        <v>2</v>
      </c>
      <c r="J141" s="274">
        <v>4</v>
      </c>
      <c r="K141" s="274">
        <v>50</v>
      </c>
      <c r="L141" s="274"/>
    </row>
    <row r="142" spans="1:12" hidden="1" x14ac:dyDescent="0.2">
      <c r="A142" s="276" t="s">
        <v>28</v>
      </c>
      <c r="B142" s="16"/>
      <c r="C142" s="16" t="s">
        <v>557</v>
      </c>
      <c r="D142" s="16"/>
      <c r="E142" s="16"/>
      <c r="F142" s="16"/>
      <c r="G142" s="316" t="s">
        <v>564</v>
      </c>
      <c r="H142" s="297"/>
      <c r="I142" s="16">
        <v>2</v>
      </c>
      <c r="J142" s="16">
        <v>2</v>
      </c>
      <c r="K142" s="16">
        <v>320</v>
      </c>
      <c r="L142" s="274"/>
    </row>
    <row r="143" spans="1:12" x14ac:dyDescent="0.2">
      <c r="A143" s="34" t="s">
        <v>21</v>
      </c>
      <c r="B143" s="23" t="s">
        <v>175</v>
      </c>
      <c r="C143" s="23" t="s">
        <v>176</v>
      </c>
      <c r="D143" s="274" t="s">
        <v>546</v>
      </c>
      <c r="E143" s="274" t="s">
        <v>19</v>
      </c>
      <c r="F143" s="274" t="s">
        <v>538</v>
      </c>
      <c r="G143" s="315" t="s">
        <v>563</v>
      </c>
      <c r="H143" s="297" t="s">
        <v>301</v>
      </c>
      <c r="I143" s="274">
        <v>2</v>
      </c>
      <c r="J143" s="274">
        <v>2</v>
      </c>
      <c r="K143" s="274">
        <v>70</v>
      </c>
      <c r="L143" s="274" t="s">
        <v>179</v>
      </c>
    </row>
    <row r="144" spans="1:12" hidden="1" x14ac:dyDescent="0.2">
      <c r="A144" s="34" t="s">
        <v>21</v>
      </c>
      <c r="B144" s="23"/>
      <c r="C144" s="23" t="s">
        <v>274</v>
      </c>
      <c r="D144" s="274"/>
      <c r="E144" s="274"/>
      <c r="F144" s="274"/>
      <c r="G144" s="315" t="s">
        <v>565</v>
      </c>
      <c r="H144" s="297" t="s">
        <v>301</v>
      </c>
      <c r="I144" s="277">
        <v>2</v>
      </c>
      <c r="J144" s="277">
        <v>4</v>
      </c>
      <c r="K144" s="277">
        <v>50</v>
      </c>
      <c r="L144" s="274"/>
    </row>
    <row r="145" spans="1:12" hidden="1" x14ac:dyDescent="0.2">
      <c r="A145" s="34" t="s">
        <v>21</v>
      </c>
      <c r="B145" s="23"/>
      <c r="C145" s="23" t="s">
        <v>297</v>
      </c>
      <c r="D145" s="274"/>
      <c r="E145" s="274"/>
      <c r="F145" s="274"/>
      <c r="G145" s="315" t="s">
        <v>565</v>
      </c>
      <c r="H145" s="296" t="s">
        <v>335</v>
      </c>
      <c r="I145" s="277">
        <v>2</v>
      </c>
      <c r="J145" s="277">
        <v>1</v>
      </c>
      <c r="K145" s="277">
        <v>20</v>
      </c>
      <c r="L145" s="274"/>
    </row>
    <row r="146" spans="1:12" hidden="1" x14ac:dyDescent="0.2">
      <c r="A146" s="34" t="s">
        <v>21</v>
      </c>
      <c r="B146" s="23"/>
      <c r="C146" s="23" t="s">
        <v>296</v>
      </c>
      <c r="D146" s="274"/>
      <c r="E146" s="274"/>
      <c r="F146" s="274"/>
      <c r="G146" s="315" t="s">
        <v>565</v>
      </c>
      <c r="H146" s="296" t="s">
        <v>335</v>
      </c>
      <c r="I146" s="277">
        <v>8</v>
      </c>
      <c r="J146" s="277">
        <v>16</v>
      </c>
      <c r="K146" s="277">
        <v>140</v>
      </c>
      <c r="L146" s="274"/>
    </row>
    <row r="147" spans="1:12" x14ac:dyDescent="0.2">
      <c r="A147" s="34" t="s">
        <v>28</v>
      </c>
      <c r="B147" s="23"/>
      <c r="C147" s="23" t="s">
        <v>298</v>
      </c>
      <c r="D147" s="274"/>
      <c r="E147" s="274"/>
      <c r="F147" s="274"/>
      <c r="G147" s="315" t="s">
        <v>563</v>
      </c>
      <c r="H147" s="296" t="s">
        <v>335</v>
      </c>
      <c r="I147" s="277">
        <v>2</v>
      </c>
      <c r="J147" s="301">
        <v>0.5</v>
      </c>
      <c r="K147" s="277">
        <v>45</v>
      </c>
      <c r="L147" s="274"/>
    </row>
    <row r="148" spans="1:12" x14ac:dyDescent="0.2">
      <c r="A148" s="34" t="s">
        <v>21</v>
      </c>
      <c r="B148" s="23"/>
      <c r="C148" s="23" t="s">
        <v>536</v>
      </c>
      <c r="D148" s="274"/>
      <c r="E148" s="274"/>
      <c r="F148" s="274"/>
      <c r="G148" s="315" t="s">
        <v>563</v>
      </c>
      <c r="H148" s="296" t="s">
        <v>335</v>
      </c>
      <c r="I148" s="277">
        <v>2</v>
      </c>
      <c r="J148" s="301">
        <v>8</v>
      </c>
      <c r="K148" s="277">
        <v>350</v>
      </c>
      <c r="L148" s="274"/>
    </row>
  </sheetData>
  <autoFilter ref="A1:M148">
    <filterColumn colId="6">
      <filters>
        <filter val="ECRITEL"/>
      </filters>
    </filterColumn>
  </autoFilter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I335"/>
  <sheetViews>
    <sheetView tabSelected="1" zoomScale="115" zoomScaleNormal="115" workbookViewId="0">
      <pane ySplit="2" topLeftCell="A3" activePane="bottomLeft" state="frozen"/>
      <selection pane="bottomLeft" activeCell="H8" sqref="H8"/>
    </sheetView>
  </sheetViews>
  <sheetFormatPr baseColWidth="10" defaultColWidth="11.42578125" defaultRowHeight="11.25" x14ac:dyDescent="0.2"/>
  <cols>
    <col min="1" max="1" width="11.42578125" style="13"/>
    <col min="2" max="2" width="25.140625" style="13" hidden="1" customWidth="1"/>
    <col min="3" max="3" width="32.42578125" style="262" bestFit="1" customWidth="1"/>
    <col min="4" max="4" width="40.7109375" style="13" bestFit="1" customWidth="1"/>
    <col min="5" max="5" width="19.28515625" style="13" customWidth="1"/>
    <col min="6" max="6" width="14.7109375" style="13" customWidth="1"/>
    <col min="7" max="7" width="16.28515625" style="13" bestFit="1" customWidth="1"/>
    <col min="8" max="8" width="11.42578125" style="299" customWidth="1"/>
    <col min="9" max="11" width="11.42578125" style="13" customWidth="1"/>
    <col min="12" max="12" width="28.7109375" style="13" customWidth="1"/>
    <col min="13" max="13" width="23.7109375" style="13" customWidth="1"/>
    <col min="14" max="14" width="11.140625" style="13" customWidth="1"/>
    <col min="15" max="15" width="17.85546875" style="13" customWidth="1"/>
    <col min="16" max="16384" width="11.42578125" style="13"/>
  </cols>
  <sheetData>
    <row r="1" spans="1:15" ht="12" thickBot="1" x14ac:dyDescent="0.25">
      <c r="I1" s="583">
        <f>SUBTOTAL(9,I3:I151)</f>
        <v>580</v>
      </c>
      <c r="J1" s="583">
        <f>SUBTOTAL(9,J3:J151)</f>
        <v>1850</v>
      </c>
      <c r="K1" s="583">
        <f>SUBTOTAL(9,K3:K151)</f>
        <v>107025</v>
      </c>
    </row>
    <row r="2" spans="1:15" x14ac:dyDescent="0.2">
      <c r="A2" s="32" t="s">
        <v>438</v>
      </c>
      <c r="B2" s="32" t="s">
        <v>6</v>
      </c>
      <c r="C2" s="259" t="s">
        <v>7</v>
      </c>
      <c r="D2" s="32" t="s">
        <v>264</v>
      </c>
      <c r="E2" s="32" t="s">
        <v>10</v>
      </c>
      <c r="F2" s="32" t="s">
        <v>11</v>
      </c>
      <c r="G2" s="32" t="s">
        <v>560</v>
      </c>
      <c r="H2" s="259" t="s">
        <v>299</v>
      </c>
      <c r="I2" s="32" t="s">
        <v>12</v>
      </c>
      <c r="J2" s="32" t="s">
        <v>13</v>
      </c>
      <c r="K2" s="32" t="s">
        <v>496</v>
      </c>
      <c r="L2" s="32" t="s">
        <v>357</v>
      </c>
      <c r="M2" s="33" t="s">
        <v>760</v>
      </c>
      <c r="N2" s="32"/>
      <c r="O2" s="33" t="s">
        <v>352</v>
      </c>
    </row>
    <row r="3" spans="1:15" x14ac:dyDescent="0.2">
      <c r="A3" s="34" t="s">
        <v>28</v>
      </c>
      <c r="B3" s="23"/>
      <c r="C3" s="260" t="s">
        <v>492</v>
      </c>
      <c r="D3" s="274"/>
      <c r="E3" s="23" t="s">
        <v>731</v>
      </c>
      <c r="F3" s="274"/>
      <c r="G3" s="274" t="s">
        <v>562</v>
      </c>
      <c r="H3" s="296" t="s">
        <v>335</v>
      </c>
      <c r="I3" s="277">
        <v>4</v>
      </c>
      <c r="J3" s="277">
        <v>32</v>
      </c>
      <c r="K3" s="277">
        <v>50</v>
      </c>
      <c r="L3" s="274"/>
      <c r="M3" s="274"/>
      <c r="N3" s="274" t="s">
        <v>724</v>
      </c>
      <c r="O3" s="274"/>
    </row>
    <row r="4" spans="1:15" x14ac:dyDescent="0.2">
      <c r="A4" s="580" t="s">
        <v>28</v>
      </c>
      <c r="B4" s="260"/>
      <c r="C4" s="260" t="s">
        <v>549</v>
      </c>
      <c r="D4" s="260"/>
      <c r="E4" s="23" t="s">
        <v>731</v>
      </c>
      <c r="F4" s="274"/>
      <c r="G4" s="274" t="s">
        <v>562</v>
      </c>
      <c r="H4" s="296" t="s">
        <v>335</v>
      </c>
      <c r="I4" s="581">
        <v>2</v>
      </c>
      <c r="J4" s="581">
        <v>4</v>
      </c>
      <c r="K4" s="581">
        <v>50</v>
      </c>
      <c r="L4" s="274"/>
      <c r="M4" s="274"/>
      <c r="N4" s="274" t="s">
        <v>724</v>
      </c>
      <c r="O4" s="274"/>
    </row>
    <row r="5" spans="1:15" x14ac:dyDescent="0.2">
      <c r="A5" s="580" t="s">
        <v>21</v>
      </c>
      <c r="B5" s="16"/>
      <c r="C5" s="260" t="s">
        <v>550</v>
      </c>
      <c r="D5" s="260"/>
      <c r="E5" s="23" t="s">
        <v>731</v>
      </c>
      <c r="F5" s="274"/>
      <c r="G5" s="274" t="s">
        <v>563</v>
      </c>
      <c r="H5" s="296" t="s">
        <v>335</v>
      </c>
      <c r="I5" s="581">
        <v>2</v>
      </c>
      <c r="J5" s="581">
        <v>2</v>
      </c>
      <c r="K5" s="581">
        <v>50</v>
      </c>
      <c r="L5" s="274"/>
      <c r="M5" s="274"/>
      <c r="N5" s="274" t="s">
        <v>724</v>
      </c>
      <c r="O5" s="274"/>
    </row>
    <row r="6" spans="1:15" x14ac:dyDescent="0.2">
      <c r="A6" s="34" t="s">
        <v>28</v>
      </c>
      <c r="B6" s="23"/>
      <c r="C6" s="260" t="s">
        <v>278</v>
      </c>
      <c r="D6" s="260"/>
      <c r="E6" s="23" t="s">
        <v>731</v>
      </c>
      <c r="F6" s="274"/>
      <c r="G6" s="274" t="s">
        <v>563</v>
      </c>
      <c r="H6" s="296" t="s">
        <v>335</v>
      </c>
      <c r="I6" s="277">
        <v>2</v>
      </c>
      <c r="J6" s="582">
        <v>1</v>
      </c>
      <c r="K6" s="277">
        <v>30</v>
      </c>
      <c r="L6" s="274"/>
      <c r="M6" s="274"/>
      <c r="N6" s="274" t="s">
        <v>724</v>
      </c>
      <c r="O6" s="274"/>
    </row>
    <row r="7" spans="1:15" x14ac:dyDescent="0.2">
      <c r="A7" s="34" t="s">
        <v>21</v>
      </c>
      <c r="B7" s="23"/>
      <c r="C7" s="260" t="s">
        <v>268</v>
      </c>
      <c r="D7" s="260" t="s">
        <v>732</v>
      </c>
      <c r="E7" s="274" t="s">
        <v>19</v>
      </c>
      <c r="F7" s="274"/>
      <c r="G7" s="274" t="s">
        <v>563</v>
      </c>
      <c r="H7" s="297" t="s">
        <v>301</v>
      </c>
      <c r="I7" s="277">
        <v>2</v>
      </c>
      <c r="J7" s="277">
        <v>8</v>
      </c>
      <c r="K7" s="277">
        <v>125</v>
      </c>
      <c r="L7" s="274"/>
      <c r="M7" s="274"/>
      <c r="N7" s="274" t="s">
        <v>724</v>
      </c>
      <c r="O7" s="274"/>
    </row>
    <row r="8" spans="1:15" x14ac:dyDescent="0.2">
      <c r="A8" s="34" t="s">
        <v>21</v>
      </c>
      <c r="B8" s="23"/>
      <c r="C8" s="260" t="s">
        <v>493</v>
      </c>
      <c r="D8" s="260" t="s">
        <v>732</v>
      </c>
      <c r="E8" s="274" t="s">
        <v>19</v>
      </c>
      <c r="F8" s="274"/>
      <c r="G8" s="274" t="s">
        <v>563</v>
      </c>
      <c r="H8" s="297" t="s">
        <v>301</v>
      </c>
      <c r="I8" s="277">
        <v>2</v>
      </c>
      <c r="J8" s="277">
        <v>8</v>
      </c>
      <c r="K8" s="277">
        <v>125</v>
      </c>
      <c r="L8" s="274"/>
      <c r="M8" s="274"/>
      <c r="N8" s="274" t="s">
        <v>724</v>
      </c>
      <c r="O8" s="274"/>
    </row>
    <row r="9" spans="1:15" x14ac:dyDescent="0.2">
      <c r="A9" s="34" t="s">
        <v>21</v>
      </c>
      <c r="B9" s="23"/>
      <c r="C9" s="260" t="s">
        <v>269</v>
      </c>
      <c r="D9" s="260" t="s">
        <v>732</v>
      </c>
      <c r="E9" s="274" t="s">
        <v>19</v>
      </c>
      <c r="F9" s="274"/>
      <c r="G9" s="274" t="s">
        <v>563</v>
      </c>
      <c r="H9" s="297" t="s">
        <v>301</v>
      </c>
      <c r="I9" s="277">
        <v>2</v>
      </c>
      <c r="J9" s="277">
        <v>8</v>
      </c>
      <c r="K9" s="277">
        <v>60</v>
      </c>
      <c r="L9" s="274"/>
      <c r="M9" s="274"/>
      <c r="N9" s="274" t="s">
        <v>724</v>
      </c>
      <c r="O9" s="274"/>
    </row>
    <row r="10" spans="1:15" x14ac:dyDescent="0.2">
      <c r="A10" s="34" t="s">
        <v>21</v>
      </c>
      <c r="B10" s="23"/>
      <c r="C10" s="260" t="s">
        <v>494</v>
      </c>
      <c r="D10" s="260" t="s">
        <v>732</v>
      </c>
      <c r="E10" s="274" t="s">
        <v>19</v>
      </c>
      <c r="F10" s="274"/>
      <c r="G10" s="274" t="s">
        <v>563</v>
      </c>
      <c r="H10" s="297" t="s">
        <v>301</v>
      </c>
      <c r="I10" s="277">
        <v>2</v>
      </c>
      <c r="J10" s="277">
        <v>8</v>
      </c>
      <c r="K10" s="277">
        <v>60</v>
      </c>
      <c r="L10" s="274"/>
      <c r="M10" s="274"/>
      <c r="N10" s="274" t="s">
        <v>724</v>
      </c>
      <c r="O10" s="274"/>
    </row>
    <row r="11" spans="1:15" x14ac:dyDescent="0.2">
      <c r="A11" s="34" t="s">
        <v>21</v>
      </c>
      <c r="B11" s="23" t="s">
        <v>152</v>
      </c>
      <c r="C11" s="260" t="s">
        <v>153</v>
      </c>
      <c r="D11" s="260" t="s">
        <v>449</v>
      </c>
      <c r="E11" s="274" t="s">
        <v>19</v>
      </c>
      <c r="F11" s="274"/>
      <c r="G11" s="274" t="s">
        <v>563</v>
      </c>
      <c r="H11" s="297" t="s">
        <v>301</v>
      </c>
      <c r="I11" s="274">
        <v>1</v>
      </c>
      <c r="J11" s="274">
        <v>1</v>
      </c>
      <c r="K11" s="274">
        <v>15</v>
      </c>
      <c r="L11" s="274"/>
      <c r="M11" s="274"/>
      <c r="N11" s="274" t="s">
        <v>724</v>
      </c>
      <c r="O11" s="274" t="s">
        <v>156</v>
      </c>
    </row>
    <row r="12" spans="1:15" x14ac:dyDescent="0.2">
      <c r="A12" s="580" t="s">
        <v>28</v>
      </c>
      <c r="B12" s="260"/>
      <c r="C12" s="260" t="s">
        <v>551</v>
      </c>
      <c r="D12" s="260" t="s">
        <v>570</v>
      </c>
      <c r="E12" s="260" t="s">
        <v>19</v>
      </c>
      <c r="F12" s="274" t="s">
        <v>537</v>
      </c>
      <c r="G12" s="274" t="s">
        <v>736</v>
      </c>
      <c r="H12" s="297" t="s">
        <v>301</v>
      </c>
      <c r="I12" s="581">
        <v>4</v>
      </c>
      <c r="J12" s="581">
        <v>8</v>
      </c>
      <c r="K12" s="581">
        <v>120</v>
      </c>
      <c r="L12" s="274"/>
      <c r="M12" s="274"/>
      <c r="N12" s="274" t="s">
        <v>724</v>
      </c>
      <c r="O12" s="274" t="s">
        <v>666</v>
      </c>
    </row>
    <row r="13" spans="1:15" x14ac:dyDescent="0.2">
      <c r="A13" s="580" t="s">
        <v>28</v>
      </c>
      <c r="B13" s="260"/>
      <c r="C13" s="260" t="s">
        <v>495</v>
      </c>
      <c r="D13" s="260" t="s">
        <v>570</v>
      </c>
      <c r="E13" s="260" t="s">
        <v>206</v>
      </c>
      <c r="F13" s="274" t="s">
        <v>537</v>
      </c>
      <c r="G13" s="274" t="s">
        <v>736</v>
      </c>
      <c r="H13" s="297" t="s">
        <v>301</v>
      </c>
      <c r="I13" s="581">
        <v>4</v>
      </c>
      <c r="J13" s="581">
        <v>8</v>
      </c>
      <c r="K13" s="581">
        <v>120</v>
      </c>
      <c r="L13" s="274"/>
      <c r="M13" s="274"/>
      <c r="N13" s="274" t="s">
        <v>724</v>
      </c>
      <c r="O13" s="274" t="s">
        <v>667</v>
      </c>
    </row>
    <row r="14" spans="1:15" x14ac:dyDescent="0.2">
      <c r="A14" s="580" t="s">
        <v>28</v>
      </c>
      <c r="B14" s="260"/>
      <c r="C14" s="260" t="s">
        <v>279</v>
      </c>
      <c r="D14" s="260" t="s">
        <v>452</v>
      </c>
      <c r="E14" s="260" t="s">
        <v>302</v>
      </c>
      <c r="F14" s="274" t="s">
        <v>537</v>
      </c>
      <c r="G14" s="274" t="s">
        <v>562</v>
      </c>
      <c r="H14" s="297" t="s">
        <v>301</v>
      </c>
      <c r="I14" s="581">
        <v>2</v>
      </c>
      <c r="J14" s="581">
        <v>4</v>
      </c>
      <c r="K14" s="581">
        <v>240</v>
      </c>
      <c r="L14" s="274"/>
      <c r="M14" s="274"/>
      <c r="N14" s="274" t="s">
        <v>724</v>
      </c>
      <c r="O14" s="274" t="s">
        <v>668</v>
      </c>
    </row>
    <row r="15" spans="1:15" x14ac:dyDescent="0.2">
      <c r="A15" s="580" t="s">
        <v>28</v>
      </c>
      <c r="B15" s="260"/>
      <c r="C15" s="260" t="s">
        <v>733</v>
      </c>
      <c r="D15" s="260" t="s">
        <v>734</v>
      </c>
      <c r="E15" s="260" t="s">
        <v>19</v>
      </c>
      <c r="F15" s="274" t="s">
        <v>537</v>
      </c>
      <c r="G15" s="274" t="s">
        <v>562</v>
      </c>
      <c r="H15" s="297" t="s">
        <v>301</v>
      </c>
      <c r="I15" s="581">
        <v>2</v>
      </c>
      <c r="J15" s="277">
        <v>12</v>
      </c>
      <c r="K15" s="277">
        <v>250</v>
      </c>
      <c r="L15" s="274"/>
      <c r="M15" s="274"/>
      <c r="N15" s="277" t="s">
        <v>724</v>
      </c>
      <c r="O15" s="274" t="s">
        <v>670</v>
      </c>
    </row>
    <row r="16" spans="1:15" x14ac:dyDescent="0.2">
      <c r="A16" s="34" t="s">
        <v>28</v>
      </c>
      <c r="B16" s="23" t="s">
        <v>218</v>
      </c>
      <c r="C16" s="260" t="s">
        <v>219</v>
      </c>
      <c r="D16" s="274" t="s">
        <v>453</v>
      </c>
      <c r="E16" s="274" t="s">
        <v>191</v>
      </c>
      <c r="F16" s="274" t="s">
        <v>537</v>
      </c>
      <c r="G16" s="274" t="s">
        <v>563</v>
      </c>
      <c r="H16" s="297" t="s">
        <v>301</v>
      </c>
      <c r="I16" s="274">
        <v>4</v>
      </c>
      <c r="J16" s="274">
        <v>6</v>
      </c>
      <c r="K16" s="274">
        <v>50</v>
      </c>
      <c r="L16" s="274"/>
      <c r="M16" s="274"/>
      <c r="N16" s="274" t="s">
        <v>724</v>
      </c>
      <c r="O16" s="274" t="s">
        <v>222</v>
      </c>
    </row>
    <row r="17" spans="1:15" x14ac:dyDescent="0.2">
      <c r="A17" s="34" t="s">
        <v>28</v>
      </c>
      <c r="B17" s="23" t="s">
        <v>244</v>
      </c>
      <c r="C17" s="260" t="s">
        <v>245</v>
      </c>
      <c r="D17" s="274" t="s">
        <v>450</v>
      </c>
      <c r="E17" s="274" t="s">
        <v>191</v>
      </c>
      <c r="F17" s="274" t="s">
        <v>537</v>
      </c>
      <c r="G17" s="274" t="s">
        <v>563</v>
      </c>
      <c r="H17" s="297" t="s">
        <v>301</v>
      </c>
      <c r="I17" s="274">
        <v>2</v>
      </c>
      <c r="J17" s="274">
        <v>4</v>
      </c>
      <c r="K17" s="274">
        <v>300</v>
      </c>
      <c r="L17" s="274"/>
      <c r="M17" s="274"/>
      <c r="N17" s="274" t="s">
        <v>724</v>
      </c>
      <c r="O17" s="274" t="s">
        <v>248</v>
      </c>
    </row>
    <row r="18" spans="1:15" x14ac:dyDescent="0.2">
      <c r="A18" s="34" t="s">
        <v>28</v>
      </c>
      <c r="B18" s="23" t="s">
        <v>223</v>
      </c>
      <c r="C18" s="260" t="s">
        <v>228</v>
      </c>
      <c r="D18" s="274" t="s">
        <v>452</v>
      </c>
      <c r="E18" s="274" t="s">
        <v>191</v>
      </c>
      <c r="F18" s="274" t="s">
        <v>537</v>
      </c>
      <c r="G18" s="274" t="s">
        <v>563</v>
      </c>
      <c r="H18" s="297" t="s">
        <v>301</v>
      </c>
      <c r="I18" s="274">
        <v>4</v>
      </c>
      <c r="J18" s="274">
        <v>8</v>
      </c>
      <c r="K18" s="274">
        <v>400</v>
      </c>
      <c r="L18" s="274"/>
      <c r="M18" s="274"/>
      <c r="N18" s="274" t="s">
        <v>724</v>
      </c>
      <c r="O18" s="274" t="s">
        <v>230</v>
      </c>
    </row>
    <row r="19" spans="1:15" x14ac:dyDescent="0.2">
      <c r="A19" s="34" t="s">
        <v>28</v>
      </c>
      <c r="B19" s="23" t="s">
        <v>231</v>
      </c>
      <c r="C19" s="260" t="s">
        <v>232</v>
      </c>
      <c r="D19" s="274" t="s">
        <v>454</v>
      </c>
      <c r="E19" s="274" t="s">
        <v>191</v>
      </c>
      <c r="F19" s="274" t="s">
        <v>537</v>
      </c>
      <c r="G19" s="274" t="s">
        <v>563</v>
      </c>
      <c r="H19" s="297" t="s">
        <v>301</v>
      </c>
      <c r="I19" s="274">
        <v>1</v>
      </c>
      <c r="J19" s="274">
        <v>1</v>
      </c>
      <c r="K19" s="274">
        <v>75</v>
      </c>
      <c r="L19" s="274"/>
      <c r="M19" s="274"/>
      <c r="N19" s="274" t="s">
        <v>724</v>
      </c>
      <c r="O19" s="274" t="s">
        <v>234</v>
      </c>
    </row>
    <row r="20" spans="1:15" x14ac:dyDescent="0.2">
      <c r="A20" s="34" t="s">
        <v>28</v>
      </c>
      <c r="B20" s="23" t="s">
        <v>239</v>
      </c>
      <c r="C20" s="260" t="s">
        <v>240</v>
      </c>
      <c r="D20" s="274" t="s">
        <v>455</v>
      </c>
      <c r="E20" s="274" t="s">
        <v>191</v>
      </c>
      <c r="F20" s="274" t="s">
        <v>537</v>
      </c>
      <c r="G20" s="274" t="s">
        <v>563</v>
      </c>
      <c r="H20" s="297" t="s">
        <v>301</v>
      </c>
      <c r="I20" s="274">
        <v>2</v>
      </c>
      <c r="J20" s="274">
        <v>2</v>
      </c>
      <c r="K20" s="274">
        <v>10</v>
      </c>
      <c r="L20" s="274"/>
      <c r="M20" s="274"/>
      <c r="N20" s="274" t="s">
        <v>724</v>
      </c>
      <c r="O20" s="274" t="s">
        <v>243</v>
      </c>
    </row>
    <row r="21" spans="1:15" x14ac:dyDescent="0.2">
      <c r="A21" s="34" t="s">
        <v>28</v>
      </c>
      <c r="B21" s="23" t="s">
        <v>187</v>
      </c>
      <c r="C21" s="260" t="s">
        <v>195</v>
      </c>
      <c r="D21" s="274" t="s">
        <v>457</v>
      </c>
      <c r="E21" s="274" t="s">
        <v>191</v>
      </c>
      <c r="F21" s="274" t="s">
        <v>537</v>
      </c>
      <c r="G21" s="274" t="s">
        <v>563</v>
      </c>
      <c r="H21" s="297" t="s">
        <v>301</v>
      </c>
      <c r="I21" s="274">
        <v>2</v>
      </c>
      <c r="J21" s="274">
        <v>4</v>
      </c>
      <c r="K21" s="274">
        <v>20</v>
      </c>
      <c r="L21" s="274"/>
      <c r="M21" s="274"/>
      <c r="N21" s="274" t="s">
        <v>724</v>
      </c>
      <c r="O21" s="274" t="s">
        <v>198</v>
      </c>
    </row>
    <row r="22" spans="1:15" x14ac:dyDescent="0.2">
      <c r="A22" s="34" t="s">
        <v>28</v>
      </c>
      <c r="B22" s="23" t="s">
        <v>187</v>
      </c>
      <c r="C22" s="260" t="s">
        <v>500</v>
      </c>
      <c r="D22" s="274" t="s">
        <v>457</v>
      </c>
      <c r="E22" s="274" t="s">
        <v>191</v>
      </c>
      <c r="F22" s="274" t="s">
        <v>537</v>
      </c>
      <c r="G22" s="274" t="s">
        <v>563</v>
      </c>
      <c r="H22" s="297" t="s">
        <v>301</v>
      </c>
      <c r="I22" s="274">
        <v>2</v>
      </c>
      <c r="J22" s="274">
        <v>4</v>
      </c>
      <c r="K22" s="274">
        <v>20</v>
      </c>
      <c r="L22" s="274"/>
      <c r="M22" s="274"/>
      <c r="N22" s="274" t="s">
        <v>724</v>
      </c>
      <c r="O22" s="274" t="s">
        <v>198</v>
      </c>
    </row>
    <row r="23" spans="1:15" x14ac:dyDescent="0.2">
      <c r="A23" s="34" t="s">
        <v>28</v>
      </c>
      <c r="B23" s="23" t="s">
        <v>187</v>
      </c>
      <c r="C23" s="260" t="s">
        <v>188</v>
      </c>
      <c r="D23" s="274" t="s">
        <v>458</v>
      </c>
      <c r="E23" s="274" t="s">
        <v>191</v>
      </c>
      <c r="F23" s="274" t="s">
        <v>537</v>
      </c>
      <c r="G23" s="274" t="s">
        <v>563</v>
      </c>
      <c r="H23" s="297" t="s">
        <v>301</v>
      </c>
      <c r="I23" s="274">
        <v>2</v>
      </c>
      <c r="J23" s="274">
        <v>8</v>
      </c>
      <c r="K23" s="274">
        <v>350</v>
      </c>
      <c r="L23" s="274"/>
      <c r="M23" s="274"/>
      <c r="N23" s="274" t="s">
        <v>724</v>
      </c>
      <c r="O23" s="274" t="s">
        <v>193</v>
      </c>
    </row>
    <row r="24" spans="1:15" x14ac:dyDescent="0.2">
      <c r="A24" s="34" t="s">
        <v>28</v>
      </c>
      <c r="B24" s="23" t="s">
        <v>187</v>
      </c>
      <c r="C24" s="260" t="s">
        <v>501</v>
      </c>
      <c r="D24" s="274" t="s">
        <v>458</v>
      </c>
      <c r="E24" s="274" t="s">
        <v>573</v>
      </c>
      <c r="F24" s="274" t="s">
        <v>537</v>
      </c>
      <c r="G24" s="274" t="s">
        <v>563</v>
      </c>
      <c r="H24" s="297" t="s">
        <v>301</v>
      </c>
      <c r="I24" s="274">
        <v>2</v>
      </c>
      <c r="J24" s="274">
        <v>8</v>
      </c>
      <c r="K24" s="274">
        <v>300</v>
      </c>
      <c r="L24" s="274"/>
      <c r="M24" s="274"/>
      <c r="N24" s="274" t="s">
        <v>724</v>
      </c>
      <c r="O24" s="274" t="s">
        <v>193</v>
      </c>
    </row>
    <row r="25" spans="1:15" x14ac:dyDescent="0.2">
      <c r="A25" s="34" t="s">
        <v>28</v>
      </c>
      <c r="B25" s="23"/>
      <c r="C25" s="260" t="s">
        <v>502</v>
      </c>
      <c r="D25" s="274" t="s">
        <v>458</v>
      </c>
      <c r="E25" s="274" t="s">
        <v>573</v>
      </c>
      <c r="F25" s="274" t="s">
        <v>537</v>
      </c>
      <c r="G25" s="274" t="s">
        <v>737</v>
      </c>
      <c r="H25" s="297" t="s">
        <v>301</v>
      </c>
      <c r="I25" s="274">
        <v>2</v>
      </c>
      <c r="J25" s="274">
        <v>8</v>
      </c>
      <c r="K25" s="274">
        <v>300</v>
      </c>
      <c r="L25" s="274"/>
      <c r="M25" s="274"/>
      <c r="N25" s="274" t="s">
        <v>724</v>
      </c>
      <c r="O25" s="274" t="s">
        <v>671</v>
      </c>
    </row>
    <row r="26" spans="1:15" x14ac:dyDescent="0.2">
      <c r="A26" s="34" t="s">
        <v>28</v>
      </c>
      <c r="B26" s="23"/>
      <c r="C26" s="260" t="s">
        <v>503</v>
      </c>
      <c r="D26" s="274" t="s">
        <v>458</v>
      </c>
      <c r="E26" s="274" t="s">
        <v>573</v>
      </c>
      <c r="F26" s="274" t="s">
        <v>537</v>
      </c>
      <c r="G26" s="274" t="s">
        <v>737</v>
      </c>
      <c r="H26" s="297" t="s">
        <v>301</v>
      </c>
      <c r="I26" s="274">
        <v>2</v>
      </c>
      <c r="J26" s="274">
        <v>8</v>
      </c>
      <c r="K26" s="274">
        <v>300</v>
      </c>
      <c r="L26" s="274"/>
      <c r="M26" s="274"/>
      <c r="N26" s="274" t="s">
        <v>724</v>
      </c>
      <c r="O26" s="274" t="s">
        <v>672</v>
      </c>
    </row>
    <row r="27" spans="1:15" x14ac:dyDescent="0.2">
      <c r="A27" s="34" t="s">
        <v>21</v>
      </c>
      <c r="B27" s="23" t="s">
        <v>223</v>
      </c>
      <c r="C27" s="260" t="s">
        <v>224</v>
      </c>
      <c r="D27" s="274" t="s">
        <v>452</v>
      </c>
      <c r="E27" s="274" t="s">
        <v>191</v>
      </c>
      <c r="F27" s="274" t="s">
        <v>537</v>
      </c>
      <c r="G27" s="274" t="s">
        <v>563</v>
      </c>
      <c r="H27" s="297" t="s">
        <v>301</v>
      </c>
      <c r="I27" s="274">
        <v>8</v>
      </c>
      <c r="J27" s="274">
        <v>48</v>
      </c>
      <c r="K27" s="274">
        <v>900</v>
      </c>
      <c r="L27" s="274"/>
      <c r="M27" s="274"/>
      <c r="N27" s="274" t="s">
        <v>724</v>
      </c>
      <c r="O27" s="274" t="s">
        <v>227</v>
      </c>
    </row>
    <row r="28" spans="1:15" x14ac:dyDescent="0.2">
      <c r="A28" s="34" t="s">
        <v>21</v>
      </c>
      <c r="B28" s="23"/>
      <c r="C28" s="260" t="s">
        <v>270</v>
      </c>
      <c r="D28" s="274"/>
      <c r="E28" s="274" t="s">
        <v>735</v>
      </c>
      <c r="F28" s="274"/>
      <c r="G28" s="274" t="s">
        <v>563</v>
      </c>
      <c r="H28" s="296" t="s">
        <v>335</v>
      </c>
      <c r="I28" s="277">
        <v>8</v>
      </c>
      <c r="J28" s="277">
        <v>48</v>
      </c>
      <c r="K28" s="277">
        <v>800</v>
      </c>
      <c r="L28" s="274"/>
      <c r="M28" s="274"/>
      <c r="N28" s="277" t="s">
        <v>724</v>
      </c>
      <c r="O28" s="274"/>
    </row>
    <row r="29" spans="1:15" x14ac:dyDescent="0.2">
      <c r="A29" s="34" t="s">
        <v>21</v>
      </c>
      <c r="B29" s="23"/>
      <c r="C29" s="260" t="s">
        <v>504</v>
      </c>
      <c r="D29" s="274"/>
      <c r="E29" s="274" t="s">
        <v>735</v>
      </c>
      <c r="F29" s="274"/>
      <c r="G29" s="274" t="s">
        <v>563</v>
      </c>
      <c r="H29" s="296" t="s">
        <v>335</v>
      </c>
      <c r="I29" s="277">
        <v>8</v>
      </c>
      <c r="J29" s="277">
        <v>48</v>
      </c>
      <c r="K29" s="277">
        <v>800</v>
      </c>
      <c r="L29" s="274"/>
      <c r="M29" s="274"/>
      <c r="N29" s="277" t="s">
        <v>724</v>
      </c>
      <c r="O29" s="274"/>
    </row>
    <row r="30" spans="1:15" x14ac:dyDescent="0.2">
      <c r="A30" s="34" t="s">
        <v>28</v>
      </c>
      <c r="B30" s="23" t="s">
        <v>218</v>
      </c>
      <c r="C30" s="260" t="s">
        <v>235</v>
      </c>
      <c r="D30" s="274" t="s">
        <v>459</v>
      </c>
      <c r="E30" s="274" t="s">
        <v>191</v>
      </c>
      <c r="F30" s="274" t="s">
        <v>537</v>
      </c>
      <c r="G30" s="274" t="s">
        <v>563</v>
      </c>
      <c r="H30" s="297" t="s">
        <v>301</v>
      </c>
      <c r="I30" s="274">
        <v>4</v>
      </c>
      <c r="J30" s="274">
        <v>8</v>
      </c>
      <c r="K30" s="274">
        <v>1030</v>
      </c>
      <c r="L30" s="274"/>
      <c r="M30" s="274"/>
      <c r="N30" s="277" t="s">
        <v>724</v>
      </c>
      <c r="O30" s="274" t="s">
        <v>238</v>
      </c>
    </row>
    <row r="31" spans="1:15" x14ac:dyDescent="0.2">
      <c r="A31" s="34" t="s">
        <v>28</v>
      </c>
      <c r="B31" s="23" t="s">
        <v>212</v>
      </c>
      <c r="C31" s="260" t="s">
        <v>213</v>
      </c>
      <c r="D31" s="274" t="s">
        <v>451</v>
      </c>
      <c r="E31" s="274" t="s">
        <v>191</v>
      </c>
      <c r="F31" s="274" t="s">
        <v>537</v>
      </c>
      <c r="G31" s="274" t="s">
        <v>563</v>
      </c>
      <c r="H31" s="297" t="s">
        <v>301</v>
      </c>
      <c r="I31" s="274">
        <v>2</v>
      </c>
      <c r="J31" s="274">
        <v>4</v>
      </c>
      <c r="K31" s="274">
        <v>60</v>
      </c>
      <c r="L31" s="274"/>
      <c r="M31" s="274"/>
      <c r="N31" s="277" t="s">
        <v>724</v>
      </c>
      <c r="O31" s="274" t="s">
        <v>216</v>
      </c>
    </row>
    <row r="32" spans="1:15" x14ac:dyDescent="0.2">
      <c r="A32" s="34" t="s">
        <v>28</v>
      </c>
      <c r="B32" s="23"/>
      <c r="C32" s="260" t="s">
        <v>281</v>
      </c>
      <c r="D32" s="274" t="s">
        <v>448</v>
      </c>
      <c r="E32" s="274" t="s">
        <v>191</v>
      </c>
      <c r="F32" s="274" t="s">
        <v>537</v>
      </c>
      <c r="G32" s="274" t="s">
        <v>738</v>
      </c>
      <c r="H32" s="297" t="s">
        <v>301</v>
      </c>
      <c r="I32" s="277">
        <v>2</v>
      </c>
      <c r="J32" s="277">
        <v>8</v>
      </c>
      <c r="K32" s="277">
        <v>60</v>
      </c>
      <c r="L32" s="274"/>
      <c r="M32" s="274"/>
      <c r="N32" s="277" t="s">
        <v>724</v>
      </c>
      <c r="O32" s="274" t="s">
        <v>673</v>
      </c>
    </row>
    <row r="33" spans="1:15" x14ac:dyDescent="0.2">
      <c r="A33" s="34" t="s">
        <v>28</v>
      </c>
      <c r="B33" s="23" t="s">
        <v>187</v>
      </c>
      <c r="C33" s="260" t="s">
        <v>199</v>
      </c>
      <c r="D33" s="274" t="s">
        <v>457</v>
      </c>
      <c r="E33" s="274" t="s">
        <v>191</v>
      </c>
      <c r="F33" s="274" t="s">
        <v>537</v>
      </c>
      <c r="G33" s="274" t="s">
        <v>563</v>
      </c>
      <c r="H33" s="297" t="s">
        <v>301</v>
      </c>
      <c r="I33" s="274">
        <v>6</v>
      </c>
      <c r="J33" s="274">
        <v>24</v>
      </c>
      <c r="K33" s="274">
        <v>950</v>
      </c>
      <c r="L33" s="274"/>
      <c r="M33" s="274"/>
      <c r="N33" s="277" t="s">
        <v>724</v>
      </c>
      <c r="O33" s="274" t="s">
        <v>202</v>
      </c>
    </row>
    <row r="34" spans="1:15" x14ac:dyDescent="0.2">
      <c r="A34" s="34" t="s">
        <v>28</v>
      </c>
      <c r="B34" s="23" t="s">
        <v>187</v>
      </c>
      <c r="C34" s="260" t="s">
        <v>505</v>
      </c>
      <c r="D34" s="274" t="s">
        <v>457</v>
      </c>
      <c r="E34" s="274" t="s">
        <v>191</v>
      </c>
      <c r="F34" s="274" t="s">
        <v>537</v>
      </c>
      <c r="G34" s="274" t="s">
        <v>563</v>
      </c>
      <c r="H34" s="297" t="s">
        <v>301</v>
      </c>
      <c r="I34" s="274">
        <v>6</v>
      </c>
      <c r="J34" s="274">
        <v>24</v>
      </c>
      <c r="K34" s="274">
        <v>250</v>
      </c>
      <c r="L34" s="274"/>
      <c r="M34" s="274"/>
      <c r="N34" s="277" t="s">
        <v>724</v>
      </c>
      <c r="O34" s="274" t="s">
        <v>202</v>
      </c>
    </row>
    <row r="35" spans="1:15" x14ac:dyDescent="0.2">
      <c r="A35" s="34" t="s">
        <v>28</v>
      </c>
      <c r="B35" s="23"/>
      <c r="C35" s="260" t="s">
        <v>282</v>
      </c>
      <c r="D35" s="274" t="s">
        <v>460</v>
      </c>
      <c r="E35" s="274" t="s">
        <v>191</v>
      </c>
      <c r="F35" s="274" t="s">
        <v>537</v>
      </c>
      <c r="G35" s="274" t="s">
        <v>738</v>
      </c>
      <c r="H35" s="297" t="s">
        <v>301</v>
      </c>
      <c r="I35" s="277">
        <v>2</v>
      </c>
      <c r="J35" s="277">
        <v>8</v>
      </c>
      <c r="K35" s="277">
        <v>40</v>
      </c>
      <c r="L35" s="274"/>
      <c r="M35" s="274"/>
      <c r="N35" s="277" t="s">
        <v>724</v>
      </c>
      <c r="O35" s="274" t="s">
        <v>674</v>
      </c>
    </row>
    <row r="36" spans="1:15" x14ac:dyDescent="0.2">
      <c r="A36" s="34" t="s">
        <v>28</v>
      </c>
      <c r="B36" s="23"/>
      <c r="C36" s="260" t="s">
        <v>506</v>
      </c>
      <c r="D36" s="274" t="s">
        <v>461</v>
      </c>
      <c r="E36" s="274" t="s">
        <v>19</v>
      </c>
      <c r="F36" s="274" t="s">
        <v>538</v>
      </c>
      <c r="G36" s="274" t="s">
        <v>562</v>
      </c>
      <c r="H36" s="297" t="s">
        <v>301</v>
      </c>
      <c r="I36" s="277">
        <v>2</v>
      </c>
      <c r="J36" s="277">
        <v>4</v>
      </c>
      <c r="K36" s="277">
        <v>80</v>
      </c>
      <c r="L36" s="274"/>
      <c r="M36" s="274"/>
      <c r="N36" s="277" t="s">
        <v>724</v>
      </c>
      <c r="O36" s="274" t="s">
        <v>675</v>
      </c>
    </row>
    <row r="37" spans="1:15" x14ac:dyDescent="0.2">
      <c r="A37" s="34" t="s">
        <v>21</v>
      </c>
      <c r="B37" s="23" t="s">
        <v>158</v>
      </c>
      <c r="C37" s="260" t="s">
        <v>159</v>
      </c>
      <c r="D37" s="274" t="s">
        <v>490</v>
      </c>
      <c r="E37" s="274" t="s">
        <v>19</v>
      </c>
      <c r="F37" s="274" t="s">
        <v>539</v>
      </c>
      <c r="G37" s="274" t="s">
        <v>563</v>
      </c>
      <c r="H37" s="297" t="s">
        <v>301</v>
      </c>
      <c r="I37" s="274">
        <v>2</v>
      </c>
      <c r="J37" s="274">
        <v>4</v>
      </c>
      <c r="K37" s="274">
        <v>5</v>
      </c>
      <c r="L37" s="274"/>
      <c r="M37" s="274"/>
      <c r="N37" s="277" t="s">
        <v>724</v>
      </c>
      <c r="O37" s="274" t="s">
        <v>161</v>
      </c>
    </row>
    <row r="38" spans="1:15" x14ac:dyDescent="0.2">
      <c r="A38" s="34" t="s">
        <v>21</v>
      </c>
      <c r="B38" s="23"/>
      <c r="C38" s="260" t="s">
        <v>283</v>
      </c>
      <c r="D38" s="274" t="s">
        <v>476</v>
      </c>
      <c r="E38" s="274" t="s">
        <v>19</v>
      </c>
      <c r="F38" s="274" t="s">
        <v>537</v>
      </c>
      <c r="G38" s="274" t="s">
        <v>562</v>
      </c>
      <c r="H38" s="297" t="s">
        <v>301</v>
      </c>
      <c r="I38" s="277">
        <v>28</v>
      </c>
      <c r="J38" s="277">
        <v>48</v>
      </c>
      <c r="K38" s="277">
        <v>400</v>
      </c>
      <c r="L38" s="274"/>
      <c r="M38" s="274"/>
      <c r="N38" s="277" t="s">
        <v>724</v>
      </c>
      <c r="O38" s="274" t="s">
        <v>676</v>
      </c>
    </row>
    <row r="39" spans="1:15" x14ac:dyDescent="0.2">
      <c r="A39" s="34" t="s">
        <v>21</v>
      </c>
      <c r="B39" s="23" t="s">
        <v>90</v>
      </c>
      <c r="C39" s="260" t="s">
        <v>91</v>
      </c>
      <c r="D39" s="274" t="s">
        <v>453</v>
      </c>
      <c r="E39" s="274" t="s">
        <v>19</v>
      </c>
      <c r="F39" s="274" t="s">
        <v>539</v>
      </c>
      <c r="G39" s="274" t="s">
        <v>563</v>
      </c>
      <c r="H39" s="297" t="s">
        <v>301</v>
      </c>
      <c r="I39" s="274">
        <v>4</v>
      </c>
      <c r="J39" s="274">
        <v>10</v>
      </c>
      <c r="K39" s="274">
        <v>40</v>
      </c>
      <c r="L39" s="274"/>
      <c r="M39" s="274"/>
      <c r="N39" s="277" t="s">
        <v>724</v>
      </c>
      <c r="O39" s="274" t="s">
        <v>94</v>
      </c>
    </row>
    <row r="40" spans="1:15" x14ac:dyDescent="0.2">
      <c r="A40" s="34" t="s">
        <v>28</v>
      </c>
      <c r="B40" s="23" t="s">
        <v>90</v>
      </c>
      <c r="C40" s="260" t="s">
        <v>645</v>
      </c>
      <c r="D40" s="274" t="s">
        <v>453</v>
      </c>
      <c r="E40" s="274" t="s">
        <v>572</v>
      </c>
      <c r="F40" s="274" t="s">
        <v>726</v>
      </c>
      <c r="G40" s="274" t="s">
        <v>563</v>
      </c>
      <c r="H40" s="296" t="s">
        <v>335</v>
      </c>
      <c r="I40" s="274">
        <v>2</v>
      </c>
      <c r="J40" s="274">
        <v>10</v>
      </c>
      <c r="K40" s="274">
        <v>40</v>
      </c>
      <c r="L40" s="274"/>
      <c r="M40" s="274"/>
      <c r="N40" s="277" t="s">
        <v>724</v>
      </c>
      <c r="O40" s="274" t="s">
        <v>94</v>
      </c>
    </row>
    <row r="41" spans="1:15" x14ac:dyDescent="0.2">
      <c r="A41" s="34" t="s">
        <v>21</v>
      </c>
      <c r="B41" s="23"/>
      <c r="C41" s="260" t="s">
        <v>327</v>
      </c>
      <c r="D41" s="274" t="s">
        <v>477</v>
      </c>
      <c r="E41" s="274" t="s">
        <v>19</v>
      </c>
      <c r="F41" s="274" t="s">
        <v>538</v>
      </c>
      <c r="G41" s="274" t="s">
        <v>562</v>
      </c>
      <c r="H41" s="297" t="s">
        <v>301</v>
      </c>
      <c r="I41" s="277">
        <v>2</v>
      </c>
      <c r="J41" s="277">
        <v>2</v>
      </c>
      <c r="K41" s="277">
        <v>200</v>
      </c>
      <c r="L41" s="274"/>
      <c r="M41" s="274"/>
      <c r="N41" s="277" t="s">
        <v>724</v>
      </c>
      <c r="O41" s="274" t="s">
        <v>677</v>
      </c>
    </row>
    <row r="42" spans="1:15" x14ac:dyDescent="0.2">
      <c r="A42" s="34" t="s">
        <v>21</v>
      </c>
      <c r="B42" s="23" t="s">
        <v>142</v>
      </c>
      <c r="C42" s="260" t="s">
        <v>143</v>
      </c>
      <c r="D42" s="274" t="s">
        <v>450</v>
      </c>
      <c r="E42" s="274" t="s">
        <v>19</v>
      </c>
      <c r="F42" s="274" t="s">
        <v>545</v>
      </c>
      <c r="G42" s="274" t="s">
        <v>563</v>
      </c>
      <c r="H42" s="297" t="s">
        <v>301</v>
      </c>
      <c r="I42" s="274">
        <v>4</v>
      </c>
      <c r="J42" s="274">
        <v>16</v>
      </c>
      <c r="K42" s="274">
        <v>510</v>
      </c>
      <c r="L42" s="274"/>
      <c r="M42" s="274"/>
      <c r="N42" s="277" t="s">
        <v>724</v>
      </c>
      <c r="O42" s="274" t="s">
        <v>146</v>
      </c>
    </row>
    <row r="43" spans="1:15" x14ac:dyDescent="0.2">
      <c r="A43" s="34" t="s">
        <v>28</v>
      </c>
      <c r="B43" s="23" t="s">
        <v>142</v>
      </c>
      <c r="C43" s="260" t="s">
        <v>660</v>
      </c>
      <c r="D43" s="274" t="s">
        <v>450</v>
      </c>
      <c r="E43" s="274" t="s">
        <v>572</v>
      </c>
      <c r="F43" s="274" t="s">
        <v>726</v>
      </c>
      <c r="G43" s="274" t="s">
        <v>563</v>
      </c>
      <c r="H43" s="296" t="s">
        <v>335</v>
      </c>
      <c r="I43" s="274">
        <v>4</v>
      </c>
      <c r="J43" s="274">
        <v>16</v>
      </c>
      <c r="K43" s="274">
        <v>510</v>
      </c>
      <c r="L43" s="274"/>
      <c r="M43" s="274"/>
      <c r="N43" s="277" t="s">
        <v>724</v>
      </c>
      <c r="O43" s="274" t="s">
        <v>146</v>
      </c>
    </row>
    <row r="44" spans="1:15" x14ac:dyDescent="0.2">
      <c r="A44" s="34" t="s">
        <v>21</v>
      </c>
      <c r="B44" s="23"/>
      <c r="C44" s="260" t="s">
        <v>331</v>
      </c>
      <c r="D44" s="274" t="s">
        <v>482</v>
      </c>
      <c r="E44" s="274" t="s">
        <v>19</v>
      </c>
      <c r="F44" s="274" t="s">
        <v>538</v>
      </c>
      <c r="G44" s="274" t="s">
        <v>562</v>
      </c>
      <c r="H44" s="297" t="s">
        <v>301</v>
      </c>
      <c r="I44" s="277">
        <v>4</v>
      </c>
      <c r="J44" s="277">
        <v>8</v>
      </c>
      <c r="K44" s="277">
        <v>80</v>
      </c>
      <c r="L44" s="274"/>
      <c r="M44" s="274"/>
      <c r="N44" s="277" t="s">
        <v>724</v>
      </c>
      <c r="O44" s="274" t="s">
        <v>678</v>
      </c>
    </row>
    <row r="45" spans="1:15" x14ac:dyDescent="0.2">
      <c r="A45" s="34" t="s">
        <v>21</v>
      </c>
      <c r="B45" s="23" t="s">
        <v>108</v>
      </c>
      <c r="C45" s="260" t="s">
        <v>109</v>
      </c>
      <c r="D45" s="274" t="s">
        <v>452</v>
      </c>
      <c r="E45" s="274" t="s">
        <v>19</v>
      </c>
      <c r="F45" s="274" t="s">
        <v>545</v>
      </c>
      <c r="G45" s="274" t="s">
        <v>563</v>
      </c>
      <c r="H45" s="297" t="s">
        <v>301</v>
      </c>
      <c r="I45" s="274">
        <v>4</v>
      </c>
      <c r="J45" s="274">
        <v>24</v>
      </c>
      <c r="K45" s="274">
        <v>1230</v>
      </c>
      <c r="L45" s="274"/>
      <c r="M45" s="274"/>
      <c r="N45" s="277" t="s">
        <v>724</v>
      </c>
      <c r="O45" s="274" t="s">
        <v>112</v>
      </c>
    </row>
    <row r="46" spans="1:15" x14ac:dyDescent="0.2">
      <c r="A46" s="34" t="s">
        <v>28</v>
      </c>
      <c r="B46" s="23" t="s">
        <v>108</v>
      </c>
      <c r="C46" s="260" t="s">
        <v>659</v>
      </c>
      <c r="D46" s="274" t="s">
        <v>452</v>
      </c>
      <c r="E46" s="274" t="s">
        <v>572</v>
      </c>
      <c r="F46" s="274" t="s">
        <v>726</v>
      </c>
      <c r="G46" s="274" t="s">
        <v>563</v>
      </c>
      <c r="H46" s="296" t="s">
        <v>335</v>
      </c>
      <c r="I46" s="274">
        <v>4</v>
      </c>
      <c r="J46" s="274">
        <v>24</v>
      </c>
      <c r="K46" s="274">
        <v>1230</v>
      </c>
      <c r="L46" s="274"/>
      <c r="M46" s="274"/>
      <c r="N46" s="277" t="s">
        <v>724</v>
      </c>
      <c r="O46" s="274" t="s">
        <v>112</v>
      </c>
    </row>
    <row r="47" spans="1:15" x14ac:dyDescent="0.2">
      <c r="A47" s="34" t="s">
        <v>21</v>
      </c>
      <c r="B47" s="23" t="s">
        <v>180</v>
      </c>
      <c r="C47" s="260" t="s">
        <v>181</v>
      </c>
      <c r="D47" s="274" t="s">
        <v>461</v>
      </c>
      <c r="E47" s="274" t="s">
        <v>19</v>
      </c>
      <c r="F47" s="274" t="s">
        <v>538</v>
      </c>
      <c r="G47" s="274" t="s">
        <v>563</v>
      </c>
      <c r="H47" s="297" t="s">
        <v>301</v>
      </c>
      <c r="I47" s="274">
        <v>2</v>
      </c>
      <c r="J47" s="274">
        <v>4</v>
      </c>
      <c r="K47" s="274">
        <v>50</v>
      </c>
      <c r="L47" s="274"/>
      <c r="M47" s="274"/>
      <c r="N47" s="277" t="s">
        <v>724</v>
      </c>
      <c r="O47" s="274" t="s">
        <v>183</v>
      </c>
    </row>
    <row r="48" spans="1:15" x14ac:dyDescent="0.2">
      <c r="A48" s="34" t="s">
        <v>28</v>
      </c>
      <c r="B48" s="23" t="s">
        <v>180</v>
      </c>
      <c r="C48" s="260" t="s">
        <v>185</v>
      </c>
      <c r="D48" s="274" t="s">
        <v>461</v>
      </c>
      <c r="E48" s="274" t="s">
        <v>19</v>
      </c>
      <c r="F48" s="274" t="s">
        <v>538</v>
      </c>
      <c r="G48" s="274" t="s">
        <v>563</v>
      </c>
      <c r="H48" s="297" t="s">
        <v>301</v>
      </c>
      <c r="I48" s="274">
        <v>2</v>
      </c>
      <c r="J48" s="274">
        <v>4</v>
      </c>
      <c r="K48" s="274">
        <v>50</v>
      </c>
      <c r="L48" s="274"/>
      <c r="M48" s="274"/>
      <c r="N48" s="277" t="s">
        <v>724</v>
      </c>
      <c r="O48" s="274" t="s">
        <v>174</v>
      </c>
    </row>
    <row r="49" spans="1:61" x14ac:dyDescent="0.2">
      <c r="A49" s="34" t="s">
        <v>28</v>
      </c>
      <c r="B49" s="23"/>
      <c r="C49" s="260" t="s">
        <v>642</v>
      </c>
      <c r="D49" s="274"/>
      <c r="E49" s="274" t="s">
        <v>19</v>
      </c>
      <c r="F49" s="274" t="s">
        <v>545</v>
      </c>
      <c r="G49" s="274" t="s">
        <v>562</v>
      </c>
      <c r="H49" s="297" t="s">
        <v>301</v>
      </c>
      <c r="I49" s="274">
        <v>2</v>
      </c>
      <c r="J49" s="274">
        <v>16</v>
      </c>
      <c r="K49" s="274">
        <v>2785</v>
      </c>
      <c r="L49" s="274"/>
      <c r="M49" s="274"/>
      <c r="N49" s="277" t="s">
        <v>724</v>
      </c>
      <c r="O49" s="274" t="s">
        <v>679</v>
      </c>
    </row>
    <row r="50" spans="1:61" x14ac:dyDescent="0.2">
      <c r="A50" s="34" t="s">
        <v>28</v>
      </c>
      <c r="B50" s="23"/>
      <c r="C50" s="260" t="s">
        <v>510</v>
      </c>
      <c r="D50" s="274" t="s">
        <v>541</v>
      </c>
      <c r="E50" s="274" t="s">
        <v>19</v>
      </c>
      <c r="F50" s="274" t="s">
        <v>538</v>
      </c>
      <c r="G50" s="274" t="s">
        <v>562</v>
      </c>
      <c r="H50" s="297" t="s">
        <v>301</v>
      </c>
      <c r="I50" s="260">
        <v>16</v>
      </c>
      <c r="J50" s="274">
        <v>32</v>
      </c>
      <c r="K50" s="260">
        <v>985</v>
      </c>
      <c r="L50" s="274"/>
      <c r="M50" s="274"/>
      <c r="N50" s="277" t="s">
        <v>724</v>
      </c>
      <c r="O50" s="274" t="s">
        <v>682</v>
      </c>
    </row>
    <row r="51" spans="1:61" x14ac:dyDescent="0.2">
      <c r="A51" s="34" t="s">
        <v>28</v>
      </c>
      <c r="B51" s="23"/>
      <c r="C51" s="260" t="s">
        <v>511</v>
      </c>
      <c r="D51" s="274" t="s">
        <v>540</v>
      </c>
      <c r="E51" s="274" t="s">
        <v>19</v>
      </c>
      <c r="F51" s="274" t="s">
        <v>538</v>
      </c>
      <c r="G51" s="274" t="s">
        <v>562</v>
      </c>
      <c r="H51" s="297" t="s">
        <v>301</v>
      </c>
      <c r="I51" s="260">
        <v>4</v>
      </c>
      <c r="J51" s="274">
        <v>12</v>
      </c>
      <c r="K51" s="274">
        <v>17940</v>
      </c>
      <c r="L51" s="274"/>
      <c r="M51" s="274"/>
      <c r="N51" s="277" t="s">
        <v>724</v>
      </c>
      <c r="O51" s="274" t="s">
        <v>680</v>
      </c>
    </row>
    <row r="52" spans="1:61" x14ac:dyDescent="0.2">
      <c r="A52" s="580" t="s">
        <v>28</v>
      </c>
      <c r="B52" s="260"/>
      <c r="C52" s="260" t="s">
        <v>548</v>
      </c>
      <c r="D52" s="260" t="s">
        <v>569</v>
      </c>
      <c r="E52" s="260" t="s">
        <v>19</v>
      </c>
      <c r="F52" s="274" t="s">
        <v>538</v>
      </c>
      <c r="G52" s="274" t="s">
        <v>621</v>
      </c>
      <c r="H52" s="297" t="s">
        <v>301</v>
      </c>
      <c r="I52" s="260">
        <v>2</v>
      </c>
      <c r="J52" s="274">
        <v>4</v>
      </c>
      <c r="K52" s="274">
        <v>15885</v>
      </c>
      <c r="L52" s="274"/>
      <c r="M52" s="274"/>
      <c r="N52" s="582" t="s">
        <v>725</v>
      </c>
      <c r="O52" s="274" t="s">
        <v>681</v>
      </c>
    </row>
    <row r="53" spans="1:61" x14ac:dyDescent="0.2">
      <c r="A53" s="34" t="s">
        <v>21</v>
      </c>
      <c r="B53" s="23" t="s">
        <v>68</v>
      </c>
      <c r="C53" s="260" t="s">
        <v>69</v>
      </c>
      <c r="D53" s="274" t="s">
        <v>454</v>
      </c>
      <c r="E53" s="274" t="s">
        <v>19</v>
      </c>
      <c r="F53" s="274" t="s">
        <v>545</v>
      </c>
      <c r="G53" s="274" t="s">
        <v>563</v>
      </c>
      <c r="H53" s="297" t="s">
        <v>301</v>
      </c>
      <c r="I53" s="274">
        <v>4</v>
      </c>
      <c r="J53" s="274">
        <v>6</v>
      </c>
      <c r="K53" s="274">
        <v>120</v>
      </c>
      <c r="L53" s="274"/>
      <c r="M53" s="274"/>
      <c r="N53" s="277" t="s">
        <v>724</v>
      </c>
      <c r="O53" s="274" t="s">
        <v>71</v>
      </c>
    </row>
    <row r="54" spans="1:61" x14ac:dyDescent="0.2">
      <c r="A54" s="34" t="s">
        <v>28</v>
      </c>
      <c r="B54" s="23" t="s">
        <v>68</v>
      </c>
      <c r="C54" s="260" t="s">
        <v>661</v>
      </c>
      <c r="D54" s="274" t="s">
        <v>454</v>
      </c>
      <c r="E54" s="274" t="s">
        <v>572</v>
      </c>
      <c r="F54" s="274" t="s">
        <v>726</v>
      </c>
      <c r="G54" s="274" t="s">
        <v>563</v>
      </c>
      <c r="H54" s="296" t="s">
        <v>335</v>
      </c>
      <c r="I54" s="274">
        <v>4</v>
      </c>
      <c r="J54" s="274">
        <v>6</v>
      </c>
      <c r="K54" s="274">
        <v>120</v>
      </c>
      <c r="L54" s="274"/>
      <c r="M54" s="274"/>
      <c r="N54" s="277" t="s">
        <v>724</v>
      </c>
      <c r="O54" s="274" t="s">
        <v>71</v>
      </c>
    </row>
    <row r="55" spans="1:61" x14ac:dyDescent="0.2">
      <c r="A55" s="580" t="s">
        <v>21</v>
      </c>
      <c r="B55" s="23" t="s">
        <v>61</v>
      </c>
      <c r="C55" s="260" t="s">
        <v>625</v>
      </c>
      <c r="D55" s="274" t="s">
        <v>462</v>
      </c>
      <c r="E55" s="274" t="s">
        <v>19</v>
      </c>
      <c r="F55" s="274" t="s">
        <v>539</v>
      </c>
      <c r="G55" s="274" t="s">
        <v>563</v>
      </c>
      <c r="H55" s="297" t="s">
        <v>301</v>
      </c>
      <c r="I55" s="274">
        <v>4</v>
      </c>
      <c r="J55" s="274">
        <v>16</v>
      </c>
      <c r="K55" s="274">
        <v>1695</v>
      </c>
      <c r="L55" s="274"/>
      <c r="M55" s="274"/>
      <c r="N55" s="277" t="s">
        <v>724</v>
      </c>
      <c r="O55" s="274" t="s">
        <v>64</v>
      </c>
    </row>
    <row r="56" spans="1:61" x14ac:dyDescent="0.2">
      <c r="A56" s="34" t="s">
        <v>28</v>
      </c>
      <c r="B56" s="23" t="s">
        <v>61</v>
      </c>
      <c r="C56" s="260" t="s">
        <v>65</v>
      </c>
      <c r="D56" s="274" t="s">
        <v>462</v>
      </c>
      <c r="E56" s="274" t="s">
        <v>19</v>
      </c>
      <c r="F56" s="274" t="s">
        <v>539</v>
      </c>
      <c r="G56" s="274" t="s">
        <v>563</v>
      </c>
      <c r="H56" s="297" t="s">
        <v>301</v>
      </c>
      <c r="I56" s="274">
        <v>4</v>
      </c>
      <c r="J56" s="274">
        <v>16</v>
      </c>
      <c r="K56" s="274">
        <v>1795</v>
      </c>
      <c r="L56" s="274"/>
      <c r="M56" s="274"/>
      <c r="N56" s="277" t="s">
        <v>724</v>
      </c>
      <c r="O56" s="274" t="s">
        <v>67</v>
      </c>
    </row>
    <row r="57" spans="1:61" x14ac:dyDescent="0.2">
      <c r="A57" s="34" t="s">
        <v>21</v>
      </c>
      <c r="B57" s="23" t="s">
        <v>61</v>
      </c>
      <c r="C57" s="260" t="s">
        <v>120</v>
      </c>
      <c r="D57" s="274" t="s">
        <v>463</v>
      </c>
      <c r="E57" s="274" t="s">
        <v>19</v>
      </c>
      <c r="F57" s="274" t="s">
        <v>539</v>
      </c>
      <c r="G57" s="274" t="s">
        <v>563</v>
      </c>
      <c r="H57" s="297" t="s">
        <v>301</v>
      </c>
      <c r="I57" s="274">
        <v>2</v>
      </c>
      <c r="J57" s="274">
        <v>2</v>
      </c>
      <c r="K57" s="274">
        <v>4300</v>
      </c>
      <c r="L57" s="274"/>
      <c r="M57" s="274"/>
      <c r="N57" s="277" t="s">
        <v>724</v>
      </c>
      <c r="O57" s="274" t="s">
        <v>122</v>
      </c>
    </row>
    <row r="58" spans="1:61" x14ac:dyDescent="0.2">
      <c r="A58" s="580" t="s">
        <v>28</v>
      </c>
      <c r="B58" s="260" t="s">
        <v>61</v>
      </c>
      <c r="C58" s="260" t="s">
        <v>123</v>
      </c>
      <c r="D58" s="260" t="s">
        <v>463</v>
      </c>
      <c r="E58" s="260" t="s">
        <v>572</v>
      </c>
      <c r="F58" s="274" t="s">
        <v>539</v>
      </c>
      <c r="G58" s="274" t="s">
        <v>563</v>
      </c>
      <c r="H58" s="297" t="s">
        <v>301</v>
      </c>
      <c r="I58" s="260">
        <v>2</v>
      </c>
      <c r="J58" s="260">
        <v>2</v>
      </c>
      <c r="K58" s="274">
        <v>4300</v>
      </c>
      <c r="L58" s="274"/>
      <c r="M58" s="274"/>
      <c r="N58" s="277" t="s">
        <v>724</v>
      </c>
      <c r="O58" s="274" t="s">
        <v>125</v>
      </c>
    </row>
    <row r="59" spans="1:61" s="652" customFormat="1" x14ac:dyDescent="0.2">
      <c r="A59" s="34" t="s">
        <v>28</v>
      </c>
      <c r="B59" s="274"/>
      <c r="C59" s="274" t="s">
        <v>559</v>
      </c>
      <c r="D59" s="274" t="s">
        <v>567</v>
      </c>
      <c r="E59" s="274" t="s">
        <v>572</v>
      </c>
      <c r="F59" s="274" t="s">
        <v>564</v>
      </c>
      <c r="G59" s="274" t="s">
        <v>565</v>
      </c>
      <c r="H59" s="296" t="s">
        <v>335</v>
      </c>
      <c r="I59" s="274">
        <v>8</v>
      </c>
      <c r="J59" s="274">
        <v>16</v>
      </c>
      <c r="K59" s="274">
        <v>20</v>
      </c>
      <c r="L59" s="274"/>
      <c r="M59" s="274"/>
      <c r="N59" s="277" t="s">
        <v>724</v>
      </c>
      <c r="O59" s="274" t="s">
        <v>683</v>
      </c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  <c r="AY59" s="13"/>
      <c r="AZ59" s="13"/>
      <c r="BA59" s="13"/>
      <c r="BB59" s="13"/>
      <c r="BC59" s="13"/>
      <c r="BD59" s="13"/>
      <c r="BE59" s="13"/>
      <c r="BF59" s="13"/>
      <c r="BG59" s="13"/>
      <c r="BH59" s="13"/>
      <c r="BI59" s="13"/>
    </row>
    <row r="60" spans="1:61" x14ac:dyDescent="0.2">
      <c r="A60" s="580" t="s">
        <v>21</v>
      </c>
      <c r="B60" s="260" t="s">
        <v>73</v>
      </c>
      <c r="C60" s="260" t="s">
        <v>74</v>
      </c>
      <c r="D60" s="260" t="s">
        <v>455</v>
      </c>
      <c r="E60" s="260" t="s">
        <v>19</v>
      </c>
      <c r="F60" s="274" t="s">
        <v>539</v>
      </c>
      <c r="G60" s="274" t="s">
        <v>563</v>
      </c>
      <c r="H60" s="297" t="s">
        <v>301</v>
      </c>
      <c r="I60" s="260">
        <v>2</v>
      </c>
      <c r="J60" s="260">
        <v>2</v>
      </c>
      <c r="K60" s="260">
        <v>30</v>
      </c>
      <c r="L60" s="274"/>
      <c r="M60" s="274"/>
      <c r="N60" s="277" t="s">
        <v>724</v>
      </c>
      <c r="O60" s="274" t="s">
        <v>76</v>
      </c>
    </row>
    <row r="61" spans="1:61" x14ac:dyDescent="0.2">
      <c r="A61" s="34" t="s">
        <v>28</v>
      </c>
      <c r="B61" s="23" t="s">
        <v>73</v>
      </c>
      <c r="C61" s="260" t="s">
        <v>77</v>
      </c>
      <c r="D61" s="274" t="s">
        <v>455</v>
      </c>
      <c r="E61" s="274" t="s">
        <v>19</v>
      </c>
      <c r="F61" s="274" t="s">
        <v>539</v>
      </c>
      <c r="G61" s="274" t="s">
        <v>563</v>
      </c>
      <c r="H61" s="297" t="s">
        <v>301</v>
      </c>
      <c r="I61" s="274">
        <v>2</v>
      </c>
      <c r="J61" s="274">
        <v>2</v>
      </c>
      <c r="K61" s="274">
        <v>30</v>
      </c>
      <c r="L61" s="274"/>
      <c r="M61" s="274"/>
      <c r="N61" s="277" t="s">
        <v>724</v>
      </c>
      <c r="O61" s="274" t="s">
        <v>79</v>
      </c>
    </row>
    <row r="62" spans="1:61" x14ac:dyDescent="0.2">
      <c r="A62" s="34" t="s">
        <v>21</v>
      </c>
      <c r="B62" s="23"/>
      <c r="C62" s="260" t="s">
        <v>515</v>
      </c>
      <c r="D62" s="274" t="s">
        <v>542</v>
      </c>
      <c r="E62" s="274" t="s">
        <v>19</v>
      </c>
      <c r="F62" s="274" t="s">
        <v>538</v>
      </c>
      <c r="G62" s="274" t="s">
        <v>562</v>
      </c>
      <c r="H62" s="297" t="s">
        <v>301</v>
      </c>
      <c r="I62" s="274">
        <v>2</v>
      </c>
      <c r="J62" s="274">
        <v>8</v>
      </c>
      <c r="K62" s="274">
        <v>140</v>
      </c>
      <c r="L62" s="274"/>
      <c r="M62" s="274"/>
      <c r="N62" s="277" t="s">
        <v>724</v>
      </c>
      <c r="O62" s="274" t="s">
        <v>684</v>
      </c>
    </row>
    <row r="63" spans="1:61" x14ac:dyDescent="0.2">
      <c r="A63" s="34" t="s">
        <v>21</v>
      </c>
      <c r="B63" s="23" t="s">
        <v>85</v>
      </c>
      <c r="C63" s="260" t="s">
        <v>86</v>
      </c>
      <c r="D63" s="274" t="s">
        <v>464</v>
      </c>
      <c r="E63" s="274" t="s">
        <v>19</v>
      </c>
      <c r="F63" s="274" t="s">
        <v>545</v>
      </c>
      <c r="G63" s="274" t="s">
        <v>563</v>
      </c>
      <c r="H63" s="297" t="s">
        <v>301</v>
      </c>
      <c r="I63" s="274">
        <v>2</v>
      </c>
      <c r="J63" s="274">
        <v>6</v>
      </c>
      <c r="K63" s="274">
        <v>205</v>
      </c>
      <c r="L63" s="274"/>
      <c r="M63" s="274"/>
      <c r="N63" s="277" t="s">
        <v>724</v>
      </c>
      <c r="O63" s="274" t="s">
        <v>89</v>
      </c>
    </row>
    <row r="64" spans="1:61" x14ac:dyDescent="0.2">
      <c r="A64" s="34" t="s">
        <v>28</v>
      </c>
      <c r="B64" s="23" t="s">
        <v>85</v>
      </c>
      <c r="C64" s="260" t="s">
        <v>662</v>
      </c>
      <c r="D64" s="274" t="s">
        <v>464</v>
      </c>
      <c r="E64" s="274" t="s">
        <v>572</v>
      </c>
      <c r="F64" s="274" t="s">
        <v>726</v>
      </c>
      <c r="G64" s="274" t="s">
        <v>563</v>
      </c>
      <c r="H64" s="296" t="s">
        <v>335</v>
      </c>
      <c r="I64" s="274">
        <v>2</v>
      </c>
      <c r="J64" s="274">
        <v>6</v>
      </c>
      <c r="K64" s="274">
        <v>205</v>
      </c>
      <c r="L64" s="274"/>
      <c r="M64" s="274"/>
      <c r="N64" s="277" t="s">
        <v>724</v>
      </c>
      <c r="O64" s="274" t="s">
        <v>89</v>
      </c>
    </row>
    <row r="65" spans="1:15" x14ac:dyDescent="0.2">
      <c r="A65" s="34" t="s">
        <v>28</v>
      </c>
      <c r="B65" s="23"/>
      <c r="C65" s="260" t="s">
        <v>517</v>
      </c>
      <c r="D65" s="274" t="s">
        <v>543</v>
      </c>
      <c r="E65" s="274" t="s">
        <v>19</v>
      </c>
      <c r="F65" s="274" t="s">
        <v>538</v>
      </c>
      <c r="G65" s="274" t="s">
        <v>562</v>
      </c>
      <c r="H65" s="297" t="s">
        <v>301</v>
      </c>
      <c r="I65" s="274">
        <v>4</v>
      </c>
      <c r="J65" s="274">
        <v>4</v>
      </c>
      <c r="K65" s="274">
        <v>100</v>
      </c>
      <c r="L65" s="274"/>
      <c r="M65" s="274"/>
      <c r="N65" s="277" t="s">
        <v>724</v>
      </c>
      <c r="O65" s="274" t="s">
        <v>685</v>
      </c>
    </row>
    <row r="66" spans="1:15" x14ac:dyDescent="0.2">
      <c r="A66" s="34" t="s">
        <v>21</v>
      </c>
      <c r="B66" s="23" t="s">
        <v>132</v>
      </c>
      <c r="C66" s="260" t="s">
        <v>133</v>
      </c>
      <c r="D66" s="274" t="s">
        <v>465</v>
      </c>
      <c r="E66" s="274" t="s">
        <v>19</v>
      </c>
      <c r="F66" s="274" t="s">
        <v>545</v>
      </c>
      <c r="G66" s="274" t="s">
        <v>563</v>
      </c>
      <c r="H66" s="297" t="s">
        <v>301</v>
      </c>
      <c r="I66" s="274">
        <v>2</v>
      </c>
      <c r="J66" s="274">
        <v>4</v>
      </c>
      <c r="K66" s="274">
        <v>30</v>
      </c>
      <c r="L66" s="274"/>
      <c r="M66" s="274"/>
      <c r="N66" s="277" t="s">
        <v>724</v>
      </c>
      <c r="O66" s="274" t="s">
        <v>136</v>
      </c>
    </row>
    <row r="67" spans="1:15" x14ac:dyDescent="0.2">
      <c r="A67" s="34" t="s">
        <v>28</v>
      </c>
      <c r="B67" s="23" t="s">
        <v>132</v>
      </c>
      <c r="C67" s="260" t="s">
        <v>651</v>
      </c>
      <c r="D67" s="274" t="s">
        <v>465</v>
      </c>
      <c r="E67" s="274" t="s">
        <v>572</v>
      </c>
      <c r="F67" s="274" t="s">
        <v>726</v>
      </c>
      <c r="G67" s="274" t="s">
        <v>563</v>
      </c>
      <c r="H67" s="296" t="s">
        <v>335</v>
      </c>
      <c r="I67" s="274">
        <v>2</v>
      </c>
      <c r="J67" s="274">
        <v>4</v>
      </c>
      <c r="K67" s="274">
        <v>30</v>
      </c>
      <c r="L67" s="274"/>
      <c r="M67" s="274"/>
      <c r="N67" s="277" t="s">
        <v>724</v>
      </c>
      <c r="O67" s="274" t="s">
        <v>136</v>
      </c>
    </row>
    <row r="68" spans="1:15" x14ac:dyDescent="0.2">
      <c r="A68" s="34" t="s">
        <v>21</v>
      </c>
      <c r="B68" s="23"/>
      <c r="C68" s="260" t="s">
        <v>332</v>
      </c>
      <c r="D68" s="274" t="s">
        <v>448</v>
      </c>
      <c r="E68" s="274" t="s">
        <v>19</v>
      </c>
      <c r="F68" s="274" t="s">
        <v>538</v>
      </c>
      <c r="G68" s="274" t="s">
        <v>562</v>
      </c>
      <c r="H68" s="297" t="s">
        <v>301</v>
      </c>
      <c r="I68" s="277">
        <v>2</v>
      </c>
      <c r="J68" s="277">
        <v>4</v>
      </c>
      <c r="K68" s="581">
        <v>85</v>
      </c>
      <c r="L68" s="274"/>
      <c r="M68" s="274"/>
      <c r="N68" s="277" t="s">
        <v>724</v>
      </c>
      <c r="O68" s="274" t="s">
        <v>686</v>
      </c>
    </row>
    <row r="69" spans="1:15" x14ac:dyDescent="0.2">
      <c r="A69" s="34" t="s">
        <v>21</v>
      </c>
      <c r="B69" s="23" t="s">
        <v>16</v>
      </c>
      <c r="C69" s="260" t="s">
        <v>54</v>
      </c>
      <c r="D69" s="274" t="s">
        <v>457</v>
      </c>
      <c r="E69" s="274" t="s">
        <v>19</v>
      </c>
      <c r="F69" s="274" t="s">
        <v>539</v>
      </c>
      <c r="G69" s="274" t="s">
        <v>563</v>
      </c>
      <c r="H69" s="297" t="s">
        <v>301</v>
      </c>
      <c r="I69" s="274">
        <v>2</v>
      </c>
      <c r="J69" s="274">
        <v>32</v>
      </c>
      <c r="K69" s="274">
        <v>20</v>
      </c>
      <c r="L69" s="274"/>
      <c r="M69" s="274"/>
      <c r="N69" s="277" t="s">
        <v>724</v>
      </c>
      <c r="O69" s="274" t="s">
        <v>57</v>
      </c>
    </row>
    <row r="70" spans="1:15" x14ac:dyDescent="0.2">
      <c r="A70" s="34" t="s">
        <v>28</v>
      </c>
      <c r="B70" s="23" t="s">
        <v>16</v>
      </c>
      <c r="C70" s="260" t="s">
        <v>58</v>
      </c>
      <c r="D70" s="274" t="s">
        <v>457</v>
      </c>
      <c r="E70" s="274" t="s">
        <v>19</v>
      </c>
      <c r="F70" s="274" t="s">
        <v>539</v>
      </c>
      <c r="G70" s="274" t="s">
        <v>563</v>
      </c>
      <c r="H70" s="297" t="s">
        <v>301</v>
      </c>
      <c r="I70" s="274">
        <v>2</v>
      </c>
      <c r="J70" s="274">
        <v>32</v>
      </c>
      <c r="K70" s="274">
        <v>20</v>
      </c>
      <c r="L70" s="274"/>
      <c r="M70" s="274"/>
      <c r="N70" s="277" t="s">
        <v>724</v>
      </c>
      <c r="O70" s="274" t="s">
        <v>60</v>
      </c>
    </row>
    <row r="71" spans="1:15" x14ac:dyDescent="0.2">
      <c r="A71" s="580" t="s">
        <v>21</v>
      </c>
      <c r="B71" s="16"/>
      <c r="C71" s="260" t="s">
        <v>556</v>
      </c>
      <c r="D71" s="260" t="s">
        <v>568</v>
      </c>
      <c r="E71" s="260" t="s">
        <v>19</v>
      </c>
      <c r="F71" s="274" t="s">
        <v>538</v>
      </c>
      <c r="G71" s="274" t="s">
        <v>561</v>
      </c>
      <c r="H71" s="297" t="s">
        <v>301</v>
      </c>
      <c r="I71" s="274">
        <v>14</v>
      </c>
      <c r="J71" s="274">
        <v>48</v>
      </c>
      <c r="K71" s="260">
        <v>130</v>
      </c>
      <c r="L71" s="274"/>
      <c r="M71" s="274"/>
      <c r="N71" s="277" t="s">
        <v>724</v>
      </c>
      <c r="O71" s="274" t="s">
        <v>687</v>
      </c>
    </row>
    <row r="72" spans="1:15" x14ac:dyDescent="0.2">
      <c r="A72" s="580" t="s">
        <v>21</v>
      </c>
      <c r="B72" s="23"/>
      <c r="C72" s="260" t="s">
        <v>329</v>
      </c>
      <c r="D72" s="260" t="s">
        <v>475</v>
      </c>
      <c r="E72" s="260" t="s">
        <v>19</v>
      </c>
      <c r="F72" s="274" t="s">
        <v>545</v>
      </c>
      <c r="G72" s="274" t="s">
        <v>562</v>
      </c>
      <c r="H72" s="297" t="s">
        <v>301</v>
      </c>
      <c r="I72" s="581">
        <v>4</v>
      </c>
      <c r="J72" s="581">
        <v>16</v>
      </c>
      <c r="K72" s="581">
        <v>740</v>
      </c>
      <c r="L72" s="274"/>
      <c r="M72" s="274"/>
      <c r="N72" s="277" t="s">
        <v>724</v>
      </c>
      <c r="O72" s="274" t="s">
        <v>688</v>
      </c>
    </row>
    <row r="73" spans="1:15" x14ac:dyDescent="0.2">
      <c r="A73" s="34" t="s">
        <v>21</v>
      </c>
      <c r="B73" s="23" t="s">
        <v>16</v>
      </c>
      <c r="C73" s="260" t="s">
        <v>46</v>
      </c>
      <c r="D73" s="274" t="s">
        <v>458</v>
      </c>
      <c r="E73" s="274" t="s">
        <v>19</v>
      </c>
      <c r="F73" s="274" t="s">
        <v>539</v>
      </c>
      <c r="G73" s="274" t="s">
        <v>563</v>
      </c>
      <c r="H73" s="297" t="s">
        <v>301</v>
      </c>
      <c r="I73" s="274">
        <v>16</v>
      </c>
      <c r="J73" s="274">
        <v>48</v>
      </c>
      <c r="K73" s="274">
        <v>570</v>
      </c>
      <c r="L73" s="274"/>
      <c r="M73" s="274"/>
      <c r="N73" s="277" t="s">
        <v>724</v>
      </c>
      <c r="O73" s="274" t="s">
        <v>49</v>
      </c>
    </row>
    <row r="74" spans="1:15" x14ac:dyDescent="0.2">
      <c r="A74" s="34" t="s">
        <v>28</v>
      </c>
      <c r="B74" s="23" t="s">
        <v>16</v>
      </c>
      <c r="C74" s="260" t="s">
        <v>50</v>
      </c>
      <c r="D74" s="274" t="s">
        <v>458</v>
      </c>
      <c r="E74" s="274" t="s">
        <v>572</v>
      </c>
      <c r="F74" s="274" t="s">
        <v>539</v>
      </c>
      <c r="G74" s="274" t="s">
        <v>563</v>
      </c>
      <c r="H74" s="297" t="s">
        <v>301</v>
      </c>
      <c r="I74" s="274">
        <v>16</v>
      </c>
      <c r="J74" s="274">
        <v>48</v>
      </c>
      <c r="K74" s="274">
        <v>570</v>
      </c>
      <c r="L74" s="274"/>
      <c r="M74" s="274"/>
      <c r="N74" s="277" t="s">
        <v>724</v>
      </c>
      <c r="O74" s="274" t="s">
        <v>53</v>
      </c>
    </row>
    <row r="75" spans="1:15" x14ac:dyDescent="0.2">
      <c r="A75" s="34" t="s">
        <v>21</v>
      </c>
      <c r="B75" s="23" t="s">
        <v>165</v>
      </c>
      <c r="C75" s="260" t="s">
        <v>166</v>
      </c>
      <c r="D75" s="274" t="s">
        <v>466</v>
      </c>
      <c r="E75" s="274" t="s">
        <v>19</v>
      </c>
      <c r="F75" s="274" t="s">
        <v>539</v>
      </c>
      <c r="G75" s="274" t="s">
        <v>563</v>
      </c>
      <c r="H75" s="297" t="s">
        <v>301</v>
      </c>
      <c r="I75" s="274">
        <v>1</v>
      </c>
      <c r="J75" s="274">
        <v>1</v>
      </c>
      <c r="K75" s="274">
        <v>30</v>
      </c>
      <c r="L75" s="274"/>
      <c r="M75" s="274"/>
      <c r="N75" s="277" t="s">
        <v>724</v>
      </c>
      <c r="O75" s="274" t="s">
        <v>169</v>
      </c>
    </row>
    <row r="76" spans="1:15" x14ac:dyDescent="0.2">
      <c r="A76" s="34" t="s">
        <v>28</v>
      </c>
      <c r="B76" s="23" t="s">
        <v>170</v>
      </c>
      <c r="C76" s="260" t="s">
        <v>643</v>
      </c>
      <c r="D76" s="274" t="s">
        <v>466</v>
      </c>
      <c r="E76" s="274" t="s">
        <v>572</v>
      </c>
      <c r="F76" s="274" t="s">
        <v>539</v>
      </c>
      <c r="G76" s="274" t="s">
        <v>563</v>
      </c>
      <c r="H76" s="297" t="s">
        <v>301</v>
      </c>
      <c r="I76" s="274">
        <v>1</v>
      </c>
      <c r="J76" s="274">
        <v>1</v>
      </c>
      <c r="K76" s="274">
        <v>30</v>
      </c>
      <c r="L76" s="274"/>
      <c r="M76" s="274"/>
      <c r="N76" s="277" t="s">
        <v>724</v>
      </c>
      <c r="O76" s="274" t="s">
        <v>174</v>
      </c>
    </row>
    <row r="77" spans="1:15" x14ac:dyDescent="0.2">
      <c r="A77" s="34" t="s">
        <v>21</v>
      </c>
      <c r="B77" s="23" t="s">
        <v>99</v>
      </c>
      <c r="C77" s="260" t="s">
        <v>100</v>
      </c>
      <c r="D77" s="274" t="s">
        <v>452</v>
      </c>
      <c r="E77" s="274" t="s">
        <v>19</v>
      </c>
      <c r="F77" s="274" t="s">
        <v>545</v>
      </c>
      <c r="G77" s="274" t="s">
        <v>563</v>
      </c>
      <c r="H77" s="297" t="s">
        <v>301</v>
      </c>
      <c r="I77" s="274">
        <v>8</v>
      </c>
      <c r="J77" s="274">
        <v>48</v>
      </c>
      <c r="K77" s="274">
        <v>1100</v>
      </c>
      <c r="L77" s="274"/>
      <c r="M77" s="274"/>
      <c r="N77" s="277" t="s">
        <v>724</v>
      </c>
      <c r="O77" s="274" t="s">
        <v>103</v>
      </c>
    </row>
    <row r="78" spans="1:15" x14ac:dyDescent="0.2">
      <c r="A78" s="34" t="s">
        <v>28</v>
      </c>
      <c r="B78" s="23" t="s">
        <v>317</v>
      </c>
      <c r="C78" s="260" t="s">
        <v>105</v>
      </c>
      <c r="D78" s="274" t="s">
        <v>452</v>
      </c>
      <c r="E78" s="274" t="s">
        <v>572</v>
      </c>
      <c r="F78" s="274" t="s">
        <v>545</v>
      </c>
      <c r="G78" s="274" t="s">
        <v>563</v>
      </c>
      <c r="H78" s="297" t="s">
        <v>301</v>
      </c>
      <c r="I78" s="274">
        <v>8</v>
      </c>
      <c r="J78" s="274">
        <v>48</v>
      </c>
      <c r="K78" s="274">
        <v>1100</v>
      </c>
      <c r="L78" s="274"/>
      <c r="M78" s="274"/>
      <c r="N78" s="277" t="s">
        <v>724</v>
      </c>
      <c r="O78" s="274" t="s">
        <v>107</v>
      </c>
    </row>
    <row r="79" spans="1:15" x14ac:dyDescent="0.2">
      <c r="A79" s="34" t="s">
        <v>21</v>
      </c>
      <c r="B79" s="23" t="s">
        <v>95</v>
      </c>
      <c r="C79" s="260" t="s">
        <v>113</v>
      </c>
      <c r="D79" s="274" t="s">
        <v>459</v>
      </c>
      <c r="E79" s="274" t="s">
        <v>19</v>
      </c>
      <c r="F79" s="274" t="s">
        <v>539</v>
      </c>
      <c r="G79" s="274" t="s">
        <v>563</v>
      </c>
      <c r="H79" s="297" t="s">
        <v>301</v>
      </c>
      <c r="I79" s="274">
        <v>4</v>
      </c>
      <c r="J79" s="274">
        <v>24</v>
      </c>
      <c r="K79" s="274">
        <v>620</v>
      </c>
      <c r="L79" s="274"/>
      <c r="M79" s="274"/>
      <c r="N79" s="277" t="s">
        <v>724</v>
      </c>
      <c r="O79" s="274" t="s">
        <v>116</v>
      </c>
    </row>
    <row r="80" spans="1:15" x14ac:dyDescent="0.2">
      <c r="A80" s="34" t="s">
        <v>28</v>
      </c>
      <c r="B80" s="23" t="s">
        <v>95</v>
      </c>
      <c r="C80" s="260" t="s">
        <v>117</v>
      </c>
      <c r="D80" s="274" t="s">
        <v>459</v>
      </c>
      <c r="E80" s="274" t="s">
        <v>572</v>
      </c>
      <c r="F80" s="274" t="s">
        <v>539</v>
      </c>
      <c r="G80" s="274" t="s">
        <v>563</v>
      </c>
      <c r="H80" s="297" t="s">
        <v>301</v>
      </c>
      <c r="I80" s="274">
        <v>4</v>
      </c>
      <c r="J80" s="274">
        <v>24</v>
      </c>
      <c r="K80" s="274">
        <v>870</v>
      </c>
      <c r="L80" s="274"/>
      <c r="M80" s="274"/>
      <c r="N80" s="277" t="s">
        <v>724</v>
      </c>
      <c r="O80" s="274" t="s">
        <v>119</v>
      </c>
    </row>
    <row r="81" spans="1:61" s="652" customFormat="1" x14ac:dyDescent="0.2">
      <c r="A81" s="34" t="s">
        <v>21</v>
      </c>
      <c r="B81" s="274" t="s">
        <v>147</v>
      </c>
      <c r="C81" s="274" t="s">
        <v>148</v>
      </c>
      <c r="D81" s="274" t="s">
        <v>450</v>
      </c>
      <c r="E81" s="274" t="s">
        <v>19</v>
      </c>
      <c r="F81" s="274"/>
      <c r="G81" s="274" t="s">
        <v>565</v>
      </c>
      <c r="H81" s="296" t="s">
        <v>335</v>
      </c>
      <c r="I81" s="274">
        <v>4</v>
      </c>
      <c r="J81" s="274">
        <v>16</v>
      </c>
      <c r="K81" s="274">
        <v>300</v>
      </c>
      <c r="L81" s="274"/>
      <c r="M81" s="274"/>
      <c r="N81" s="277" t="s">
        <v>724</v>
      </c>
      <c r="O81" s="274" t="s">
        <v>151</v>
      </c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</row>
    <row r="82" spans="1:61" x14ac:dyDescent="0.2">
      <c r="A82" s="34" t="s">
        <v>21</v>
      </c>
      <c r="B82" s="23" t="s">
        <v>147</v>
      </c>
      <c r="C82" s="260" t="s">
        <v>519</v>
      </c>
      <c r="D82" s="274" t="s">
        <v>566</v>
      </c>
      <c r="E82" s="274" t="s">
        <v>19</v>
      </c>
      <c r="F82" s="274" t="s">
        <v>545</v>
      </c>
      <c r="G82" s="274" t="s">
        <v>561</v>
      </c>
      <c r="H82" s="297" t="s">
        <v>301</v>
      </c>
      <c r="I82" s="274">
        <v>4</v>
      </c>
      <c r="J82" s="274">
        <v>24</v>
      </c>
      <c r="K82" s="274">
        <v>1370</v>
      </c>
      <c r="L82" s="274"/>
      <c r="M82" s="274"/>
      <c r="N82" s="277" t="s">
        <v>724</v>
      </c>
      <c r="O82" s="274" t="s">
        <v>689</v>
      </c>
    </row>
    <row r="83" spans="1:61" x14ac:dyDescent="0.2">
      <c r="A83" s="34" t="s">
        <v>21</v>
      </c>
      <c r="B83" s="23"/>
      <c r="C83" s="260" t="s">
        <v>520</v>
      </c>
      <c r="D83" s="274" t="s">
        <v>566</v>
      </c>
      <c r="E83" s="274" t="s">
        <v>572</v>
      </c>
      <c r="F83" s="274" t="s">
        <v>545</v>
      </c>
      <c r="G83" s="274" t="s">
        <v>561</v>
      </c>
      <c r="H83" s="297" t="s">
        <v>301</v>
      </c>
      <c r="I83" s="274">
        <v>4</v>
      </c>
      <c r="J83" s="274">
        <v>24</v>
      </c>
      <c r="K83" s="274">
        <v>1470</v>
      </c>
      <c r="L83" s="274"/>
      <c r="M83" s="274"/>
      <c r="N83" s="277" t="s">
        <v>724</v>
      </c>
      <c r="O83" s="274" t="s">
        <v>690</v>
      </c>
    </row>
    <row r="84" spans="1:61" x14ac:dyDescent="0.2">
      <c r="A84" s="34" t="s">
        <v>21</v>
      </c>
      <c r="B84" s="23" t="s">
        <v>137</v>
      </c>
      <c r="C84" s="260" t="s">
        <v>138</v>
      </c>
      <c r="D84" s="274" t="s">
        <v>467</v>
      </c>
      <c r="E84" s="274" t="s">
        <v>19</v>
      </c>
      <c r="F84" s="274" t="s">
        <v>538</v>
      </c>
      <c r="G84" s="274" t="s">
        <v>563</v>
      </c>
      <c r="H84" s="297" t="s">
        <v>301</v>
      </c>
      <c r="I84" s="274">
        <v>8</v>
      </c>
      <c r="J84" s="274">
        <v>32</v>
      </c>
      <c r="K84" s="274">
        <v>290</v>
      </c>
      <c r="L84" s="274"/>
      <c r="M84" s="274"/>
      <c r="N84" s="277" t="s">
        <v>724</v>
      </c>
      <c r="O84" s="274" t="s">
        <v>141</v>
      </c>
    </row>
    <row r="85" spans="1:61" x14ac:dyDescent="0.2">
      <c r="A85" s="34" t="s">
        <v>21</v>
      </c>
      <c r="B85" s="23"/>
      <c r="C85" s="260" t="s">
        <v>330</v>
      </c>
      <c r="D85" s="274" t="s">
        <v>479</v>
      </c>
      <c r="E85" s="274" t="s">
        <v>19</v>
      </c>
      <c r="F85" s="274" t="s">
        <v>538</v>
      </c>
      <c r="G85" s="274" t="s">
        <v>562</v>
      </c>
      <c r="H85" s="297" t="s">
        <v>301</v>
      </c>
      <c r="I85" s="277">
        <v>2</v>
      </c>
      <c r="J85" s="277">
        <v>8</v>
      </c>
      <c r="K85" s="277">
        <v>140</v>
      </c>
      <c r="L85" s="274"/>
      <c r="M85" s="274"/>
      <c r="N85" s="277" t="s">
        <v>724</v>
      </c>
      <c r="O85" s="274" t="s">
        <v>691</v>
      </c>
    </row>
    <row r="86" spans="1:61" s="652" customFormat="1" x14ac:dyDescent="0.2">
      <c r="A86" s="34" t="s">
        <v>21</v>
      </c>
      <c r="B86" s="274"/>
      <c r="C86" s="274" t="s">
        <v>285</v>
      </c>
      <c r="D86" s="274"/>
      <c r="E86" s="274"/>
      <c r="F86" s="274"/>
      <c r="G86" s="274" t="s">
        <v>565</v>
      </c>
      <c r="H86" s="651" t="s">
        <v>301</v>
      </c>
      <c r="I86" s="277">
        <v>4</v>
      </c>
      <c r="J86" s="277">
        <v>16</v>
      </c>
      <c r="K86" s="277">
        <v>100</v>
      </c>
      <c r="L86" s="274"/>
      <c r="M86" s="274"/>
      <c r="N86" s="277" t="s">
        <v>724</v>
      </c>
      <c r="O86" s="274" t="s">
        <v>98</v>
      </c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  <c r="AY86" s="13"/>
      <c r="AZ86" s="13"/>
      <c r="BA86" s="13"/>
      <c r="BB86" s="13"/>
      <c r="BC86" s="13"/>
      <c r="BD86" s="13"/>
      <c r="BE86" s="13"/>
      <c r="BF86" s="13"/>
      <c r="BG86" s="13"/>
      <c r="BH86" s="13"/>
      <c r="BI86" s="13"/>
    </row>
    <row r="87" spans="1:61" x14ac:dyDescent="0.2">
      <c r="A87" s="34" t="s">
        <v>21</v>
      </c>
      <c r="B87" s="23" t="s">
        <v>95</v>
      </c>
      <c r="C87" s="260" t="s">
        <v>96</v>
      </c>
      <c r="D87" s="274" t="s">
        <v>451</v>
      </c>
      <c r="E87" s="274" t="s">
        <v>19</v>
      </c>
      <c r="F87" s="274" t="s">
        <v>545</v>
      </c>
      <c r="G87" s="274" t="s">
        <v>563</v>
      </c>
      <c r="H87" s="297" t="s">
        <v>301</v>
      </c>
      <c r="I87" s="274">
        <v>2</v>
      </c>
      <c r="J87" s="274">
        <v>8</v>
      </c>
      <c r="K87" s="274">
        <v>60</v>
      </c>
      <c r="L87" s="274"/>
      <c r="M87" s="274"/>
      <c r="N87" s="277" t="s">
        <v>724</v>
      </c>
      <c r="O87" s="274" t="s">
        <v>98</v>
      </c>
    </row>
    <row r="88" spans="1:61" x14ac:dyDescent="0.2">
      <c r="A88" s="34" t="s">
        <v>28</v>
      </c>
      <c r="B88" s="23" t="s">
        <v>95</v>
      </c>
      <c r="C88" s="260" t="s">
        <v>663</v>
      </c>
      <c r="D88" s="274" t="s">
        <v>451</v>
      </c>
      <c r="E88" s="274" t="s">
        <v>572</v>
      </c>
      <c r="F88" s="274" t="s">
        <v>726</v>
      </c>
      <c r="G88" s="274" t="s">
        <v>563</v>
      </c>
      <c r="H88" s="296" t="s">
        <v>335</v>
      </c>
      <c r="I88" s="274">
        <v>2</v>
      </c>
      <c r="J88" s="274">
        <v>8</v>
      </c>
      <c r="K88" s="274">
        <v>60</v>
      </c>
      <c r="L88" s="274"/>
      <c r="M88" s="274"/>
      <c r="N88" s="277" t="s">
        <v>724</v>
      </c>
      <c r="O88" s="274" t="s">
        <v>98</v>
      </c>
    </row>
    <row r="89" spans="1:61" x14ac:dyDescent="0.2">
      <c r="A89" s="34" t="s">
        <v>21</v>
      </c>
      <c r="B89" s="23"/>
      <c r="C89" s="260" t="s">
        <v>522</v>
      </c>
      <c r="D89" s="274" t="s">
        <v>448</v>
      </c>
      <c r="E89" s="274" t="s">
        <v>19</v>
      </c>
      <c r="F89" s="274" t="s">
        <v>545</v>
      </c>
      <c r="G89" s="274" t="s">
        <v>561</v>
      </c>
      <c r="H89" s="297" t="s">
        <v>301</v>
      </c>
      <c r="I89" s="277">
        <v>4</v>
      </c>
      <c r="J89" s="277">
        <v>8</v>
      </c>
      <c r="K89" s="277">
        <v>90</v>
      </c>
      <c r="L89" s="274"/>
      <c r="M89" s="274"/>
      <c r="N89" s="277" t="s">
        <v>724</v>
      </c>
      <c r="O89" s="274" t="s">
        <v>692</v>
      </c>
    </row>
    <row r="90" spans="1:61" x14ac:dyDescent="0.2">
      <c r="A90" s="34" t="s">
        <v>28</v>
      </c>
      <c r="B90" s="23"/>
      <c r="C90" s="260" t="s">
        <v>664</v>
      </c>
      <c r="D90" s="274" t="s">
        <v>448</v>
      </c>
      <c r="E90" s="274" t="s">
        <v>572</v>
      </c>
      <c r="F90" s="274" t="s">
        <v>726</v>
      </c>
      <c r="G90" s="274" t="s">
        <v>561</v>
      </c>
      <c r="H90" s="296" t="s">
        <v>335</v>
      </c>
      <c r="I90" s="277">
        <v>4</v>
      </c>
      <c r="J90" s="277">
        <v>8</v>
      </c>
      <c r="K90" s="277">
        <v>90</v>
      </c>
      <c r="L90" s="274"/>
      <c r="M90" s="274"/>
      <c r="N90" s="277" t="s">
        <v>724</v>
      </c>
      <c r="O90" s="274"/>
    </row>
    <row r="91" spans="1:61" x14ac:dyDescent="0.2">
      <c r="A91" s="34" t="s">
        <v>21</v>
      </c>
      <c r="B91" s="23" t="s">
        <v>80</v>
      </c>
      <c r="C91" s="260" t="s">
        <v>81</v>
      </c>
      <c r="D91" s="274" t="s">
        <v>448</v>
      </c>
      <c r="E91" s="274" t="s">
        <v>19</v>
      </c>
      <c r="F91" s="274" t="s">
        <v>545</v>
      </c>
      <c r="G91" s="274" t="s">
        <v>563</v>
      </c>
      <c r="H91" s="297" t="s">
        <v>301</v>
      </c>
      <c r="I91" s="274">
        <v>4</v>
      </c>
      <c r="J91" s="274">
        <v>32</v>
      </c>
      <c r="K91" s="274">
        <v>100</v>
      </c>
      <c r="L91" s="274"/>
      <c r="M91" s="274"/>
      <c r="N91" s="277" t="s">
        <v>724</v>
      </c>
      <c r="O91" s="274" t="s">
        <v>84</v>
      </c>
    </row>
    <row r="92" spans="1:61" x14ac:dyDescent="0.2">
      <c r="A92" s="34" t="s">
        <v>28</v>
      </c>
      <c r="B92" s="23" t="s">
        <v>80</v>
      </c>
      <c r="C92" s="260" t="s">
        <v>665</v>
      </c>
      <c r="D92" s="274" t="s">
        <v>448</v>
      </c>
      <c r="E92" s="274" t="s">
        <v>572</v>
      </c>
      <c r="F92" s="274" t="s">
        <v>726</v>
      </c>
      <c r="G92" s="274" t="s">
        <v>563</v>
      </c>
      <c r="H92" s="296" t="s">
        <v>335</v>
      </c>
      <c r="I92" s="274">
        <v>4</v>
      </c>
      <c r="J92" s="274">
        <v>32</v>
      </c>
      <c r="K92" s="274">
        <v>100</v>
      </c>
      <c r="L92" s="274"/>
      <c r="M92" s="274"/>
      <c r="N92" s="277" t="s">
        <v>724</v>
      </c>
      <c r="O92" s="274" t="s">
        <v>84</v>
      </c>
    </row>
    <row r="93" spans="1:61" x14ac:dyDescent="0.2">
      <c r="A93" s="580" t="s">
        <v>21</v>
      </c>
      <c r="B93" s="23"/>
      <c r="C93" s="260" t="s">
        <v>286</v>
      </c>
      <c r="D93" s="274" t="s">
        <v>478</v>
      </c>
      <c r="E93" s="274" t="s">
        <v>19</v>
      </c>
      <c r="F93" s="274" t="s">
        <v>537</v>
      </c>
      <c r="G93" s="274" t="s">
        <v>562</v>
      </c>
      <c r="H93" s="297" t="s">
        <v>301</v>
      </c>
      <c r="I93" s="277">
        <v>2</v>
      </c>
      <c r="J93" s="277">
        <v>2</v>
      </c>
      <c r="K93" s="277">
        <v>80</v>
      </c>
      <c r="L93" s="274"/>
      <c r="M93" s="274"/>
      <c r="N93" s="277" t="s">
        <v>724</v>
      </c>
      <c r="O93" s="274" t="s">
        <v>693</v>
      </c>
    </row>
    <row r="94" spans="1:61" x14ac:dyDescent="0.2">
      <c r="A94" s="580" t="s">
        <v>21</v>
      </c>
      <c r="B94" s="23"/>
      <c r="C94" s="260" t="s">
        <v>328</v>
      </c>
      <c r="D94" s="274" t="s">
        <v>480</v>
      </c>
      <c r="E94" s="274" t="s">
        <v>19</v>
      </c>
      <c r="F94" s="274" t="s">
        <v>537</v>
      </c>
      <c r="G94" s="274" t="s">
        <v>562</v>
      </c>
      <c r="H94" s="297" t="s">
        <v>301</v>
      </c>
      <c r="I94" s="277">
        <v>2</v>
      </c>
      <c r="J94" s="277">
        <v>2</v>
      </c>
      <c r="K94" s="277">
        <v>50</v>
      </c>
      <c r="L94" s="274"/>
      <c r="M94" s="274"/>
      <c r="N94" s="277" t="s">
        <v>724</v>
      </c>
      <c r="O94" s="274" t="s">
        <v>694</v>
      </c>
    </row>
    <row r="95" spans="1:61" x14ac:dyDescent="0.2">
      <c r="A95" s="580" t="s">
        <v>21</v>
      </c>
      <c r="B95" s="23" t="s">
        <v>16</v>
      </c>
      <c r="C95" s="260" t="s">
        <v>636</v>
      </c>
      <c r="D95" s="274" t="s">
        <v>457</v>
      </c>
      <c r="E95" s="274" t="s">
        <v>19</v>
      </c>
      <c r="F95" s="274" t="s">
        <v>539</v>
      </c>
      <c r="G95" s="274" t="s">
        <v>563</v>
      </c>
      <c r="H95" s="297" t="s">
        <v>301</v>
      </c>
      <c r="I95" s="274">
        <v>8</v>
      </c>
      <c r="J95" s="274">
        <v>8</v>
      </c>
      <c r="K95" s="274">
        <v>280</v>
      </c>
      <c r="L95" s="274"/>
      <c r="M95" s="274"/>
      <c r="N95" s="277" t="s">
        <v>724</v>
      </c>
      <c r="O95" s="274" t="s">
        <v>23</v>
      </c>
    </row>
    <row r="96" spans="1:61" s="652" customFormat="1" x14ac:dyDescent="0.2">
      <c r="A96" s="34" t="s">
        <v>21</v>
      </c>
      <c r="B96" s="274" t="s">
        <v>16</v>
      </c>
      <c r="C96" s="274" t="s">
        <v>525</v>
      </c>
      <c r="D96" s="274" t="s">
        <v>457</v>
      </c>
      <c r="E96" s="274" t="s">
        <v>19</v>
      </c>
      <c r="F96" s="274"/>
      <c r="G96" s="274" t="s">
        <v>565</v>
      </c>
      <c r="H96" s="296" t="s">
        <v>335</v>
      </c>
      <c r="I96" s="274">
        <v>1</v>
      </c>
      <c r="J96" s="274">
        <v>1</v>
      </c>
      <c r="K96" s="274">
        <v>105</v>
      </c>
      <c r="L96" s="274"/>
      <c r="M96" s="274"/>
      <c r="N96" s="277" t="s">
        <v>724</v>
      </c>
      <c r="O96" s="274" t="s">
        <v>23</v>
      </c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  <c r="AY96" s="13"/>
      <c r="AZ96" s="13"/>
      <c r="BA96" s="13"/>
      <c r="BB96" s="13"/>
      <c r="BC96" s="13"/>
      <c r="BD96" s="13"/>
      <c r="BE96" s="13"/>
      <c r="BF96" s="13"/>
      <c r="BG96" s="13"/>
      <c r="BH96" s="13"/>
      <c r="BI96" s="13"/>
    </row>
    <row r="97" spans="1:61" x14ac:dyDescent="0.2">
      <c r="A97" s="580" t="s">
        <v>28</v>
      </c>
      <c r="B97" s="23" t="s">
        <v>16</v>
      </c>
      <c r="C97" s="260" t="s">
        <v>653</v>
      </c>
      <c r="D97" s="274" t="s">
        <v>457</v>
      </c>
      <c r="E97" s="274" t="s">
        <v>19</v>
      </c>
      <c r="F97" s="274" t="s">
        <v>539</v>
      </c>
      <c r="G97" s="274" t="s">
        <v>563</v>
      </c>
      <c r="H97" s="297" t="s">
        <v>301</v>
      </c>
      <c r="I97" s="274">
        <v>8</v>
      </c>
      <c r="J97" s="274">
        <v>8</v>
      </c>
      <c r="K97" s="274">
        <v>280</v>
      </c>
      <c r="L97" s="274"/>
      <c r="M97" s="274"/>
      <c r="N97" s="277" t="s">
        <v>724</v>
      </c>
      <c r="O97" s="274" t="s">
        <v>29</v>
      </c>
    </row>
    <row r="98" spans="1:61" s="652" customFormat="1" x14ac:dyDescent="0.2">
      <c r="A98" s="34" t="s">
        <v>28</v>
      </c>
      <c r="B98" s="274" t="s">
        <v>16</v>
      </c>
      <c r="C98" s="274" t="s">
        <v>526</v>
      </c>
      <c r="D98" s="274" t="s">
        <v>457</v>
      </c>
      <c r="E98" s="274" t="s">
        <v>19</v>
      </c>
      <c r="F98" s="274"/>
      <c r="G98" s="274" t="s">
        <v>565</v>
      </c>
      <c r="H98" s="296" t="s">
        <v>335</v>
      </c>
      <c r="I98" s="274">
        <v>1</v>
      </c>
      <c r="J98" s="274">
        <v>1</v>
      </c>
      <c r="K98" s="274">
        <v>105</v>
      </c>
      <c r="L98" s="274"/>
      <c r="M98" s="274"/>
      <c r="N98" s="277" t="s">
        <v>724</v>
      </c>
      <c r="O98" s="274" t="s">
        <v>29</v>
      </c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  <c r="AY98" s="13"/>
      <c r="AZ98" s="13"/>
      <c r="BA98" s="13"/>
      <c r="BB98" s="13"/>
      <c r="BC98" s="13"/>
      <c r="BD98" s="13"/>
      <c r="BE98" s="13"/>
      <c r="BF98" s="13"/>
      <c r="BG98" s="13"/>
      <c r="BH98" s="13"/>
      <c r="BI98" s="13"/>
    </row>
    <row r="99" spans="1:61" x14ac:dyDescent="0.2">
      <c r="A99" s="580" t="s">
        <v>21</v>
      </c>
      <c r="B99" s="23" t="s">
        <v>30</v>
      </c>
      <c r="C99" s="260" t="s">
        <v>637</v>
      </c>
      <c r="D99" s="274" t="s">
        <v>468</v>
      </c>
      <c r="E99" s="274" t="s">
        <v>19</v>
      </c>
      <c r="F99" s="274" t="s">
        <v>539</v>
      </c>
      <c r="G99" s="274" t="s">
        <v>563</v>
      </c>
      <c r="H99" s="297" t="s">
        <v>301</v>
      </c>
      <c r="I99" s="260">
        <v>8</v>
      </c>
      <c r="J99" s="260">
        <v>8</v>
      </c>
      <c r="K99" s="260">
        <v>280</v>
      </c>
      <c r="L99" s="274"/>
      <c r="M99" s="274"/>
      <c r="N99" s="277" t="s">
        <v>724</v>
      </c>
      <c r="O99" s="274" t="s">
        <v>34</v>
      </c>
    </row>
    <row r="100" spans="1:61" s="652" customFormat="1" x14ac:dyDescent="0.2">
      <c r="A100" s="34" t="s">
        <v>21</v>
      </c>
      <c r="B100" s="274" t="s">
        <v>30</v>
      </c>
      <c r="C100" s="274" t="s">
        <v>527</v>
      </c>
      <c r="D100" s="274" t="s">
        <v>468</v>
      </c>
      <c r="E100" s="274" t="s">
        <v>19</v>
      </c>
      <c r="F100" s="274"/>
      <c r="G100" s="274" t="s">
        <v>565</v>
      </c>
      <c r="H100" s="296" t="s">
        <v>335</v>
      </c>
      <c r="I100" s="274">
        <v>1</v>
      </c>
      <c r="J100" s="274">
        <v>1</v>
      </c>
      <c r="K100" s="274">
        <v>405</v>
      </c>
      <c r="L100" s="274"/>
      <c r="M100" s="274"/>
      <c r="N100" s="277" t="s">
        <v>724</v>
      </c>
      <c r="O100" s="274" t="s">
        <v>34</v>
      </c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  <c r="AY100" s="13"/>
      <c r="AZ100" s="13"/>
      <c r="BA100" s="13"/>
      <c r="BB100" s="13"/>
      <c r="BC100" s="13"/>
      <c r="BD100" s="13"/>
      <c r="BE100" s="13"/>
      <c r="BF100" s="13"/>
      <c r="BG100" s="13"/>
      <c r="BH100" s="13"/>
      <c r="BI100" s="13"/>
    </row>
    <row r="101" spans="1:61" x14ac:dyDescent="0.2">
      <c r="A101" s="580" t="s">
        <v>28</v>
      </c>
      <c r="B101" s="23" t="s">
        <v>16</v>
      </c>
      <c r="C101" s="260" t="s">
        <v>654</v>
      </c>
      <c r="D101" s="274" t="s">
        <v>457</v>
      </c>
      <c r="E101" s="274" t="s">
        <v>19</v>
      </c>
      <c r="F101" s="274" t="s">
        <v>539</v>
      </c>
      <c r="G101" s="274" t="s">
        <v>563</v>
      </c>
      <c r="H101" s="297" t="s">
        <v>301</v>
      </c>
      <c r="I101" s="274">
        <v>8</v>
      </c>
      <c r="J101" s="274">
        <v>8</v>
      </c>
      <c r="K101" s="274">
        <v>300</v>
      </c>
      <c r="L101" s="274"/>
      <c r="M101" s="274"/>
      <c r="N101" s="277" t="s">
        <v>724</v>
      </c>
      <c r="O101" s="274" t="s">
        <v>38</v>
      </c>
    </row>
    <row r="102" spans="1:61" s="652" customFormat="1" x14ac:dyDescent="0.2">
      <c r="A102" s="34" t="s">
        <v>28</v>
      </c>
      <c r="B102" s="274" t="s">
        <v>16</v>
      </c>
      <c r="C102" s="274" t="s">
        <v>528</v>
      </c>
      <c r="D102" s="274" t="s">
        <v>457</v>
      </c>
      <c r="E102" s="274" t="s">
        <v>19</v>
      </c>
      <c r="F102" s="274"/>
      <c r="G102" s="274" t="s">
        <v>565</v>
      </c>
      <c r="H102" s="296" t="s">
        <v>335</v>
      </c>
      <c r="I102" s="274">
        <v>1</v>
      </c>
      <c r="J102" s="274">
        <v>1</v>
      </c>
      <c r="K102" s="274">
        <v>105</v>
      </c>
      <c r="L102" s="274"/>
      <c r="M102" s="274"/>
      <c r="N102" s="277" t="s">
        <v>724</v>
      </c>
      <c r="O102" s="274" t="s">
        <v>38</v>
      </c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  <c r="AY102" s="13"/>
      <c r="AZ102" s="13"/>
      <c r="BA102" s="13"/>
      <c r="BB102" s="13"/>
      <c r="BC102" s="13"/>
      <c r="BD102" s="13"/>
      <c r="BE102" s="13"/>
      <c r="BF102" s="13"/>
      <c r="BG102" s="13"/>
      <c r="BH102" s="13"/>
      <c r="BI102" s="13"/>
    </row>
    <row r="103" spans="1:61" x14ac:dyDescent="0.2">
      <c r="A103" s="580" t="s">
        <v>21</v>
      </c>
      <c r="B103" s="23" t="s">
        <v>16</v>
      </c>
      <c r="C103" s="260" t="s">
        <v>638</v>
      </c>
      <c r="D103" s="274" t="s">
        <v>481</v>
      </c>
      <c r="E103" s="274" t="s">
        <v>19</v>
      </c>
      <c r="F103" s="274" t="s">
        <v>539</v>
      </c>
      <c r="G103" s="274" t="s">
        <v>563</v>
      </c>
      <c r="H103" s="297" t="s">
        <v>301</v>
      </c>
      <c r="I103" s="260">
        <v>8</v>
      </c>
      <c r="J103" s="260">
        <v>8</v>
      </c>
      <c r="K103" s="260">
        <v>280</v>
      </c>
      <c r="L103" s="274"/>
      <c r="M103" s="274"/>
      <c r="N103" s="277" t="s">
        <v>724</v>
      </c>
      <c r="O103" s="274" t="s">
        <v>41</v>
      </c>
    </row>
    <row r="104" spans="1:61" s="652" customFormat="1" x14ac:dyDescent="0.2">
      <c r="A104" s="34" t="s">
        <v>21</v>
      </c>
      <c r="B104" s="274" t="s">
        <v>16</v>
      </c>
      <c r="C104" s="274" t="s">
        <v>529</v>
      </c>
      <c r="D104" s="274" t="s">
        <v>481</v>
      </c>
      <c r="E104" s="274" t="s">
        <v>19</v>
      </c>
      <c r="F104" s="274"/>
      <c r="G104" s="274" t="s">
        <v>565</v>
      </c>
      <c r="H104" s="296" t="s">
        <v>335</v>
      </c>
      <c r="I104" s="274">
        <v>1</v>
      </c>
      <c r="J104" s="274">
        <v>1</v>
      </c>
      <c r="K104" s="274">
        <v>105</v>
      </c>
      <c r="L104" s="274"/>
      <c r="M104" s="274"/>
      <c r="N104" s="277" t="s">
        <v>724</v>
      </c>
      <c r="O104" s="274" t="s">
        <v>41</v>
      </c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  <c r="AY104" s="13"/>
      <c r="AZ104" s="13"/>
      <c r="BA104" s="13"/>
      <c r="BB104" s="13"/>
      <c r="BC104" s="13"/>
      <c r="BD104" s="13"/>
      <c r="BE104" s="13"/>
      <c r="BF104" s="13"/>
      <c r="BG104" s="13"/>
      <c r="BH104" s="13"/>
      <c r="BI104" s="13"/>
    </row>
    <row r="105" spans="1:61" x14ac:dyDescent="0.2">
      <c r="A105" s="580" t="s">
        <v>28</v>
      </c>
      <c r="B105" s="23" t="s">
        <v>42</v>
      </c>
      <c r="C105" s="260" t="s">
        <v>655</v>
      </c>
      <c r="D105" s="274" t="s">
        <v>469</v>
      </c>
      <c r="E105" s="274" t="s">
        <v>19</v>
      </c>
      <c r="F105" s="274" t="s">
        <v>539</v>
      </c>
      <c r="G105" s="274" t="s">
        <v>563</v>
      </c>
      <c r="H105" s="297" t="s">
        <v>301</v>
      </c>
      <c r="I105" s="274">
        <v>8</v>
      </c>
      <c r="J105" s="274">
        <v>8</v>
      </c>
      <c r="K105" s="274">
        <v>280</v>
      </c>
      <c r="L105" s="274"/>
      <c r="M105" s="274"/>
      <c r="N105" s="277" t="s">
        <v>724</v>
      </c>
      <c r="O105" s="274" t="s">
        <v>45</v>
      </c>
    </row>
    <row r="106" spans="1:61" s="652" customFormat="1" x14ac:dyDescent="0.2">
      <c r="A106" s="34" t="s">
        <v>21</v>
      </c>
      <c r="B106" s="274"/>
      <c r="C106" s="274" t="s">
        <v>530</v>
      </c>
      <c r="D106" s="274"/>
      <c r="E106" s="274" t="s">
        <v>19</v>
      </c>
      <c r="F106" s="274"/>
      <c r="G106" s="274" t="s">
        <v>565</v>
      </c>
      <c r="H106" s="296" t="s">
        <v>335</v>
      </c>
      <c r="I106" s="277">
        <v>1</v>
      </c>
      <c r="J106" s="277">
        <v>1</v>
      </c>
      <c r="K106" s="277">
        <v>105</v>
      </c>
      <c r="L106" s="274"/>
      <c r="M106" s="274"/>
      <c r="N106" s="277" t="s">
        <v>724</v>
      </c>
      <c r="O106" s="274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  <c r="AY106" s="13"/>
      <c r="AZ106" s="13"/>
      <c r="BA106" s="13"/>
      <c r="BB106" s="13"/>
      <c r="BC106" s="13"/>
      <c r="BD106" s="13"/>
      <c r="BE106" s="13"/>
      <c r="BF106" s="13"/>
      <c r="BG106" s="13"/>
      <c r="BH106" s="13"/>
      <c r="BI106" s="13"/>
    </row>
    <row r="107" spans="1:61" x14ac:dyDescent="0.2">
      <c r="A107" s="34" t="s">
        <v>21</v>
      </c>
      <c r="B107" s="23"/>
      <c r="C107" s="260" t="s">
        <v>288</v>
      </c>
      <c r="D107" s="274" t="s">
        <v>544</v>
      </c>
      <c r="E107" s="274" t="s">
        <v>19</v>
      </c>
      <c r="F107" s="274" t="s">
        <v>539</v>
      </c>
      <c r="G107" s="274" t="s">
        <v>738</v>
      </c>
      <c r="H107" s="297" t="s">
        <v>301</v>
      </c>
      <c r="I107" s="277">
        <v>4</v>
      </c>
      <c r="J107" s="277">
        <v>12</v>
      </c>
      <c r="K107" s="277">
        <v>120</v>
      </c>
      <c r="L107" s="274"/>
      <c r="M107" s="274"/>
      <c r="N107" s="277" t="s">
        <v>724</v>
      </c>
      <c r="O107" s="274" t="s">
        <v>695</v>
      </c>
    </row>
    <row r="108" spans="1:61" x14ac:dyDescent="0.2">
      <c r="A108" s="34" t="s">
        <v>28</v>
      </c>
      <c r="B108" s="23"/>
      <c r="C108" s="260" t="s">
        <v>656</v>
      </c>
      <c r="D108" s="274" t="s">
        <v>544</v>
      </c>
      <c r="E108" s="274" t="s">
        <v>572</v>
      </c>
      <c r="F108" s="274" t="s">
        <v>726</v>
      </c>
      <c r="G108" s="274" t="s">
        <v>738</v>
      </c>
      <c r="H108" s="296" t="s">
        <v>335</v>
      </c>
      <c r="I108" s="277">
        <v>4</v>
      </c>
      <c r="J108" s="277">
        <v>12</v>
      </c>
      <c r="K108" s="277">
        <v>120</v>
      </c>
      <c r="L108" s="274"/>
      <c r="M108" s="274"/>
      <c r="N108" s="277" t="s">
        <v>724</v>
      </c>
      <c r="O108" s="274"/>
    </row>
    <row r="109" spans="1:61" x14ac:dyDescent="0.2">
      <c r="A109" s="34" t="s">
        <v>21</v>
      </c>
      <c r="B109" s="23" t="s">
        <v>254</v>
      </c>
      <c r="C109" s="260" t="s">
        <v>255</v>
      </c>
      <c r="D109" s="274" t="s">
        <v>450</v>
      </c>
      <c r="E109" s="274" t="s">
        <v>206</v>
      </c>
      <c r="F109" s="274" t="s">
        <v>538</v>
      </c>
      <c r="G109" s="274" t="s">
        <v>563</v>
      </c>
      <c r="H109" s="297" t="s">
        <v>301</v>
      </c>
      <c r="I109" s="274">
        <v>2</v>
      </c>
      <c r="J109" s="274">
        <v>4</v>
      </c>
      <c r="K109" s="274">
        <v>50</v>
      </c>
      <c r="L109" s="274"/>
      <c r="M109" s="274"/>
      <c r="N109" s="274" t="s">
        <v>724</v>
      </c>
      <c r="O109" s="274" t="s">
        <v>257</v>
      </c>
    </row>
    <row r="110" spans="1:61" x14ac:dyDescent="0.2">
      <c r="A110" s="34" t="s">
        <v>28</v>
      </c>
      <c r="B110" s="23"/>
      <c r="C110" s="260" t="s">
        <v>333</v>
      </c>
      <c r="D110" s="274" t="s">
        <v>482</v>
      </c>
      <c r="E110" s="274" t="s">
        <v>206</v>
      </c>
      <c r="F110" s="274" t="s">
        <v>537</v>
      </c>
      <c r="G110" s="274" t="s">
        <v>562</v>
      </c>
      <c r="H110" s="297" t="s">
        <v>301</v>
      </c>
      <c r="I110" s="277">
        <v>4</v>
      </c>
      <c r="J110" s="277">
        <v>8</v>
      </c>
      <c r="K110" s="277">
        <v>80</v>
      </c>
      <c r="L110" s="274"/>
      <c r="M110" s="274"/>
      <c r="N110" s="274" t="s">
        <v>724</v>
      </c>
      <c r="O110" s="274" t="s">
        <v>696</v>
      </c>
    </row>
    <row r="111" spans="1:61" x14ac:dyDescent="0.2">
      <c r="A111" s="34" t="s">
        <v>21</v>
      </c>
      <c r="B111" s="23" t="s">
        <v>258</v>
      </c>
      <c r="C111" s="260" t="s">
        <v>259</v>
      </c>
      <c r="D111" s="274" t="s">
        <v>470</v>
      </c>
      <c r="E111" s="274" t="s">
        <v>206</v>
      </c>
      <c r="F111" s="274" t="s">
        <v>538</v>
      </c>
      <c r="G111" s="274" t="s">
        <v>563</v>
      </c>
      <c r="H111" s="297" t="s">
        <v>301</v>
      </c>
      <c r="I111" s="274">
        <v>4</v>
      </c>
      <c r="J111" s="274">
        <v>16</v>
      </c>
      <c r="K111" s="274">
        <v>550</v>
      </c>
      <c r="L111" s="274"/>
      <c r="M111" s="274"/>
      <c r="N111" s="274" t="s">
        <v>724</v>
      </c>
      <c r="O111" s="274" t="s">
        <v>261</v>
      </c>
    </row>
    <row r="112" spans="1:61" x14ac:dyDescent="0.2">
      <c r="A112" s="580" t="s">
        <v>21</v>
      </c>
      <c r="B112" s="16"/>
      <c r="C112" s="260" t="s">
        <v>555</v>
      </c>
      <c r="D112" s="260" t="s">
        <v>571</v>
      </c>
      <c r="E112" s="260" t="s">
        <v>206</v>
      </c>
      <c r="F112" s="274" t="s">
        <v>537</v>
      </c>
      <c r="G112" s="274" t="s">
        <v>658</v>
      </c>
      <c r="H112" s="297" t="s">
        <v>301</v>
      </c>
      <c r="I112" s="277">
        <v>4</v>
      </c>
      <c r="J112" s="277">
        <v>16</v>
      </c>
      <c r="K112" s="581">
        <v>1020</v>
      </c>
      <c r="L112" s="274"/>
      <c r="M112" s="274"/>
      <c r="N112" s="274" t="s">
        <v>724</v>
      </c>
      <c r="O112" s="274" t="s">
        <v>697</v>
      </c>
    </row>
    <row r="113" spans="1:32" x14ac:dyDescent="0.2">
      <c r="A113" s="34" t="s">
        <v>21</v>
      </c>
      <c r="B113" s="23"/>
      <c r="C113" s="260" t="s">
        <v>290</v>
      </c>
      <c r="D113" s="274" t="s">
        <v>464</v>
      </c>
      <c r="E113" s="274" t="s">
        <v>206</v>
      </c>
      <c r="F113" s="274" t="s">
        <v>537</v>
      </c>
      <c r="G113" s="274" t="s">
        <v>739</v>
      </c>
      <c r="H113" s="297" t="s">
        <v>301</v>
      </c>
      <c r="I113" s="277">
        <v>2</v>
      </c>
      <c r="J113" s="277">
        <v>8</v>
      </c>
      <c r="K113" s="277">
        <v>700</v>
      </c>
      <c r="L113" s="274"/>
      <c r="M113" s="274"/>
      <c r="N113" s="274" t="s">
        <v>724</v>
      </c>
      <c r="O113" s="274" t="s">
        <v>698</v>
      </c>
    </row>
    <row r="114" spans="1:32" x14ac:dyDescent="0.2">
      <c r="A114" s="580" t="s">
        <v>28</v>
      </c>
      <c r="B114" s="260"/>
      <c r="C114" s="260" t="s">
        <v>554</v>
      </c>
      <c r="D114" s="260" t="s">
        <v>568</v>
      </c>
      <c r="E114" s="260" t="s">
        <v>206</v>
      </c>
      <c r="F114" s="274" t="s">
        <v>537</v>
      </c>
      <c r="G114" s="274" t="s">
        <v>740</v>
      </c>
      <c r="H114" s="297" t="s">
        <v>301</v>
      </c>
      <c r="I114" s="581">
        <v>2</v>
      </c>
      <c r="J114" s="277">
        <v>8</v>
      </c>
      <c r="K114" s="581">
        <v>50</v>
      </c>
      <c r="L114" s="274"/>
      <c r="M114" s="274"/>
      <c r="N114" s="274" t="s">
        <v>724</v>
      </c>
      <c r="O114" s="260" t="s">
        <v>699</v>
      </c>
    </row>
    <row r="115" spans="1:32" x14ac:dyDescent="0.2">
      <c r="A115" s="34" t="s">
        <v>28</v>
      </c>
      <c r="B115" s="23"/>
      <c r="C115" s="260" t="s">
        <v>334</v>
      </c>
      <c r="D115" s="274" t="s">
        <v>471</v>
      </c>
      <c r="E115" s="274" t="s">
        <v>206</v>
      </c>
      <c r="F115" s="274" t="s">
        <v>537</v>
      </c>
      <c r="G115" s="274" t="s">
        <v>741</v>
      </c>
      <c r="H115" s="297" t="s">
        <v>301</v>
      </c>
      <c r="I115" s="277">
        <v>2</v>
      </c>
      <c r="J115" s="277">
        <v>16</v>
      </c>
      <c r="K115" s="277">
        <v>760</v>
      </c>
      <c r="L115" s="274"/>
      <c r="M115" s="274"/>
      <c r="N115" s="274" t="s">
        <v>724</v>
      </c>
      <c r="O115" s="274" t="s">
        <v>700</v>
      </c>
    </row>
    <row r="116" spans="1:32" x14ac:dyDescent="0.2">
      <c r="A116" s="34" t="s">
        <v>21</v>
      </c>
      <c r="B116" s="23" t="s">
        <v>208</v>
      </c>
      <c r="C116" s="260" t="s">
        <v>209</v>
      </c>
      <c r="D116" s="274" t="s">
        <v>458</v>
      </c>
      <c r="E116" s="274" t="s">
        <v>206</v>
      </c>
      <c r="F116" s="274" t="s">
        <v>538</v>
      </c>
      <c r="G116" s="274" t="s">
        <v>563</v>
      </c>
      <c r="H116" s="297" t="s">
        <v>301</v>
      </c>
      <c r="I116" s="274">
        <v>6</v>
      </c>
      <c r="J116" s="274">
        <v>8</v>
      </c>
      <c r="K116" s="274">
        <v>500</v>
      </c>
      <c r="L116" s="274"/>
      <c r="M116" s="274"/>
      <c r="N116" s="277" t="s">
        <v>724</v>
      </c>
      <c r="O116" s="274" t="s">
        <v>211</v>
      </c>
    </row>
    <row r="117" spans="1:32" x14ac:dyDescent="0.2">
      <c r="A117" s="34" t="s">
        <v>28</v>
      </c>
      <c r="B117" s="23"/>
      <c r="C117" s="260" t="s">
        <v>291</v>
      </c>
      <c r="D117" s="274" t="s">
        <v>452</v>
      </c>
      <c r="E117" s="274" t="s">
        <v>206</v>
      </c>
      <c r="F117" s="274" t="s">
        <v>537</v>
      </c>
      <c r="G117" s="274" t="s">
        <v>562</v>
      </c>
      <c r="H117" s="297" t="s">
        <v>301</v>
      </c>
      <c r="I117" s="277">
        <v>8</v>
      </c>
      <c r="J117" s="277">
        <v>24</v>
      </c>
      <c r="K117" s="277">
        <v>1550</v>
      </c>
      <c r="L117" s="274"/>
      <c r="M117" s="274"/>
      <c r="N117" s="274" t="s">
        <v>724</v>
      </c>
      <c r="O117" s="274" t="s">
        <v>701</v>
      </c>
    </row>
    <row r="118" spans="1:32" x14ac:dyDescent="0.2">
      <c r="A118" s="34" t="s">
        <v>21</v>
      </c>
      <c r="B118" s="23"/>
      <c r="C118" s="260" t="s">
        <v>292</v>
      </c>
      <c r="D118" s="274" t="s">
        <v>467</v>
      </c>
      <c r="E118" s="274" t="s">
        <v>206</v>
      </c>
      <c r="F118" s="274" t="s">
        <v>537</v>
      </c>
      <c r="G118" s="274" t="s">
        <v>562</v>
      </c>
      <c r="H118" s="297" t="s">
        <v>301</v>
      </c>
      <c r="I118" s="277">
        <v>4</v>
      </c>
      <c r="J118" s="277">
        <v>16</v>
      </c>
      <c r="K118" s="277">
        <v>350</v>
      </c>
      <c r="L118" s="274"/>
      <c r="M118" s="274"/>
      <c r="N118" s="274" t="s">
        <v>724</v>
      </c>
      <c r="O118" s="274" t="s">
        <v>702</v>
      </c>
    </row>
    <row r="119" spans="1:32" x14ac:dyDescent="0.2">
      <c r="A119" s="34" t="s">
        <v>21</v>
      </c>
      <c r="B119" s="23" t="s">
        <v>249</v>
      </c>
      <c r="C119" s="260" t="s">
        <v>250</v>
      </c>
      <c r="D119" s="274" t="s">
        <v>472</v>
      </c>
      <c r="E119" s="274" t="s">
        <v>206</v>
      </c>
      <c r="F119" s="274" t="s">
        <v>537</v>
      </c>
      <c r="G119" s="274" t="s">
        <v>563</v>
      </c>
      <c r="H119" s="297" t="s">
        <v>301</v>
      </c>
      <c r="I119" s="274">
        <v>4</v>
      </c>
      <c r="J119" s="274">
        <v>16</v>
      </c>
      <c r="K119" s="274">
        <v>450</v>
      </c>
      <c r="L119" s="274"/>
      <c r="M119" s="274"/>
      <c r="N119" s="277" t="s">
        <v>724</v>
      </c>
      <c r="O119" s="274" t="s">
        <v>253</v>
      </c>
    </row>
    <row r="120" spans="1:32" x14ac:dyDescent="0.2">
      <c r="A120" s="34" t="s">
        <v>21</v>
      </c>
      <c r="B120" s="23"/>
      <c r="C120" s="260" t="s">
        <v>326</v>
      </c>
      <c r="D120" s="274" t="s">
        <v>483</v>
      </c>
      <c r="E120" s="274" t="s">
        <v>206</v>
      </c>
      <c r="F120" s="274" t="s">
        <v>537</v>
      </c>
      <c r="G120" s="274" t="s">
        <v>562</v>
      </c>
      <c r="H120" s="297" t="s">
        <v>301</v>
      </c>
      <c r="I120" s="277">
        <v>4</v>
      </c>
      <c r="J120" s="277">
        <v>2</v>
      </c>
      <c r="K120" s="277">
        <v>50</v>
      </c>
      <c r="L120" s="274"/>
      <c r="M120" s="274"/>
      <c r="N120" s="274" t="s">
        <v>724</v>
      </c>
      <c r="O120" s="274" t="s">
        <v>703</v>
      </c>
    </row>
    <row r="121" spans="1:32" x14ac:dyDescent="0.2">
      <c r="A121" s="34" t="s">
        <v>21</v>
      </c>
      <c r="B121" s="23" t="s">
        <v>203</v>
      </c>
      <c r="C121" s="260" t="s">
        <v>204</v>
      </c>
      <c r="D121" s="274" t="s">
        <v>458</v>
      </c>
      <c r="E121" s="274" t="s">
        <v>206</v>
      </c>
      <c r="F121" s="274" t="s">
        <v>538</v>
      </c>
      <c r="G121" s="274" t="s">
        <v>563</v>
      </c>
      <c r="H121" s="297" t="s">
        <v>301</v>
      </c>
      <c r="I121" s="274">
        <v>2</v>
      </c>
      <c r="J121" s="274">
        <v>8</v>
      </c>
      <c r="K121" s="274">
        <v>350</v>
      </c>
      <c r="L121" s="274"/>
      <c r="M121" s="274"/>
      <c r="N121" s="274" t="s">
        <v>724</v>
      </c>
      <c r="O121" s="274" t="s">
        <v>207</v>
      </c>
    </row>
    <row r="122" spans="1:32" x14ac:dyDescent="0.2">
      <c r="A122" s="34" t="s">
        <v>28</v>
      </c>
      <c r="B122" s="23"/>
      <c r="C122" s="260" t="s">
        <v>162</v>
      </c>
      <c r="D122" s="274" t="s">
        <v>490</v>
      </c>
      <c r="E122" s="274" t="s">
        <v>19</v>
      </c>
      <c r="F122" s="274" t="s">
        <v>539</v>
      </c>
      <c r="G122" s="274" t="s">
        <v>563</v>
      </c>
      <c r="H122" s="297" t="s">
        <v>301</v>
      </c>
      <c r="I122" s="274">
        <v>2</v>
      </c>
      <c r="J122" s="274">
        <v>4</v>
      </c>
      <c r="K122" s="274">
        <v>5</v>
      </c>
      <c r="L122" s="274"/>
      <c r="M122" s="274"/>
      <c r="N122" s="274" t="s">
        <v>724</v>
      </c>
      <c r="O122" s="274" t="s">
        <v>164</v>
      </c>
    </row>
    <row r="123" spans="1:32" x14ac:dyDescent="0.2">
      <c r="A123" s="34" t="s">
        <v>21</v>
      </c>
      <c r="B123" s="23" t="s">
        <v>126</v>
      </c>
      <c r="C123" s="260" t="s">
        <v>127</v>
      </c>
      <c r="D123" s="274" t="s">
        <v>547</v>
      </c>
      <c r="E123" s="274" t="s">
        <v>19</v>
      </c>
      <c r="F123" s="274" t="s">
        <v>538</v>
      </c>
      <c r="G123" s="274" t="s">
        <v>563</v>
      </c>
      <c r="H123" s="297" t="s">
        <v>301</v>
      </c>
      <c r="I123" s="274">
        <v>2</v>
      </c>
      <c r="J123" s="274">
        <v>2</v>
      </c>
      <c r="K123" s="274">
        <v>2020</v>
      </c>
      <c r="L123" s="274"/>
      <c r="M123" s="274"/>
      <c r="N123" s="274" t="s">
        <v>724</v>
      </c>
      <c r="O123" s="274" t="s">
        <v>131</v>
      </c>
    </row>
    <row r="124" spans="1:32" x14ac:dyDescent="0.2">
      <c r="A124" s="34" t="s">
        <v>21</v>
      </c>
      <c r="B124" s="23"/>
      <c r="C124" s="260" t="s">
        <v>535</v>
      </c>
      <c r="D124" s="274" t="s">
        <v>742</v>
      </c>
      <c r="E124" s="274" t="s">
        <v>723</v>
      </c>
      <c r="F124" s="274"/>
      <c r="G124" s="274" t="s">
        <v>563</v>
      </c>
      <c r="H124" s="297" t="s">
        <v>301</v>
      </c>
      <c r="I124" s="274">
        <v>2</v>
      </c>
      <c r="J124" s="274">
        <v>4</v>
      </c>
      <c r="K124" s="274">
        <v>50</v>
      </c>
      <c r="L124" s="274"/>
      <c r="M124" s="274"/>
      <c r="N124" s="274" t="s">
        <v>724</v>
      </c>
      <c r="O124" s="274"/>
    </row>
    <row r="125" spans="1:32" x14ac:dyDescent="0.2">
      <c r="A125" s="34" t="s">
        <v>21</v>
      </c>
      <c r="B125" s="23" t="s">
        <v>175</v>
      </c>
      <c r="C125" s="274" t="s">
        <v>177</v>
      </c>
      <c r="D125" s="274" t="s">
        <v>743</v>
      </c>
      <c r="E125" s="274" t="s">
        <v>19</v>
      </c>
      <c r="F125" s="274" t="s">
        <v>538</v>
      </c>
      <c r="G125" s="274" t="s">
        <v>563</v>
      </c>
      <c r="H125" s="297" t="s">
        <v>301</v>
      </c>
      <c r="I125" s="274">
        <v>2</v>
      </c>
      <c r="J125" s="274">
        <v>2</v>
      </c>
      <c r="K125" s="274">
        <v>70</v>
      </c>
      <c r="L125" s="274"/>
      <c r="M125" s="274"/>
      <c r="N125" s="274" t="s">
        <v>724</v>
      </c>
      <c r="O125" s="274" t="s">
        <v>179</v>
      </c>
    </row>
    <row r="126" spans="1:32" x14ac:dyDescent="0.2">
      <c r="A126" s="34" t="s">
        <v>21</v>
      </c>
      <c r="B126" s="23"/>
      <c r="C126" s="274" t="s">
        <v>274</v>
      </c>
      <c r="D126" s="274"/>
      <c r="E126" s="274" t="s">
        <v>727</v>
      </c>
      <c r="F126" s="274"/>
      <c r="G126" s="274" t="s">
        <v>728</v>
      </c>
      <c r="H126" s="297" t="s">
        <v>301</v>
      </c>
      <c r="I126" s="277">
        <v>2</v>
      </c>
      <c r="J126" s="277">
        <v>4</v>
      </c>
      <c r="K126" s="277">
        <v>1075</v>
      </c>
      <c r="L126" s="274"/>
      <c r="M126" s="274"/>
      <c r="N126" s="277" t="s">
        <v>724</v>
      </c>
      <c r="O126" s="274" t="s">
        <v>704</v>
      </c>
    </row>
    <row r="127" spans="1:32" x14ac:dyDescent="0.2">
      <c r="A127" s="34" t="s">
        <v>28</v>
      </c>
      <c r="B127" s="23"/>
      <c r="C127" s="260" t="s">
        <v>298</v>
      </c>
      <c r="D127" s="274"/>
      <c r="E127" s="274" t="s">
        <v>744</v>
      </c>
      <c r="F127" s="274"/>
      <c r="G127" s="274" t="s">
        <v>563</v>
      </c>
      <c r="H127" s="296" t="s">
        <v>335</v>
      </c>
      <c r="I127" s="277">
        <v>2</v>
      </c>
      <c r="J127" s="582">
        <v>1</v>
      </c>
      <c r="K127" s="277">
        <v>45</v>
      </c>
      <c r="L127" s="274"/>
      <c r="M127" s="274"/>
      <c r="N127" s="277" t="s">
        <v>724</v>
      </c>
      <c r="O127" s="274"/>
    </row>
    <row r="128" spans="1:32" s="652" customFormat="1" x14ac:dyDescent="0.2">
      <c r="A128" s="34" t="s">
        <v>21</v>
      </c>
      <c r="B128" s="274"/>
      <c r="C128" s="274" t="s">
        <v>613</v>
      </c>
      <c r="D128" s="274" t="s">
        <v>614</v>
      </c>
      <c r="E128" s="274" t="s">
        <v>723</v>
      </c>
      <c r="F128" s="274" t="s">
        <v>537</v>
      </c>
      <c r="G128" s="274" t="s">
        <v>747</v>
      </c>
      <c r="H128" s="296" t="s">
        <v>335</v>
      </c>
      <c r="I128" s="277">
        <v>2</v>
      </c>
      <c r="J128" s="301">
        <v>4</v>
      </c>
      <c r="K128" s="277">
        <v>80</v>
      </c>
      <c r="L128" s="274"/>
      <c r="M128" s="274"/>
      <c r="N128" s="582" t="s">
        <v>724</v>
      </c>
      <c r="O128" s="274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</row>
    <row r="129" spans="1:32" s="652" customFormat="1" x14ac:dyDescent="0.2">
      <c r="A129" s="34" t="s">
        <v>21</v>
      </c>
      <c r="B129" s="274"/>
      <c r="C129" s="274" t="s">
        <v>615</v>
      </c>
      <c r="D129" s="274" t="s">
        <v>634</v>
      </c>
      <c r="E129" s="274" t="s">
        <v>564</v>
      </c>
      <c r="F129" s="274" t="s">
        <v>537</v>
      </c>
      <c r="G129" s="274" t="s">
        <v>634</v>
      </c>
      <c r="H129" s="651" t="s">
        <v>301</v>
      </c>
      <c r="I129" s="653">
        <v>1</v>
      </c>
      <c r="J129" s="274">
        <v>8</v>
      </c>
      <c r="K129" s="582">
        <v>50</v>
      </c>
      <c r="L129" s="274"/>
      <c r="M129" s="274"/>
      <c r="N129" s="582" t="s">
        <v>724</v>
      </c>
      <c r="O129" s="582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</row>
    <row r="130" spans="1:32" s="652" customFormat="1" x14ac:dyDescent="0.2">
      <c r="A130" s="34" t="s">
        <v>21</v>
      </c>
      <c r="B130" s="274"/>
      <c r="C130" s="274" t="s">
        <v>616</v>
      </c>
      <c r="D130" s="274" t="s">
        <v>634</v>
      </c>
      <c r="E130" s="274" t="s">
        <v>564</v>
      </c>
      <c r="F130" s="274" t="s">
        <v>537</v>
      </c>
      <c r="G130" s="274" t="s">
        <v>634</v>
      </c>
      <c r="H130" s="651" t="s">
        <v>301</v>
      </c>
      <c r="I130" s="582">
        <v>2</v>
      </c>
      <c r="J130" s="274">
        <v>16</v>
      </c>
      <c r="K130" s="582">
        <v>330</v>
      </c>
      <c r="L130" s="274"/>
      <c r="M130" s="274"/>
      <c r="N130" s="582" t="s">
        <v>724</v>
      </c>
      <c r="O130" s="582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</row>
    <row r="131" spans="1:32" s="652" customFormat="1" x14ac:dyDescent="0.2">
      <c r="A131" s="34" t="s">
        <v>21</v>
      </c>
      <c r="B131" s="274"/>
      <c r="C131" s="274" t="s">
        <v>617</v>
      </c>
      <c r="D131" s="274" t="s">
        <v>618</v>
      </c>
      <c r="E131" s="274" t="s">
        <v>19</v>
      </c>
      <c r="F131" s="274" t="s">
        <v>537</v>
      </c>
      <c r="G131" s="274" t="s">
        <v>565</v>
      </c>
      <c r="H131" s="651" t="s">
        <v>301</v>
      </c>
      <c r="I131" s="582">
        <v>2</v>
      </c>
      <c r="J131" s="274">
        <v>4</v>
      </c>
      <c r="K131" s="582">
        <v>150</v>
      </c>
      <c r="L131" s="274"/>
      <c r="M131" s="274"/>
      <c r="N131" s="582" t="s">
        <v>724</v>
      </c>
      <c r="O131" s="582" t="s">
        <v>705</v>
      </c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</row>
    <row r="132" spans="1:32" s="652" customFormat="1" x14ac:dyDescent="0.2">
      <c r="A132" s="34" t="s">
        <v>21</v>
      </c>
      <c r="B132" s="274"/>
      <c r="C132" s="274" t="s">
        <v>619</v>
      </c>
      <c r="D132" s="274" t="s">
        <v>618</v>
      </c>
      <c r="E132" s="274" t="s">
        <v>19</v>
      </c>
      <c r="F132" s="274" t="s">
        <v>537</v>
      </c>
      <c r="G132" s="274" t="s">
        <v>745</v>
      </c>
      <c r="H132" s="651" t="s">
        <v>301</v>
      </c>
      <c r="I132" s="582">
        <v>2</v>
      </c>
      <c r="J132" s="274">
        <v>4</v>
      </c>
      <c r="K132" s="582">
        <v>150</v>
      </c>
      <c r="L132" s="274"/>
      <c r="M132" s="274"/>
      <c r="N132" s="582" t="s">
        <v>724</v>
      </c>
      <c r="O132" s="582" t="s">
        <v>706</v>
      </c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</row>
    <row r="133" spans="1:32" s="652" customFormat="1" x14ac:dyDescent="0.2">
      <c r="A133" s="34" t="s">
        <v>21</v>
      </c>
      <c r="B133" s="274"/>
      <c r="C133" s="274" t="s">
        <v>620</v>
      </c>
      <c r="D133" s="274" t="s">
        <v>621</v>
      </c>
      <c r="E133" s="274" t="s">
        <v>19</v>
      </c>
      <c r="F133" s="274" t="s">
        <v>538</v>
      </c>
      <c r="G133" s="274" t="s">
        <v>621</v>
      </c>
      <c r="H133" s="651" t="s">
        <v>301</v>
      </c>
      <c r="I133" s="582">
        <v>2</v>
      </c>
      <c r="J133" s="274">
        <v>4</v>
      </c>
      <c r="K133" s="582">
        <v>1250</v>
      </c>
      <c r="L133" s="274"/>
      <c r="M133" s="274"/>
      <c r="N133" s="582" t="s">
        <v>725</v>
      </c>
      <c r="O133" s="582" t="s">
        <v>707</v>
      </c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</row>
    <row r="134" spans="1:32" s="652" customFormat="1" x14ac:dyDescent="0.2">
      <c r="A134" s="34" t="s">
        <v>21</v>
      </c>
      <c r="B134" s="274"/>
      <c r="C134" s="274" t="s">
        <v>622</v>
      </c>
      <c r="D134" s="274" t="s">
        <v>621</v>
      </c>
      <c r="E134" s="274" t="s">
        <v>19</v>
      </c>
      <c r="F134" s="274" t="s">
        <v>538</v>
      </c>
      <c r="G134" s="274" t="s">
        <v>634</v>
      </c>
      <c r="H134" s="651" t="s">
        <v>301</v>
      </c>
      <c r="I134" s="582">
        <v>2</v>
      </c>
      <c r="J134" s="274">
        <v>4</v>
      </c>
      <c r="K134" s="582">
        <v>1250</v>
      </c>
      <c r="L134" s="274"/>
      <c r="M134" s="274"/>
      <c r="N134" s="582" t="s">
        <v>724</v>
      </c>
      <c r="O134" s="582" t="s">
        <v>708</v>
      </c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</row>
    <row r="135" spans="1:32" s="652" customFormat="1" x14ac:dyDescent="0.2">
      <c r="A135" s="34" t="s">
        <v>21</v>
      </c>
      <c r="B135" s="274"/>
      <c r="C135" s="274" t="s">
        <v>623</v>
      </c>
      <c r="D135" s="274" t="s">
        <v>624</v>
      </c>
      <c r="E135" s="274" t="s">
        <v>19</v>
      </c>
      <c r="F135" s="274" t="s">
        <v>537</v>
      </c>
      <c r="G135" s="274" t="s">
        <v>621</v>
      </c>
      <c r="H135" s="651" t="s">
        <v>301</v>
      </c>
      <c r="I135" s="582">
        <v>2</v>
      </c>
      <c r="J135" s="274">
        <v>2</v>
      </c>
      <c r="K135" s="582">
        <v>7330</v>
      </c>
      <c r="L135" s="274"/>
      <c r="M135" s="274"/>
      <c r="N135" s="582" t="s">
        <v>725</v>
      </c>
      <c r="O135" s="582" t="s">
        <v>709</v>
      </c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</row>
    <row r="136" spans="1:32" s="652" customFormat="1" x14ac:dyDescent="0.2">
      <c r="A136" s="34" t="s">
        <v>21</v>
      </c>
      <c r="B136" s="274"/>
      <c r="C136" s="274" t="s">
        <v>626</v>
      </c>
      <c r="D136" s="274" t="s">
        <v>627</v>
      </c>
      <c r="E136" s="274" t="s">
        <v>723</v>
      </c>
      <c r="F136" s="274" t="s">
        <v>564</v>
      </c>
      <c r="G136" s="274" t="s">
        <v>565</v>
      </c>
      <c r="H136" s="296" t="s">
        <v>335</v>
      </c>
      <c r="I136" s="582">
        <v>4</v>
      </c>
      <c r="J136" s="274">
        <v>16</v>
      </c>
      <c r="K136" s="582">
        <v>1720</v>
      </c>
      <c r="L136" s="274"/>
      <c r="M136" s="274"/>
      <c r="N136" s="582" t="s">
        <v>724</v>
      </c>
      <c r="O136" s="582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</row>
    <row r="137" spans="1:32" s="652" customFormat="1" x14ac:dyDescent="0.2">
      <c r="A137" s="34" t="s">
        <v>21</v>
      </c>
      <c r="B137" s="274"/>
      <c r="C137" s="274" t="s">
        <v>628</v>
      </c>
      <c r="D137" s="274" t="s">
        <v>634</v>
      </c>
      <c r="E137" s="274" t="s">
        <v>19</v>
      </c>
      <c r="F137" s="274" t="s">
        <v>538</v>
      </c>
      <c r="G137" s="274" t="s">
        <v>634</v>
      </c>
      <c r="H137" s="651" t="s">
        <v>301</v>
      </c>
      <c r="I137" s="582">
        <v>8</v>
      </c>
      <c r="J137" s="274">
        <v>32</v>
      </c>
      <c r="K137" s="582">
        <v>270</v>
      </c>
      <c r="L137" s="274"/>
      <c r="M137" s="274"/>
      <c r="N137" s="582" t="s">
        <v>724</v>
      </c>
      <c r="O137" s="582" t="s">
        <v>710</v>
      </c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</row>
    <row r="138" spans="1:32" s="652" customFormat="1" x14ac:dyDescent="0.2">
      <c r="A138" s="34" t="s">
        <v>21</v>
      </c>
      <c r="B138" s="274"/>
      <c r="C138" s="274" t="s">
        <v>629</v>
      </c>
      <c r="D138" s="274" t="s">
        <v>631</v>
      </c>
      <c r="E138" s="274" t="s">
        <v>630</v>
      </c>
      <c r="F138" s="274" t="s">
        <v>545</v>
      </c>
      <c r="G138" s="274" t="s">
        <v>631</v>
      </c>
      <c r="H138" s="651" t="s">
        <v>301</v>
      </c>
      <c r="I138" s="582">
        <v>16</v>
      </c>
      <c r="J138" s="274">
        <v>32</v>
      </c>
      <c r="K138" s="582">
        <v>570</v>
      </c>
      <c r="L138" s="274"/>
      <c r="M138" s="274"/>
      <c r="N138" s="582" t="s">
        <v>724</v>
      </c>
      <c r="O138" s="582" t="s">
        <v>711</v>
      </c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</row>
    <row r="139" spans="1:32" s="652" customFormat="1" x14ac:dyDescent="0.2">
      <c r="A139" s="34" t="s">
        <v>21</v>
      </c>
      <c r="B139" s="274"/>
      <c r="C139" s="274" t="s">
        <v>632</v>
      </c>
      <c r="D139" s="274" t="s">
        <v>634</v>
      </c>
      <c r="E139" s="274" t="s">
        <v>19</v>
      </c>
      <c r="F139" s="274" t="s">
        <v>538</v>
      </c>
      <c r="G139" s="274" t="s">
        <v>634</v>
      </c>
      <c r="H139" s="651" t="s">
        <v>301</v>
      </c>
      <c r="I139" s="582">
        <v>2</v>
      </c>
      <c r="J139" s="274">
        <v>8</v>
      </c>
      <c r="K139" s="582">
        <v>85</v>
      </c>
      <c r="L139" s="274"/>
      <c r="M139" s="274"/>
      <c r="N139" s="582" t="s">
        <v>724</v>
      </c>
      <c r="O139" s="582" t="s">
        <v>712</v>
      </c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</row>
    <row r="140" spans="1:32" s="652" customFormat="1" x14ac:dyDescent="0.2">
      <c r="A140" s="34" t="s">
        <v>21</v>
      </c>
      <c r="B140" s="274"/>
      <c r="C140" s="274" t="s">
        <v>633</v>
      </c>
      <c r="D140" s="274" t="s">
        <v>634</v>
      </c>
      <c r="E140" s="274" t="s">
        <v>19</v>
      </c>
      <c r="F140" s="274" t="s">
        <v>538</v>
      </c>
      <c r="G140" s="274" t="s">
        <v>634</v>
      </c>
      <c r="H140" s="651" t="s">
        <v>301</v>
      </c>
      <c r="I140" s="582">
        <v>4</v>
      </c>
      <c r="J140" s="274">
        <v>8</v>
      </c>
      <c r="K140" s="582">
        <v>70</v>
      </c>
      <c r="L140" s="274"/>
      <c r="M140" s="274"/>
      <c r="N140" s="582" t="s">
        <v>724</v>
      </c>
      <c r="O140" s="582" t="s">
        <v>713</v>
      </c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</row>
    <row r="141" spans="1:32" s="652" customFormat="1" x14ac:dyDescent="0.2">
      <c r="A141" s="34" t="s">
        <v>21</v>
      </c>
      <c r="B141" s="274"/>
      <c r="C141" s="274" t="s">
        <v>635</v>
      </c>
      <c r="D141" s="274" t="s">
        <v>634</v>
      </c>
      <c r="E141" s="274" t="s">
        <v>19</v>
      </c>
      <c r="F141" s="274" t="s">
        <v>538</v>
      </c>
      <c r="G141" s="274" t="s">
        <v>634</v>
      </c>
      <c r="H141" s="651" t="s">
        <v>301</v>
      </c>
      <c r="I141" s="582">
        <v>4</v>
      </c>
      <c r="J141" s="274">
        <v>24</v>
      </c>
      <c r="K141" s="582">
        <v>180</v>
      </c>
      <c r="L141" s="274"/>
      <c r="M141" s="274"/>
      <c r="N141" s="582" t="s">
        <v>724</v>
      </c>
      <c r="O141" s="582" t="s">
        <v>714</v>
      </c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</row>
    <row r="142" spans="1:32" s="652" customFormat="1" x14ac:dyDescent="0.2">
      <c r="A142" s="34" t="s">
        <v>21</v>
      </c>
      <c r="B142" s="274"/>
      <c r="C142" s="274" t="s">
        <v>639</v>
      </c>
      <c r="D142" s="274" t="s">
        <v>634</v>
      </c>
      <c r="E142" s="274" t="s">
        <v>206</v>
      </c>
      <c r="F142" s="274" t="s">
        <v>537</v>
      </c>
      <c r="G142" s="274" t="s">
        <v>634</v>
      </c>
      <c r="H142" s="651" t="s">
        <v>301</v>
      </c>
      <c r="I142" s="582">
        <v>2</v>
      </c>
      <c r="J142" s="274">
        <v>8</v>
      </c>
      <c r="K142" s="582">
        <v>200</v>
      </c>
      <c r="L142" s="274"/>
      <c r="M142" s="274"/>
      <c r="N142" s="582" t="s">
        <v>724</v>
      </c>
      <c r="O142" s="582" t="s">
        <v>715</v>
      </c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</row>
    <row r="143" spans="1:32" s="652" customFormat="1" x14ac:dyDescent="0.2">
      <c r="A143" s="34" t="s">
        <v>21</v>
      </c>
      <c r="B143" s="274"/>
      <c r="C143" s="274" t="s">
        <v>640</v>
      </c>
      <c r="D143" s="274" t="s">
        <v>634</v>
      </c>
      <c r="E143" s="274" t="s">
        <v>206</v>
      </c>
      <c r="F143" s="274" t="s">
        <v>537</v>
      </c>
      <c r="G143" s="274" t="s">
        <v>634</v>
      </c>
      <c r="H143" s="651" t="s">
        <v>301</v>
      </c>
      <c r="I143" s="582">
        <v>4</v>
      </c>
      <c r="J143" s="274">
        <v>8</v>
      </c>
      <c r="K143" s="582">
        <v>70</v>
      </c>
      <c r="L143" s="274"/>
      <c r="M143" s="274"/>
      <c r="N143" s="582" t="s">
        <v>724</v>
      </c>
      <c r="O143" s="582" t="s">
        <v>716</v>
      </c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</row>
    <row r="144" spans="1:32" s="652" customFormat="1" x14ac:dyDescent="0.2">
      <c r="A144" s="34" t="s">
        <v>21</v>
      </c>
      <c r="B144" s="274"/>
      <c r="C144" s="274" t="s">
        <v>641</v>
      </c>
      <c r="D144" s="274" t="s">
        <v>634</v>
      </c>
      <c r="E144" s="274" t="s">
        <v>206</v>
      </c>
      <c r="F144" s="274" t="s">
        <v>537</v>
      </c>
      <c r="G144" s="274" t="s">
        <v>634</v>
      </c>
      <c r="H144" s="651" t="s">
        <v>301</v>
      </c>
      <c r="I144" s="582">
        <v>1</v>
      </c>
      <c r="J144" s="274">
        <v>4</v>
      </c>
      <c r="K144" s="582">
        <v>285</v>
      </c>
      <c r="L144" s="274"/>
      <c r="M144" s="274"/>
      <c r="N144" s="582" t="s">
        <v>724</v>
      </c>
      <c r="O144" s="582" t="s">
        <v>717</v>
      </c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</row>
    <row r="145" spans="1:32" s="652" customFormat="1" x14ac:dyDescent="0.2">
      <c r="A145" s="34" t="s">
        <v>28</v>
      </c>
      <c r="B145" s="274"/>
      <c r="C145" s="274" t="s">
        <v>644</v>
      </c>
      <c r="D145" s="274" t="s">
        <v>471</v>
      </c>
      <c r="E145" s="274" t="s">
        <v>191</v>
      </c>
      <c r="F145" s="274" t="s">
        <v>537</v>
      </c>
      <c r="G145" s="274" t="s">
        <v>730</v>
      </c>
      <c r="H145" s="651" t="s">
        <v>301</v>
      </c>
      <c r="I145" s="582">
        <v>4</v>
      </c>
      <c r="J145" s="274">
        <v>8</v>
      </c>
      <c r="K145" s="582">
        <v>380</v>
      </c>
      <c r="L145" s="274"/>
      <c r="M145" s="274"/>
      <c r="N145" s="582" t="s">
        <v>724</v>
      </c>
      <c r="O145" s="582" t="s">
        <v>718</v>
      </c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</row>
    <row r="146" spans="1:32" s="652" customFormat="1" x14ac:dyDescent="0.2">
      <c r="A146" s="34" t="s">
        <v>28</v>
      </c>
      <c r="B146" s="274"/>
      <c r="C146" s="274" t="s">
        <v>646</v>
      </c>
      <c r="D146" s="274" t="s">
        <v>621</v>
      </c>
      <c r="E146" s="274" t="s">
        <v>19</v>
      </c>
      <c r="F146" s="274" t="s">
        <v>538</v>
      </c>
      <c r="G146" s="274" t="s">
        <v>621</v>
      </c>
      <c r="H146" s="651" t="s">
        <v>301</v>
      </c>
      <c r="I146" s="582">
        <v>2</v>
      </c>
      <c r="J146" s="274">
        <v>4</v>
      </c>
      <c r="K146" s="582">
        <v>1250</v>
      </c>
      <c r="L146" s="274"/>
      <c r="M146" s="274"/>
      <c r="N146" s="582" t="s">
        <v>725</v>
      </c>
      <c r="O146" s="582" t="s">
        <v>719</v>
      </c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</row>
    <row r="147" spans="1:32" s="652" customFormat="1" x14ac:dyDescent="0.2">
      <c r="A147" s="34" t="s">
        <v>28</v>
      </c>
      <c r="B147" s="274"/>
      <c r="C147" s="274" t="s">
        <v>669</v>
      </c>
      <c r="D147" s="274" t="s">
        <v>746</v>
      </c>
      <c r="E147" s="274" t="s">
        <v>19</v>
      </c>
      <c r="F147" s="274" t="s">
        <v>545</v>
      </c>
      <c r="G147" s="274" t="s">
        <v>562</v>
      </c>
      <c r="H147" s="651" t="s">
        <v>301</v>
      </c>
      <c r="I147" s="582">
        <v>4</v>
      </c>
      <c r="J147" s="274">
        <v>32</v>
      </c>
      <c r="K147" s="582">
        <v>550</v>
      </c>
      <c r="L147" s="274"/>
      <c r="M147" s="274"/>
      <c r="N147" s="582" t="s">
        <v>724</v>
      </c>
      <c r="O147" s="582" t="s">
        <v>720</v>
      </c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</row>
    <row r="148" spans="1:32" s="652" customFormat="1" x14ac:dyDescent="0.2">
      <c r="A148" s="34" t="s">
        <v>28</v>
      </c>
      <c r="B148" s="274"/>
      <c r="C148" s="274" t="s">
        <v>647</v>
      </c>
      <c r="D148" s="274" t="s">
        <v>648</v>
      </c>
      <c r="E148" s="274" t="s">
        <v>723</v>
      </c>
      <c r="F148" s="274" t="s">
        <v>564</v>
      </c>
      <c r="G148" s="274" t="s">
        <v>565</v>
      </c>
      <c r="H148" s="651" t="s">
        <v>301</v>
      </c>
      <c r="I148" s="582">
        <v>4</v>
      </c>
      <c r="J148" s="274">
        <v>16</v>
      </c>
      <c r="K148" s="582">
        <v>1795</v>
      </c>
      <c r="L148" s="274"/>
      <c r="M148" s="274"/>
      <c r="N148" s="582" t="s">
        <v>724</v>
      </c>
      <c r="O148" s="582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</row>
    <row r="149" spans="1:32" s="652" customFormat="1" x14ac:dyDescent="0.2">
      <c r="A149" s="34" t="s">
        <v>28</v>
      </c>
      <c r="B149" s="274"/>
      <c r="C149" s="274" t="s">
        <v>649</v>
      </c>
      <c r="D149" s="274" t="s">
        <v>650</v>
      </c>
      <c r="E149" s="274" t="s">
        <v>723</v>
      </c>
      <c r="F149" s="274" t="s">
        <v>564</v>
      </c>
      <c r="G149" s="274" t="s">
        <v>565</v>
      </c>
      <c r="H149" s="296" t="s">
        <v>335</v>
      </c>
      <c r="I149" s="582">
        <v>4</v>
      </c>
      <c r="J149" s="274">
        <v>2</v>
      </c>
      <c r="K149" s="582">
        <v>20</v>
      </c>
      <c r="L149" s="274"/>
      <c r="M149" s="274"/>
      <c r="N149" s="582" t="s">
        <v>724</v>
      </c>
      <c r="O149" s="582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</row>
    <row r="150" spans="1:32" s="652" customFormat="1" x14ac:dyDescent="0.2">
      <c r="A150" s="34" t="s">
        <v>28</v>
      </c>
      <c r="B150" s="274"/>
      <c r="C150" s="34" t="s">
        <v>652</v>
      </c>
      <c r="D150" s="274" t="s">
        <v>471</v>
      </c>
      <c r="E150" s="274" t="s">
        <v>572</v>
      </c>
      <c r="F150" s="274" t="s">
        <v>726</v>
      </c>
      <c r="G150" s="274" t="s">
        <v>729</v>
      </c>
      <c r="H150" s="651" t="s">
        <v>301</v>
      </c>
      <c r="I150" s="582">
        <v>4</v>
      </c>
      <c r="J150" s="274">
        <v>16</v>
      </c>
      <c r="K150" s="582">
        <v>740</v>
      </c>
      <c r="L150" s="274"/>
      <c r="M150" s="274"/>
      <c r="N150" s="582" t="s">
        <v>724</v>
      </c>
      <c r="O150" s="582" t="s">
        <v>688</v>
      </c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</row>
    <row r="151" spans="1:32" s="652" customFormat="1" x14ac:dyDescent="0.2">
      <c r="A151" s="34" t="s">
        <v>28</v>
      </c>
      <c r="B151" s="274"/>
      <c r="C151" s="274" t="s">
        <v>657</v>
      </c>
      <c r="D151" s="274" t="s">
        <v>658</v>
      </c>
      <c r="E151" s="274" t="s">
        <v>206</v>
      </c>
      <c r="F151" s="274" t="s">
        <v>537</v>
      </c>
      <c r="G151" s="274" t="s">
        <v>658</v>
      </c>
      <c r="H151" s="651" t="s">
        <v>301</v>
      </c>
      <c r="I151" s="582">
        <v>8</v>
      </c>
      <c r="J151" s="274">
        <v>24</v>
      </c>
      <c r="K151" s="582">
        <v>2020</v>
      </c>
      <c r="L151" s="274"/>
      <c r="M151" s="274"/>
      <c r="N151" s="582" t="s">
        <v>724</v>
      </c>
      <c r="O151" s="582" t="s">
        <v>721</v>
      </c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</row>
    <row r="152" spans="1:32" x14ac:dyDescent="0.2">
      <c r="A152" s="274"/>
      <c r="B152" s="274"/>
      <c r="C152" s="274"/>
      <c r="D152" s="274"/>
      <c r="E152" s="274"/>
      <c r="F152" s="274"/>
      <c r="G152" s="274"/>
      <c r="H152" s="274"/>
      <c r="I152" s="274"/>
      <c r="J152" s="274"/>
      <c r="K152" s="274"/>
      <c r="L152" s="274"/>
      <c r="M152" s="274"/>
      <c r="N152" s="274"/>
      <c r="O152" s="274"/>
    </row>
    <row r="153" spans="1:32" x14ac:dyDescent="0.2">
      <c r="A153" s="274"/>
      <c r="B153" s="274"/>
      <c r="C153" s="274"/>
      <c r="D153" s="274"/>
      <c r="E153" s="274"/>
      <c r="F153" s="274"/>
      <c r="G153" s="274"/>
      <c r="H153" s="274"/>
      <c r="I153" s="274"/>
      <c r="J153" s="274"/>
      <c r="K153" s="274"/>
      <c r="L153" s="274"/>
      <c r="M153" s="274"/>
      <c r="N153" s="274"/>
      <c r="O153" s="274"/>
    </row>
    <row r="154" spans="1:32" x14ac:dyDescent="0.2">
      <c r="A154" s="274"/>
      <c r="B154" s="274"/>
      <c r="C154" s="274"/>
      <c r="D154" s="274"/>
      <c r="E154" s="274"/>
      <c r="F154" s="274"/>
      <c r="G154" s="274"/>
      <c r="H154" s="274"/>
      <c r="I154" s="274"/>
      <c r="J154" s="274"/>
      <c r="K154" s="274"/>
      <c r="L154" s="274"/>
      <c r="M154" s="274"/>
      <c r="N154" s="274"/>
      <c r="O154" s="274"/>
    </row>
    <row r="155" spans="1:32" x14ac:dyDescent="0.2">
      <c r="A155" s="274"/>
      <c r="B155" s="274"/>
      <c r="C155" s="274"/>
      <c r="D155" s="274"/>
      <c r="E155" s="274"/>
      <c r="F155" s="274"/>
      <c r="G155" s="274"/>
      <c r="H155" s="274"/>
      <c r="I155" s="274"/>
      <c r="J155" s="274"/>
      <c r="K155" s="274"/>
      <c r="L155" s="274"/>
      <c r="M155" s="274"/>
      <c r="N155" s="274"/>
      <c r="O155" s="274"/>
    </row>
    <row r="156" spans="1:32" x14ac:dyDescent="0.2">
      <c r="A156" s="274"/>
      <c r="B156" s="274"/>
      <c r="C156" s="274"/>
      <c r="D156" s="274"/>
      <c r="E156" s="274"/>
      <c r="F156" s="274"/>
      <c r="G156" s="274"/>
      <c r="H156" s="274"/>
      <c r="I156" s="274"/>
      <c r="J156" s="274"/>
      <c r="K156" s="274"/>
      <c r="L156" s="274"/>
      <c r="M156" s="274"/>
      <c r="N156" s="274"/>
      <c r="O156" s="274"/>
    </row>
    <row r="157" spans="1:32" x14ac:dyDescent="0.2">
      <c r="A157" s="274"/>
      <c r="B157" s="274"/>
      <c r="C157" s="274"/>
      <c r="D157" s="274"/>
      <c r="E157" s="274"/>
      <c r="F157" s="274"/>
      <c r="G157" s="274"/>
      <c r="H157" s="274"/>
      <c r="I157" s="274"/>
      <c r="J157" s="274"/>
      <c r="K157" s="274"/>
      <c r="L157" s="274"/>
      <c r="M157" s="274"/>
      <c r="N157" s="274"/>
      <c r="O157" s="274"/>
    </row>
    <row r="158" spans="1:32" x14ac:dyDescent="0.2">
      <c r="A158" s="274"/>
      <c r="B158" s="274"/>
      <c r="C158" s="274"/>
      <c r="D158" s="274"/>
      <c r="E158" s="274"/>
      <c r="F158" s="274"/>
      <c r="G158" s="274"/>
      <c r="H158" s="274"/>
      <c r="I158" s="274"/>
      <c r="J158" s="274"/>
      <c r="K158" s="274"/>
      <c r="L158" s="274"/>
      <c r="M158" s="274"/>
      <c r="N158" s="274"/>
      <c r="O158" s="274"/>
    </row>
    <row r="159" spans="1:32" x14ac:dyDescent="0.2">
      <c r="A159" s="274"/>
      <c r="B159" s="274"/>
      <c r="C159" s="274"/>
      <c r="D159" s="274"/>
      <c r="E159" s="274"/>
      <c r="F159" s="274"/>
      <c r="G159" s="274"/>
      <c r="H159" s="274"/>
      <c r="I159" s="274"/>
      <c r="J159" s="274"/>
      <c r="K159" s="274"/>
      <c r="L159" s="274"/>
      <c r="M159" s="274"/>
      <c r="N159" s="274"/>
      <c r="O159" s="274"/>
    </row>
    <row r="160" spans="1:32" x14ac:dyDescent="0.2">
      <c r="A160" s="274"/>
      <c r="B160" s="274"/>
      <c r="C160" s="274"/>
      <c r="D160" s="274"/>
      <c r="E160" s="274"/>
      <c r="F160" s="274"/>
      <c r="G160" s="274"/>
      <c r="H160" s="274"/>
      <c r="I160" s="274"/>
      <c r="J160" s="274"/>
      <c r="K160" s="274"/>
      <c r="L160" s="274"/>
      <c r="M160" s="274"/>
      <c r="N160" s="274"/>
      <c r="O160" s="274"/>
    </row>
    <row r="161" spans="1:15" x14ac:dyDescent="0.2">
      <c r="A161" s="274"/>
      <c r="B161" s="274"/>
      <c r="C161" s="274"/>
      <c r="D161" s="274"/>
      <c r="E161" s="274"/>
      <c r="F161" s="274"/>
      <c r="G161" s="274"/>
      <c r="H161" s="274"/>
      <c r="I161" s="274"/>
      <c r="J161" s="274"/>
      <c r="K161" s="274"/>
      <c r="L161" s="274"/>
      <c r="M161" s="274"/>
      <c r="N161" s="274"/>
      <c r="O161" s="274"/>
    </row>
    <row r="162" spans="1:15" x14ac:dyDescent="0.2">
      <c r="A162" s="274"/>
      <c r="B162" s="274"/>
      <c r="C162" s="274"/>
      <c r="D162" s="274"/>
      <c r="E162" s="274"/>
      <c r="F162" s="274"/>
      <c r="G162" s="274"/>
      <c r="H162" s="274"/>
      <c r="I162" s="274"/>
      <c r="J162" s="274"/>
      <c r="K162" s="274"/>
      <c r="L162" s="274"/>
      <c r="M162" s="274"/>
      <c r="N162" s="274"/>
      <c r="O162" s="274"/>
    </row>
    <row r="163" spans="1:15" ht="12.75" customHeight="1" x14ac:dyDescent="0.2">
      <c r="A163" s="274"/>
      <c r="B163" s="274"/>
      <c r="C163" s="274"/>
      <c r="D163" s="274"/>
      <c r="E163" s="274"/>
      <c r="F163" s="274"/>
      <c r="G163" s="274"/>
      <c r="H163" s="274"/>
      <c r="I163" s="274"/>
      <c r="J163" s="274"/>
      <c r="K163" s="274"/>
      <c r="L163" s="274"/>
      <c r="M163" s="274"/>
      <c r="N163" s="274"/>
      <c r="O163" s="274"/>
    </row>
    <row r="164" spans="1:15" x14ac:dyDescent="0.2">
      <c r="A164" s="274"/>
      <c r="B164" s="274"/>
      <c r="C164" s="274"/>
      <c r="D164" s="274"/>
      <c r="E164" s="274"/>
      <c r="F164" s="274"/>
      <c r="G164" s="274"/>
      <c r="H164" s="274"/>
      <c r="I164" s="274"/>
      <c r="J164" s="274"/>
      <c r="K164" s="274"/>
      <c r="L164" s="274"/>
      <c r="M164" s="274"/>
      <c r="N164" s="274"/>
      <c r="O164" s="274"/>
    </row>
    <row r="165" spans="1:15" x14ac:dyDescent="0.2">
      <c r="A165" s="274"/>
      <c r="B165" s="274"/>
      <c r="C165" s="274"/>
      <c r="D165" s="274"/>
      <c r="E165" s="274"/>
      <c r="F165" s="274"/>
      <c r="G165" s="274"/>
      <c r="H165" s="274"/>
      <c r="I165" s="274"/>
      <c r="J165" s="274"/>
      <c r="K165" s="274"/>
      <c r="L165" s="274"/>
      <c r="M165" s="274"/>
      <c r="N165" s="274"/>
      <c r="O165" s="274"/>
    </row>
    <row r="166" spans="1:15" x14ac:dyDescent="0.2">
      <c r="A166" s="274"/>
      <c r="B166" s="274"/>
      <c r="C166" s="274"/>
      <c r="D166" s="274"/>
      <c r="E166" s="274"/>
      <c r="F166" s="274"/>
      <c r="G166" s="274"/>
      <c r="H166" s="274"/>
      <c r="I166" s="274"/>
      <c r="J166" s="274"/>
      <c r="K166" s="274"/>
      <c r="L166" s="274"/>
      <c r="M166" s="274"/>
      <c r="N166" s="274"/>
      <c r="O166" s="274"/>
    </row>
    <row r="167" spans="1:15" x14ac:dyDescent="0.2">
      <c r="A167" s="274"/>
      <c r="B167" s="274"/>
      <c r="C167" s="274"/>
      <c r="D167" s="274"/>
      <c r="E167" s="274"/>
      <c r="F167" s="274"/>
      <c r="G167" s="274"/>
      <c r="H167" s="274"/>
      <c r="I167" s="274"/>
      <c r="J167" s="274"/>
      <c r="K167" s="274"/>
      <c r="L167" s="274"/>
      <c r="M167" s="274"/>
      <c r="N167" s="274"/>
      <c r="O167" s="274"/>
    </row>
    <row r="168" spans="1:15" x14ac:dyDescent="0.2">
      <c r="A168" s="274"/>
      <c r="B168" s="274"/>
      <c r="C168" s="274"/>
      <c r="D168" s="274"/>
      <c r="E168" s="274"/>
      <c r="F168" s="274"/>
      <c r="G168" s="274"/>
      <c r="H168" s="274"/>
      <c r="I168" s="274"/>
      <c r="J168" s="274"/>
      <c r="K168" s="274"/>
      <c r="L168" s="274"/>
      <c r="M168" s="274"/>
      <c r="N168" s="274"/>
      <c r="O168" s="274"/>
    </row>
    <row r="169" spans="1:15" x14ac:dyDescent="0.2">
      <c r="A169" s="274"/>
      <c r="B169" s="274"/>
      <c r="C169" s="274"/>
      <c r="D169" s="274"/>
      <c r="E169" s="274"/>
      <c r="F169" s="274"/>
      <c r="G169" s="274"/>
      <c r="H169" s="274"/>
      <c r="I169" s="274"/>
      <c r="J169" s="274"/>
      <c r="K169" s="274"/>
      <c r="L169" s="274"/>
      <c r="M169" s="274"/>
      <c r="N169" s="274"/>
      <c r="O169" s="274"/>
    </row>
    <row r="170" spans="1:15" x14ac:dyDescent="0.2">
      <c r="A170" s="274"/>
      <c r="B170" s="274"/>
      <c r="C170" s="274"/>
      <c r="D170" s="274"/>
      <c r="E170" s="274"/>
      <c r="F170" s="274"/>
      <c r="G170" s="274"/>
      <c r="H170" s="274"/>
      <c r="I170" s="274"/>
      <c r="J170" s="274"/>
      <c r="K170" s="274"/>
      <c r="L170" s="274"/>
      <c r="M170" s="274"/>
      <c r="N170" s="274"/>
      <c r="O170" s="274"/>
    </row>
    <row r="171" spans="1:15" x14ac:dyDescent="0.2">
      <c r="A171" s="274"/>
      <c r="B171" s="274"/>
      <c r="C171" s="274"/>
      <c r="D171" s="274"/>
      <c r="E171" s="274"/>
      <c r="F171" s="274"/>
      <c r="G171" s="274"/>
      <c r="H171" s="274"/>
      <c r="I171" s="274"/>
      <c r="J171" s="274"/>
      <c r="K171" s="274"/>
      <c r="L171" s="274"/>
      <c r="M171" s="274"/>
      <c r="N171" s="274"/>
      <c r="O171" s="274"/>
    </row>
    <row r="172" spans="1:15" x14ac:dyDescent="0.2">
      <c r="A172" s="274"/>
      <c r="B172" s="274"/>
      <c r="C172" s="274"/>
      <c r="D172" s="274"/>
      <c r="E172" s="274"/>
      <c r="F172" s="274"/>
      <c r="G172" s="274"/>
      <c r="H172" s="274"/>
      <c r="I172" s="274"/>
      <c r="J172" s="274"/>
      <c r="K172" s="274"/>
      <c r="L172" s="274"/>
      <c r="M172" s="274"/>
      <c r="N172" s="274"/>
      <c r="O172" s="274"/>
    </row>
    <row r="173" spans="1:15" x14ac:dyDescent="0.2">
      <c r="A173" s="274"/>
      <c r="B173" s="274"/>
      <c r="C173" s="274"/>
      <c r="D173" s="274"/>
      <c r="E173" s="274"/>
      <c r="F173" s="274"/>
      <c r="G173" s="274"/>
      <c r="H173" s="274"/>
      <c r="I173" s="274"/>
      <c r="J173" s="274"/>
      <c r="K173" s="274"/>
      <c r="L173" s="274"/>
      <c r="M173" s="274"/>
      <c r="N173" s="274"/>
      <c r="O173" s="274"/>
    </row>
    <row r="174" spans="1:15" x14ac:dyDescent="0.2">
      <c r="A174" s="274"/>
      <c r="B174" s="274"/>
      <c r="C174" s="274"/>
      <c r="D174" s="274"/>
      <c r="E174" s="274"/>
      <c r="F174" s="274"/>
      <c r="G174" s="274"/>
      <c r="H174" s="274"/>
      <c r="I174" s="274"/>
      <c r="J174" s="274"/>
      <c r="K174" s="274"/>
      <c r="L174" s="274"/>
      <c r="M174" s="274"/>
      <c r="N174" s="274"/>
      <c r="O174" s="274"/>
    </row>
    <row r="175" spans="1:15" x14ac:dyDescent="0.2">
      <c r="A175" s="274"/>
      <c r="B175" s="274"/>
      <c r="C175" s="274"/>
      <c r="D175" s="274"/>
      <c r="E175" s="274"/>
      <c r="F175" s="274"/>
      <c r="G175" s="274"/>
      <c r="H175" s="274"/>
      <c r="I175" s="274"/>
      <c r="J175" s="274"/>
      <c r="K175" s="274"/>
      <c r="L175" s="274"/>
      <c r="M175" s="274"/>
      <c r="N175" s="274"/>
      <c r="O175" s="274"/>
    </row>
    <row r="176" spans="1:15" x14ac:dyDescent="0.2">
      <c r="A176" s="274"/>
      <c r="B176" s="274"/>
      <c r="C176" s="274"/>
      <c r="D176" s="274"/>
      <c r="E176" s="274"/>
      <c r="F176" s="274"/>
      <c r="G176" s="274"/>
      <c r="H176" s="274"/>
      <c r="I176" s="274"/>
      <c r="J176" s="274"/>
      <c r="K176" s="274"/>
      <c r="L176" s="274"/>
      <c r="M176" s="274"/>
      <c r="N176" s="274"/>
      <c r="O176" s="274"/>
    </row>
    <row r="177" spans="1:15" x14ac:dyDescent="0.2">
      <c r="A177" s="274"/>
      <c r="B177" s="274"/>
      <c r="C177" s="274"/>
      <c r="D177" s="274"/>
      <c r="E177" s="274"/>
      <c r="F177" s="274"/>
      <c r="G177" s="274"/>
      <c r="H177" s="274"/>
      <c r="I177" s="274"/>
      <c r="J177" s="274"/>
      <c r="K177" s="274"/>
      <c r="L177" s="274"/>
      <c r="M177" s="274"/>
      <c r="N177" s="274"/>
      <c r="O177" s="274"/>
    </row>
    <row r="178" spans="1:15" x14ac:dyDescent="0.2">
      <c r="A178" s="274"/>
      <c r="B178" s="274"/>
      <c r="C178" s="274"/>
      <c r="D178" s="274"/>
      <c r="E178" s="274"/>
      <c r="F178" s="274"/>
      <c r="G178" s="274"/>
      <c r="H178" s="274"/>
      <c r="I178" s="274"/>
      <c r="J178" s="274"/>
      <c r="K178" s="274"/>
      <c r="L178" s="274"/>
      <c r="M178" s="274"/>
      <c r="N178" s="274"/>
      <c r="O178" s="274"/>
    </row>
    <row r="179" spans="1:15" x14ac:dyDescent="0.2">
      <c r="A179" s="274"/>
      <c r="B179" s="274"/>
      <c r="C179" s="274"/>
      <c r="D179" s="274"/>
      <c r="E179" s="274"/>
      <c r="F179" s="274"/>
      <c r="G179" s="274"/>
      <c r="H179" s="274"/>
      <c r="I179" s="274"/>
      <c r="J179" s="274"/>
      <c r="K179" s="274"/>
      <c r="L179" s="274"/>
      <c r="M179" s="274"/>
      <c r="N179" s="274"/>
      <c r="O179" s="274"/>
    </row>
    <row r="180" spans="1:15" x14ac:dyDescent="0.2">
      <c r="A180" s="274"/>
      <c r="B180" s="274"/>
      <c r="C180" s="274"/>
      <c r="D180" s="274"/>
      <c r="E180" s="274"/>
      <c r="F180" s="274"/>
      <c r="G180" s="274"/>
      <c r="H180" s="274"/>
      <c r="I180" s="274"/>
      <c r="J180" s="274"/>
      <c r="K180" s="274"/>
      <c r="L180" s="274"/>
      <c r="M180" s="274"/>
      <c r="N180" s="274"/>
      <c r="O180" s="274"/>
    </row>
    <row r="181" spans="1:15" x14ac:dyDescent="0.2">
      <c r="A181" s="274"/>
      <c r="B181" s="274"/>
      <c r="C181" s="274"/>
      <c r="D181" s="274"/>
      <c r="E181" s="274"/>
      <c r="F181" s="274"/>
      <c r="G181" s="274"/>
      <c r="H181" s="274"/>
      <c r="I181" s="274"/>
      <c r="J181" s="274"/>
      <c r="K181" s="274"/>
      <c r="L181" s="274"/>
      <c r="M181" s="274"/>
      <c r="N181" s="274"/>
      <c r="O181" s="274"/>
    </row>
    <row r="182" spans="1:15" x14ac:dyDescent="0.2">
      <c r="A182" s="274"/>
      <c r="B182" s="274"/>
      <c r="C182" s="274"/>
      <c r="D182" s="274"/>
      <c r="E182" s="274"/>
      <c r="F182" s="274"/>
      <c r="G182" s="274"/>
      <c r="H182" s="274"/>
      <c r="I182" s="274"/>
      <c r="J182" s="274"/>
      <c r="K182" s="274"/>
      <c r="L182" s="274"/>
      <c r="M182" s="274"/>
      <c r="N182" s="274"/>
      <c r="O182" s="274"/>
    </row>
    <row r="183" spans="1:15" x14ac:dyDescent="0.2">
      <c r="A183" s="274"/>
      <c r="B183" s="274"/>
      <c r="C183" s="274"/>
      <c r="D183" s="274"/>
      <c r="E183" s="274"/>
      <c r="F183" s="274"/>
      <c r="G183" s="274"/>
      <c r="H183" s="274"/>
      <c r="I183" s="274"/>
      <c r="J183" s="274"/>
      <c r="K183" s="274"/>
      <c r="L183" s="274"/>
      <c r="M183" s="274"/>
      <c r="N183" s="274"/>
      <c r="O183" s="274"/>
    </row>
    <row r="184" spans="1:15" x14ac:dyDescent="0.2">
      <c r="A184" s="274"/>
      <c r="B184" s="274"/>
      <c r="C184" s="274"/>
      <c r="D184" s="274"/>
      <c r="E184" s="274"/>
      <c r="F184" s="274"/>
      <c r="G184" s="274"/>
      <c r="H184" s="274"/>
      <c r="I184" s="274"/>
      <c r="J184" s="274"/>
      <c r="K184" s="274"/>
      <c r="L184" s="274"/>
      <c r="M184" s="274"/>
      <c r="N184" s="274"/>
      <c r="O184" s="274"/>
    </row>
    <row r="185" spans="1:15" x14ac:dyDescent="0.2">
      <c r="A185" s="274"/>
      <c r="B185" s="274"/>
      <c r="C185" s="274"/>
      <c r="D185" s="274"/>
      <c r="E185" s="274"/>
      <c r="F185" s="274"/>
      <c r="G185" s="274"/>
      <c r="H185" s="274"/>
      <c r="I185" s="274"/>
      <c r="J185" s="274"/>
      <c r="K185" s="274"/>
      <c r="L185" s="274"/>
      <c r="M185" s="274"/>
      <c r="N185" s="274"/>
      <c r="O185" s="274"/>
    </row>
    <row r="186" spans="1:15" x14ac:dyDescent="0.2">
      <c r="A186" s="274"/>
      <c r="B186" s="274"/>
      <c r="C186" s="274"/>
      <c r="D186" s="274"/>
      <c r="E186" s="274"/>
      <c r="F186" s="274"/>
      <c r="G186" s="274"/>
      <c r="H186" s="274"/>
      <c r="I186" s="274"/>
      <c r="J186" s="274"/>
      <c r="K186" s="274"/>
      <c r="L186" s="274"/>
      <c r="M186" s="274"/>
      <c r="N186" s="274"/>
      <c r="O186" s="274"/>
    </row>
    <row r="187" spans="1:15" x14ac:dyDescent="0.2">
      <c r="A187" s="274"/>
      <c r="B187" s="274"/>
      <c r="C187" s="274"/>
      <c r="D187" s="274"/>
      <c r="E187" s="274"/>
      <c r="F187" s="274"/>
      <c r="G187" s="274"/>
      <c r="H187" s="274"/>
      <c r="I187" s="274"/>
      <c r="J187" s="274"/>
      <c r="K187" s="274"/>
      <c r="L187" s="274"/>
      <c r="M187" s="274"/>
      <c r="N187" s="274"/>
      <c r="O187" s="274"/>
    </row>
    <row r="188" spans="1:15" x14ac:dyDescent="0.2">
      <c r="A188" s="274"/>
      <c r="B188" s="274"/>
      <c r="C188" s="274"/>
      <c r="D188" s="274"/>
      <c r="E188" s="274"/>
      <c r="F188" s="274"/>
      <c r="G188" s="274"/>
      <c r="H188" s="274"/>
      <c r="I188" s="274"/>
      <c r="J188" s="274"/>
      <c r="K188" s="274"/>
      <c r="L188" s="274"/>
      <c r="M188" s="274"/>
      <c r="N188" s="274"/>
      <c r="O188" s="274"/>
    </row>
    <row r="189" spans="1:15" x14ac:dyDescent="0.2">
      <c r="A189" s="274"/>
      <c r="B189" s="274"/>
      <c r="C189" s="274"/>
      <c r="D189" s="274"/>
      <c r="E189" s="274"/>
      <c r="F189" s="274"/>
      <c r="G189" s="274"/>
      <c r="H189" s="274"/>
      <c r="I189" s="274"/>
      <c r="J189" s="274"/>
      <c r="K189" s="274"/>
      <c r="L189" s="274"/>
      <c r="M189" s="274"/>
      <c r="N189" s="274"/>
      <c r="O189" s="274"/>
    </row>
    <row r="190" spans="1:15" x14ac:dyDescent="0.2">
      <c r="A190" s="274"/>
      <c r="B190" s="274"/>
      <c r="C190" s="274"/>
      <c r="D190" s="274"/>
      <c r="E190" s="274"/>
      <c r="F190" s="274"/>
      <c r="G190" s="274"/>
      <c r="H190" s="274"/>
      <c r="I190" s="274"/>
      <c r="J190" s="274"/>
      <c r="K190" s="274"/>
      <c r="L190" s="274"/>
      <c r="M190" s="274"/>
      <c r="N190" s="274"/>
      <c r="O190" s="274"/>
    </row>
    <row r="191" spans="1:15" x14ac:dyDescent="0.2">
      <c r="A191" s="274"/>
      <c r="B191" s="274"/>
      <c r="C191" s="274"/>
      <c r="D191" s="274"/>
      <c r="E191" s="274"/>
      <c r="F191" s="274"/>
      <c r="G191" s="274"/>
      <c r="H191" s="274"/>
      <c r="I191" s="274"/>
      <c r="J191" s="274"/>
      <c r="K191" s="274"/>
      <c r="L191" s="274"/>
      <c r="M191" s="274"/>
      <c r="N191" s="274"/>
      <c r="O191" s="274"/>
    </row>
    <row r="192" spans="1:15" x14ac:dyDescent="0.2">
      <c r="A192" s="274"/>
      <c r="B192" s="274"/>
      <c r="C192" s="274"/>
      <c r="D192" s="274"/>
      <c r="E192" s="274"/>
      <c r="F192" s="274"/>
      <c r="G192" s="274"/>
      <c r="H192" s="274"/>
      <c r="I192" s="274"/>
      <c r="J192" s="274"/>
      <c r="K192" s="274"/>
      <c r="L192" s="274"/>
      <c r="M192" s="274"/>
      <c r="N192" s="274"/>
      <c r="O192" s="274"/>
    </row>
    <row r="193" spans="1:15" x14ac:dyDescent="0.2">
      <c r="A193" s="274"/>
      <c r="B193" s="274"/>
      <c r="C193" s="274"/>
      <c r="D193" s="274"/>
      <c r="E193" s="274"/>
      <c r="F193" s="274"/>
      <c r="G193" s="274"/>
      <c r="H193" s="274"/>
      <c r="I193" s="274"/>
      <c r="J193" s="274"/>
      <c r="K193" s="274"/>
      <c r="L193" s="274"/>
      <c r="M193" s="274"/>
      <c r="N193" s="274"/>
      <c r="O193" s="274"/>
    </row>
    <row r="194" spans="1:15" x14ac:dyDescent="0.2">
      <c r="A194" s="274"/>
      <c r="B194" s="274"/>
      <c r="C194" s="274"/>
      <c r="D194" s="274"/>
      <c r="E194" s="274"/>
      <c r="F194" s="274"/>
      <c r="G194" s="274"/>
      <c r="H194" s="274"/>
      <c r="I194" s="274"/>
      <c r="J194" s="274"/>
      <c r="K194" s="274"/>
      <c r="L194" s="274"/>
      <c r="M194" s="274"/>
      <c r="N194" s="274"/>
      <c r="O194" s="274"/>
    </row>
    <row r="195" spans="1:15" x14ac:dyDescent="0.2">
      <c r="A195" s="274"/>
      <c r="B195" s="274"/>
      <c r="C195" s="274"/>
      <c r="D195" s="274"/>
      <c r="E195" s="274"/>
      <c r="F195" s="274"/>
      <c r="G195" s="274"/>
      <c r="H195" s="274"/>
      <c r="I195" s="274"/>
      <c r="J195" s="274"/>
      <c r="K195" s="274"/>
      <c r="L195" s="274"/>
      <c r="M195" s="274"/>
      <c r="N195" s="274"/>
      <c r="O195" s="274"/>
    </row>
    <row r="196" spans="1:15" x14ac:dyDescent="0.2">
      <c r="A196" s="274"/>
      <c r="B196" s="274"/>
      <c r="C196" s="274"/>
      <c r="D196" s="274"/>
      <c r="E196" s="274"/>
      <c r="F196" s="274"/>
      <c r="G196" s="274"/>
      <c r="H196" s="274"/>
      <c r="I196" s="274"/>
      <c r="J196" s="274"/>
      <c r="K196" s="274"/>
      <c r="L196" s="274"/>
      <c r="M196" s="274"/>
      <c r="N196" s="274"/>
      <c r="O196" s="274"/>
    </row>
    <row r="197" spans="1:15" x14ac:dyDescent="0.2">
      <c r="A197" s="274"/>
      <c r="B197" s="274"/>
      <c r="C197" s="274"/>
      <c r="D197" s="274"/>
      <c r="E197" s="274"/>
      <c r="F197" s="274"/>
      <c r="G197" s="274"/>
      <c r="H197" s="274"/>
      <c r="I197" s="274"/>
      <c r="J197" s="274"/>
      <c r="K197" s="274"/>
      <c r="L197" s="274"/>
      <c r="M197" s="274"/>
      <c r="N197" s="274"/>
      <c r="O197" s="274"/>
    </row>
    <row r="198" spans="1:15" x14ac:dyDescent="0.2">
      <c r="A198" s="274"/>
      <c r="B198" s="274"/>
      <c r="C198" s="274"/>
      <c r="D198" s="274"/>
      <c r="E198" s="274"/>
      <c r="F198" s="274"/>
      <c r="G198" s="274"/>
      <c r="H198" s="274"/>
      <c r="I198" s="274"/>
      <c r="J198" s="274"/>
      <c r="K198" s="274"/>
      <c r="L198" s="274"/>
      <c r="M198" s="274"/>
      <c r="N198" s="274"/>
      <c r="O198" s="274"/>
    </row>
    <row r="199" spans="1:15" x14ac:dyDescent="0.2">
      <c r="A199" s="274"/>
      <c r="B199" s="274"/>
      <c r="C199" s="274"/>
      <c r="D199" s="274"/>
      <c r="E199" s="274"/>
      <c r="F199" s="274"/>
      <c r="G199" s="274"/>
      <c r="H199" s="274"/>
      <c r="I199" s="274"/>
      <c r="J199" s="274"/>
      <c r="K199" s="274"/>
      <c r="L199" s="274"/>
      <c r="M199" s="274"/>
      <c r="N199" s="274"/>
      <c r="O199" s="274"/>
    </row>
    <row r="200" spans="1:15" x14ac:dyDescent="0.2">
      <c r="A200" s="274"/>
      <c r="B200" s="274"/>
      <c r="C200" s="274"/>
      <c r="D200" s="274"/>
      <c r="E200" s="274"/>
      <c r="F200" s="274"/>
      <c r="G200" s="274"/>
      <c r="H200" s="274"/>
      <c r="I200" s="274"/>
      <c r="J200" s="274"/>
      <c r="K200" s="274"/>
      <c r="L200" s="274"/>
      <c r="M200" s="274"/>
      <c r="N200" s="274"/>
      <c r="O200" s="274"/>
    </row>
    <row r="201" spans="1:15" x14ac:dyDescent="0.2">
      <c r="A201" s="274"/>
      <c r="B201" s="274"/>
      <c r="C201" s="274"/>
      <c r="D201" s="274"/>
      <c r="E201" s="274"/>
      <c r="F201" s="274"/>
      <c r="G201" s="274"/>
      <c r="H201" s="274"/>
      <c r="I201" s="274"/>
      <c r="J201" s="274"/>
      <c r="K201" s="274"/>
      <c r="L201" s="274"/>
      <c r="M201" s="274"/>
      <c r="N201" s="274"/>
      <c r="O201" s="274"/>
    </row>
    <row r="202" spans="1:15" x14ac:dyDescent="0.2">
      <c r="A202" s="274"/>
      <c r="B202" s="274"/>
      <c r="C202" s="274"/>
      <c r="D202" s="274"/>
      <c r="E202" s="274"/>
      <c r="F202" s="274"/>
      <c r="G202" s="274"/>
      <c r="H202" s="274"/>
      <c r="I202" s="274"/>
      <c r="J202" s="274"/>
      <c r="K202" s="274"/>
      <c r="L202" s="274"/>
      <c r="M202" s="274"/>
      <c r="N202" s="274"/>
      <c r="O202" s="274"/>
    </row>
    <row r="203" spans="1:15" x14ac:dyDescent="0.2">
      <c r="A203" s="274"/>
      <c r="B203" s="274"/>
      <c r="C203" s="274"/>
      <c r="D203" s="274"/>
      <c r="E203" s="274"/>
      <c r="F203" s="274"/>
      <c r="G203" s="274"/>
      <c r="H203" s="274"/>
      <c r="I203" s="274"/>
      <c r="J203" s="274"/>
      <c r="K203" s="274"/>
      <c r="L203" s="274"/>
      <c r="M203" s="274"/>
      <c r="N203" s="274"/>
      <c r="O203" s="274"/>
    </row>
    <row r="204" spans="1:15" x14ac:dyDescent="0.2">
      <c r="A204" s="274"/>
      <c r="B204" s="274"/>
      <c r="C204" s="274"/>
      <c r="D204" s="274"/>
      <c r="E204" s="274"/>
      <c r="F204" s="274"/>
      <c r="G204" s="274"/>
      <c r="H204" s="274"/>
      <c r="I204" s="274"/>
      <c r="J204" s="274"/>
      <c r="K204" s="274"/>
      <c r="L204" s="274"/>
      <c r="M204" s="274"/>
      <c r="N204" s="274"/>
      <c r="O204" s="274"/>
    </row>
    <row r="205" spans="1:15" x14ac:dyDescent="0.2">
      <c r="A205" s="274"/>
      <c r="B205" s="274"/>
      <c r="C205" s="274"/>
      <c r="D205" s="274"/>
      <c r="E205" s="274"/>
      <c r="F205" s="274"/>
      <c r="G205" s="274"/>
      <c r="H205" s="274"/>
      <c r="I205" s="274"/>
      <c r="J205" s="274"/>
      <c r="K205" s="274"/>
      <c r="L205" s="274"/>
      <c r="M205" s="274"/>
      <c r="N205" s="274"/>
      <c r="O205" s="274"/>
    </row>
    <row r="206" spans="1:15" x14ac:dyDescent="0.2">
      <c r="A206" s="274"/>
      <c r="B206" s="274"/>
      <c r="C206" s="274"/>
      <c r="D206" s="274"/>
      <c r="E206" s="274"/>
      <c r="F206" s="274"/>
      <c r="G206" s="274"/>
      <c r="H206" s="274"/>
      <c r="I206" s="274"/>
      <c r="J206" s="274"/>
      <c r="K206" s="274"/>
      <c r="L206" s="274"/>
      <c r="M206" s="274"/>
      <c r="N206" s="274"/>
      <c r="O206" s="274"/>
    </row>
    <row r="207" spans="1:15" x14ac:dyDescent="0.2">
      <c r="A207" s="274"/>
      <c r="B207" s="274"/>
      <c r="C207" s="274"/>
      <c r="D207" s="274"/>
      <c r="E207" s="274"/>
      <c r="F207" s="274"/>
      <c r="G207" s="274"/>
      <c r="H207" s="274"/>
      <c r="I207" s="274"/>
      <c r="J207" s="274"/>
      <c r="K207" s="274"/>
      <c r="L207" s="274"/>
      <c r="M207" s="274"/>
      <c r="N207" s="274"/>
      <c r="O207" s="274"/>
    </row>
    <row r="208" spans="1:15" x14ac:dyDescent="0.2">
      <c r="A208" s="274"/>
      <c r="B208" s="274"/>
      <c r="C208" s="274"/>
      <c r="D208" s="274"/>
      <c r="E208" s="274"/>
      <c r="F208" s="274"/>
      <c r="G208" s="274"/>
      <c r="H208" s="274"/>
      <c r="I208" s="274"/>
      <c r="J208" s="274"/>
      <c r="K208" s="274"/>
      <c r="L208" s="274"/>
      <c r="M208" s="274"/>
      <c r="N208" s="274"/>
      <c r="O208" s="274"/>
    </row>
    <row r="209" spans="1:15" x14ac:dyDescent="0.2">
      <c r="A209" s="274"/>
      <c r="B209" s="274"/>
      <c r="C209" s="274"/>
      <c r="D209" s="274"/>
      <c r="E209" s="274"/>
      <c r="F209" s="274"/>
      <c r="G209" s="274"/>
      <c r="H209" s="274"/>
      <c r="I209" s="274"/>
      <c r="J209" s="274"/>
      <c r="K209" s="274"/>
      <c r="L209" s="274"/>
      <c r="M209" s="274"/>
      <c r="N209" s="274"/>
      <c r="O209" s="274"/>
    </row>
    <row r="210" spans="1:15" x14ac:dyDescent="0.2">
      <c r="A210" s="274"/>
      <c r="B210" s="274"/>
      <c r="C210" s="274"/>
      <c r="D210" s="274"/>
      <c r="E210" s="274"/>
      <c r="F210" s="274"/>
      <c r="G210" s="274"/>
      <c r="H210" s="274"/>
      <c r="I210" s="274"/>
      <c r="J210" s="274"/>
      <c r="K210" s="274"/>
      <c r="L210" s="274"/>
      <c r="M210" s="274"/>
      <c r="N210" s="274"/>
      <c r="O210" s="274"/>
    </row>
    <row r="211" spans="1:15" x14ac:dyDescent="0.2">
      <c r="A211" s="274"/>
      <c r="B211" s="274"/>
      <c r="C211" s="274"/>
      <c r="D211" s="274"/>
      <c r="E211" s="274"/>
      <c r="F211" s="274"/>
      <c r="G211" s="274"/>
      <c r="H211" s="274"/>
      <c r="I211" s="274"/>
      <c r="J211" s="274"/>
      <c r="K211" s="274"/>
      <c r="L211" s="274"/>
      <c r="M211" s="274"/>
      <c r="N211" s="274"/>
      <c r="O211" s="274"/>
    </row>
    <row r="212" spans="1:15" x14ac:dyDescent="0.2">
      <c r="A212" s="274"/>
      <c r="B212" s="274"/>
      <c r="C212" s="274"/>
      <c r="D212" s="274"/>
      <c r="E212" s="274"/>
      <c r="F212" s="274"/>
      <c r="G212" s="274"/>
      <c r="H212" s="274"/>
      <c r="I212" s="274"/>
      <c r="J212" s="274"/>
      <c r="K212" s="274"/>
      <c r="L212" s="274"/>
      <c r="M212" s="274"/>
      <c r="N212" s="274"/>
      <c r="O212" s="274"/>
    </row>
    <row r="213" spans="1:15" x14ac:dyDescent="0.2">
      <c r="A213" s="274"/>
      <c r="B213" s="274"/>
      <c r="C213" s="274"/>
      <c r="D213" s="274"/>
      <c r="E213" s="274"/>
      <c r="F213" s="274"/>
      <c r="G213" s="274"/>
      <c r="H213" s="274"/>
      <c r="I213" s="274"/>
      <c r="J213" s="274"/>
      <c r="K213" s="274"/>
      <c r="L213" s="274"/>
      <c r="M213" s="274"/>
      <c r="N213" s="274"/>
      <c r="O213" s="274"/>
    </row>
    <row r="214" spans="1:15" x14ac:dyDescent="0.2">
      <c r="A214" s="274"/>
      <c r="B214" s="274"/>
      <c r="C214" s="274"/>
      <c r="D214" s="274"/>
      <c r="E214" s="274"/>
      <c r="F214" s="274"/>
      <c r="G214" s="274"/>
      <c r="H214" s="274"/>
      <c r="I214" s="274"/>
      <c r="J214" s="274"/>
      <c r="K214" s="274"/>
      <c r="L214" s="274"/>
      <c r="M214" s="274"/>
      <c r="N214" s="274"/>
      <c r="O214" s="274"/>
    </row>
    <row r="215" spans="1:15" x14ac:dyDescent="0.2">
      <c r="A215" s="274"/>
      <c r="B215" s="274"/>
      <c r="C215" s="274"/>
      <c r="D215" s="274"/>
      <c r="E215" s="274"/>
      <c r="F215" s="274"/>
      <c r="G215" s="274"/>
      <c r="H215" s="274"/>
      <c r="I215" s="274"/>
      <c r="J215" s="274"/>
      <c r="K215" s="274"/>
      <c r="L215" s="274"/>
      <c r="M215" s="274"/>
      <c r="N215" s="274"/>
      <c r="O215" s="274"/>
    </row>
    <row r="216" spans="1:15" x14ac:dyDescent="0.2">
      <c r="A216" s="274"/>
      <c r="B216" s="274"/>
      <c r="C216" s="274"/>
      <c r="D216" s="274"/>
      <c r="E216" s="274"/>
      <c r="F216" s="274"/>
      <c r="G216" s="274"/>
      <c r="H216" s="274"/>
      <c r="I216" s="274"/>
      <c r="J216" s="274"/>
      <c r="K216" s="274"/>
      <c r="L216" s="274"/>
      <c r="M216" s="274"/>
      <c r="N216" s="274"/>
      <c r="O216" s="274"/>
    </row>
    <row r="217" spans="1:15" x14ac:dyDescent="0.2">
      <c r="A217" s="274"/>
      <c r="B217" s="274"/>
      <c r="C217" s="274"/>
      <c r="D217" s="274"/>
      <c r="E217" s="274"/>
      <c r="F217" s="274"/>
      <c r="G217" s="274"/>
      <c r="H217" s="274"/>
      <c r="I217" s="274"/>
      <c r="J217" s="274"/>
      <c r="K217" s="274"/>
      <c r="L217" s="274"/>
      <c r="M217" s="274"/>
      <c r="N217" s="274"/>
      <c r="O217" s="274"/>
    </row>
    <row r="218" spans="1:15" x14ac:dyDescent="0.2">
      <c r="A218" s="274"/>
      <c r="B218" s="274"/>
      <c r="C218" s="274"/>
      <c r="D218" s="274"/>
      <c r="E218" s="274"/>
      <c r="F218" s="274"/>
      <c r="G218" s="274"/>
      <c r="H218" s="274"/>
      <c r="I218" s="274"/>
      <c r="J218" s="274"/>
      <c r="K218" s="274"/>
      <c r="L218" s="274"/>
      <c r="M218" s="274"/>
      <c r="N218" s="274"/>
      <c r="O218" s="274"/>
    </row>
    <row r="219" spans="1:15" x14ac:dyDescent="0.2">
      <c r="A219" s="274"/>
      <c r="B219" s="274"/>
      <c r="C219" s="274"/>
      <c r="D219" s="274"/>
      <c r="E219" s="274"/>
      <c r="F219" s="274"/>
      <c r="G219" s="274"/>
      <c r="H219" s="274"/>
      <c r="I219" s="274"/>
      <c r="J219" s="274"/>
      <c r="K219" s="274"/>
      <c r="L219" s="274"/>
      <c r="M219" s="274"/>
      <c r="N219" s="274"/>
      <c r="O219" s="274"/>
    </row>
    <row r="220" spans="1:15" x14ac:dyDescent="0.2">
      <c r="A220" s="274"/>
      <c r="B220" s="274"/>
      <c r="C220" s="274"/>
      <c r="D220" s="274"/>
      <c r="E220" s="274"/>
      <c r="F220" s="274"/>
      <c r="G220" s="274"/>
      <c r="H220" s="274"/>
      <c r="I220" s="274"/>
      <c r="J220" s="274"/>
      <c r="K220" s="274"/>
      <c r="L220" s="274"/>
      <c r="M220" s="274"/>
      <c r="N220" s="274"/>
      <c r="O220" s="274"/>
    </row>
    <row r="221" spans="1:15" x14ac:dyDescent="0.2">
      <c r="A221" s="274"/>
      <c r="B221" s="274"/>
      <c r="C221" s="274"/>
      <c r="D221" s="274"/>
      <c r="E221" s="274"/>
      <c r="F221" s="274"/>
      <c r="G221" s="274"/>
      <c r="H221" s="274"/>
      <c r="I221" s="274"/>
      <c r="J221" s="274"/>
      <c r="K221" s="274"/>
      <c r="L221" s="274"/>
      <c r="M221" s="274"/>
      <c r="N221" s="274"/>
      <c r="O221" s="274"/>
    </row>
    <row r="222" spans="1:15" x14ac:dyDescent="0.2">
      <c r="A222" s="274"/>
      <c r="B222" s="274"/>
      <c r="C222" s="274"/>
      <c r="D222" s="274"/>
      <c r="E222" s="274"/>
      <c r="F222" s="274"/>
      <c r="G222" s="274"/>
      <c r="H222" s="274"/>
      <c r="I222" s="274"/>
      <c r="J222" s="274"/>
      <c r="K222" s="274"/>
      <c r="L222" s="274"/>
      <c r="M222" s="274"/>
      <c r="N222" s="274"/>
      <c r="O222" s="274"/>
    </row>
    <row r="223" spans="1:15" x14ac:dyDescent="0.2">
      <c r="A223" s="274"/>
      <c r="B223" s="274"/>
      <c r="C223" s="274"/>
      <c r="D223" s="274"/>
      <c r="E223" s="274"/>
      <c r="F223" s="274"/>
      <c r="G223" s="274"/>
      <c r="H223" s="274"/>
      <c r="I223" s="274"/>
      <c r="J223" s="274"/>
      <c r="K223" s="274"/>
      <c r="L223" s="274"/>
      <c r="M223" s="274"/>
      <c r="N223" s="274"/>
      <c r="O223" s="274"/>
    </row>
    <row r="224" spans="1:15" x14ac:dyDescent="0.2">
      <c r="A224" s="274"/>
      <c r="B224" s="274"/>
      <c r="C224" s="274"/>
      <c r="D224" s="274"/>
      <c r="E224" s="274"/>
      <c r="F224" s="274"/>
      <c r="G224" s="274"/>
      <c r="H224" s="274"/>
      <c r="I224" s="274"/>
      <c r="J224" s="274"/>
      <c r="K224" s="274"/>
      <c r="L224" s="274"/>
      <c r="M224" s="274"/>
      <c r="N224" s="274"/>
      <c r="O224" s="274"/>
    </row>
    <row r="225" spans="1:15" x14ac:dyDescent="0.2">
      <c r="A225" s="274"/>
      <c r="B225" s="274"/>
      <c r="C225" s="274"/>
      <c r="D225" s="274"/>
      <c r="E225" s="274"/>
      <c r="F225" s="274"/>
      <c r="G225" s="274"/>
      <c r="H225" s="274"/>
      <c r="I225" s="274"/>
      <c r="J225" s="274"/>
      <c r="K225" s="274"/>
      <c r="L225" s="274"/>
      <c r="M225" s="274"/>
      <c r="N225" s="274"/>
      <c r="O225" s="274"/>
    </row>
    <row r="226" spans="1:15" x14ac:dyDescent="0.2">
      <c r="A226" s="274"/>
      <c r="B226" s="274"/>
      <c r="C226" s="274"/>
      <c r="D226" s="274"/>
      <c r="E226" s="274"/>
      <c r="F226" s="274"/>
      <c r="G226" s="274"/>
      <c r="H226" s="274"/>
      <c r="I226" s="274"/>
      <c r="J226" s="274"/>
      <c r="K226" s="274"/>
      <c r="L226" s="274"/>
      <c r="M226" s="274"/>
      <c r="N226" s="274"/>
      <c r="O226" s="274"/>
    </row>
    <row r="227" spans="1:15" x14ac:dyDescent="0.2">
      <c r="A227" s="274"/>
      <c r="B227" s="274"/>
      <c r="C227" s="274"/>
      <c r="D227" s="274"/>
      <c r="E227" s="274"/>
      <c r="F227" s="274"/>
      <c r="G227" s="274"/>
      <c r="H227" s="274"/>
      <c r="I227" s="274"/>
      <c r="J227" s="274"/>
      <c r="K227" s="274"/>
      <c r="L227" s="274"/>
      <c r="M227" s="274"/>
      <c r="N227" s="274"/>
      <c r="O227" s="274"/>
    </row>
    <row r="228" spans="1:15" x14ac:dyDescent="0.2">
      <c r="A228" s="274"/>
      <c r="B228" s="274"/>
      <c r="C228" s="274"/>
      <c r="D228" s="274"/>
      <c r="E228" s="274"/>
      <c r="F228" s="274"/>
      <c r="G228" s="274"/>
      <c r="H228" s="274"/>
      <c r="I228" s="274"/>
      <c r="J228" s="274"/>
      <c r="K228" s="274"/>
      <c r="L228" s="274"/>
      <c r="M228" s="274"/>
      <c r="N228" s="274"/>
      <c r="O228" s="274"/>
    </row>
    <row r="229" spans="1:15" x14ac:dyDescent="0.2">
      <c r="A229" s="274"/>
      <c r="B229" s="274"/>
      <c r="C229" s="274"/>
      <c r="D229" s="274"/>
      <c r="E229" s="274"/>
      <c r="F229" s="274"/>
      <c r="G229" s="274"/>
      <c r="H229" s="274"/>
      <c r="I229" s="274"/>
      <c r="J229" s="274"/>
      <c r="K229" s="274"/>
      <c r="L229" s="274"/>
      <c r="M229" s="274"/>
      <c r="N229" s="274"/>
      <c r="O229" s="274"/>
    </row>
    <row r="230" spans="1:15" x14ac:dyDescent="0.2">
      <c r="A230" s="274"/>
      <c r="B230" s="274"/>
      <c r="C230" s="274"/>
      <c r="D230" s="274"/>
      <c r="E230" s="274"/>
      <c r="F230" s="274"/>
      <c r="G230" s="274"/>
      <c r="H230" s="274"/>
      <c r="I230" s="274"/>
      <c r="J230" s="274"/>
      <c r="K230" s="274"/>
      <c r="L230" s="274"/>
      <c r="M230" s="274"/>
      <c r="N230" s="274"/>
      <c r="O230" s="274"/>
    </row>
    <row r="231" spans="1:15" x14ac:dyDescent="0.2">
      <c r="A231" s="274"/>
      <c r="B231" s="274"/>
      <c r="C231" s="274"/>
      <c r="D231" s="274"/>
      <c r="E231" s="274"/>
      <c r="F231" s="274"/>
      <c r="G231" s="274"/>
      <c r="H231" s="274"/>
      <c r="I231" s="274"/>
      <c r="J231" s="274"/>
      <c r="K231" s="274"/>
      <c r="L231" s="274"/>
      <c r="M231" s="274"/>
      <c r="N231" s="274"/>
      <c r="O231" s="274"/>
    </row>
    <row r="232" spans="1:15" x14ac:dyDescent="0.2">
      <c r="A232" s="274"/>
      <c r="B232" s="274"/>
      <c r="C232" s="274"/>
      <c r="D232" s="274"/>
      <c r="E232" s="274"/>
      <c r="F232" s="274"/>
      <c r="G232" s="274"/>
      <c r="H232" s="274"/>
      <c r="I232" s="274"/>
      <c r="J232" s="274"/>
      <c r="K232" s="274"/>
      <c r="L232" s="274"/>
      <c r="M232" s="274"/>
      <c r="N232" s="274"/>
      <c r="O232" s="274"/>
    </row>
    <row r="233" spans="1:15" x14ac:dyDescent="0.2">
      <c r="A233" s="274"/>
      <c r="B233" s="274"/>
      <c r="C233" s="274"/>
      <c r="D233" s="274"/>
      <c r="E233" s="274"/>
      <c r="F233" s="274"/>
      <c r="G233" s="274"/>
      <c r="H233" s="274"/>
      <c r="I233" s="274"/>
      <c r="J233" s="274"/>
      <c r="K233" s="274"/>
      <c r="L233" s="274"/>
      <c r="M233" s="274"/>
      <c r="N233" s="274"/>
      <c r="O233" s="274"/>
    </row>
    <row r="234" spans="1:15" x14ac:dyDescent="0.2">
      <c r="A234" s="274"/>
      <c r="B234" s="274"/>
      <c r="C234" s="274"/>
      <c r="D234" s="274"/>
      <c r="E234" s="274"/>
      <c r="F234" s="274"/>
      <c r="G234" s="274"/>
      <c r="H234" s="274"/>
      <c r="I234" s="274"/>
      <c r="J234" s="274"/>
      <c r="K234" s="274"/>
      <c r="L234" s="274"/>
      <c r="M234" s="274"/>
      <c r="N234" s="274"/>
      <c r="O234" s="274"/>
    </row>
    <row r="235" spans="1:15" x14ac:dyDescent="0.2">
      <c r="A235" s="274"/>
      <c r="B235" s="274"/>
      <c r="C235" s="274"/>
      <c r="D235" s="274"/>
      <c r="E235" s="274"/>
      <c r="F235" s="274"/>
      <c r="G235" s="274"/>
      <c r="H235" s="274"/>
      <c r="I235" s="274"/>
      <c r="J235" s="274"/>
      <c r="K235" s="274"/>
      <c r="L235" s="274"/>
      <c r="M235" s="274"/>
      <c r="N235" s="274"/>
      <c r="O235" s="274"/>
    </row>
    <row r="236" spans="1:15" x14ac:dyDescent="0.2">
      <c r="A236" s="274"/>
      <c r="B236" s="274"/>
      <c r="C236" s="274"/>
      <c r="D236" s="274"/>
      <c r="E236" s="274"/>
      <c r="F236" s="274"/>
      <c r="G236" s="274"/>
      <c r="H236" s="274"/>
      <c r="I236" s="274"/>
      <c r="J236" s="274"/>
      <c r="K236" s="274"/>
      <c r="L236" s="274"/>
      <c r="M236" s="274"/>
      <c r="N236" s="274"/>
      <c r="O236" s="274"/>
    </row>
    <row r="237" spans="1:15" x14ac:dyDescent="0.2">
      <c r="A237" s="274"/>
      <c r="B237" s="274"/>
      <c r="C237" s="274"/>
      <c r="D237" s="274"/>
      <c r="E237" s="274"/>
      <c r="F237" s="274"/>
      <c r="G237" s="274"/>
      <c r="H237" s="274"/>
      <c r="I237" s="274"/>
      <c r="J237" s="274"/>
      <c r="K237" s="274"/>
      <c r="L237" s="274"/>
      <c r="M237" s="274"/>
      <c r="N237" s="274"/>
      <c r="O237" s="274"/>
    </row>
    <row r="238" spans="1:15" x14ac:dyDescent="0.2">
      <c r="A238" s="274"/>
      <c r="B238" s="274"/>
      <c r="C238" s="274"/>
      <c r="D238" s="274"/>
      <c r="E238" s="274"/>
      <c r="F238" s="274"/>
      <c r="G238" s="274"/>
      <c r="H238" s="274"/>
      <c r="I238" s="274"/>
      <c r="J238" s="274"/>
      <c r="K238" s="274"/>
      <c r="L238" s="274"/>
      <c r="M238" s="274"/>
      <c r="N238" s="274"/>
      <c r="O238" s="274"/>
    </row>
    <row r="239" spans="1:15" x14ac:dyDescent="0.2">
      <c r="A239" s="274"/>
      <c r="B239" s="274"/>
      <c r="C239" s="274"/>
      <c r="D239" s="274"/>
      <c r="E239" s="274"/>
      <c r="F239" s="274"/>
      <c r="G239" s="274"/>
      <c r="H239" s="274"/>
      <c r="I239" s="274"/>
      <c r="J239" s="274"/>
      <c r="K239" s="274"/>
      <c r="L239" s="274"/>
      <c r="M239" s="274"/>
      <c r="N239" s="274"/>
      <c r="O239" s="274"/>
    </row>
    <row r="240" spans="1:15" x14ac:dyDescent="0.2">
      <c r="A240" s="274"/>
      <c r="B240" s="274"/>
      <c r="C240" s="274"/>
      <c r="D240" s="274"/>
      <c r="E240" s="274"/>
      <c r="F240" s="274"/>
      <c r="G240" s="274"/>
      <c r="H240" s="274"/>
      <c r="I240" s="274"/>
      <c r="J240" s="274"/>
      <c r="K240" s="274"/>
      <c r="L240" s="274"/>
      <c r="M240" s="274"/>
      <c r="N240" s="274"/>
      <c r="O240" s="274"/>
    </row>
    <row r="241" spans="1:15" x14ac:dyDescent="0.2">
      <c r="A241" s="274"/>
      <c r="B241" s="274"/>
      <c r="C241" s="274"/>
      <c r="D241" s="274"/>
      <c r="E241" s="274"/>
      <c r="F241" s="274"/>
      <c r="G241" s="274"/>
      <c r="H241" s="274"/>
      <c r="I241" s="274"/>
      <c r="J241" s="274"/>
      <c r="K241" s="274"/>
      <c r="L241" s="274"/>
      <c r="M241" s="274"/>
      <c r="N241" s="274"/>
      <c r="O241" s="274"/>
    </row>
    <row r="242" spans="1:15" x14ac:dyDescent="0.2">
      <c r="A242" s="274"/>
      <c r="B242" s="274"/>
      <c r="C242" s="274"/>
      <c r="D242" s="274"/>
      <c r="E242" s="274"/>
      <c r="F242" s="274"/>
      <c r="G242" s="274"/>
      <c r="H242" s="274"/>
      <c r="I242" s="274"/>
      <c r="J242" s="274"/>
      <c r="K242" s="274"/>
      <c r="L242" s="274"/>
      <c r="M242" s="274"/>
      <c r="N242" s="274"/>
      <c r="O242" s="274"/>
    </row>
    <row r="243" spans="1:15" x14ac:dyDescent="0.2">
      <c r="A243" s="274"/>
      <c r="B243" s="274"/>
      <c r="C243" s="274"/>
      <c r="D243" s="274"/>
      <c r="E243" s="274"/>
      <c r="F243" s="274"/>
      <c r="G243" s="274"/>
      <c r="H243" s="274"/>
      <c r="I243" s="274"/>
      <c r="J243" s="274"/>
      <c r="K243" s="274"/>
      <c r="L243" s="274"/>
      <c r="M243" s="274"/>
      <c r="N243" s="274"/>
      <c r="O243" s="274"/>
    </row>
    <row r="244" spans="1:15" x14ac:dyDescent="0.2">
      <c r="A244" s="274"/>
      <c r="B244" s="274"/>
      <c r="C244" s="274"/>
      <c r="D244" s="274"/>
      <c r="E244" s="274"/>
      <c r="F244" s="274"/>
      <c r="G244" s="274"/>
      <c r="H244" s="274"/>
      <c r="I244" s="274"/>
      <c r="J244" s="274"/>
      <c r="K244" s="274"/>
      <c r="L244" s="274"/>
      <c r="M244" s="274"/>
      <c r="N244" s="274"/>
      <c r="O244" s="274"/>
    </row>
    <row r="245" spans="1:15" x14ac:dyDescent="0.2">
      <c r="A245" s="274"/>
      <c r="B245" s="274"/>
      <c r="C245" s="274"/>
      <c r="D245" s="274"/>
      <c r="E245" s="274"/>
      <c r="F245" s="274"/>
      <c r="G245" s="274"/>
      <c r="H245" s="274"/>
      <c r="I245" s="274"/>
      <c r="J245" s="274"/>
      <c r="K245" s="274"/>
      <c r="L245" s="274"/>
      <c r="M245" s="274"/>
      <c r="N245" s="274"/>
      <c r="O245" s="274"/>
    </row>
    <row r="246" spans="1:15" x14ac:dyDescent="0.2">
      <c r="A246" s="274"/>
      <c r="B246" s="274"/>
      <c r="C246" s="274"/>
      <c r="D246" s="274"/>
      <c r="E246" s="274"/>
      <c r="F246" s="274"/>
      <c r="G246" s="274"/>
      <c r="H246" s="274"/>
      <c r="I246" s="274"/>
      <c r="J246" s="274"/>
      <c r="K246" s="274"/>
      <c r="L246" s="274"/>
      <c r="M246" s="274"/>
      <c r="N246" s="274"/>
      <c r="O246" s="274"/>
    </row>
    <row r="247" spans="1:15" x14ac:dyDescent="0.2">
      <c r="A247" s="274"/>
      <c r="B247" s="274"/>
      <c r="C247" s="274"/>
      <c r="D247" s="274"/>
      <c r="E247" s="274"/>
      <c r="F247" s="274"/>
      <c r="G247" s="274"/>
      <c r="H247" s="274"/>
      <c r="I247" s="274"/>
      <c r="J247" s="274"/>
      <c r="K247" s="274"/>
      <c r="L247" s="274"/>
      <c r="M247" s="274"/>
      <c r="N247" s="274"/>
      <c r="O247" s="274"/>
    </row>
    <row r="248" spans="1:15" x14ac:dyDescent="0.2">
      <c r="A248" s="274"/>
      <c r="B248" s="274"/>
      <c r="C248" s="274"/>
      <c r="D248" s="274"/>
      <c r="E248" s="274"/>
      <c r="F248" s="274"/>
      <c r="G248" s="274"/>
      <c r="H248" s="274"/>
      <c r="I248" s="274"/>
      <c r="J248" s="274"/>
      <c r="K248" s="274"/>
      <c r="L248" s="274"/>
      <c r="M248" s="274"/>
      <c r="N248" s="274"/>
      <c r="O248" s="274"/>
    </row>
    <row r="249" spans="1:15" x14ac:dyDescent="0.2">
      <c r="A249" s="274"/>
      <c r="B249" s="274"/>
      <c r="C249" s="274"/>
      <c r="D249" s="274"/>
      <c r="E249" s="274"/>
      <c r="F249" s="274"/>
      <c r="G249" s="274"/>
      <c r="H249" s="274"/>
      <c r="I249" s="274"/>
      <c r="J249" s="274"/>
      <c r="K249" s="274"/>
      <c r="L249" s="274"/>
      <c r="M249" s="274"/>
      <c r="N249" s="274"/>
      <c r="O249" s="274"/>
    </row>
    <row r="250" spans="1:15" x14ac:dyDescent="0.2">
      <c r="A250" s="274"/>
      <c r="B250" s="274"/>
      <c r="C250" s="274"/>
      <c r="D250" s="274"/>
      <c r="E250" s="274"/>
      <c r="F250" s="274"/>
      <c r="G250" s="274"/>
      <c r="H250" s="274"/>
      <c r="I250" s="274"/>
      <c r="J250" s="274"/>
      <c r="K250" s="274"/>
      <c r="L250" s="274"/>
      <c r="M250" s="274"/>
      <c r="N250" s="274"/>
      <c r="O250" s="274"/>
    </row>
    <row r="251" spans="1:15" x14ac:dyDescent="0.2">
      <c r="A251" s="274"/>
      <c r="B251" s="274"/>
      <c r="C251" s="274"/>
      <c r="D251" s="274"/>
      <c r="E251" s="274"/>
      <c r="F251" s="274"/>
      <c r="G251" s="274"/>
      <c r="H251" s="274"/>
      <c r="I251" s="274"/>
      <c r="J251" s="274"/>
      <c r="K251" s="274"/>
      <c r="L251" s="274"/>
      <c r="M251" s="274"/>
      <c r="N251" s="274"/>
      <c r="O251" s="274"/>
    </row>
    <row r="252" spans="1:15" x14ac:dyDescent="0.2">
      <c r="A252" s="274"/>
      <c r="B252" s="274"/>
      <c r="C252" s="274"/>
      <c r="D252" s="274"/>
      <c r="E252" s="274"/>
      <c r="F252" s="274"/>
      <c r="G252" s="274"/>
      <c r="H252" s="274"/>
      <c r="I252" s="274"/>
      <c r="J252" s="274"/>
      <c r="K252" s="274"/>
      <c r="L252" s="274"/>
      <c r="M252" s="274"/>
      <c r="N252" s="274"/>
      <c r="O252" s="274"/>
    </row>
    <row r="253" spans="1:15" x14ac:dyDescent="0.2">
      <c r="A253" s="274"/>
      <c r="B253" s="274"/>
      <c r="C253" s="274"/>
      <c r="D253" s="274"/>
      <c r="E253" s="274"/>
      <c r="F253" s="274"/>
      <c r="G253" s="274"/>
      <c r="H253" s="274"/>
      <c r="I253" s="274"/>
      <c r="J253" s="274"/>
      <c r="K253" s="274"/>
      <c r="L253" s="274"/>
      <c r="M253" s="274"/>
      <c r="N253" s="274"/>
      <c r="O253" s="274"/>
    </row>
    <row r="254" spans="1:15" x14ac:dyDescent="0.2">
      <c r="A254" s="274"/>
      <c r="B254" s="274"/>
      <c r="C254" s="274"/>
      <c r="D254" s="274"/>
      <c r="E254" s="274"/>
      <c r="F254" s="274"/>
      <c r="G254" s="274"/>
      <c r="H254" s="274"/>
      <c r="I254" s="274"/>
      <c r="J254" s="274"/>
      <c r="K254" s="274"/>
      <c r="L254" s="274"/>
      <c r="M254" s="274"/>
      <c r="N254" s="274"/>
      <c r="O254" s="274"/>
    </row>
    <row r="255" spans="1:15" x14ac:dyDescent="0.2">
      <c r="A255" s="274"/>
      <c r="B255" s="274"/>
      <c r="C255" s="274"/>
      <c r="D255" s="274"/>
      <c r="E255" s="274"/>
      <c r="F255" s="274"/>
      <c r="G255" s="274"/>
      <c r="H255" s="274"/>
      <c r="I255" s="274"/>
      <c r="J255" s="274"/>
      <c r="K255" s="274"/>
      <c r="L255" s="274"/>
      <c r="M255" s="274"/>
      <c r="N255" s="274"/>
      <c r="O255" s="274"/>
    </row>
    <row r="256" spans="1:15" x14ac:dyDescent="0.2">
      <c r="A256" s="274"/>
      <c r="B256" s="274"/>
      <c r="C256" s="274"/>
      <c r="D256" s="274"/>
      <c r="E256" s="274"/>
      <c r="F256" s="274"/>
      <c r="G256" s="274"/>
      <c r="H256" s="274"/>
      <c r="I256" s="274"/>
      <c r="J256" s="274"/>
      <c r="K256" s="274"/>
      <c r="L256" s="274"/>
      <c r="M256" s="274"/>
      <c r="N256" s="274"/>
      <c r="O256" s="274"/>
    </row>
    <row r="257" spans="1:15" x14ac:dyDescent="0.2">
      <c r="A257" s="274"/>
      <c r="B257" s="274"/>
      <c r="C257" s="274"/>
      <c r="D257" s="274"/>
      <c r="E257" s="274"/>
      <c r="F257" s="274"/>
      <c r="G257" s="274"/>
      <c r="H257" s="274"/>
      <c r="I257" s="274"/>
      <c r="J257" s="274"/>
      <c r="K257" s="274"/>
      <c r="L257" s="274"/>
      <c r="M257" s="274"/>
      <c r="N257" s="274"/>
      <c r="O257" s="274"/>
    </row>
    <row r="258" spans="1:15" x14ac:dyDescent="0.2">
      <c r="A258" s="274"/>
      <c r="B258" s="274"/>
      <c r="C258" s="274"/>
      <c r="D258" s="274"/>
      <c r="E258" s="274"/>
      <c r="F258" s="274"/>
      <c r="G258" s="274"/>
      <c r="H258" s="274"/>
      <c r="I258" s="274"/>
      <c r="J258" s="274"/>
      <c r="K258" s="274"/>
      <c r="L258" s="274"/>
      <c r="M258" s="274"/>
      <c r="N258" s="274"/>
      <c r="O258" s="274"/>
    </row>
    <row r="259" spans="1:15" x14ac:dyDescent="0.2">
      <c r="A259" s="274"/>
      <c r="B259" s="274"/>
      <c r="C259" s="274"/>
      <c r="D259" s="274"/>
      <c r="E259" s="274"/>
      <c r="F259" s="274"/>
      <c r="G259" s="274"/>
      <c r="H259" s="274"/>
      <c r="I259" s="274"/>
      <c r="J259" s="274"/>
      <c r="K259" s="274"/>
      <c r="L259" s="274"/>
      <c r="M259" s="274"/>
      <c r="N259" s="274"/>
      <c r="O259" s="274"/>
    </row>
    <row r="260" spans="1:15" x14ac:dyDescent="0.2">
      <c r="A260" s="274"/>
      <c r="B260" s="274"/>
      <c r="C260" s="274"/>
      <c r="D260" s="274"/>
      <c r="E260" s="274"/>
      <c r="F260" s="274"/>
      <c r="G260" s="274"/>
      <c r="H260" s="274"/>
      <c r="I260" s="274"/>
      <c r="J260" s="274"/>
      <c r="K260" s="274"/>
      <c r="L260" s="274"/>
      <c r="M260" s="274"/>
      <c r="N260" s="274"/>
      <c r="O260" s="274"/>
    </row>
    <row r="261" spans="1:15" x14ac:dyDescent="0.2">
      <c r="A261" s="274"/>
      <c r="B261" s="274"/>
      <c r="C261" s="274"/>
      <c r="D261" s="274"/>
      <c r="E261" s="274"/>
      <c r="F261" s="274"/>
      <c r="G261" s="274"/>
      <c r="H261" s="274"/>
      <c r="I261" s="274"/>
      <c r="J261" s="274"/>
      <c r="K261" s="274"/>
      <c r="L261" s="274"/>
      <c r="M261" s="274"/>
      <c r="N261" s="274"/>
      <c r="O261" s="274"/>
    </row>
    <row r="262" spans="1:15" x14ac:dyDescent="0.2">
      <c r="A262" s="274"/>
      <c r="B262" s="274"/>
      <c r="C262" s="274"/>
      <c r="D262" s="274"/>
      <c r="E262" s="274"/>
      <c r="F262" s="274"/>
      <c r="G262" s="274"/>
      <c r="H262" s="274"/>
      <c r="I262" s="274"/>
      <c r="J262" s="274"/>
      <c r="K262" s="274"/>
      <c r="L262" s="274"/>
      <c r="M262" s="274"/>
      <c r="N262" s="274"/>
      <c r="O262" s="274"/>
    </row>
    <row r="263" spans="1:15" x14ac:dyDescent="0.2">
      <c r="A263" s="274"/>
      <c r="B263" s="274"/>
      <c r="C263" s="274"/>
      <c r="D263" s="274"/>
      <c r="E263" s="274"/>
      <c r="F263" s="274"/>
      <c r="G263" s="274"/>
      <c r="H263" s="274"/>
      <c r="I263" s="274"/>
      <c r="J263" s="274"/>
      <c r="K263" s="274"/>
      <c r="L263" s="274"/>
      <c r="M263" s="274"/>
      <c r="N263" s="274"/>
      <c r="O263" s="274"/>
    </row>
    <row r="264" spans="1:15" x14ac:dyDescent="0.2">
      <c r="A264" s="274"/>
      <c r="B264" s="274"/>
      <c r="C264" s="274"/>
      <c r="D264" s="274"/>
      <c r="E264" s="274"/>
      <c r="F264" s="274"/>
      <c r="G264" s="274"/>
      <c r="H264" s="274"/>
      <c r="I264" s="274"/>
      <c r="J264" s="274"/>
      <c r="K264" s="274"/>
      <c r="L264" s="274"/>
      <c r="M264" s="274"/>
      <c r="N264" s="274"/>
      <c r="O264" s="274"/>
    </row>
    <row r="265" spans="1:15" x14ac:dyDescent="0.2">
      <c r="A265" s="274"/>
      <c r="B265" s="274"/>
      <c r="C265" s="274"/>
      <c r="D265" s="274"/>
      <c r="E265" s="274"/>
      <c r="F265" s="274"/>
      <c r="G265" s="274"/>
      <c r="H265" s="274"/>
      <c r="I265" s="274"/>
      <c r="J265" s="274"/>
      <c r="K265" s="274"/>
      <c r="L265" s="274"/>
      <c r="M265" s="274"/>
      <c r="N265" s="274"/>
      <c r="O265" s="274"/>
    </row>
    <row r="266" spans="1:15" x14ac:dyDescent="0.2">
      <c r="A266" s="274"/>
      <c r="B266" s="274"/>
      <c r="C266" s="274"/>
      <c r="D266" s="274"/>
      <c r="E266" s="274"/>
      <c r="F266" s="274"/>
      <c r="G266" s="274"/>
      <c r="H266" s="274"/>
      <c r="I266" s="274"/>
      <c r="J266" s="274"/>
      <c r="K266" s="274"/>
      <c r="L266" s="274"/>
      <c r="M266" s="274"/>
      <c r="N266" s="274"/>
      <c r="O266" s="274"/>
    </row>
    <row r="267" spans="1:15" x14ac:dyDescent="0.2">
      <c r="A267" s="274"/>
      <c r="B267" s="274"/>
      <c r="C267" s="274"/>
      <c r="D267" s="274"/>
      <c r="E267" s="274"/>
      <c r="F267" s="274"/>
      <c r="G267" s="274"/>
      <c r="H267" s="274"/>
      <c r="I267" s="274"/>
      <c r="J267" s="274"/>
      <c r="K267" s="274"/>
      <c r="L267" s="274"/>
      <c r="M267" s="274"/>
      <c r="N267" s="274"/>
      <c r="O267" s="274"/>
    </row>
    <row r="268" spans="1:15" x14ac:dyDescent="0.2">
      <c r="A268" s="274"/>
      <c r="B268" s="274"/>
      <c r="C268" s="274"/>
      <c r="D268" s="274"/>
      <c r="E268" s="274"/>
      <c r="F268" s="274"/>
      <c r="G268" s="274"/>
      <c r="H268" s="274"/>
      <c r="I268" s="274"/>
      <c r="J268" s="274"/>
      <c r="K268" s="274"/>
      <c r="L268" s="274"/>
      <c r="M268" s="274"/>
      <c r="N268" s="274"/>
      <c r="O268" s="274"/>
    </row>
    <row r="269" spans="1:15" x14ac:dyDescent="0.2">
      <c r="A269" s="274"/>
      <c r="B269" s="274"/>
      <c r="C269" s="274"/>
      <c r="D269" s="274"/>
      <c r="E269" s="274"/>
      <c r="F269" s="274"/>
      <c r="G269" s="274"/>
      <c r="H269" s="274"/>
      <c r="I269" s="274"/>
      <c r="J269" s="274"/>
      <c r="K269" s="274"/>
      <c r="L269" s="274"/>
      <c r="M269" s="274"/>
      <c r="N269" s="274"/>
      <c r="O269" s="274"/>
    </row>
    <row r="270" spans="1:15" x14ac:dyDescent="0.2">
      <c r="A270" s="274"/>
      <c r="B270" s="274"/>
      <c r="C270" s="274"/>
      <c r="D270" s="274"/>
      <c r="E270" s="274"/>
      <c r="F270" s="274"/>
      <c r="G270" s="274"/>
      <c r="H270" s="274"/>
      <c r="I270" s="274"/>
      <c r="J270" s="274"/>
      <c r="K270" s="274"/>
      <c r="L270" s="274"/>
      <c r="M270" s="274"/>
      <c r="N270" s="274"/>
      <c r="O270" s="274"/>
    </row>
    <row r="271" spans="1:15" x14ac:dyDescent="0.2">
      <c r="A271" s="274"/>
      <c r="B271" s="274"/>
      <c r="C271" s="274"/>
      <c r="D271" s="274"/>
      <c r="E271" s="274"/>
      <c r="F271" s="274"/>
      <c r="G271" s="274"/>
      <c r="H271" s="274"/>
      <c r="I271" s="274"/>
      <c r="J271" s="274"/>
      <c r="K271" s="274"/>
      <c r="L271" s="274"/>
      <c r="M271" s="274"/>
      <c r="N271" s="274"/>
      <c r="O271" s="274"/>
    </row>
    <row r="272" spans="1:15" x14ac:dyDescent="0.2">
      <c r="A272" s="274"/>
      <c r="B272" s="274"/>
      <c r="C272" s="274"/>
      <c r="D272" s="274"/>
      <c r="E272" s="274"/>
      <c r="F272" s="274"/>
      <c r="G272" s="274"/>
      <c r="H272" s="274"/>
      <c r="I272" s="274"/>
      <c r="J272" s="274"/>
      <c r="K272" s="274"/>
      <c r="L272" s="274"/>
      <c r="M272" s="274"/>
      <c r="N272" s="274"/>
      <c r="O272" s="274"/>
    </row>
    <row r="273" spans="1:15" x14ac:dyDescent="0.2">
      <c r="A273" s="274"/>
      <c r="B273" s="274"/>
      <c r="C273" s="274"/>
      <c r="D273" s="274"/>
      <c r="E273" s="274"/>
      <c r="F273" s="274"/>
      <c r="G273" s="274"/>
      <c r="H273" s="274"/>
      <c r="I273" s="274"/>
      <c r="J273" s="274"/>
      <c r="K273" s="274"/>
      <c r="L273" s="274"/>
      <c r="M273" s="274"/>
      <c r="N273" s="274"/>
      <c r="O273" s="274"/>
    </row>
    <row r="274" spans="1:15" x14ac:dyDescent="0.2">
      <c r="A274" s="274"/>
      <c r="B274" s="274"/>
      <c r="C274" s="274"/>
      <c r="D274" s="274"/>
      <c r="E274" s="274"/>
      <c r="F274" s="274"/>
      <c r="G274" s="274"/>
      <c r="H274" s="274"/>
      <c r="I274" s="274"/>
      <c r="J274" s="274"/>
      <c r="K274" s="274"/>
      <c r="L274" s="274"/>
      <c r="M274" s="274"/>
      <c r="N274" s="274"/>
      <c r="O274" s="274"/>
    </row>
    <row r="275" spans="1:15" x14ac:dyDescent="0.2">
      <c r="A275" s="274"/>
      <c r="B275" s="274"/>
      <c r="C275" s="274"/>
      <c r="D275" s="274"/>
      <c r="E275" s="274"/>
      <c r="F275" s="274"/>
      <c r="G275" s="274"/>
      <c r="H275" s="274"/>
      <c r="I275" s="274"/>
      <c r="J275" s="274"/>
      <c r="K275" s="274"/>
      <c r="L275" s="274"/>
      <c r="M275" s="274"/>
      <c r="N275" s="274"/>
      <c r="O275" s="274"/>
    </row>
    <row r="276" spans="1:15" x14ac:dyDescent="0.2">
      <c r="A276" s="274"/>
      <c r="B276" s="274"/>
      <c r="C276" s="274"/>
      <c r="D276" s="274"/>
      <c r="E276" s="274"/>
      <c r="F276" s="274"/>
      <c r="G276" s="274"/>
      <c r="H276" s="274"/>
      <c r="I276" s="274"/>
      <c r="J276" s="274"/>
      <c r="K276" s="274"/>
      <c r="L276" s="274"/>
      <c r="M276" s="274"/>
      <c r="N276" s="274"/>
      <c r="O276" s="274"/>
    </row>
    <row r="277" spans="1:15" x14ac:dyDescent="0.2">
      <c r="A277" s="274"/>
      <c r="B277" s="274"/>
      <c r="C277" s="274"/>
      <c r="D277" s="274"/>
      <c r="E277" s="274"/>
      <c r="F277" s="274"/>
      <c r="G277" s="274"/>
      <c r="H277" s="274"/>
      <c r="I277" s="274"/>
      <c r="J277" s="274"/>
      <c r="K277" s="274"/>
      <c r="L277" s="274"/>
      <c r="M277" s="274"/>
      <c r="N277" s="274"/>
      <c r="O277" s="274"/>
    </row>
    <row r="278" spans="1:15" x14ac:dyDescent="0.2">
      <c r="A278" s="274"/>
      <c r="B278" s="274"/>
      <c r="C278" s="274"/>
      <c r="D278" s="274"/>
      <c r="E278" s="274"/>
      <c r="F278" s="274"/>
      <c r="G278" s="274"/>
      <c r="H278" s="274"/>
      <c r="I278" s="274"/>
      <c r="J278" s="274"/>
      <c r="K278" s="274"/>
      <c r="L278" s="274"/>
      <c r="M278" s="274"/>
      <c r="N278" s="274"/>
      <c r="O278" s="274"/>
    </row>
    <row r="279" spans="1:15" x14ac:dyDescent="0.2">
      <c r="A279" s="274"/>
      <c r="B279" s="274"/>
      <c r="C279" s="274"/>
      <c r="D279" s="274"/>
      <c r="E279" s="274"/>
      <c r="F279" s="274"/>
      <c r="G279" s="274"/>
      <c r="H279" s="274"/>
      <c r="I279" s="274"/>
      <c r="J279" s="274"/>
      <c r="K279" s="274"/>
      <c r="L279" s="274"/>
      <c r="M279" s="274"/>
      <c r="N279" s="274"/>
      <c r="O279" s="274"/>
    </row>
    <row r="280" spans="1:15" x14ac:dyDescent="0.2">
      <c r="A280" s="274"/>
      <c r="B280" s="274"/>
      <c r="C280" s="274"/>
      <c r="D280" s="274"/>
      <c r="E280" s="274"/>
      <c r="F280" s="274"/>
      <c r="G280" s="274"/>
      <c r="H280" s="274"/>
      <c r="I280" s="274"/>
      <c r="J280" s="274"/>
      <c r="K280" s="274"/>
      <c r="L280" s="274"/>
      <c r="M280" s="274"/>
      <c r="N280" s="274"/>
      <c r="O280" s="274"/>
    </row>
    <row r="281" spans="1:15" x14ac:dyDescent="0.2">
      <c r="A281" s="274"/>
      <c r="B281" s="274"/>
      <c r="C281" s="274"/>
      <c r="D281" s="274"/>
      <c r="E281" s="274"/>
      <c r="F281" s="274"/>
      <c r="G281" s="274"/>
      <c r="H281" s="274"/>
      <c r="I281" s="274"/>
      <c r="J281" s="274"/>
      <c r="K281" s="274"/>
      <c r="L281" s="274"/>
      <c r="M281" s="274"/>
      <c r="N281" s="274"/>
      <c r="O281" s="274"/>
    </row>
    <row r="282" spans="1:15" x14ac:dyDescent="0.2">
      <c r="A282" s="274"/>
      <c r="B282" s="274"/>
      <c r="C282" s="274"/>
      <c r="D282" s="274"/>
      <c r="E282" s="274"/>
      <c r="F282" s="274"/>
      <c r="G282" s="274"/>
      <c r="H282" s="274"/>
      <c r="I282" s="274"/>
      <c r="J282" s="274"/>
      <c r="K282" s="274"/>
      <c r="L282" s="274"/>
      <c r="M282" s="274"/>
      <c r="N282" s="274"/>
      <c r="O282" s="274"/>
    </row>
    <row r="283" spans="1:15" x14ac:dyDescent="0.2">
      <c r="A283" s="274"/>
      <c r="B283" s="274"/>
      <c r="C283" s="274"/>
      <c r="D283" s="274"/>
      <c r="E283" s="274"/>
      <c r="F283" s="274"/>
      <c r="G283" s="274"/>
      <c r="H283" s="274"/>
      <c r="I283" s="274"/>
      <c r="J283" s="274"/>
      <c r="K283" s="274"/>
      <c r="L283" s="274"/>
      <c r="M283" s="274"/>
      <c r="N283" s="274"/>
      <c r="O283" s="274"/>
    </row>
    <row r="284" spans="1:15" x14ac:dyDescent="0.2">
      <c r="A284" s="274"/>
      <c r="B284" s="274"/>
      <c r="C284" s="274"/>
      <c r="D284" s="274"/>
      <c r="E284" s="274"/>
      <c r="F284" s="274"/>
      <c r="G284" s="274"/>
      <c r="H284" s="274"/>
      <c r="I284" s="274"/>
      <c r="J284" s="274"/>
      <c r="K284" s="274"/>
      <c r="L284" s="274"/>
      <c r="M284" s="274"/>
      <c r="N284" s="274"/>
      <c r="O284" s="274"/>
    </row>
    <row r="285" spans="1:15" x14ac:dyDescent="0.2">
      <c r="A285" s="274"/>
      <c r="B285" s="274"/>
      <c r="C285" s="274"/>
      <c r="D285" s="274"/>
      <c r="E285" s="274"/>
      <c r="F285" s="274"/>
      <c r="G285" s="274"/>
      <c r="H285" s="274"/>
      <c r="I285" s="274"/>
      <c r="J285" s="274"/>
      <c r="K285" s="274"/>
      <c r="L285" s="274"/>
      <c r="M285" s="274"/>
      <c r="N285" s="274"/>
      <c r="O285" s="274"/>
    </row>
    <row r="286" spans="1:15" x14ac:dyDescent="0.2">
      <c r="A286" s="274"/>
      <c r="B286" s="274"/>
      <c r="C286" s="274"/>
      <c r="D286" s="274"/>
      <c r="E286" s="274"/>
      <c r="F286" s="274"/>
      <c r="G286" s="274"/>
      <c r="H286" s="274"/>
      <c r="I286" s="274"/>
      <c r="J286" s="274"/>
      <c r="K286" s="274"/>
      <c r="L286" s="274"/>
      <c r="M286" s="274"/>
      <c r="N286" s="274"/>
      <c r="O286" s="274"/>
    </row>
    <row r="287" spans="1:15" x14ac:dyDescent="0.2">
      <c r="A287" s="274"/>
      <c r="B287" s="274"/>
      <c r="C287" s="274"/>
      <c r="D287" s="274"/>
      <c r="E287" s="274"/>
      <c r="F287" s="274"/>
      <c r="G287" s="274"/>
      <c r="H287" s="274"/>
      <c r="I287" s="274"/>
      <c r="J287" s="274"/>
      <c r="K287" s="274"/>
      <c r="L287" s="274"/>
      <c r="M287" s="274"/>
      <c r="N287" s="274"/>
      <c r="O287" s="274"/>
    </row>
    <row r="288" spans="1:15" x14ac:dyDescent="0.2">
      <c r="A288" s="274"/>
      <c r="B288" s="274"/>
      <c r="C288" s="274"/>
      <c r="D288" s="274"/>
      <c r="E288" s="274"/>
      <c r="F288" s="274"/>
      <c r="G288" s="274"/>
      <c r="H288" s="274"/>
      <c r="I288" s="274"/>
      <c r="J288" s="274"/>
      <c r="K288" s="274"/>
      <c r="L288" s="274"/>
      <c r="M288" s="274"/>
      <c r="N288" s="274"/>
      <c r="O288" s="274"/>
    </row>
    <row r="289" spans="1:15" x14ac:dyDescent="0.2">
      <c r="A289" s="274"/>
      <c r="B289" s="274"/>
      <c r="C289" s="274"/>
      <c r="D289" s="274"/>
      <c r="E289" s="274"/>
      <c r="F289" s="274"/>
      <c r="G289" s="274"/>
      <c r="H289" s="274"/>
      <c r="I289" s="274"/>
      <c r="J289" s="274"/>
      <c r="K289" s="274"/>
      <c r="L289" s="274"/>
      <c r="M289" s="274"/>
      <c r="N289" s="274"/>
      <c r="O289" s="274"/>
    </row>
    <row r="290" spans="1:15" x14ac:dyDescent="0.2">
      <c r="A290" s="274"/>
      <c r="B290" s="274"/>
      <c r="C290" s="274"/>
      <c r="D290" s="274"/>
      <c r="E290" s="274"/>
      <c r="F290" s="274"/>
      <c r="G290" s="274"/>
      <c r="H290" s="274"/>
      <c r="I290" s="274"/>
      <c r="J290" s="274"/>
      <c r="K290" s="274"/>
      <c r="L290" s="274"/>
      <c r="M290" s="274"/>
      <c r="N290" s="274"/>
      <c r="O290" s="274"/>
    </row>
    <row r="291" spans="1:15" x14ac:dyDescent="0.2">
      <c r="A291" s="274"/>
      <c r="B291" s="274"/>
      <c r="C291" s="274"/>
      <c r="D291" s="274"/>
      <c r="E291" s="274"/>
      <c r="F291" s="274"/>
      <c r="G291" s="274"/>
      <c r="H291" s="274"/>
      <c r="I291" s="274"/>
      <c r="J291" s="274"/>
      <c r="K291" s="274"/>
      <c r="L291" s="274"/>
      <c r="M291" s="274"/>
      <c r="N291" s="274"/>
      <c r="O291" s="274"/>
    </row>
    <row r="292" spans="1:15" x14ac:dyDescent="0.2">
      <c r="A292" s="274"/>
      <c r="B292" s="274"/>
      <c r="C292" s="274"/>
      <c r="D292" s="274"/>
      <c r="E292" s="274"/>
      <c r="F292" s="274"/>
      <c r="G292" s="274"/>
      <c r="H292" s="274"/>
      <c r="I292" s="274"/>
      <c r="J292" s="274"/>
      <c r="K292" s="274"/>
      <c r="L292" s="274"/>
      <c r="M292" s="274"/>
      <c r="N292" s="274"/>
      <c r="O292" s="274"/>
    </row>
    <row r="293" spans="1:15" x14ac:dyDescent="0.2">
      <c r="A293" s="274"/>
      <c r="B293" s="274"/>
      <c r="C293" s="274"/>
      <c r="D293" s="274"/>
      <c r="E293" s="274"/>
      <c r="F293" s="274"/>
      <c r="G293" s="274"/>
      <c r="H293" s="274"/>
      <c r="I293" s="274"/>
      <c r="J293" s="274"/>
      <c r="K293" s="274"/>
      <c r="L293" s="274"/>
      <c r="M293" s="274"/>
      <c r="N293" s="274"/>
      <c r="O293" s="274"/>
    </row>
    <row r="294" spans="1:15" x14ac:dyDescent="0.2">
      <c r="A294" s="274"/>
      <c r="B294" s="274"/>
      <c r="C294" s="274"/>
      <c r="D294" s="274"/>
      <c r="E294" s="274"/>
      <c r="F294" s="274"/>
      <c r="G294" s="274"/>
      <c r="H294" s="274"/>
      <c r="I294" s="274"/>
      <c r="J294" s="274"/>
      <c r="K294" s="274"/>
      <c r="L294" s="274"/>
      <c r="M294" s="274"/>
      <c r="N294" s="274"/>
      <c r="O294" s="274"/>
    </row>
    <row r="295" spans="1:15" x14ac:dyDescent="0.2">
      <c r="A295" s="274"/>
      <c r="B295" s="274"/>
      <c r="C295" s="274"/>
      <c r="D295" s="274"/>
      <c r="E295" s="274"/>
      <c r="F295" s="274"/>
      <c r="G295" s="274"/>
      <c r="H295" s="274"/>
      <c r="I295" s="274"/>
      <c r="J295" s="274"/>
      <c r="K295" s="274"/>
      <c r="L295" s="274"/>
      <c r="M295" s="274"/>
      <c r="N295" s="274"/>
      <c r="O295" s="274"/>
    </row>
    <row r="296" spans="1:15" x14ac:dyDescent="0.2">
      <c r="A296" s="274"/>
      <c r="B296" s="274"/>
      <c r="C296" s="274"/>
      <c r="D296" s="274"/>
      <c r="E296" s="274"/>
      <c r="F296" s="274"/>
      <c r="G296" s="274"/>
      <c r="H296" s="274"/>
      <c r="I296" s="274"/>
      <c r="J296" s="274"/>
      <c r="K296" s="274"/>
      <c r="L296" s="274"/>
      <c r="M296" s="274"/>
      <c r="N296" s="274"/>
      <c r="O296" s="274"/>
    </row>
    <row r="297" spans="1:15" x14ac:dyDescent="0.2">
      <c r="A297" s="274"/>
      <c r="B297" s="274"/>
      <c r="C297" s="274"/>
      <c r="D297" s="274"/>
      <c r="E297" s="274"/>
      <c r="F297" s="274"/>
      <c r="G297" s="274"/>
      <c r="H297" s="274"/>
      <c r="I297" s="274"/>
      <c r="J297" s="274"/>
      <c r="K297" s="274"/>
      <c r="L297" s="274"/>
      <c r="M297" s="274"/>
      <c r="N297" s="274"/>
      <c r="O297" s="274"/>
    </row>
    <row r="298" spans="1:15" x14ac:dyDescent="0.2">
      <c r="A298" s="274"/>
      <c r="B298" s="274"/>
      <c r="C298" s="274"/>
      <c r="D298" s="274"/>
      <c r="E298" s="274"/>
      <c r="F298" s="274"/>
      <c r="G298" s="274"/>
      <c r="H298" s="274"/>
      <c r="I298" s="274"/>
      <c r="J298" s="274"/>
      <c r="K298" s="274"/>
      <c r="L298" s="274"/>
      <c r="M298" s="274"/>
      <c r="N298" s="274"/>
      <c r="O298" s="274"/>
    </row>
    <row r="299" spans="1:15" x14ac:dyDescent="0.2">
      <c r="A299" s="274"/>
      <c r="B299" s="274"/>
      <c r="C299" s="274"/>
      <c r="D299" s="274"/>
      <c r="E299" s="274"/>
      <c r="F299" s="274"/>
      <c r="G299" s="274"/>
      <c r="H299" s="274"/>
      <c r="I299" s="274"/>
      <c r="J299" s="274"/>
      <c r="K299" s="274"/>
      <c r="L299" s="274"/>
      <c r="M299" s="274"/>
      <c r="N299" s="274"/>
      <c r="O299" s="274"/>
    </row>
    <row r="300" spans="1:15" x14ac:dyDescent="0.2">
      <c r="A300" s="274"/>
      <c r="B300" s="274"/>
      <c r="C300" s="274"/>
      <c r="D300" s="274"/>
      <c r="E300" s="274"/>
      <c r="F300" s="274"/>
      <c r="G300" s="274"/>
      <c r="H300" s="274"/>
      <c r="I300" s="274"/>
      <c r="J300" s="274"/>
      <c r="K300" s="274"/>
      <c r="L300" s="274"/>
      <c r="M300" s="274"/>
      <c r="N300" s="274"/>
      <c r="O300" s="274"/>
    </row>
    <row r="301" spans="1:15" x14ac:dyDescent="0.2">
      <c r="A301" s="274"/>
      <c r="B301" s="274"/>
      <c r="C301" s="274"/>
      <c r="D301" s="274"/>
      <c r="E301" s="274"/>
      <c r="F301" s="274"/>
      <c r="G301" s="274"/>
      <c r="H301" s="274"/>
      <c r="I301" s="274"/>
      <c r="J301" s="274"/>
      <c r="K301" s="274"/>
      <c r="L301" s="274"/>
      <c r="M301" s="274"/>
      <c r="N301" s="274"/>
      <c r="O301" s="274"/>
    </row>
    <row r="302" spans="1:15" x14ac:dyDescent="0.2">
      <c r="A302" s="274"/>
      <c r="B302" s="274"/>
      <c r="C302" s="274"/>
      <c r="D302" s="274"/>
      <c r="E302" s="274"/>
      <c r="F302" s="274"/>
      <c r="G302" s="274"/>
      <c r="H302" s="274"/>
      <c r="I302" s="274"/>
      <c r="J302" s="274"/>
      <c r="K302" s="274"/>
      <c r="L302" s="274"/>
      <c r="M302" s="274"/>
      <c r="N302" s="274"/>
      <c r="O302" s="274"/>
    </row>
    <row r="303" spans="1:15" x14ac:dyDescent="0.2">
      <c r="A303" s="274"/>
      <c r="B303" s="274"/>
      <c r="C303" s="274"/>
      <c r="D303" s="274"/>
      <c r="E303" s="274"/>
      <c r="F303" s="274"/>
      <c r="G303" s="274"/>
      <c r="H303" s="274"/>
      <c r="I303" s="274"/>
      <c r="J303" s="274"/>
      <c r="K303" s="274"/>
      <c r="L303" s="274"/>
      <c r="M303" s="274"/>
      <c r="N303" s="274"/>
      <c r="O303" s="274"/>
    </row>
    <row r="304" spans="1:15" x14ac:dyDescent="0.2">
      <c r="A304" s="274"/>
      <c r="B304" s="274"/>
      <c r="C304" s="274"/>
      <c r="D304" s="274"/>
      <c r="E304" s="274"/>
      <c r="F304" s="274"/>
      <c r="G304" s="274"/>
      <c r="H304" s="274"/>
      <c r="I304" s="274"/>
      <c r="J304" s="274"/>
      <c r="K304" s="274"/>
      <c r="L304" s="274"/>
      <c r="M304" s="274"/>
      <c r="N304" s="274"/>
      <c r="O304" s="274"/>
    </row>
    <row r="305" spans="1:15" x14ac:dyDescent="0.2">
      <c r="A305" s="274"/>
      <c r="B305" s="274"/>
      <c r="C305" s="274"/>
      <c r="D305" s="274"/>
      <c r="E305" s="274"/>
      <c r="F305" s="274"/>
      <c r="G305" s="274"/>
      <c r="H305" s="274"/>
      <c r="I305" s="274"/>
      <c r="J305" s="274"/>
      <c r="K305" s="274"/>
      <c r="L305" s="274"/>
      <c r="M305" s="274"/>
      <c r="N305" s="274"/>
      <c r="O305" s="274"/>
    </row>
    <row r="306" spans="1:15" x14ac:dyDescent="0.2">
      <c r="A306" s="274"/>
      <c r="B306" s="274"/>
      <c r="C306" s="274"/>
      <c r="D306" s="274"/>
      <c r="E306" s="274"/>
      <c r="F306" s="274"/>
      <c r="G306" s="274"/>
      <c r="H306" s="274"/>
      <c r="I306" s="274"/>
      <c r="J306" s="274"/>
      <c r="K306" s="274"/>
      <c r="L306" s="274"/>
      <c r="M306" s="274"/>
      <c r="N306" s="274"/>
      <c r="O306" s="274"/>
    </row>
    <row r="307" spans="1:15" x14ac:dyDescent="0.2">
      <c r="A307" s="274"/>
      <c r="B307" s="274"/>
      <c r="C307" s="274"/>
      <c r="D307" s="274"/>
      <c r="E307" s="274"/>
      <c r="F307" s="274"/>
      <c r="G307" s="274"/>
      <c r="H307" s="274"/>
      <c r="I307" s="274"/>
      <c r="J307" s="274"/>
      <c r="K307" s="274"/>
      <c r="L307" s="274"/>
      <c r="M307" s="274"/>
      <c r="N307" s="274"/>
      <c r="O307" s="274"/>
    </row>
    <row r="308" spans="1:15" x14ac:dyDescent="0.2">
      <c r="A308" s="274"/>
      <c r="B308" s="274"/>
      <c r="C308" s="274"/>
      <c r="D308" s="274"/>
      <c r="E308" s="274"/>
      <c r="F308" s="274"/>
      <c r="G308" s="274"/>
      <c r="H308" s="274"/>
      <c r="I308" s="274"/>
      <c r="J308" s="274"/>
      <c r="K308" s="274"/>
      <c r="L308" s="274"/>
      <c r="M308" s="274"/>
      <c r="N308" s="274"/>
      <c r="O308" s="274"/>
    </row>
    <row r="309" spans="1:15" x14ac:dyDescent="0.2">
      <c r="A309" s="274"/>
      <c r="B309" s="274"/>
      <c r="C309" s="274"/>
      <c r="D309" s="274"/>
      <c r="E309" s="274"/>
      <c r="F309" s="274"/>
      <c r="G309" s="274"/>
      <c r="H309" s="274"/>
      <c r="I309" s="274"/>
      <c r="J309" s="274"/>
      <c r="K309" s="274"/>
      <c r="L309" s="274"/>
      <c r="M309" s="274"/>
      <c r="N309" s="274"/>
      <c r="O309" s="274"/>
    </row>
    <row r="310" spans="1:15" x14ac:dyDescent="0.2">
      <c r="A310" s="274"/>
      <c r="B310" s="274"/>
      <c r="C310" s="274"/>
      <c r="D310" s="274"/>
      <c r="E310" s="274"/>
      <c r="F310" s="274"/>
      <c r="G310" s="274"/>
      <c r="H310" s="274"/>
      <c r="I310" s="274"/>
      <c r="J310" s="274"/>
      <c r="K310" s="274"/>
      <c r="L310" s="274"/>
      <c r="M310" s="274"/>
      <c r="N310" s="274"/>
      <c r="O310" s="274"/>
    </row>
    <row r="311" spans="1:15" x14ac:dyDescent="0.2">
      <c r="A311" s="274"/>
      <c r="B311" s="274"/>
      <c r="C311" s="274"/>
      <c r="D311" s="274"/>
      <c r="E311" s="274"/>
      <c r="F311" s="274"/>
      <c r="G311" s="274"/>
      <c r="H311" s="274"/>
      <c r="I311" s="274"/>
      <c r="J311" s="274"/>
      <c r="K311" s="274"/>
      <c r="L311" s="274"/>
      <c r="M311" s="274"/>
      <c r="N311" s="274"/>
      <c r="O311" s="274"/>
    </row>
    <row r="312" spans="1:15" x14ac:dyDescent="0.2">
      <c r="A312" s="274"/>
      <c r="B312" s="274"/>
      <c r="C312" s="274"/>
      <c r="D312" s="274"/>
      <c r="E312" s="274"/>
      <c r="F312" s="274"/>
      <c r="G312" s="274"/>
      <c r="H312" s="274"/>
      <c r="I312" s="274"/>
      <c r="J312" s="274"/>
      <c r="K312" s="274"/>
      <c r="L312" s="274"/>
      <c r="M312" s="274"/>
      <c r="N312" s="274"/>
      <c r="O312" s="274"/>
    </row>
    <row r="313" spans="1:15" x14ac:dyDescent="0.2">
      <c r="A313" s="274"/>
      <c r="B313" s="274"/>
      <c r="C313" s="274"/>
      <c r="D313" s="274"/>
      <c r="E313" s="274"/>
      <c r="F313" s="274"/>
      <c r="G313" s="274"/>
      <c r="H313" s="274"/>
      <c r="I313" s="274"/>
      <c r="J313" s="274"/>
      <c r="K313" s="274"/>
      <c r="L313" s="274"/>
      <c r="M313" s="274"/>
      <c r="N313" s="274"/>
      <c r="O313" s="274"/>
    </row>
    <row r="314" spans="1:15" x14ac:dyDescent="0.2">
      <c r="A314" s="274"/>
      <c r="B314" s="274"/>
      <c r="C314" s="274"/>
      <c r="D314" s="274"/>
      <c r="E314" s="274"/>
      <c r="F314" s="274"/>
      <c r="G314" s="274"/>
      <c r="H314" s="274"/>
      <c r="I314" s="274"/>
      <c r="J314" s="274"/>
      <c r="K314" s="274"/>
      <c r="L314" s="274"/>
      <c r="M314" s="274"/>
      <c r="N314" s="274"/>
      <c r="O314" s="274"/>
    </row>
    <row r="315" spans="1:15" x14ac:dyDescent="0.2">
      <c r="A315" s="274"/>
      <c r="B315" s="274"/>
      <c r="C315" s="274"/>
      <c r="D315" s="274"/>
      <c r="E315" s="274"/>
      <c r="F315" s="274"/>
      <c r="G315" s="274"/>
      <c r="H315" s="274"/>
      <c r="I315" s="274"/>
      <c r="J315" s="274"/>
      <c r="K315" s="274"/>
      <c r="L315" s="274"/>
      <c r="M315" s="274"/>
      <c r="N315" s="274"/>
      <c r="O315" s="274"/>
    </row>
    <row r="316" spans="1:15" x14ac:dyDescent="0.2">
      <c r="A316" s="274"/>
      <c r="B316" s="274"/>
      <c r="C316" s="274"/>
      <c r="D316" s="274"/>
      <c r="E316" s="274"/>
      <c r="F316" s="274"/>
      <c r="G316" s="274"/>
      <c r="H316" s="274"/>
      <c r="I316" s="274"/>
      <c r="J316" s="274"/>
      <c r="K316" s="274"/>
      <c r="L316" s="274"/>
      <c r="M316" s="274"/>
      <c r="N316" s="274"/>
      <c r="O316" s="274"/>
    </row>
    <row r="317" spans="1:15" x14ac:dyDescent="0.2">
      <c r="A317" s="274"/>
      <c r="B317" s="274"/>
      <c r="C317" s="274"/>
      <c r="D317" s="274"/>
      <c r="E317" s="274"/>
      <c r="F317" s="274"/>
      <c r="G317" s="274"/>
      <c r="H317" s="274"/>
      <c r="I317" s="274"/>
      <c r="J317" s="274"/>
      <c r="K317" s="274"/>
      <c r="L317" s="274"/>
      <c r="M317" s="274"/>
      <c r="N317" s="274"/>
      <c r="O317" s="274"/>
    </row>
    <row r="318" spans="1:15" x14ac:dyDescent="0.2">
      <c r="A318" s="274"/>
      <c r="B318" s="274"/>
      <c r="C318" s="274"/>
      <c r="D318" s="274"/>
      <c r="E318" s="274"/>
      <c r="F318" s="274"/>
      <c r="G318" s="274"/>
      <c r="H318" s="274"/>
      <c r="I318" s="274"/>
      <c r="J318" s="274"/>
      <c r="K318" s="274"/>
      <c r="L318" s="274"/>
      <c r="M318" s="274"/>
      <c r="N318" s="274"/>
      <c r="O318" s="274"/>
    </row>
    <row r="319" spans="1:15" x14ac:dyDescent="0.2">
      <c r="A319" s="274"/>
      <c r="B319" s="274"/>
      <c r="C319" s="274"/>
      <c r="D319" s="274"/>
      <c r="E319" s="274"/>
      <c r="F319" s="274"/>
      <c r="G319" s="274"/>
      <c r="H319" s="274"/>
      <c r="I319" s="274"/>
      <c r="J319" s="274"/>
      <c r="K319" s="274"/>
      <c r="L319" s="274"/>
      <c r="M319" s="274"/>
      <c r="N319" s="274"/>
      <c r="O319" s="274"/>
    </row>
    <row r="320" spans="1:15" x14ac:dyDescent="0.2">
      <c r="A320" s="274"/>
      <c r="B320" s="274"/>
      <c r="C320" s="274"/>
      <c r="D320" s="274"/>
      <c r="E320" s="274"/>
      <c r="F320" s="274"/>
      <c r="G320" s="274"/>
      <c r="H320" s="274"/>
      <c r="I320" s="274"/>
      <c r="J320" s="274"/>
      <c r="K320" s="274"/>
      <c r="L320" s="274"/>
      <c r="M320" s="274"/>
      <c r="N320" s="274"/>
      <c r="O320" s="274"/>
    </row>
    <row r="321" spans="1:15" x14ac:dyDescent="0.2">
      <c r="A321" s="274"/>
      <c r="B321" s="274"/>
      <c r="C321" s="274"/>
      <c r="D321" s="274"/>
      <c r="E321" s="274"/>
      <c r="F321" s="274"/>
      <c r="G321" s="274"/>
      <c r="H321" s="274"/>
      <c r="I321" s="274"/>
      <c r="J321" s="274"/>
      <c r="K321" s="274"/>
      <c r="L321" s="274"/>
      <c r="M321" s="274"/>
      <c r="N321" s="274"/>
      <c r="O321" s="274"/>
    </row>
    <row r="322" spans="1:15" x14ac:dyDescent="0.2">
      <c r="A322" s="274"/>
      <c r="B322" s="274"/>
      <c r="C322" s="274"/>
      <c r="D322" s="274"/>
      <c r="E322" s="274"/>
      <c r="F322" s="274"/>
      <c r="G322" s="274"/>
      <c r="H322" s="274"/>
      <c r="I322" s="274"/>
      <c r="J322" s="274"/>
      <c r="K322" s="274"/>
      <c r="L322" s="274"/>
      <c r="M322" s="274"/>
      <c r="N322" s="274"/>
      <c r="O322" s="274"/>
    </row>
    <row r="323" spans="1:15" x14ac:dyDescent="0.2">
      <c r="A323" s="274"/>
      <c r="B323" s="274"/>
      <c r="C323" s="274"/>
      <c r="D323" s="274"/>
      <c r="E323" s="274"/>
      <c r="F323" s="274"/>
      <c r="G323" s="274"/>
      <c r="H323" s="274"/>
      <c r="I323" s="274"/>
      <c r="J323" s="274"/>
      <c r="K323" s="274"/>
      <c r="L323" s="274"/>
      <c r="M323" s="274"/>
      <c r="N323" s="274"/>
      <c r="O323" s="274"/>
    </row>
    <row r="324" spans="1:15" x14ac:dyDescent="0.2">
      <c r="A324" s="274"/>
      <c r="B324" s="274"/>
      <c r="C324" s="274"/>
      <c r="D324" s="274"/>
      <c r="E324" s="274"/>
      <c r="F324" s="274"/>
      <c r="G324" s="274"/>
      <c r="H324" s="274"/>
      <c r="I324" s="274"/>
      <c r="J324" s="274"/>
      <c r="K324" s="274"/>
      <c r="L324" s="274"/>
      <c r="M324" s="274"/>
      <c r="N324" s="274"/>
      <c r="O324" s="274"/>
    </row>
    <row r="325" spans="1:15" x14ac:dyDescent="0.2">
      <c r="A325" s="274"/>
      <c r="B325" s="274"/>
      <c r="C325" s="274"/>
      <c r="D325" s="274"/>
      <c r="E325" s="274"/>
      <c r="F325" s="274"/>
      <c r="G325" s="274"/>
      <c r="H325" s="274"/>
      <c r="I325" s="274"/>
      <c r="J325" s="274"/>
      <c r="K325" s="274"/>
      <c r="L325" s="274"/>
      <c r="M325" s="274"/>
      <c r="N325" s="274"/>
      <c r="O325" s="274"/>
    </row>
    <row r="326" spans="1:15" x14ac:dyDescent="0.2">
      <c r="A326" s="274"/>
      <c r="B326" s="274"/>
      <c r="C326" s="274"/>
      <c r="D326" s="274"/>
      <c r="E326" s="274"/>
      <c r="F326" s="274"/>
      <c r="G326" s="274"/>
      <c r="H326" s="274"/>
      <c r="I326" s="274"/>
      <c r="J326" s="274"/>
      <c r="K326" s="274"/>
      <c r="L326" s="274"/>
      <c r="M326" s="274"/>
      <c r="N326" s="274"/>
      <c r="O326" s="274"/>
    </row>
    <row r="327" spans="1:15" x14ac:dyDescent="0.2">
      <c r="A327" s="274"/>
      <c r="B327" s="274"/>
      <c r="C327" s="274"/>
      <c r="D327" s="274"/>
      <c r="E327" s="274"/>
      <c r="F327" s="274"/>
      <c r="G327" s="274"/>
      <c r="H327" s="274"/>
      <c r="I327" s="274"/>
      <c r="J327" s="274"/>
      <c r="K327" s="274"/>
      <c r="L327" s="274"/>
      <c r="M327" s="274"/>
      <c r="N327" s="274"/>
      <c r="O327" s="274"/>
    </row>
    <row r="328" spans="1:15" x14ac:dyDescent="0.2">
      <c r="A328" s="274"/>
      <c r="B328" s="274"/>
      <c r="C328" s="274"/>
      <c r="D328" s="274"/>
      <c r="E328" s="274"/>
      <c r="F328" s="274"/>
      <c r="G328" s="274"/>
      <c r="H328" s="274"/>
      <c r="I328" s="274"/>
      <c r="J328" s="274"/>
      <c r="K328" s="274"/>
      <c r="L328" s="274"/>
      <c r="M328" s="274"/>
      <c r="N328" s="274"/>
      <c r="O328" s="274"/>
    </row>
    <row r="329" spans="1:15" x14ac:dyDescent="0.2">
      <c r="A329" s="274"/>
      <c r="B329" s="274"/>
      <c r="C329" s="274"/>
      <c r="D329" s="274"/>
      <c r="E329" s="274"/>
      <c r="F329" s="274"/>
      <c r="G329" s="274"/>
      <c r="H329" s="274"/>
      <c r="I329" s="274"/>
      <c r="J329" s="274"/>
      <c r="K329" s="274"/>
      <c r="L329" s="274"/>
      <c r="M329" s="274"/>
      <c r="N329" s="274"/>
      <c r="O329" s="274"/>
    </row>
    <row r="330" spans="1:15" x14ac:dyDescent="0.2">
      <c r="A330" s="274"/>
      <c r="B330" s="274"/>
      <c r="C330" s="274"/>
      <c r="D330" s="274"/>
      <c r="E330" s="274"/>
      <c r="F330" s="274"/>
      <c r="G330" s="274"/>
      <c r="H330" s="274"/>
      <c r="I330" s="274"/>
      <c r="J330" s="274"/>
      <c r="K330" s="274"/>
      <c r="L330" s="274"/>
      <c r="M330" s="274"/>
      <c r="N330" s="274"/>
      <c r="O330" s="274"/>
    </row>
    <row r="331" spans="1:15" x14ac:dyDescent="0.2">
      <c r="A331" s="274"/>
      <c r="B331" s="274"/>
      <c r="C331" s="274"/>
      <c r="D331" s="274"/>
      <c r="E331" s="274"/>
      <c r="F331" s="274"/>
      <c r="G331" s="274"/>
      <c r="H331" s="274"/>
      <c r="I331" s="274"/>
      <c r="J331" s="274"/>
      <c r="K331" s="274"/>
      <c r="L331" s="274"/>
      <c r="M331" s="274"/>
      <c r="N331" s="274"/>
      <c r="O331" s="274"/>
    </row>
    <row r="332" spans="1:15" x14ac:dyDescent="0.2">
      <c r="A332" s="274"/>
      <c r="B332" s="274"/>
      <c r="C332" s="274"/>
      <c r="D332" s="274"/>
      <c r="E332" s="274"/>
      <c r="F332" s="274"/>
      <c r="G332" s="274"/>
      <c r="H332" s="274"/>
      <c r="I332" s="274"/>
      <c r="J332" s="274"/>
      <c r="K332" s="274"/>
      <c r="L332" s="274"/>
      <c r="M332" s="274"/>
      <c r="N332" s="274"/>
      <c r="O332" s="274"/>
    </row>
    <row r="333" spans="1:15" x14ac:dyDescent="0.2">
      <c r="A333" s="274"/>
      <c r="B333" s="274"/>
      <c r="C333" s="274"/>
      <c r="D333" s="274"/>
      <c r="E333" s="274"/>
      <c r="F333" s="274"/>
      <c r="G333" s="274"/>
      <c r="H333" s="274"/>
      <c r="I333" s="274"/>
      <c r="J333" s="274"/>
      <c r="K333" s="274"/>
      <c r="L333" s="274"/>
      <c r="M333" s="274"/>
      <c r="N333" s="274"/>
      <c r="O333" s="274"/>
    </row>
    <row r="334" spans="1:15" x14ac:dyDescent="0.2">
      <c r="A334" s="274"/>
      <c r="B334" s="274"/>
      <c r="C334" s="274"/>
      <c r="D334" s="274"/>
      <c r="E334" s="274"/>
      <c r="F334" s="274"/>
      <c r="G334" s="274"/>
      <c r="H334" s="274"/>
      <c r="I334" s="274"/>
      <c r="J334" s="274"/>
      <c r="K334" s="274"/>
      <c r="L334" s="274"/>
      <c r="M334" s="274"/>
      <c r="N334" s="274"/>
      <c r="O334" s="274"/>
    </row>
    <row r="335" spans="1:15" x14ac:dyDescent="0.2">
      <c r="A335" s="274"/>
      <c r="B335" s="274"/>
      <c r="C335" s="274"/>
      <c r="D335" s="274"/>
      <c r="E335" s="274"/>
      <c r="F335" s="274"/>
      <c r="G335" s="274"/>
      <c r="H335" s="274"/>
      <c r="I335" s="274"/>
      <c r="J335" s="274"/>
      <c r="K335" s="274"/>
      <c r="L335" s="274"/>
      <c r="M335" s="274"/>
      <c r="N335" s="274"/>
      <c r="O335" s="274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Q101"/>
  <sheetViews>
    <sheetView showGridLines="0" zoomScaleNormal="100" workbookViewId="0">
      <pane ySplit="1" topLeftCell="A2" activePane="bottomLeft" state="frozen"/>
      <selection pane="bottomLeft" activeCell="D32" sqref="D32"/>
    </sheetView>
  </sheetViews>
  <sheetFormatPr baseColWidth="10" defaultColWidth="11.42578125" defaultRowHeight="11.25" x14ac:dyDescent="0.2"/>
  <cols>
    <col min="1" max="1" width="11.42578125" style="13"/>
    <col min="2" max="2" width="25.140625" style="13" bestFit="1" customWidth="1"/>
    <col min="3" max="3" width="24.85546875" style="262" bestFit="1" customWidth="1"/>
    <col min="4" max="4" width="22.5703125" style="262" customWidth="1"/>
    <col min="5" max="5" width="39.140625" style="13" bestFit="1" customWidth="1"/>
    <col min="6" max="6" width="27.7109375" style="13" customWidth="1"/>
    <col min="7" max="7" width="19.28515625" style="13" bestFit="1" customWidth="1"/>
    <col min="8" max="8" width="14.7109375" style="13" customWidth="1"/>
    <col min="9" max="9" width="16" style="13" bestFit="1" customWidth="1"/>
    <col min="10" max="10" width="14.7109375" style="13" customWidth="1"/>
    <col min="11" max="13" width="11.42578125" style="13" customWidth="1"/>
    <col min="14" max="14" width="19.140625" style="13" bestFit="1" customWidth="1"/>
    <col min="15" max="15" width="13" style="13" bestFit="1" customWidth="1"/>
    <col min="16" max="16384" width="11.42578125" style="13"/>
  </cols>
  <sheetData>
    <row r="1" spans="1:16" x14ac:dyDescent="0.2">
      <c r="A1" s="32" t="s">
        <v>438</v>
      </c>
      <c r="B1" s="32" t="s">
        <v>6</v>
      </c>
      <c r="C1" s="259" t="s">
        <v>7</v>
      </c>
      <c r="D1" s="259" t="s">
        <v>8</v>
      </c>
      <c r="E1" s="32" t="s">
        <v>9</v>
      </c>
      <c r="F1" s="32" t="s">
        <v>264</v>
      </c>
      <c r="G1" s="32" t="s">
        <v>10</v>
      </c>
      <c r="H1" s="32" t="s">
        <v>11</v>
      </c>
      <c r="I1" s="32" t="s">
        <v>262</v>
      </c>
      <c r="J1" s="32" t="s">
        <v>263</v>
      </c>
      <c r="K1" s="32" t="s">
        <v>299</v>
      </c>
      <c r="L1" s="32" t="s">
        <v>12</v>
      </c>
      <c r="M1" s="32" t="s">
        <v>13</v>
      </c>
      <c r="N1" s="32" t="s">
        <v>14</v>
      </c>
      <c r="O1" s="33" t="s">
        <v>352</v>
      </c>
      <c r="P1" s="33" t="s">
        <v>15</v>
      </c>
    </row>
    <row r="2" spans="1:16" x14ac:dyDescent="0.2">
      <c r="A2" s="34" t="s">
        <v>21</v>
      </c>
      <c r="B2" s="23"/>
      <c r="C2" s="23" t="s">
        <v>447</v>
      </c>
      <c r="D2" s="23"/>
      <c r="E2" s="16" t="s">
        <v>303</v>
      </c>
      <c r="F2" s="274" t="s">
        <v>448</v>
      </c>
      <c r="G2" s="274" t="s">
        <v>19</v>
      </c>
      <c r="H2" s="266" t="s">
        <v>37</v>
      </c>
      <c r="I2" s="16"/>
      <c r="J2" s="16"/>
      <c r="K2" s="15" t="s">
        <v>301</v>
      </c>
      <c r="L2" s="24">
        <v>4</v>
      </c>
      <c r="M2" s="24">
        <v>8</v>
      </c>
      <c r="N2" s="16"/>
      <c r="O2" s="16"/>
      <c r="P2" s="16"/>
    </row>
    <row r="3" spans="1:16" x14ac:dyDescent="0.2">
      <c r="A3" s="34" t="s">
        <v>21</v>
      </c>
      <c r="B3" s="23"/>
      <c r="C3" s="23" t="s">
        <v>265</v>
      </c>
      <c r="D3" s="23"/>
      <c r="E3" s="16" t="s">
        <v>304</v>
      </c>
      <c r="F3" s="16" t="e">
        <v>#N/A</v>
      </c>
      <c r="G3" s="16"/>
      <c r="H3" s="16" t="s">
        <v>129</v>
      </c>
      <c r="I3" s="16"/>
      <c r="J3" s="16"/>
      <c r="K3" s="15" t="s">
        <v>301</v>
      </c>
      <c r="L3" s="24">
        <v>8</v>
      </c>
      <c r="M3" s="24">
        <v>24</v>
      </c>
      <c r="N3" s="16"/>
      <c r="O3" s="16"/>
      <c r="P3" s="16"/>
    </row>
    <row r="4" spans="1:16" x14ac:dyDescent="0.2">
      <c r="A4" s="34" t="s">
        <v>21</v>
      </c>
      <c r="B4" s="23"/>
      <c r="C4" s="23" t="s">
        <v>266</v>
      </c>
      <c r="D4" s="23"/>
      <c r="E4" s="23" t="s">
        <v>305</v>
      </c>
      <c r="F4" s="16" t="e">
        <v>#N/A</v>
      </c>
      <c r="G4" s="16"/>
      <c r="H4" s="266" t="s">
        <v>129</v>
      </c>
      <c r="I4" s="16"/>
      <c r="J4" s="16"/>
      <c r="K4" s="17" t="s">
        <v>335</v>
      </c>
      <c r="L4" s="24">
        <v>2</v>
      </c>
      <c r="M4" s="24">
        <v>8</v>
      </c>
      <c r="N4" s="16"/>
      <c r="O4" s="16"/>
      <c r="P4" s="16"/>
    </row>
    <row r="5" spans="1:16" x14ac:dyDescent="0.2">
      <c r="A5" s="34" t="s">
        <v>21</v>
      </c>
      <c r="B5" s="23"/>
      <c r="C5" s="23" t="s">
        <v>275</v>
      </c>
      <c r="D5" s="23"/>
      <c r="E5" s="14" t="s">
        <v>316</v>
      </c>
      <c r="F5" s="16" t="e">
        <v>#N/A</v>
      </c>
      <c r="G5" s="16"/>
      <c r="H5" s="266" t="s">
        <v>129</v>
      </c>
      <c r="I5" s="16"/>
      <c r="J5" s="16"/>
      <c r="K5" s="17" t="s">
        <v>335</v>
      </c>
      <c r="L5" s="24">
        <v>1</v>
      </c>
      <c r="M5" s="24">
        <v>1</v>
      </c>
      <c r="N5" s="16"/>
      <c r="O5" s="16"/>
      <c r="P5" s="16"/>
    </row>
    <row r="6" spans="1:16" x14ac:dyDescent="0.2">
      <c r="A6" s="34" t="s">
        <v>21</v>
      </c>
      <c r="B6" s="23"/>
      <c r="C6" s="23" t="s">
        <v>276</v>
      </c>
      <c r="D6" s="23"/>
      <c r="E6" s="23" t="s">
        <v>307</v>
      </c>
      <c r="F6" s="16"/>
      <c r="G6" s="16"/>
      <c r="H6" s="266" t="s">
        <v>129</v>
      </c>
      <c r="I6" s="16"/>
      <c r="J6" s="16"/>
      <c r="K6" s="17" t="s">
        <v>335</v>
      </c>
      <c r="L6" s="24">
        <v>2</v>
      </c>
      <c r="M6" s="24">
        <v>0.5</v>
      </c>
      <c r="N6" s="16"/>
      <c r="O6" s="16"/>
      <c r="P6" s="16"/>
    </row>
    <row r="7" spans="1:16" x14ac:dyDescent="0.2">
      <c r="A7" s="34" t="s">
        <v>21</v>
      </c>
      <c r="B7" s="23"/>
      <c r="C7" s="23" t="s">
        <v>277</v>
      </c>
      <c r="D7" s="23"/>
      <c r="E7" s="23" t="s">
        <v>308</v>
      </c>
      <c r="F7" s="16"/>
      <c r="G7" s="16"/>
      <c r="H7" s="266" t="s">
        <v>129</v>
      </c>
      <c r="I7" s="16"/>
      <c r="J7" s="16"/>
      <c r="K7" s="17" t="s">
        <v>335</v>
      </c>
      <c r="L7" s="24">
        <v>2</v>
      </c>
      <c r="M7" s="24">
        <v>0.5</v>
      </c>
      <c r="N7" s="16"/>
      <c r="O7" s="16"/>
      <c r="P7" s="16"/>
    </row>
    <row r="8" spans="1:16" x14ac:dyDescent="0.2">
      <c r="A8" s="34" t="s">
        <v>28</v>
      </c>
      <c r="B8" s="23"/>
      <c r="C8" s="23" t="s">
        <v>278</v>
      </c>
      <c r="D8" s="23"/>
      <c r="E8" s="23" t="s">
        <v>306</v>
      </c>
      <c r="F8" s="16"/>
      <c r="G8" s="16"/>
      <c r="H8" s="266" t="s">
        <v>129</v>
      </c>
      <c r="I8" s="16"/>
      <c r="J8" s="16"/>
      <c r="K8" s="17" t="s">
        <v>335</v>
      </c>
      <c r="L8" s="24">
        <v>2</v>
      </c>
      <c r="M8" s="24">
        <v>0.5</v>
      </c>
      <c r="N8" s="16"/>
      <c r="O8" s="16"/>
      <c r="P8" s="16"/>
    </row>
    <row r="9" spans="1:16" x14ac:dyDescent="0.2">
      <c r="A9" s="34" t="s">
        <v>21</v>
      </c>
      <c r="B9" s="23"/>
      <c r="C9" s="23" t="s">
        <v>267</v>
      </c>
      <c r="D9" s="23"/>
      <c r="E9" s="14" t="s">
        <v>309</v>
      </c>
      <c r="F9" s="16"/>
      <c r="G9" s="16"/>
      <c r="H9" s="266" t="s">
        <v>129</v>
      </c>
      <c r="I9" s="16"/>
      <c r="J9" s="16"/>
      <c r="K9" s="17" t="s">
        <v>335</v>
      </c>
      <c r="L9" s="24">
        <v>1</v>
      </c>
      <c r="M9" s="24">
        <v>1</v>
      </c>
      <c r="N9" s="16"/>
      <c r="O9" s="16"/>
      <c r="P9" s="16"/>
    </row>
    <row r="10" spans="1:16" x14ac:dyDescent="0.2">
      <c r="A10" s="34" t="s">
        <v>21</v>
      </c>
      <c r="B10" s="23"/>
      <c r="C10" s="23" t="s">
        <v>268</v>
      </c>
      <c r="D10" s="23"/>
      <c r="E10" s="14" t="s">
        <v>311</v>
      </c>
      <c r="F10" s="16"/>
      <c r="G10" s="16"/>
      <c r="H10" s="266" t="s">
        <v>129</v>
      </c>
      <c r="I10" s="16"/>
      <c r="J10" s="16"/>
      <c r="K10" s="15" t="s">
        <v>301</v>
      </c>
      <c r="L10" s="24">
        <v>2</v>
      </c>
      <c r="M10" s="24">
        <v>8</v>
      </c>
      <c r="N10" s="16"/>
      <c r="O10" s="16"/>
      <c r="P10" s="16"/>
    </row>
    <row r="11" spans="1:16" x14ac:dyDescent="0.2">
      <c r="A11" s="34" t="s">
        <v>21</v>
      </c>
      <c r="B11" s="23"/>
      <c r="C11" s="23" t="s">
        <v>269</v>
      </c>
      <c r="D11" s="23"/>
      <c r="E11" s="14" t="s">
        <v>311</v>
      </c>
      <c r="F11" s="16"/>
      <c r="G11" s="16"/>
      <c r="H11" s="266" t="s">
        <v>129</v>
      </c>
      <c r="I11" s="16"/>
      <c r="J11" s="16"/>
      <c r="K11" s="15" t="s">
        <v>301</v>
      </c>
      <c r="L11" s="24">
        <v>2</v>
      </c>
      <c r="M11" s="24">
        <v>8</v>
      </c>
      <c r="N11" s="16"/>
      <c r="O11" s="16"/>
      <c r="P11" s="16"/>
    </row>
    <row r="12" spans="1:16" x14ac:dyDescent="0.2">
      <c r="A12" s="34" t="s">
        <v>21</v>
      </c>
      <c r="B12" s="23" t="s">
        <v>152</v>
      </c>
      <c r="C12" s="23" t="s">
        <v>153</v>
      </c>
      <c r="D12" s="23" t="s">
        <v>153</v>
      </c>
      <c r="E12" s="23" t="s">
        <v>154</v>
      </c>
      <c r="F12" s="16" t="s">
        <v>449</v>
      </c>
      <c r="G12" s="23" t="s">
        <v>19</v>
      </c>
      <c r="H12" s="16" t="s">
        <v>129</v>
      </c>
      <c r="I12" s="16"/>
      <c r="J12" s="16"/>
      <c r="K12" s="15" t="s">
        <v>301</v>
      </c>
      <c r="L12" s="23">
        <v>1</v>
      </c>
      <c r="M12" s="23">
        <v>1</v>
      </c>
      <c r="N12" s="23" t="s">
        <v>155</v>
      </c>
      <c r="O12" s="23" t="s">
        <v>156</v>
      </c>
      <c r="P12" s="23" t="s">
        <v>157</v>
      </c>
    </row>
    <row r="13" spans="1:16" x14ac:dyDescent="0.2">
      <c r="A13" s="34" t="s">
        <v>28</v>
      </c>
      <c r="B13" s="23"/>
      <c r="C13" s="23" t="s">
        <v>279</v>
      </c>
      <c r="D13" s="23"/>
      <c r="E13" s="16" t="s">
        <v>310</v>
      </c>
      <c r="F13" s="274" t="s">
        <v>452</v>
      </c>
      <c r="G13" s="23" t="s">
        <v>302</v>
      </c>
      <c r="H13" s="266" t="s">
        <v>445</v>
      </c>
      <c r="I13" s="16"/>
      <c r="J13" s="16"/>
      <c r="K13" s="15" t="s">
        <v>301</v>
      </c>
      <c r="L13" s="24">
        <v>2</v>
      </c>
      <c r="M13" s="24">
        <v>4</v>
      </c>
      <c r="N13" s="16"/>
      <c r="O13" s="16"/>
      <c r="P13" s="16"/>
    </row>
    <row r="14" spans="1:16" x14ac:dyDescent="0.2">
      <c r="A14" s="34" t="s">
        <v>28</v>
      </c>
      <c r="B14" s="23" t="s">
        <v>218</v>
      </c>
      <c r="C14" s="23" t="s">
        <v>219</v>
      </c>
      <c r="D14" s="23" t="s">
        <v>219</v>
      </c>
      <c r="E14" s="23" t="s">
        <v>220</v>
      </c>
      <c r="F14" s="274" t="s">
        <v>453</v>
      </c>
      <c r="G14" s="23" t="s">
        <v>191</v>
      </c>
      <c r="H14" s="266" t="s">
        <v>445</v>
      </c>
      <c r="I14" s="16"/>
      <c r="J14" s="16"/>
      <c r="K14" s="15" t="s">
        <v>301</v>
      </c>
      <c r="L14" s="23">
        <v>4</v>
      </c>
      <c r="M14" s="23">
        <v>6</v>
      </c>
      <c r="N14" s="23" t="s">
        <v>221</v>
      </c>
      <c r="O14" s="23" t="s">
        <v>222</v>
      </c>
      <c r="P14" s="23" t="s">
        <v>217</v>
      </c>
    </row>
    <row r="15" spans="1:16" x14ac:dyDescent="0.2">
      <c r="A15" s="34" t="s">
        <v>28</v>
      </c>
      <c r="B15" s="23" t="s">
        <v>244</v>
      </c>
      <c r="C15" s="23" t="s">
        <v>245</v>
      </c>
      <c r="D15" s="23" t="s">
        <v>245</v>
      </c>
      <c r="E15" s="23" t="s">
        <v>246</v>
      </c>
      <c r="F15" s="274" t="s">
        <v>450</v>
      </c>
      <c r="G15" s="23" t="s">
        <v>191</v>
      </c>
      <c r="H15" s="266" t="s">
        <v>445</v>
      </c>
      <c r="I15" s="16"/>
      <c r="J15" s="16"/>
      <c r="K15" s="15" t="s">
        <v>301</v>
      </c>
      <c r="L15" s="23">
        <v>2</v>
      </c>
      <c r="M15" s="23">
        <v>4</v>
      </c>
      <c r="N15" s="23" t="s">
        <v>247</v>
      </c>
      <c r="O15" s="23" t="s">
        <v>248</v>
      </c>
      <c r="P15" s="23" t="s">
        <v>217</v>
      </c>
    </row>
    <row r="16" spans="1:16" x14ac:dyDescent="0.2">
      <c r="A16" s="34" t="s">
        <v>28</v>
      </c>
      <c r="B16" s="23" t="s">
        <v>223</v>
      </c>
      <c r="C16" s="23" t="s">
        <v>228</v>
      </c>
      <c r="D16" s="23" t="s">
        <v>228</v>
      </c>
      <c r="E16" s="23" t="s">
        <v>229</v>
      </c>
      <c r="F16" s="274" t="s">
        <v>452</v>
      </c>
      <c r="G16" s="23" t="s">
        <v>191</v>
      </c>
      <c r="H16" s="266" t="s">
        <v>445</v>
      </c>
      <c r="I16" s="16"/>
      <c r="J16" s="16"/>
      <c r="K16" s="15" t="s">
        <v>301</v>
      </c>
      <c r="L16" s="23">
        <v>4</v>
      </c>
      <c r="M16" s="23">
        <v>8</v>
      </c>
      <c r="N16" s="23" t="s">
        <v>130</v>
      </c>
      <c r="O16" s="23" t="s">
        <v>230</v>
      </c>
      <c r="P16" s="23" t="s">
        <v>217</v>
      </c>
    </row>
    <row r="17" spans="1:16" x14ac:dyDescent="0.2">
      <c r="A17" s="34" t="s">
        <v>28</v>
      </c>
      <c r="B17" s="23" t="s">
        <v>231</v>
      </c>
      <c r="C17" s="23" t="s">
        <v>232</v>
      </c>
      <c r="D17" s="23" t="s">
        <v>232</v>
      </c>
      <c r="E17" s="23" t="s">
        <v>233</v>
      </c>
      <c r="F17" s="274" t="s">
        <v>454</v>
      </c>
      <c r="G17" s="23" t="s">
        <v>191</v>
      </c>
      <c r="H17" s="266" t="s">
        <v>445</v>
      </c>
      <c r="I17" s="16"/>
      <c r="J17" s="16"/>
      <c r="K17" s="15" t="s">
        <v>301</v>
      </c>
      <c r="L17" s="23">
        <v>1</v>
      </c>
      <c r="M17" s="23">
        <v>1</v>
      </c>
      <c r="N17" s="23" t="s">
        <v>83</v>
      </c>
      <c r="O17" s="23" t="s">
        <v>234</v>
      </c>
      <c r="P17" s="23" t="s">
        <v>217</v>
      </c>
    </row>
    <row r="18" spans="1:16" x14ac:dyDescent="0.2">
      <c r="A18" s="34" t="s">
        <v>28</v>
      </c>
      <c r="B18" s="23" t="s">
        <v>239</v>
      </c>
      <c r="C18" s="23" t="s">
        <v>240</v>
      </c>
      <c r="D18" s="23" t="s">
        <v>240</v>
      </c>
      <c r="E18" s="23" t="s">
        <v>241</v>
      </c>
      <c r="F18" s="274" t="s">
        <v>455</v>
      </c>
      <c r="G18" s="23" t="s">
        <v>191</v>
      </c>
      <c r="H18" s="266" t="s">
        <v>445</v>
      </c>
      <c r="I18" s="16"/>
      <c r="J18" s="16"/>
      <c r="K18" s="15" t="s">
        <v>301</v>
      </c>
      <c r="L18" s="23">
        <v>2</v>
      </c>
      <c r="M18" s="23">
        <v>2</v>
      </c>
      <c r="N18" s="16" t="s">
        <v>242</v>
      </c>
      <c r="O18" s="16" t="s">
        <v>243</v>
      </c>
      <c r="P18" s="16" t="s">
        <v>217</v>
      </c>
    </row>
    <row r="19" spans="1:16" x14ac:dyDescent="0.2">
      <c r="A19" s="34" t="s">
        <v>21</v>
      </c>
      <c r="B19" s="23"/>
      <c r="C19" s="23" t="s">
        <v>280</v>
      </c>
      <c r="D19" s="23"/>
      <c r="E19" s="16" t="s">
        <v>483</v>
      </c>
      <c r="F19" s="274" t="s">
        <v>456</v>
      </c>
      <c r="G19" s="23" t="s">
        <v>191</v>
      </c>
      <c r="H19" s="266" t="s">
        <v>445</v>
      </c>
      <c r="I19" s="16"/>
      <c r="J19" s="16"/>
      <c r="K19" s="15" t="s">
        <v>301</v>
      </c>
      <c r="L19" s="24">
        <v>2</v>
      </c>
      <c r="M19" s="24">
        <v>4</v>
      </c>
      <c r="N19" s="16"/>
      <c r="O19" s="16"/>
      <c r="P19" s="16"/>
    </row>
    <row r="20" spans="1:16" x14ac:dyDescent="0.2">
      <c r="A20" s="34" t="s">
        <v>28</v>
      </c>
      <c r="B20" s="23" t="s">
        <v>187</v>
      </c>
      <c r="C20" s="23" t="s">
        <v>195</v>
      </c>
      <c r="D20" s="23" t="s">
        <v>195</v>
      </c>
      <c r="E20" s="23" t="s">
        <v>196</v>
      </c>
      <c r="F20" s="274" t="s">
        <v>457</v>
      </c>
      <c r="G20" s="23" t="s">
        <v>191</v>
      </c>
      <c r="H20" s="266" t="s">
        <v>445</v>
      </c>
      <c r="I20" s="16"/>
      <c r="J20" s="16"/>
      <c r="K20" s="15" t="s">
        <v>301</v>
      </c>
      <c r="L20" s="23">
        <v>6</v>
      </c>
      <c r="M20" s="23">
        <v>24</v>
      </c>
      <c r="N20" s="16" t="s">
        <v>197</v>
      </c>
      <c r="O20" s="16" t="s">
        <v>198</v>
      </c>
      <c r="P20" s="16" t="s">
        <v>194</v>
      </c>
    </row>
    <row r="21" spans="1:16" x14ac:dyDescent="0.2">
      <c r="A21" s="34" t="s">
        <v>28</v>
      </c>
      <c r="B21" s="23" t="s">
        <v>187</v>
      </c>
      <c r="C21" s="23" t="s">
        <v>188</v>
      </c>
      <c r="D21" s="23" t="s">
        <v>189</v>
      </c>
      <c r="E21" s="23" t="s">
        <v>190</v>
      </c>
      <c r="F21" s="274" t="s">
        <v>458</v>
      </c>
      <c r="G21" s="23" t="s">
        <v>191</v>
      </c>
      <c r="H21" s="266" t="s">
        <v>445</v>
      </c>
      <c r="I21" s="16"/>
      <c r="J21" s="16"/>
      <c r="K21" s="15" t="s">
        <v>301</v>
      </c>
      <c r="L21" s="23">
        <v>2</v>
      </c>
      <c r="M21" s="23">
        <v>8</v>
      </c>
      <c r="N21" s="23" t="s">
        <v>192</v>
      </c>
      <c r="O21" s="23" t="s">
        <v>193</v>
      </c>
      <c r="P21" s="23" t="s">
        <v>194</v>
      </c>
    </row>
    <row r="22" spans="1:16" x14ac:dyDescent="0.2">
      <c r="A22" s="34" t="s">
        <v>21</v>
      </c>
      <c r="B22" s="23" t="s">
        <v>223</v>
      </c>
      <c r="C22" s="23" t="s">
        <v>224</v>
      </c>
      <c r="D22" s="23" t="s">
        <v>225</v>
      </c>
      <c r="E22" s="23" t="s">
        <v>226</v>
      </c>
      <c r="F22" s="274" t="s">
        <v>452</v>
      </c>
      <c r="G22" s="23" t="s">
        <v>191</v>
      </c>
      <c r="H22" s="266" t="s">
        <v>445</v>
      </c>
      <c r="I22" s="16"/>
      <c r="J22" s="16"/>
      <c r="K22" s="15" t="s">
        <v>301</v>
      </c>
      <c r="L22" s="23">
        <v>8</v>
      </c>
      <c r="M22" s="23">
        <v>48</v>
      </c>
      <c r="N22" s="23" t="s">
        <v>102</v>
      </c>
      <c r="O22" s="23" t="s">
        <v>227</v>
      </c>
      <c r="P22" s="23" t="s">
        <v>217</v>
      </c>
    </row>
    <row r="23" spans="1:16" x14ac:dyDescent="0.2">
      <c r="A23" s="34" t="s">
        <v>21</v>
      </c>
      <c r="B23" s="23"/>
      <c r="C23" s="23" t="s">
        <v>270</v>
      </c>
      <c r="D23" s="23"/>
      <c r="E23" s="14" t="s">
        <v>312</v>
      </c>
      <c r="F23" s="274"/>
      <c r="G23" s="23" t="s">
        <v>191</v>
      </c>
      <c r="H23" s="266" t="s">
        <v>129</v>
      </c>
      <c r="I23" s="16"/>
      <c r="J23" s="16"/>
      <c r="K23" s="17" t="s">
        <v>335</v>
      </c>
      <c r="L23" s="24">
        <v>8</v>
      </c>
      <c r="M23" s="24">
        <v>48</v>
      </c>
      <c r="N23" s="16"/>
      <c r="O23" s="16"/>
      <c r="P23" s="16"/>
    </row>
    <row r="24" spans="1:16" x14ac:dyDescent="0.2">
      <c r="A24" s="34" t="s">
        <v>28</v>
      </c>
      <c r="B24" s="23" t="s">
        <v>218</v>
      </c>
      <c r="C24" s="23" t="s">
        <v>235</v>
      </c>
      <c r="D24" s="23" t="s">
        <v>236</v>
      </c>
      <c r="E24" s="23" t="s">
        <v>237</v>
      </c>
      <c r="F24" s="274" t="s">
        <v>459</v>
      </c>
      <c r="G24" s="23" t="s">
        <v>191</v>
      </c>
      <c r="H24" s="266" t="s">
        <v>445</v>
      </c>
      <c r="I24" s="16"/>
      <c r="J24" s="16"/>
      <c r="K24" s="15" t="s">
        <v>301</v>
      </c>
      <c r="L24" s="23">
        <v>4</v>
      </c>
      <c r="M24" s="23">
        <v>8</v>
      </c>
      <c r="N24" s="23" t="s">
        <v>221</v>
      </c>
      <c r="O24" s="23" t="s">
        <v>238</v>
      </c>
      <c r="P24" s="23" t="s">
        <v>217</v>
      </c>
    </row>
    <row r="25" spans="1:16" x14ac:dyDescent="0.2">
      <c r="A25" s="34" t="s">
        <v>28</v>
      </c>
      <c r="B25" s="23" t="s">
        <v>212</v>
      </c>
      <c r="C25" s="23" t="s">
        <v>213</v>
      </c>
      <c r="D25" s="23" t="s">
        <v>213</v>
      </c>
      <c r="E25" s="23" t="s">
        <v>214</v>
      </c>
      <c r="F25" s="274" t="s">
        <v>451</v>
      </c>
      <c r="G25" s="23" t="s">
        <v>191</v>
      </c>
      <c r="H25" s="266" t="s">
        <v>445</v>
      </c>
      <c r="I25" s="16"/>
      <c r="J25" s="16"/>
      <c r="K25" s="15" t="s">
        <v>301</v>
      </c>
      <c r="L25" s="23">
        <v>2</v>
      </c>
      <c r="M25" s="23">
        <v>4</v>
      </c>
      <c r="N25" s="23" t="s">
        <v>215</v>
      </c>
      <c r="O25" s="23" t="s">
        <v>216</v>
      </c>
      <c r="P25" s="23" t="s">
        <v>217</v>
      </c>
    </row>
    <row r="26" spans="1:16" x14ac:dyDescent="0.2">
      <c r="A26" s="34" t="s">
        <v>28</v>
      </c>
      <c r="B26" s="23"/>
      <c r="C26" s="23" t="s">
        <v>281</v>
      </c>
      <c r="D26" s="23"/>
      <c r="E26" s="16" t="s">
        <v>313</v>
      </c>
      <c r="F26" s="274" t="s">
        <v>448</v>
      </c>
      <c r="G26" s="23" t="s">
        <v>191</v>
      </c>
      <c r="H26" s="266" t="s">
        <v>445</v>
      </c>
      <c r="I26" s="16"/>
      <c r="J26" s="16"/>
      <c r="K26" s="15" t="s">
        <v>301</v>
      </c>
      <c r="L26" s="24">
        <v>2</v>
      </c>
      <c r="M26" s="24">
        <v>8</v>
      </c>
      <c r="N26" s="16"/>
      <c r="O26" s="16"/>
      <c r="P26" s="16"/>
    </row>
    <row r="27" spans="1:16" x14ac:dyDescent="0.2">
      <c r="A27" s="34" t="s">
        <v>28</v>
      </c>
      <c r="B27" s="23" t="s">
        <v>187</v>
      </c>
      <c r="C27" s="23" t="s">
        <v>199</v>
      </c>
      <c r="D27" s="23" t="s">
        <v>200</v>
      </c>
      <c r="E27" s="23" t="s">
        <v>201</v>
      </c>
      <c r="F27" s="274" t="s">
        <v>457</v>
      </c>
      <c r="G27" s="23" t="s">
        <v>191</v>
      </c>
      <c r="H27" s="266" t="s">
        <v>445</v>
      </c>
      <c r="I27" s="16"/>
      <c r="J27" s="16"/>
      <c r="K27" s="15" t="s">
        <v>301</v>
      </c>
      <c r="L27" s="23">
        <v>6</v>
      </c>
      <c r="M27" s="23">
        <v>24</v>
      </c>
      <c r="N27" s="16" t="s">
        <v>197</v>
      </c>
      <c r="O27" s="16" t="s">
        <v>202</v>
      </c>
      <c r="P27" s="16" t="s">
        <v>194</v>
      </c>
    </row>
    <row r="28" spans="1:16" x14ac:dyDescent="0.2">
      <c r="A28" s="34" t="s">
        <v>28</v>
      </c>
      <c r="B28" s="23"/>
      <c r="C28" s="23" t="s">
        <v>282</v>
      </c>
      <c r="D28" s="23"/>
      <c r="E28" s="16" t="s">
        <v>314</v>
      </c>
      <c r="F28" s="274" t="s">
        <v>460</v>
      </c>
      <c r="G28" s="23" t="s">
        <v>191</v>
      </c>
      <c r="H28" s="266" t="s">
        <v>445</v>
      </c>
      <c r="I28" s="16"/>
      <c r="J28" s="16"/>
      <c r="K28" s="15" t="s">
        <v>301</v>
      </c>
      <c r="L28" s="24">
        <v>2</v>
      </c>
      <c r="M28" s="24">
        <v>8</v>
      </c>
      <c r="N28" s="16"/>
      <c r="O28" s="16"/>
      <c r="P28" s="16"/>
    </row>
    <row r="29" spans="1:16" x14ac:dyDescent="0.2">
      <c r="A29" s="34" t="s">
        <v>21</v>
      </c>
      <c r="B29" s="23" t="s">
        <v>158</v>
      </c>
      <c r="C29" s="23" t="s">
        <v>159</v>
      </c>
      <c r="D29" s="23" t="s">
        <v>159</v>
      </c>
      <c r="E29" s="23" t="s">
        <v>160</v>
      </c>
      <c r="F29" s="274" t="s">
        <v>490</v>
      </c>
      <c r="G29" s="23" t="s">
        <v>19</v>
      </c>
      <c r="H29" s="16" t="s">
        <v>20</v>
      </c>
      <c r="I29" s="16"/>
      <c r="J29" s="16"/>
      <c r="K29" s="15" t="s">
        <v>301</v>
      </c>
      <c r="L29" s="23">
        <v>2</v>
      </c>
      <c r="M29" s="23">
        <v>4</v>
      </c>
      <c r="N29" s="23" t="s">
        <v>155</v>
      </c>
      <c r="O29" s="23" t="s">
        <v>161</v>
      </c>
      <c r="P29" s="23" t="s">
        <v>157</v>
      </c>
    </row>
    <row r="30" spans="1:16" x14ac:dyDescent="0.2">
      <c r="A30" s="34" t="s">
        <v>28</v>
      </c>
      <c r="B30" s="23" t="s">
        <v>158</v>
      </c>
      <c r="C30" s="23" t="s">
        <v>300</v>
      </c>
      <c r="D30" s="23" t="s">
        <v>162</v>
      </c>
      <c r="E30" s="23" t="s">
        <v>163</v>
      </c>
      <c r="F30" s="274" t="s">
        <v>490</v>
      </c>
      <c r="G30" s="23" t="s">
        <v>19</v>
      </c>
      <c r="H30" s="16" t="s">
        <v>20</v>
      </c>
      <c r="I30" s="16"/>
      <c r="J30" s="16"/>
      <c r="K30" s="15" t="s">
        <v>301</v>
      </c>
      <c r="L30" s="23">
        <v>2</v>
      </c>
      <c r="M30" s="23">
        <v>4</v>
      </c>
      <c r="N30" s="23" t="s">
        <v>155</v>
      </c>
      <c r="O30" s="23" t="s">
        <v>164</v>
      </c>
      <c r="P30" s="23" t="s">
        <v>157</v>
      </c>
    </row>
    <row r="31" spans="1:16" x14ac:dyDescent="0.2">
      <c r="A31" s="34" t="s">
        <v>21</v>
      </c>
      <c r="B31" s="23"/>
      <c r="C31" s="23" t="s">
        <v>283</v>
      </c>
      <c r="D31" s="23"/>
      <c r="E31" s="16" t="s">
        <v>310</v>
      </c>
      <c r="F31" s="16" t="s">
        <v>476</v>
      </c>
      <c r="G31" s="23" t="s">
        <v>19</v>
      </c>
      <c r="H31" s="266" t="s">
        <v>445</v>
      </c>
      <c r="I31" s="16"/>
      <c r="J31" s="16"/>
      <c r="K31" s="15" t="s">
        <v>301</v>
      </c>
      <c r="L31" s="25">
        <v>4</v>
      </c>
      <c r="M31" s="25">
        <v>8</v>
      </c>
      <c r="N31" s="16"/>
      <c r="O31" s="16"/>
      <c r="P31" s="16"/>
    </row>
    <row r="32" spans="1:16" x14ac:dyDescent="0.2">
      <c r="A32" s="34" t="s">
        <v>21</v>
      </c>
      <c r="B32" s="23" t="s">
        <v>90</v>
      </c>
      <c r="C32" s="23" t="s">
        <v>91</v>
      </c>
      <c r="D32" s="23" t="s">
        <v>92</v>
      </c>
      <c r="E32" s="23" t="s">
        <v>93</v>
      </c>
      <c r="F32" s="274" t="s">
        <v>453</v>
      </c>
      <c r="G32" s="23" t="s">
        <v>19</v>
      </c>
      <c r="H32" s="16" t="s">
        <v>20</v>
      </c>
      <c r="I32" s="16"/>
      <c r="J32" s="16"/>
      <c r="K32" s="15" t="s">
        <v>301</v>
      </c>
      <c r="L32" s="23">
        <v>2</v>
      </c>
      <c r="M32" s="23">
        <v>10</v>
      </c>
      <c r="N32" s="23" t="s">
        <v>22</v>
      </c>
      <c r="O32" s="23" t="s">
        <v>94</v>
      </c>
      <c r="P32" s="23" t="s">
        <v>72</v>
      </c>
    </row>
    <row r="33" spans="1:17" x14ac:dyDescent="0.2">
      <c r="A33" s="34" t="s">
        <v>21</v>
      </c>
      <c r="B33" s="26"/>
      <c r="C33" s="260" t="s">
        <v>327</v>
      </c>
      <c r="D33" s="261"/>
      <c r="E33" s="14" t="s">
        <v>310</v>
      </c>
      <c r="F33" s="274" t="s">
        <v>477</v>
      </c>
      <c r="G33" s="23" t="s">
        <v>19</v>
      </c>
      <c r="H33" s="266" t="s">
        <v>37</v>
      </c>
      <c r="I33" s="27"/>
      <c r="J33" s="27"/>
      <c r="K33" s="15" t="s">
        <v>301</v>
      </c>
      <c r="L33" s="24">
        <v>2</v>
      </c>
      <c r="M33" s="24">
        <v>2</v>
      </c>
      <c r="N33" s="16"/>
      <c r="O33" s="16"/>
      <c r="P33" s="16"/>
      <c r="Q33" s="18"/>
    </row>
    <row r="34" spans="1:17" x14ac:dyDescent="0.2">
      <c r="A34" s="34" t="s">
        <v>21</v>
      </c>
      <c r="B34" s="23" t="s">
        <v>142</v>
      </c>
      <c r="C34" s="23" t="s">
        <v>143</v>
      </c>
      <c r="D34" s="23" t="s">
        <v>144</v>
      </c>
      <c r="E34" s="23" t="s">
        <v>145</v>
      </c>
      <c r="F34" s="274" t="s">
        <v>450</v>
      </c>
      <c r="G34" s="23" t="s">
        <v>19</v>
      </c>
      <c r="H34" s="16" t="s">
        <v>33</v>
      </c>
      <c r="I34" s="16"/>
      <c r="J34" s="16"/>
      <c r="K34" s="15" t="s">
        <v>301</v>
      </c>
      <c r="L34" s="23">
        <v>4</v>
      </c>
      <c r="M34" s="23">
        <v>10</v>
      </c>
      <c r="N34" s="23" t="s">
        <v>22</v>
      </c>
      <c r="O34" s="23" t="s">
        <v>146</v>
      </c>
      <c r="P34" s="23" t="s">
        <v>72</v>
      </c>
    </row>
    <row r="35" spans="1:17" x14ac:dyDescent="0.2">
      <c r="A35" s="34" t="s">
        <v>21</v>
      </c>
      <c r="B35" s="26"/>
      <c r="C35" s="260" t="s">
        <v>331</v>
      </c>
      <c r="D35" s="261"/>
      <c r="E35" s="14" t="s">
        <v>310</v>
      </c>
      <c r="F35" s="274" t="s">
        <v>482</v>
      </c>
      <c r="G35" s="23" t="s">
        <v>19</v>
      </c>
      <c r="H35" s="266" t="s">
        <v>37</v>
      </c>
      <c r="I35" s="27"/>
      <c r="J35" s="27"/>
      <c r="K35" s="15" t="s">
        <v>301</v>
      </c>
      <c r="L35" s="24">
        <v>4</v>
      </c>
      <c r="M35" s="24">
        <v>6</v>
      </c>
      <c r="N35" s="16"/>
      <c r="O35" s="16"/>
      <c r="P35" s="16"/>
    </row>
    <row r="36" spans="1:17" x14ac:dyDescent="0.2">
      <c r="A36" s="34" t="s">
        <v>21</v>
      </c>
      <c r="B36" s="23" t="s">
        <v>108</v>
      </c>
      <c r="C36" s="23" t="s">
        <v>109</v>
      </c>
      <c r="D36" s="23" t="s">
        <v>109</v>
      </c>
      <c r="E36" s="23" t="s">
        <v>110</v>
      </c>
      <c r="F36" s="274" t="s">
        <v>452</v>
      </c>
      <c r="G36" s="23" t="s">
        <v>19</v>
      </c>
      <c r="H36" s="16" t="s">
        <v>33</v>
      </c>
      <c r="I36" s="16"/>
      <c r="J36" s="16"/>
      <c r="K36" s="15" t="s">
        <v>301</v>
      </c>
      <c r="L36" s="23">
        <v>4</v>
      </c>
      <c r="M36" s="23">
        <v>24</v>
      </c>
      <c r="N36" s="23" t="s">
        <v>111</v>
      </c>
      <c r="O36" s="23" t="s">
        <v>112</v>
      </c>
      <c r="P36" s="23" t="s">
        <v>72</v>
      </c>
    </row>
    <row r="37" spans="1:17" x14ac:dyDescent="0.2">
      <c r="A37" s="34" t="s">
        <v>21</v>
      </c>
      <c r="B37" s="23" t="s">
        <v>180</v>
      </c>
      <c r="C37" s="23" t="s">
        <v>181</v>
      </c>
      <c r="D37" s="23" t="s">
        <v>181</v>
      </c>
      <c r="E37" s="23" t="s">
        <v>182</v>
      </c>
      <c r="F37" s="274" t="s">
        <v>461</v>
      </c>
      <c r="G37" s="23" t="s">
        <v>19</v>
      </c>
      <c r="H37" s="16" t="s">
        <v>37</v>
      </c>
      <c r="I37" s="16"/>
      <c r="J37" s="16"/>
      <c r="K37" s="15" t="s">
        <v>301</v>
      </c>
      <c r="L37" s="23">
        <v>2</v>
      </c>
      <c r="M37" s="23">
        <v>4</v>
      </c>
      <c r="N37" s="23" t="s">
        <v>140</v>
      </c>
      <c r="O37" s="23" t="s">
        <v>183</v>
      </c>
      <c r="P37" s="23" t="s">
        <v>184</v>
      </c>
    </row>
    <row r="38" spans="1:17" x14ac:dyDescent="0.2">
      <c r="A38" s="34" t="s">
        <v>28</v>
      </c>
      <c r="B38" s="23" t="s">
        <v>180</v>
      </c>
      <c r="C38" s="23" t="s">
        <v>185</v>
      </c>
      <c r="D38" s="23" t="s">
        <v>185</v>
      </c>
      <c r="E38" s="23" t="s">
        <v>186</v>
      </c>
      <c r="F38" s="274" t="s">
        <v>461</v>
      </c>
      <c r="G38" s="23" t="s">
        <v>19</v>
      </c>
      <c r="H38" s="16" t="s">
        <v>37</v>
      </c>
      <c r="I38" s="16"/>
      <c r="J38" s="16"/>
      <c r="K38" s="15" t="s">
        <v>301</v>
      </c>
      <c r="L38" s="23">
        <v>1</v>
      </c>
      <c r="M38" s="23">
        <v>1</v>
      </c>
      <c r="N38" s="23" t="s">
        <v>140</v>
      </c>
      <c r="O38" s="23" t="s">
        <v>174</v>
      </c>
      <c r="P38" s="23" t="s">
        <v>184</v>
      </c>
    </row>
    <row r="39" spans="1:17" x14ac:dyDescent="0.2">
      <c r="A39" s="34" t="s">
        <v>21</v>
      </c>
      <c r="B39" s="23" t="s">
        <v>68</v>
      </c>
      <c r="C39" s="23" t="s">
        <v>69</v>
      </c>
      <c r="D39" s="23" t="s">
        <v>69</v>
      </c>
      <c r="E39" s="23" t="s">
        <v>70</v>
      </c>
      <c r="F39" s="274" t="s">
        <v>454</v>
      </c>
      <c r="G39" s="23" t="s">
        <v>19</v>
      </c>
      <c r="H39" s="16" t="s">
        <v>33</v>
      </c>
      <c r="I39" s="16"/>
      <c r="J39" s="16"/>
      <c r="K39" s="15" t="s">
        <v>301</v>
      </c>
      <c r="L39" s="23">
        <v>4</v>
      </c>
      <c r="M39" s="23">
        <v>6</v>
      </c>
      <c r="N39" s="23" t="s">
        <v>22</v>
      </c>
      <c r="O39" s="23" t="s">
        <v>71</v>
      </c>
      <c r="P39" s="23" t="s">
        <v>72</v>
      </c>
    </row>
    <row r="40" spans="1:17" x14ac:dyDescent="0.2">
      <c r="A40" s="34" t="s">
        <v>21</v>
      </c>
      <c r="B40" s="23" t="s">
        <v>61</v>
      </c>
      <c r="C40" s="23" t="s">
        <v>62</v>
      </c>
      <c r="D40" s="23" t="s">
        <v>62</v>
      </c>
      <c r="E40" s="23" t="s">
        <v>63</v>
      </c>
      <c r="F40" s="274" t="s">
        <v>462</v>
      </c>
      <c r="G40" s="23" t="s">
        <v>19</v>
      </c>
      <c r="H40" s="266" t="s">
        <v>20</v>
      </c>
      <c r="I40" s="14"/>
      <c r="J40" s="14"/>
      <c r="K40" s="15" t="s">
        <v>301</v>
      </c>
      <c r="L40" s="23">
        <v>2</v>
      </c>
      <c r="M40" s="23">
        <v>2</v>
      </c>
      <c r="N40" s="23" t="s">
        <v>22</v>
      </c>
      <c r="O40" s="23" t="s">
        <v>64</v>
      </c>
      <c r="P40" s="23" t="s">
        <v>24</v>
      </c>
    </row>
    <row r="41" spans="1:17" x14ac:dyDescent="0.2">
      <c r="A41" s="34" t="s">
        <v>28</v>
      </c>
      <c r="B41" s="23" t="s">
        <v>61</v>
      </c>
      <c r="C41" s="23" t="s">
        <v>65</v>
      </c>
      <c r="D41" s="23" t="s">
        <v>65</v>
      </c>
      <c r="E41" s="23" t="s">
        <v>66</v>
      </c>
      <c r="F41" s="274" t="s">
        <v>462</v>
      </c>
      <c r="G41" s="23" t="s">
        <v>19</v>
      </c>
      <c r="H41" s="266" t="s">
        <v>20</v>
      </c>
      <c r="I41" s="14"/>
      <c r="J41" s="14"/>
      <c r="K41" s="15" t="s">
        <v>301</v>
      </c>
      <c r="L41" s="23">
        <v>2</v>
      </c>
      <c r="M41" s="23">
        <v>2</v>
      </c>
      <c r="N41" s="23" t="s">
        <v>22</v>
      </c>
      <c r="O41" s="23" t="s">
        <v>67</v>
      </c>
      <c r="P41" s="23" t="s">
        <v>24</v>
      </c>
    </row>
    <row r="42" spans="1:17" x14ac:dyDescent="0.2">
      <c r="A42" s="34" t="s">
        <v>21</v>
      </c>
      <c r="B42" s="23" t="s">
        <v>61</v>
      </c>
      <c r="C42" s="23" t="s">
        <v>120</v>
      </c>
      <c r="D42" s="23" t="s">
        <v>120</v>
      </c>
      <c r="E42" s="23" t="s">
        <v>121</v>
      </c>
      <c r="F42" s="274" t="s">
        <v>463</v>
      </c>
      <c r="G42" s="23" t="s">
        <v>19</v>
      </c>
      <c r="H42" s="266" t="s">
        <v>20</v>
      </c>
      <c r="I42" s="14"/>
      <c r="J42" s="14"/>
      <c r="K42" s="15" t="s">
        <v>301</v>
      </c>
      <c r="L42" s="23">
        <v>2</v>
      </c>
      <c r="M42" s="23">
        <v>2</v>
      </c>
      <c r="N42" s="23" t="s">
        <v>22</v>
      </c>
      <c r="O42" s="23" t="s">
        <v>122</v>
      </c>
      <c r="P42" s="23" t="s">
        <v>72</v>
      </c>
    </row>
    <row r="43" spans="1:17" x14ac:dyDescent="0.2">
      <c r="A43" s="34" t="s">
        <v>28</v>
      </c>
      <c r="B43" s="23" t="s">
        <v>61</v>
      </c>
      <c r="C43" s="23" t="s">
        <v>123</v>
      </c>
      <c r="D43" s="23" t="s">
        <v>123</v>
      </c>
      <c r="E43" s="23" t="s">
        <v>124</v>
      </c>
      <c r="F43" s="274" t="s">
        <v>463</v>
      </c>
      <c r="G43" s="23" t="s">
        <v>19</v>
      </c>
      <c r="H43" s="266" t="s">
        <v>20</v>
      </c>
      <c r="I43" s="14"/>
      <c r="J43" s="14"/>
      <c r="K43" s="15" t="s">
        <v>301</v>
      </c>
      <c r="L43" s="23">
        <v>2</v>
      </c>
      <c r="M43" s="23">
        <v>2</v>
      </c>
      <c r="N43" s="23" t="s">
        <v>22</v>
      </c>
      <c r="O43" s="23" t="s">
        <v>125</v>
      </c>
      <c r="P43" s="23" t="s">
        <v>72</v>
      </c>
    </row>
    <row r="44" spans="1:17" x14ac:dyDescent="0.2">
      <c r="A44" s="34" t="s">
        <v>21</v>
      </c>
      <c r="B44" s="23"/>
      <c r="C44" s="23" t="s">
        <v>271</v>
      </c>
      <c r="D44" s="23"/>
      <c r="E44" s="14" t="s">
        <v>315</v>
      </c>
      <c r="F44" s="16"/>
      <c r="G44" s="23" t="s">
        <v>19</v>
      </c>
      <c r="H44" s="266" t="s">
        <v>129</v>
      </c>
      <c r="I44" s="16"/>
      <c r="J44" s="16"/>
      <c r="K44" s="15" t="s">
        <v>301</v>
      </c>
      <c r="L44" s="24">
        <v>4</v>
      </c>
      <c r="M44" s="24">
        <v>16</v>
      </c>
      <c r="N44" s="16"/>
      <c r="O44" s="16"/>
      <c r="P44" s="16"/>
    </row>
    <row r="45" spans="1:17" x14ac:dyDescent="0.2">
      <c r="A45" s="34" t="s">
        <v>28</v>
      </c>
      <c r="B45" s="23"/>
      <c r="C45" s="23" t="s">
        <v>272</v>
      </c>
      <c r="D45" s="23"/>
      <c r="E45" s="14" t="s">
        <v>315</v>
      </c>
      <c r="F45" s="16"/>
      <c r="G45" s="23" t="s">
        <v>19</v>
      </c>
      <c r="H45" s="266" t="s">
        <v>129</v>
      </c>
      <c r="I45" s="16"/>
      <c r="J45" s="16"/>
      <c r="K45" s="15" t="s">
        <v>301</v>
      </c>
      <c r="L45" s="24">
        <v>4</v>
      </c>
      <c r="M45" s="24">
        <v>16</v>
      </c>
      <c r="N45" s="16"/>
      <c r="O45" s="16"/>
      <c r="P45" s="16"/>
    </row>
    <row r="46" spans="1:17" x14ac:dyDescent="0.2">
      <c r="A46" s="34" t="s">
        <v>21</v>
      </c>
      <c r="B46" s="23" t="s">
        <v>73</v>
      </c>
      <c r="C46" s="23" t="s">
        <v>74</v>
      </c>
      <c r="D46" s="23" t="s">
        <v>74</v>
      </c>
      <c r="E46" s="23" t="s">
        <v>75</v>
      </c>
      <c r="F46" s="274" t="s">
        <v>455</v>
      </c>
      <c r="G46" s="23" t="s">
        <v>19</v>
      </c>
      <c r="H46" s="16" t="s">
        <v>20</v>
      </c>
      <c r="I46" s="16"/>
      <c r="J46" s="16"/>
      <c r="K46" s="15" t="s">
        <v>301</v>
      </c>
      <c r="L46" s="23">
        <v>2</v>
      </c>
      <c r="M46" s="23">
        <v>2</v>
      </c>
      <c r="N46" s="23" t="s">
        <v>22</v>
      </c>
      <c r="O46" s="23" t="s">
        <v>76</v>
      </c>
      <c r="P46" s="23" t="s">
        <v>72</v>
      </c>
    </row>
    <row r="47" spans="1:17" x14ac:dyDescent="0.2">
      <c r="A47" s="34" t="s">
        <v>28</v>
      </c>
      <c r="B47" s="23" t="s">
        <v>73</v>
      </c>
      <c r="C47" s="23" t="s">
        <v>77</v>
      </c>
      <c r="D47" s="23" t="s">
        <v>77</v>
      </c>
      <c r="E47" s="23" t="s">
        <v>78</v>
      </c>
      <c r="F47" s="274" t="s">
        <v>455</v>
      </c>
      <c r="G47" s="23" t="s">
        <v>19</v>
      </c>
      <c r="H47" s="16" t="s">
        <v>20</v>
      </c>
      <c r="I47" s="16"/>
      <c r="J47" s="16"/>
      <c r="K47" s="15" t="s">
        <v>301</v>
      </c>
      <c r="L47" s="23">
        <v>2</v>
      </c>
      <c r="M47" s="23">
        <v>2</v>
      </c>
      <c r="N47" s="23" t="s">
        <v>22</v>
      </c>
      <c r="O47" s="23" t="s">
        <v>79</v>
      </c>
      <c r="P47" s="23" t="s">
        <v>72</v>
      </c>
    </row>
    <row r="48" spans="1:17" x14ac:dyDescent="0.2">
      <c r="A48" s="34" t="s">
        <v>21</v>
      </c>
      <c r="B48" s="23" t="s">
        <v>85</v>
      </c>
      <c r="C48" s="23" t="s">
        <v>86</v>
      </c>
      <c r="D48" s="23" t="s">
        <v>86</v>
      </c>
      <c r="E48" s="23" t="s">
        <v>87</v>
      </c>
      <c r="F48" s="274" t="s">
        <v>464</v>
      </c>
      <c r="G48" s="23" t="s">
        <v>19</v>
      </c>
      <c r="H48" s="16" t="s">
        <v>33</v>
      </c>
      <c r="I48" s="16"/>
      <c r="J48" s="16"/>
      <c r="K48" s="15" t="s">
        <v>301</v>
      </c>
      <c r="L48" s="23">
        <v>2</v>
      </c>
      <c r="M48" s="23">
        <v>6</v>
      </c>
      <c r="N48" s="23" t="s">
        <v>88</v>
      </c>
      <c r="O48" s="23" t="s">
        <v>89</v>
      </c>
      <c r="P48" s="23" t="s">
        <v>72</v>
      </c>
    </row>
    <row r="49" spans="1:16" x14ac:dyDescent="0.2">
      <c r="A49" s="34" t="s">
        <v>21</v>
      </c>
      <c r="B49" s="23" t="s">
        <v>132</v>
      </c>
      <c r="C49" s="23" t="s">
        <v>133</v>
      </c>
      <c r="D49" s="23" t="s">
        <v>134</v>
      </c>
      <c r="E49" s="23" t="s">
        <v>135</v>
      </c>
      <c r="F49" s="274" t="s">
        <v>465</v>
      </c>
      <c r="G49" s="23" t="s">
        <v>19</v>
      </c>
      <c r="H49" s="270" t="s">
        <v>37</v>
      </c>
      <c r="I49" s="16"/>
      <c r="J49" s="16"/>
      <c r="K49" s="15" t="s">
        <v>301</v>
      </c>
      <c r="L49" s="23">
        <v>2</v>
      </c>
      <c r="M49" s="23">
        <v>4</v>
      </c>
      <c r="N49" s="23" t="s">
        <v>22</v>
      </c>
      <c r="O49" s="23" t="s">
        <v>136</v>
      </c>
      <c r="P49" s="23" t="s">
        <v>72</v>
      </c>
    </row>
    <row r="50" spans="1:16" x14ac:dyDescent="0.2">
      <c r="A50" s="34" t="s">
        <v>21</v>
      </c>
      <c r="B50" s="26"/>
      <c r="C50" s="260" t="s">
        <v>332</v>
      </c>
      <c r="D50" s="261"/>
      <c r="E50" s="14" t="s">
        <v>310</v>
      </c>
      <c r="F50" s="274" t="s">
        <v>448</v>
      </c>
      <c r="G50" s="23" t="s">
        <v>19</v>
      </c>
      <c r="H50" s="266" t="s">
        <v>445</v>
      </c>
      <c r="I50" s="27"/>
      <c r="J50" s="27"/>
      <c r="K50" s="15" t="s">
        <v>301</v>
      </c>
      <c r="L50" s="24">
        <v>2</v>
      </c>
      <c r="M50" s="24">
        <v>4</v>
      </c>
      <c r="N50" s="16"/>
      <c r="O50" s="16"/>
      <c r="P50" s="16"/>
    </row>
    <row r="51" spans="1:16" x14ac:dyDescent="0.2">
      <c r="A51" s="34" t="s">
        <v>21</v>
      </c>
      <c r="B51" s="23" t="s">
        <v>16</v>
      </c>
      <c r="C51" s="23" t="s">
        <v>54</v>
      </c>
      <c r="D51" s="23" t="s">
        <v>55</v>
      </c>
      <c r="E51" s="23" t="s">
        <v>56</v>
      </c>
      <c r="F51" s="274" t="s">
        <v>457</v>
      </c>
      <c r="G51" s="23" t="s">
        <v>19</v>
      </c>
      <c r="H51" s="16" t="s">
        <v>20</v>
      </c>
      <c r="I51" s="16"/>
      <c r="J51" s="16"/>
      <c r="K51" s="15" t="s">
        <v>301</v>
      </c>
      <c r="L51" s="23">
        <v>2</v>
      </c>
      <c r="M51" s="23">
        <v>32</v>
      </c>
      <c r="N51" s="23" t="s">
        <v>22</v>
      </c>
      <c r="O51" s="23" t="s">
        <v>57</v>
      </c>
      <c r="P51" s="23" t="s">
        <v>24</v>
      </c>
    </row>
    <row r="52" spans="1:16" x14ac:dyDescent="0.2">
      <c r="A52" s="34" t="s">
        <v>28</v>
      </c>
      <c r="B52" s="23" t="s">
        <v>16</v>
      </c>
      <c r="C52" s="23" t="s">
        <v>58</v>
      </c>
      <c r="D52" s="23" t="s">
        <v>58</v>
      </c>
      <c r="E52" s="23" t="s">
        <v>59</v>
      </c>
      <c r="F52" s="274" t="s">
        <v>457</v>
      </c>
      <c r="G52" s="23" t="s">
        <v>19</v>
      </c>
      <c r="H52" s="16" t="s">
        <v>20</v>
      </c>
      <c r="I52" s="16"/>
      <c r="J52" s="16"/>
      <c r="K52" s="15" t="s">
        <v>301</v>
      </c>
      <c r="L52" s="23">
        <v>2</v>
      </c>
      <c r="M52" s="23">
        <v>32</v>
      </c>
      <c r="N52" s="23" t="s">
        <v>22</v>
      </c>
      <c r="O52" s="23" t="s">
        <v>60</v>
      </c>
      <c r="P52" s="23" t="s">
        <v>24</v>
      </c>
    </row>
    <row r="53" spans="1:16" x14ac:dyDescent="0.2">
      <c r="A53" s="34" t="s">
        <v>21</v>
      </c>
      <c r="B53" s="26"/>
      <c r="C53" s="260" t="s">
        <v>329</v>
      </c>
      <c r="D53" s="261"/>
      <c r="E53" s="14" t="s">
        <v>310</v>
      </c>
      <c r="F53" s="274" t="s">
        <v>475</v>
      </c>
      <c r="G53" s="23" t="s">
        <v>19</v>
      </c>
      <c r="H53" s="266" t="s">
        <v>33</v>
      </c>
      <c r="I53" s="27"/>
      <c r="J53" s="27"/>
      <c r="K53" s="15" t="s">
        <v>301</v>
      </c>
      <c r="L53" s="24">
        <v>4</v>
      </c>
      <c r="M53" s="24">
        <v>16</v>
      </c>
      <c r="N53" s="16"/>
      <c r="O53" s="16"/>
      <c r="P53" s="16"/>
    </row>
    <row r="54" spans="1:16" x14ac:dyDescent="0.2">
      <c r="A54" s="34" t="s">
        <v>21</v>
      </c>
      <c r="B54" s="23" t="s">
        <v>16</v>
      </c>
      <c r="C54" s="23" t="s">
        <v>46</v>
      </c>
      <c r="D54" s="23" t="s">
        <v>47</v>
      </c>
      <c r="E54" s="23" t="s">
        <v>48</v>
      </c>
      <c r="F54" s="274" t="s">
        <v>458</v>
      </c>
      <c r="G54" s="23" t="s">
        <v>19</v>
      </c>
      <c r="H54" s="16" t="s">
        <v>20</v>
      </c>
      <c r="I54" s="16"/>
      <c r="J54" s="16"/>
      <c r="K54" s="15" t="s">
        <v>301</v>
      </c>
      <c r="L54" s="23">
        <v>16</v>
      </c>
      <c r="M54" s="23">
        <v>32</v>
      </c>
      <c r="N54" s="23" t="s">
        <v>22</v>
      </c>
      <c r="O54" s="23" t="s">
        <v>49</v>
      </c>
      <c r="P54" s="23" t="s">
        <v>24</v>
      </c>
    </row>
    <row r="55" spans="1:16" x14ac:dyDescent="0.2">
      <c r="A55" s="34" t="s">
        <v>28</v>
      </c>
      <c r="B55" s="23" t="s">
        <v>16</v>
      </c>
      <c r="C55" s="23" t="s">
        <v>50</v>
      </c>
      <c r="D55" s="23" t="s">
        <v>51</v>
      </c>
      <c r="E55" s="23" t="s">
        <v>52</v>
      </c>
      <c r="F55" s="274" t="s">
        <v>458</v>
      </c>
      <c r="G55" s="23" t="s">
        <v>19</v>
      </c>
      <c r="H55" s="16" t="s">
        <v>20</v>
      </c>
      <c r="I55" s="16"/>
      <c r="J55" s="16"/>
      <c r="K55" s="15" t="s">
        <v>301</v>
      </c>
      <c r="L55" s="23">
        <v>16</v>
      </c>
      <c r="M55" s="23">
        <v>32</v>
      </c>
      <c r="N55" s="23" t="s">
        <v>22</v>
      </c>
      <c r="O55" s="23" t="s">
        <v>53</v>
      </c>
      <c r="P55" s="23" t="s">
        <v>24</v>
      </c>
    </row>
    <row r="56" spans="1:16" x14ac:dyDescent="0.2">
      <c r="A56" s="34" t="s">
        <v>21</v>
      </c>
      <c r="B56" s="23" t="s">
        <v>165</v>
      </c>
      <c r="C56" s="23" t="s">
        <v>166</v>
      </c>
      <c r="D56" s="23" t="s">
        <v>167</v>
      </c>
      <c r="E56" s="23" t="s">
        <v>168</v>
      </c>
      <c r="F56" s="274" t="s">
        <v>466</v>
      </c>
      <c r="G56" s="23" t="s">
        <v>19</v>
      </c>
      <c r="H56" s="266" t="s">
        <v>20</v>
      </c>
      <c r="I56" s="14"/>
      <c r="J56" s="14"/>
      <c r="K56" s="15" t="s">
        <v>301</v>
      </c>
      <c r="L56" s="23">
        <v>1</v>
      </c>
      <c r="M56" s="23">
        <v>1</v>
      </c>
      <c r="N56" s="23" t="s">
        <v>22</v>
      </c>
      <c r="O56" s="23" t="s">
        <v>169</v>
      </c>
      <c r="P56" s="23" t="s">
        <v>157</v>
      </c>
    </row>
    <row r="57" spans="1:16" x14ac:dyDescent="0.2">
      <c r="A57" s="34" t="s">
        <v>21</v>
      </c>
      <c r="B57" s="23"/>
      <c r="C57" s="23" t="s">
        <v>284</v>
      </c>
      <c r="D57" s="23"/>
      <c r="E57" s="14" t="s">
        <v>316</v>
      </c>
      <c r="F57" s="16"/>
      <c r="G57" s="23" t="s">
        <v>19</v>
      </c>
      <c r="H57" s="266" t="s">
        <v>129</v>
      </c>
      <c r="I57" s="16"/>
      <c r="J57" s="16"/>
      <c r="K57" s="17" t="s">
        <v>335</v>
      </c>
      <c r="L57" s="24">
        <v>1</v>
      </c>
      <c r="M57" s="24">
        <v>1</v>
      </c>
      <c r="N57" s="16"/>
      <c r="O57" s="16"/>
      <c r="P57" s="16"/>
    </row>
    <row r="58" spans="1:16" x14ac:dyDescent="0.2">
      <c r="A58" s="34" t="s">
        <v>28</v>
      </c>
      <c r="B58" s="23" t="s">
        <v>170</v>
      </c>
      <c r="C58" s="23" t="s">
        <v>171</v>
      </c>
      <c r="D58" s="23" t="s">
        <v>172</v>
      </c>
      <c r="E58" s="23" t="s">
        <v>173</v>
      </c>
      <c r="F58" s="274" t="s">
        <v>466</v>
      </c>
      <c r="G58" s="23" t="s">
        <v>19</v>
      </c>
      <c r="H58" s="266" t="s">
        <v>20</v>
      </c>
      <c r="I58" s="14"/>
      <c r="J58" s="14"/>
      <c r="K58" s="15" t="s">
        <v>301</v>
      </c>
      <c r="L58" s="23">
        <v>1</v>
      </c>
      <c r="M58" s="23">
        <v>1</v>
      </c>
      <c r="N58" s="23" t="s">
        <v>22</v>
      </c>
      <c r="O58" s="23" t="s">
        <v>174</v>
      </c>
      <c r="P58" s="23" t="s">
        <v>157</v>
      </c>
    </row>
    <row r="59" spans="1:16" x14ac:dyDescent="0.2">
      <c r="A59" s="34" t="s">
        <v>21</v>
      </c>
      <c r="B59" s="23" t="s">
        <v>99</v>
      </c>
      <c r="C59" s="23" t="s">
        <v>100</v>
      </c>
      <c r="D59" s="23" t="s">
        <v>100</v>
      </c>
      <c r="E59" s="23" t="s">
        <v>101</v>
      </c>
      <c r="F59" s="274" t="s">
        <v>452</v>
      </c>
      <c r="G59" s="23" t="s">
        <v>19</v>
      </c>
      <c r="H59" s="16" t="s">
        <v>33</v>
      </c>
      <c r="I59" s="16"/>
      <c r="J59" s="16"/>
      <c r="K59" s="15" t="s">
        <v>301</v>
      </c>
      <c r="L59" s="23">
        <v>8</v>
      </c>
      <c r="M59" s="23">
        <v>48</v>
      </c>
      <c r="N59" s="23" t="s">
        <v>102</v>
      </c>
      <c r="O59" s="23" t="s">
        <v>103</v>
      </c>
      <c r="P59" s="23" t="s">
        <v>72</v>
      </c>
    </row>
    <row r="60" spans="1:16" x14ac:dyDescent="0.2">
      <c r="A60" s="34" t="s">
        <v>28</v>
      </c>
      <c r="B60" s="14" t="s">
        <v>317</v>
      </c>
      <c r="C60" s="23" t="s">
        <v>105</v>
      </c>
      <c r="D60" s="23" t="s">
        <v>105</v>
      </c>
      <c r="E60" s="23" t="s">
        <v>106</v>
      </c>
      <c r="F60" s="274" t="s">
        <v>452</v>
      </c>
      <c r="G60" s="23" t="s">
        <v>19</v>
      </c>
      <c r="H60" s="266" t="s">
        <v>33</v>
      </c>
      <c r="I60" s="14"/>
      <c r="J60" s="14"/>
      <c r="K60" s="15" t="s">
        <v>301</v>
      </c>
      <c r="L60" s="23">
        <v>8</v>
      </c>
      <c r="M60" s="23">
        <v>48</v>
      </c>
      <c r="N60" s="16" t="s">
        <v>104</v>
      </c>
      <c r="O60" s="16" t="s">
        <v>107</v>
      </c>
      <c r="P60" s="16" t="s">
        <v>72</v>
      </c>
    </row>
    <row r="61" spans="1:16" x14ac:dyDescent="0.2">
      <c r="A61" s="34" t="s">
        <v>21</v>
      </c>
      <c r="B61" s="23" t="s">
        <v>95</v>
      </c>
      <c r="C61" s="23" t="s">
        <v>113</v>
      </c>
      <c r="D61" s="23" t="s">
        <v>114</v>
      </c>
      <c r="E61" s="23" t="s">
        <v>115</v>
      </c>
      <c r="F61" s="274" t="s">
        <v>459</v>
      </c>
      <c r="G61" s="23" t="s">
        <v>19</v>
      </c>
      <c r="H61" s="16" t="s">
        <v>20</v>
      </c>
      <c r="I61" s="16"/>
      <c r="J61" s="16"/>
      <c r="K61" s="15" t="s">
        <v>301</v>
      </c>
      <c r="L61" s="23">
        <v>4</v>
      </c>
      <c r="M61" s="23">
        <v>24</v>
      </c>
      <c r="N61" s="23" t="s">
        <v>22</v>
      </c>
      <c r="O61" s="23" t="s">
        <v>116</v>
      </c>
      <c r="P61" s="23" t="s">
        <v>72</v>
      </c>
    </row>
    <row r="62" spans="1:16" x14ac:dyDescent="0.2">
      <c r="A62" s="34" t="s">
        <v>28</v>
      </c>
      <c r="B62" s="23" t="s">
        <v>95</v>
      </c>
      <c r="C62" s="23" t="s">
        <v>117</v>
      </c>
      <c r="D62" s="23" t="s">
        <v>117</v>
      </c>
      <c r="E62" s="23" t="s">
        <v>118</v>
      </c>
      <c r="F62" s="274" t="s">
        <v>459</v>
      </c>
      <c r="G62" s="23" t="s">
        <v>19</v>
      </c>
      <c r="H62" s="16" t="s">
        <v>20</v>
      </c>
      <c r="I62" s="16"/>
      <c r="J62" s="16"/>
      <c r="K62" s="15" t="s">
        <v>301</v>
      </c>
      <c r="L62" s="23">
        <v>4</v>
      </c>
      <c r="M62" s="23">
        <v>24</v>
      </c>
      <c r="N62" s="23" t="s">
        <v>22</v>
      </c>
      <c r="O62" s="23" t="s">
        <v>119</v>
      </c>
      <c r="P62" s="23" t="s">
        <v>72</v>
      </c>
    </row>
    <row r="63" spans="1:16" x14ac:dyDescent="0.2">
      <c r="A63" s="34" t="s">
        <v>21</v>
      </c>
      <c r="B63" s="23" t="s">
        <v>147</v>
      </c>
      <c r="C63" s="23" t="s">
        <v>148</v>
      </c>
      <c r="D63" s="23" t="s">
        <v>148</v>
      </c>
      <c r="E63" s="23" t="s">
        <v>149</v>
      </c>
      <c r="F63" s="274" t="s">
        <v>450</v>
      </c>
      <c r="G63" s="23" t="s">
        <v>19</v>
      </c>
      <c r="H63" s="16" t="s">
        <v>33</v>
      </c>
      <c r="I63" s="16"/>
      <c r="J63" s="16"/>
      <c r="K63" s="15" t="s">
        <v>301</v>
      </c>
      <c r="L63" s="23">
        <v>4</v>
      </c>
      <c r="M63" s="23">
        <v>8</v>
      </c>
      <c r="N63" s="23" t="s">
        <v>150</v>
      </c>
      <c r="O63" s="23" t="s">
        <v>151</v>
      </c>
      <c r="P63" s="23" t="s">
        <v>72</v>
      </c>
    </row>
    <row r="64" spans="1:16" x14ac:dyDescent="0.2">
      <c r="A64" s="34" t="s">
        <v>21</v>
      </c>
      <c r="B64" s="23" t="s">
        <v>137</v>
      </c>
      <c r="C64" s="23" t="s">
        <v>138</v>
      </c>
      <c r="D64" s="23" t="s">
        <v>138</v>
      </c>
      <c r="E64" s="23" t="s">
        <v>139</v>
      </c>
      <c r="F64" s="274" t="s">
        <v>467</v>
      </c>
      <c r="G64" s="23" t="s">
        <v>19</v>
      </c>
      <c r="H64" s="16" t="s">
        <v>37</v>
      </c>
      <c r="I64" s="16"/>
      <c r="J64" s="16"/>
      <c r="K64" s="15" t="s">
        <v>301</v>
      </c>
      <c r="L64" s="23">
        <v>8</v>
      </c>
      <c r="M64" s="23">
        <v>32</v>
      </c>
      <c r="N64" s="23" t="s">
        <v>140</v>
      </c>
      <c r="O64" s="23" t="s">
        <v>141</v>
      </c>
      <c r="P64" s="23" t="s">
        <v>72</v>
      </c>
    </row>
    <row r="65" spans="1:16" x14ac:dyDescent="0.2">
      <c r="A65" s="34" t="s">
        <v>21</v>
      </c>
      <c r="B65" s="26"/>
      <c r="C65" s="260" t="s">
        <v>330</v>
      </c>
      <c r="D65" s="261"/>
      <c r="E65" s="14" t="s">
        <v>310</v>
      </c>
      <c r="F65" s="274" t="s">
        <v>479</v>
      </c>
      <c r="G65" s="23" t="s">
        <v>19</v>
      </c>
      <c r="H65" s="266" t="s">
        <v>37</v>
      </c>
      <c r="I65" s="27"/>
      <c r="J65" s="27"/>
      <c r="K65" s="15" t="s">
        <v>301</v>
      </c>
      <c r="L65" s="24">
        <v>2</v>
      </c>
      <c r="M65" s="24">
        <v>4</v>
      </c>
      <c r="N65" s="16"/>
      <c r="O65" s="16"/>
      <c r="P65" s="16"/>
    </row>
    <row r="66" spans="1:16" x14ac:dyDescent="0.2">
      <c r="A66" s="34" t="s">
        <v>21</v>
      </c>
      <c r="B66" s="23"/>
      <c r="C66" s="23" t="s">
        <v>285</v>
      </c>
      <c r="D66" s="23"/>
      <c r="E66" s="14" t="s">
        <v>316</v>
      </c>
      <c r="F66" s="16"/>
      <c r="G66" s="23" t="s">
        <v>19</v>
      </c>
      <c r="H66" s="266" t="s">
        <v>129</v>
      </c>
      <c r="I66" s="16"/>
      <c r="J66" s="16"/>
      <c r="K66" s="17" t="s">
        <v>335</v>
      </c>
      <c r="L66" s="24">
        <v>4</v>
      </c>
      <c r="M66" s="24">
        <v>16</v>
      </c>
      <c r="N66" s="16"/>
      <c r="O66" s="16"/>
      <c r="P66" s="16"/>
    </row>
    <row r="67" spans="1:16" x14ac:dyDescent="0.2">
      <c r="A67" s="34" t="s">
        <v>21</v>
      </c>
      <c r="B67" s="23" t="s">
        <v>95</v>
      </c>
      <c r="C67" s="23" t="s">
        <v>96</v>
      </c>
      <c r="D67" s="23" t="s">
        <v>96</v>
      </c>
      <c r="E67" s="23" t="s">
        <v>97</v>
      </c>
      <c r="F67" s="274" t="s">
        <v>451</v>
      </c>
      <c r="G67" s="23" t="s">
        <v>19</v>
      </c>
      <c r="H67" s="16" t="s">
        <v>33</v>
      </c>
      <c r="I67" s="16"/>
      <c r="J67" s="16"/>
      <c r="K67" s="15" t="s">
        <v>301</v>
      </c>
      <c r="L67" s="23">
        <v>2</v>
      </c>
      <c r="M67" s="23">
        <v>8</v>
      </c>
      <c r="N67" s="23" t="s">
        <v>22</v>
      </c>
      <c r="O67" s="23" t="s">
        <v>98</v>
      </c>
      <c r="P67" s="23" t="s">
        <v>72</v>
      </c>
    </row>
    <row r="68" spans="1:16" x14ac:dyDescent="0.2">
      <c r="A68" s="34" t="s">
        <v>21</v>
      </c>
      <c r="B68" s="23" t="s">
        <v>80</v>
      </c>
      <c r="C68" s="23" t="s">
        <v>81</v>
      </c>
      <c r="D68" s="23" t="s">
        <v>81</v>
      </c>
      <c r="E68" s="23" t="s">
        <v>82</v>
      </c>
      <c r="F68" s="274" t="s">
        <v>448</v>
      </c>
      <c r="G68" s="23" t="s">
        <v>19</v>
      </c>
      <c r="H68" s="16" t="s">
        <v>37</v>
      </c>
      <c r="I68" s="16"/>
      <c r="J68" s="16"/>
      <c r="K68" s="15" t="s">
        <v>301</v>
      </c>
      <c r="L68" s="23">
        <v>4</v>
      </c>
      <c r="M68" s="23">
        <v>32</v>
      </c>
      <c r="N68" s="23" t="s">
        <v>83</v>
      </c>
      <c r="O68" s="23" t="s">
        <v>84</v>
      </c>
      <c r="P68" s="23" t="s">
        <v>72</v>
      </c>
    </row>
    <row r="69" spans="1:16" x14ac:dyDescent="0.2">
      <c r="A69" s="34" t="s">
        <v>21</v>
      </c>
      <c r="B69" s="23"/>
      <c r="C69" s="23" t="s">
        <v>286</v>
      </c>
      <c r="D69" s="23"/>
      <c r="E69" s="16" t="s">
        <v>310</v>
      </c>
      <c r="F69" s="274" t="s">
        <v>478</v>
      </c>
      <c r="G69" s="23" t="s">
        <v>19</v>
      </c>
      <c r="H69" s="266" t="s">
        <v>445</v>
      </c>
      <c r="I69" s="16"/>
      <c r="J69" s="16"/>
      <c r="K69" s="15" t="s">
        <v>301</v>
      </c>
      <c r="L69" s="24">
        <v>2</v>
      </c>
      <c r="M69" s="24">
        <v>2</v>
      </c>
      <c r="N69" s="16"/>
      <c r="O69" s="16"/>
      <c r="P69" s="16"/>
    </row>
    <row r="70" spans="1:16" x14ac:dyDescent="0.2">
      <c r="A70" s="34" t="s">
        <v>21</v>
      </c>
      <c r="B70" s="26"/>
      <c r="C70" s="260" t="s">
        <v>328</v>
      </c>
      <c r="D70" s="261"/>
      <c r="E70" s="14" t="s">
        <v>310</v>
      </c>
      <c r="F70" s="274" t="s">
        <v>480</v>
      </c>
      <c r="G70" s="23" t="s">
        <v>19</v>
      </c>
      <c r="H70" s="266" t="s">
        <v>445</v>
      </c>
      <c r="I70" s="27"/>
      <c r="J70" s="27"/>
      <c r="K70" s="15" t="s">
        <v>301</v>
      </c>
      <c r="L70" s="24">
        <v>2</v>
      </c>
      <c r="M70" s="24">
        <v>2</v>
      </c>
      <c r="N70" s="16"/>
      <c r="O70" s="16"/>
      <c r="P70" s="16"/>
    </row>
    <row r="71" spans="1:16" x14ac:dyDescent="0.2">
      <c r="A71" s="34" t="s">
        <v>21</v>
      </c>
      <c r="B71" s="23" t="s">
        <v>16</v>
      </c>
      <c r="C71" s="23" t="s">
        <v>17</v>
      </c>
      <c r="D71" s="23" t="s">
        <v>17</v>
      </c>
      <c r="E71" s="23" t="s">
        <v>18</v>
      </c>
      <c r="F71" s="274" t="s">
        <v>457</v>
      </c>
      <c r="G71" s="23" t="s">
        <v>19</v>
      </c>
      <c r="H71" s="16" t="s">
        <v>20</v>
      </c>
      <c r="I71" s="16"/>
      <c r="J71" s="16"/>
      <c r="K71" s="15" t="s">
        <v>301</v>
      </c>
      <c r="L71" s="23">
        <v>8</v>
      </c>
      <c r="M71" s="23">
        <v>20</v>
      </c>
      <c r="N71" s="23" t="s">
        <v>22</v>
      </c>
      <c r="O71" s="23" t="s">
        <v>23</v>
      </c>
      <c r="P71" s="23" t="s">
        <v>24</v>
      </c>
    </row>
    <row r="72" spans="1:16" x14ac:dyDescent="0.2">
      <c r="A72" s="34" t="s">
        <v>28</v>
      </c>
      <c r="B72" s="23" t="s">
        <v>16</v>
      </c>
      <c r="C72" s="23" t="s">
        <v>25</v>
      </c>
      <c r="D72" s="23" t="s">
        <v>26</v>
      </c>
      <c r="E72" s="23" t="s">
        <v>27</v>
      </c>
      <c r="F72" s="274" t="s">
        <v>457</v>
      </c>
      <c r="G72" s="23" t="s">
        <v>19</v>
      </c>
      <c r="H72" s="16" t="s">
        <v>20</v>
      </c>
      <c r="I72" s="16"/>
      <c r="J72" s="16"/>
      <c r="K72" s="15" t="s">
        <v>301</v>
      </c>
      <c r="L72" s="23">
        <v>8</v>
      </c>
      <c r="M72" s="23">
        <v>20</v>
      </c>
      <c r="N72" s="23" t="s">
        <v>22</v>
      </c>
      <c r="O72" s="23" t="s">
        <v>29</v>
      </c>
      <c r="P72" s="23" t="s">
        <v>24</v>
      </c>
    </row>
    <row r="73" spans="1:16" x14ac:dyDescent="0.2">
      <c r="A73" s="34" t="s">
        <v>21</v>
      </c>
      <c r="B73" s="23" t="s">
        <v>30</v>
      </c>
      <c r="C73" s="23" t="s">
        <v>31</v>
      </c>
      <c r="D73" s="23" t="s">
        <v>31</v>
      </c>
      <c r="E73" s="23" t="s">
        <v>32</v>
      </c>
      <c r="F73" s="274" t="s">
        <v>468</v>
      </c>
      <c r="G73" s="23" t="s">
        <v>19</v>
      </c>
      <c r="H73" s="16" t="s">
        <v>33</v>
      </c>
      <c r="I73" s="16"/>
      <c r="J73" s="16"/>
      <c r="K73" s="15" t="s">
        <v>301</v>
      </c>
      <c r="L73" s="23">
        <v>2</v>
      </c>
      <c r="M73" s="23">
        <v>8</v>
      </c>
      <c r="N73" s="23" t="s">
        <v>22</v>
      </c>
      <c r="O73" s="23" t="s">
        <v>34</v>
      </c>
      <c r="P73" s="23" t="s">
        <v>24</v>
      </c>
    </row>
    <row r="74" spans="1:16" x14ac:dyDescent="0.2">
      <c r="A74" s="34" t="s">
        <v>28</v>
      </c>
      <c r="B74" s="23" t="s">
        <v>16</v>
      </c>
      <c r="C74" s="23" t="s">
        <v>35</v>
      </c>
      <c r="D74" s="23" t="s">
        <v>35</v>
      </c>
      <c r="E74" s="23" t="s">
        <v>36</v>
      </c>
      <c r="F74" s="274" t="s">
        <v>457</v>
      </c>
      <c r="G74" s="23" t="s">
        <v>19</v>
      </c>
      <c r="H74" s="270" t="s">
        <v>20</v>
      </c>
      <c r="I74" s="16"/>
      <c r="J74" s="16"/>
      <c r="K74" s="15" t="s">
        <v>301</v>
      </c>
      <c r="L74" s="23">
        <v>8</v>
      </c>
      <c r="M74" s="23">
        <v>20</v>
      </c>
      <c r="N74" s="23" t="s">
        <v>22</v>
      </c>
      <c r="O74" s="23" t="s">
        <v>38</v>
      </c>
      <c r="P74" s="23" t="s">
        <v>24</v>
      </c>
    </row>
    <row r="75" spans="1:16" ht="33.75" x14ac:dyDescent="0.2">
      <c r="A75" s="34" t="s">
        <v>21</v>
      </c>
      <c r="B75" s="23" t="s">
        <v>16</v>
      </c>
      <c r="C75" s="23" t="s">
        <v>39</v>
      </c>
      <c r="D75" s="23" t="s">
        <v>39</v>
      </c>
      <c r="E75" s="23" t="s">
        <v>40</v>
      </c>
      <c r="F75" s="275" t="s">
        <v>481</v>
      </c>
      <c r="G75" s="23" t="s">
        <v>19</v>
      </c>
      <c r="H75" s="16" t="s">
        <v>20</v>
      </c>
      <c r="I75" s="16"/>
      <c r="J75" s="16"/>
      <c r="K75" s="15" t="s">
        <v>301</v>
      </c>
      <c r="L75" s="23">
        <v>10</v>
      </c>
      <c r="M75" s="23">
        <v>16</v>
      </c>
      <c r="N75" s="23" t="s">
        <v>22</v>
      </c>
      <c r="O75" s="23" t="s">
        <v>41</v>
      </c>
      <c r="P75" s="23" t="s">
        <v>24</v>
      </c>
    </row>
    <row r="76" spans="1:16" x14ac:dyDescent="0.2">
      <c r="A76" s="34" t="s">
        <v>21</v>
      </c>
      <c r="B76" s="23" t="s">
        <v>42</v>
      </c>
      <c r="C76" s="23" t="s">
        <v>43</v>
      </c>
      <c r="D76" s="23" t="s">
        <v>43</v>
      </c>
      <c r="E76" s="23" t="s">
        <v>44</v>
      </c>
      <c r="F76" s="274" t="s">
        <v>469</v>
      </c>
      <c r="G76" s="23" t="s">
        <v>19</v>
      </c>
      <c r="H76" s="16" t="s">
        <v>33</v>
      </c>
      <c r="I76" s="16"/>
      <c r="J76" s="16"/>
      <c r="K76" s="15" t="s">
        <v>301</v>
      </c>
      <c r="L76" s="23">
        <v>10</v>
      </c>
      <c r="M76" s="23">
        <v>16</v>
      </c>
      <c r="N76" s="23" t="s">
        <v>22</v>
      </c>
      <c r="O76" s="23" t="s">
        <v>45</v>
      </c>
      <c r="P76" s="23" t="s">
        <v>24</v>
      </c>
    </row>
    <row r="77" spans="1:16" x14ac:dyDescent="0.2">
      <c r="A77" s="34" t="s">
        <v>21</v>
      </c>
      <c r="B77" s="23"/>
      <c r="C77" s="23" t="s">
        <v>287</v>
      </c>
      <c r="D77" s="23"/>
      <c r="E77" s="14" t="s">
        <v>318</v>
      </c>
      <c r="F77" s="16"/>
      <c r="G77" s="23" t="s">
        <v>19</v>
      </c>
      <c r="H77" s="266" t="s">
        <v>129</v>
      </c>
      <c r="I77" s="16"/>
      <c r="J77" s="16"/>
      <c r="K77" s="17" t="s">
        <v>335</v>
      </c>
      <c r="L77" s="24">
        <v>12</v>
      </c>
      <c r="M77" s="24">
        <v>20</v>
      </c>
      <c r="N77" s="16"/>
      <c r="O77" s="16"/>
      <c r="P77" s="16"/>
    </row>
    <row r="78" spans="1:16" x14ac:dyDescent="0.2">
      <c r="A78" s="34" t="s">
        <v>21</v>
      </c>
      <c r="B78" s="23"/>
      <c r="C78" s="23" t="s">
        <v>288</v>
      </c>
      <c r="D78" s="23"/>
      <c r="E78" s="14" t="s">
        <v>319</v>
      </c>
      <c r="F78" s="274" t="s">
        <v>460</v>
      </c>
      <c r="G78" s="23" t="s">
        <v>19</v>
      </c>
      <c r="H78" s="266" t="s">
        <v>33</v>
      </c>
      <c r="I78" s="16"/>
      <c r="J78" s="16"/>
      <c r="K78" s="15" t="s">
        <v>301</v>
      </c>
      <c r="L78" s="24">
        <v>4</v>
      </c>
      <c r="M78" s="24">
        <v>12</v>
      </c>
      <c r="N78" s="16"/>
      <c r="O78" s="16"/>
      <c r="P78" s="16"/>
    </row>
    <row r="79" spans="1:16" x14ac:dyDescent="0.2">
      <c r="A79" s="34" t="s">
        <v>21</v>
      </c>
      <c r="B79" s="23" t="s">
        <v>254</v>
      </c>
      <c r="C79" s="23" t="s">
        <v>255</v>
      </c>
      <c r="D79" s="23" t="s">
        <v>255</v>
      </c>
      <c r="E79" s="23" t="s">
        <v>256</v>
      </c>
      <c r="F79" s="274" t="s">
        <v>450</v>
      </c>
      <c r="G79" s="23" t="s">
        <v>206</v>
      </c>
      <c r="H79" s="266" t="s">
        <v>445</v>
      </c>
      <c r="I79" s="16"/>
      <c r="J79" s="16"/>
      <c r="K79" s="15" t="s">
        <v>301</v>
      </c>
      <c r="L79" s="23">
        <v>2</v>
      </c>
      <c r="M79" s="23">
        <v>4</v>
      </c>
      <c r="N79" s="23" t="s">
        <v>252</v>
      </c>
      <c r="O79" s="23" t="s">
        <v>257</v>
      </c>
      <c r="P79" s="23" t="s">
        <v>217</v>
      </c>
    </row>
    <row r="80" spans="1:16" x14ac:dyDescent="0.2">
      <c r="A80" s="34" t="s">
        <v>21</v>
      </c>
      <c r="B80" s="23"/>
      <c r="C80" s="23" t="s">
        <v>289</v>
      </c>
      <c r="D80" s="23"/>
      <c r="E80" s="14" t="s">
        <v>316</v>
      </c>
      <c r="F80" s="16"/>
      <c r="G80" s="23" t="s">
        <v>206</v>
      </c>
      <c r="H80" s="266" t="s">
        <v>129</v>
      </c>
      <c r="I80" s="16"/>
      <c r="J80" s="16"/>
      <c r="K80" s="17" t="s">
        <v>335</v>
      </c>
      <c r="L80" s="24">
        <v>2</v>
      </c>
      <c r="M80" s="24">
        <v>4</v>
      </c>
      <c r="N80" s="16"/>
      <c r="O80" s="16"/>
      <c r="P80" s="16"/>
    </row>
    <row r="81" spans="1:16" x14ac:dyDescent="0.2">
      <c r="A81" s="34" t="s">
        <v>28</v>
      </c>
      <c r="B81" s="26"/>
      <c r="C81" s="260" t="s">
        <v>333</v>
      </c>
      <c r="D81" s="261"/>
      <c r="E81" s="14" t="s">
        <v>310</v>
      </c>
      <c r="F81" s="274" t="s">
        <v>482</v>
      </c>
      <c r="G81" s="23" t="s">
        <v>206</v>
      </c>
      <c r="H81" s="266" t="s">
        <v>445</v>
      </c>
      <c r="I81" s="27"/>
      <c r="J81" s="27"/>
      <c r="K81" s="15" t="s">
        <v>301</v>
      </c>
      <c r="L81" s="24">
        <v>4</v>
      </c>
      <c r="M81" s="24">
        <v>6</v>
      </c>
      <c r="N81" s="16"/>
      <c r="O81" s="16"/>
      <c r="P81" s="16"/>
    </row>
    <row r="82" spans="1:16" ht="33.75" x14ac:dyDescent="0.2">
      <c r="A82" s="34" t="s">
        <v>21</v>
      </c>
      <c r="B82" s="23" t="s">
        <v>258</v>
      </c>
      <c r="C82" s="23" t="s">
        <v>259</v>
      </c>
      <c r="D82" s="23" t="s">
        <v>259</v>
      </c>
      <c r="E82" s="23" t="s">
        <v>260</v>
      </c>
      <c r="F82" s="275" t="s">
        <v>470</v>
      </c>
      <c r="G82" s="23" t="s">
        <v>206</v>
      </c>
      <c r="H82" s="266" t="s">
        <v>445</v>
      </c>
      <c r="I82" s="16"/>
      <c r="J82" s="16"/>
      <c r="K82" s="15" t="s">
        <v>301</v>
      </c>
      <c r="L82" s="23">
        <v>2</v>
      </c>
      <c r="M82" s="23">
        <v>8</v>
      </c>
      <c r="N82" s="23" t="s">
        <v>221</v>
      </c>
      <c r="O82" s="23" t="s">
        <v>261</v>
      </c>
      <c r="P82" s="23" t="s">
        <v>217</v>
      </c>
    </row>
    <row r="83" spans="1:16" x14ac:dyDescent="0.2">
      <c r="A83" s="34" t="s">
        <v>21</v>
      </c>
      <c r="B83" s="23"/>
      <c r="C83" s="23" t="s">
        <v>290</v>
      </c>
      <c r="D83" s="23"/>
      <c r="E83" s="14" t="s">
        <v>319</v>
      </c>
      <c r="F83" s="274" t="s">
        <v>464</v>
      </c>
      <c r="G83" s="23" t="s">
        <v>206</v>
      </c>
      <c r="H83" s="266" t="s">
        <v>445</v>
      </c>
      <c r="I83" s="16"/>
      <c r="J83" s="16"/>
      <c r="K83" s="17" t="s">
        <v>335</v>
      </c>
      <c r="L83" s="24">
        <v>2</v>
      </c>
      <c r="M83" s="24">
        <v>6</v>
      </c>
      <c r="N83" s="16"/>
      <c r="O83" s="16"/>
      <c r="P83" s="16"/>
    </row>
    <row r="84" spans="1:16" x14ac:dyDescent="0.2">
      <c r="A84" s="34" t="s">
        <v>28</v>
      </c>
      <c r="B84" s="26"/>
      <c r="C84" s="260" t="s">
        <v>334</v>
      </c>
      <c r="D84" s="261"/>
      <c r="E84" s="14" t="s">
        <v>310</v>
      </c>
      <c r="F84" s="274" t="s">
        <v>471</v>
      </c>
      <c r="G84" s="23" t="s">
        <v>206</v>
      </c>
      <c r="H84" s="266" t="s">
        <v>445</v>
      </c>
      <c r="I84" s="27"/>
      <c r="J84" s="27"/>
      <c r="K84" s="15" t="s">
        <v>301</v>
      </c>
      <c r="L84" s="24">
        <v>2</v>
      </c>
      <c r="M84" s="24">
        <v>16</v>
      </c>
      <c r="N84" s="16"/>
      <c r="O84" s="16"/>
      <c r="P84" s="16"/>
    </row>
    <row r="85" spans="1:16" x14ac:dyDescent="0.2">
      <c r="A85" s="34" t="s">
        <v>21</v>
      </c>
      <c r="B85" s="23" t="s">
        <v>208</v>
      </c>
      <c r="C85" s="23" t="s">
        <v>209</v>
      </c>
      <c r="D85" s="23" t="s">
        <v>209</v>
      </c>
      <c r="E85" s="23" t="s">
        <v>210</v>
      </c>
      <c r="F85" s="274" t="s">
        <v>458</v>
      </c>
      <c r="G85" s="23" t="s">
        <v>206</v>
      </c>
      <c r="H85" s="266" t="s">
        <v>445</v>
      </c>
      <c r="I85" s="16"/>
      <c r="J85" s="16"/>
      <c r="K85" s="15" t="s">
        <v>301</v>
      </c>
      <c r="L85" s="23">
        <v>2</v>
      </c>
      <c r="M85" s="23">
        <v>8</v>
      </c>
      <c r="N85" s="23" t="s">
        <v>192</v>
      </c>
      <c r="O85" s="23" t="s">
        <v>211</v>
      </c>
      <c r="P85" s="23" t="s">
        <v>194</v>
      </c>
    </row>
    <row r="86" spans="1:16" x14ac:dyDescent="0.2">
      <c r="A86" s="34" t="s">
        <v>28</v>
      </c>
      <c r="B86" s="23"/>
      <c r="C86" s="23" t="s">
        <v>291</v>
      </c>
      <c r="D86" s="23"/>
      <c r="E86" s="16" t="s">
        <v>310</v>
      </c>
      <c r="F86" s="274" t="s">
        <v>452</v>
      </c>
      <c r="G86" s="23" t="s">
        <v>206</v>
      </c>
      <c r="H86" s="266" t="s">
        <v>445</v>
      </c>
      <c r="I86" s="16"/>
      <c r="J86" s="16"/>
      <c r="K86" s="15" t="s">
        <v>301</v>
      </c>
      <c r="L86" s="24">
        <v>8</v>
      </c>
      <c r="M86" s="24">
        <v>24</v>
      </c>
      <c r="N86" s="16"/>
      <c r="O86" s="16"/>
      <c r="P86" s="16"/>
    </row>
    <row r="87" spans="1:16" x14ac:dyDescent="0.2">
      <c r="A87" s="34" t="s">
        <v>21</v>
      </c>
      <c r="B87" s="23"/>
      <c r="C87" s="23" t="s">
        <v>292</v>
      </c>
      <c r="D87" s="23"/>
      <c r="E87" s="16" t="s">
        <v>310</v>
      </c>
      <c r="F87" s="274" t="s">
        <v>467</v>
      </c>
      <c r="G87" s="23" t="s">
        <v>206</v>
      </c>
      <c r="H87" s="266" t="s">
        <v>445</v>
      </c>
      <c r="I87" s="16"/>
      <c r="J87" s="16"/>
      <c r="K87" s="15" t="s">
        <v>301</v>
      </c>
      <c r="L87" s="24">
        <v>4</v>
      </c>
      <c r="M87" s="24">
        <v>16</v>
      </c>
      <c r="N87" s="16"/>
      <c r="O87" s="16"/>
      <c r="P87" s="16"/>
    </row>
    <row r="88" spans="1:16" ht="22.5" x14ac:dyDescent="0.2">
      <c r="A88" s="34" t="s">
        <v>21</v>
      </c>
      <c r="B88" s="23" t="s">
        <v>249</v>
      </c>
      <c r="C88" s="23" t="s">
        <v>250</v>
      </c>
      <c r="D88" s="23" t="s">
        <v>250</v>
      </c>
      <c r="E88" s="23" t="s">
        <v>251</v>
      </c>
      <c r="F88" s="275" t="s">
        <v>472</v>
      </c>
      <c r="G88" s="23" t="s">
        <v>206</v>
      </c>
      <c r="H88" s="266" t="s">
        <v>445</v>
      </c>
      <c r="I88" s="16"/>
      <c r="J88" s="16"/>
      <c r="K88" s="15" t="s">
        <v>301</v>
      </c>
      <c r="L88" s="23">
        <v>2</v>
      </c>
      <c r="M88" s="23">
        <v>8</v>
      </c>
      <c r="N88" s="23" t="s">
        <v>252</v>
      </c>
      <c r="O88" s="23" t="s">
        <v>253</v>
      </c>
      <c r="P88" s="23" t="s">
        <v>217</v>
      </c>
    </row>
    <row r="89" spans="1:16" x14ac:dyDescent="0.2">
      <c r="A89" s="34" t="s">
        <v>21</v>
      </c>
      <c r="B89" s="23"/>
      <c r="C89" s="23" t="s">
        <v>293</v>
      </c>
      <c r="D89" s="23"/>
      <c r="E89" s="14" t="s">
        <v>316</v>
      </c>
      <c r="F89" s="16"/>
      <c r="G89" s="23" t="s">
        <v>206</v>
      </c>
      <c r="H89" s="266" t="s">
        <v>129</v>
      </c>
      <c r="I89" s="16"/>
      <c r="J89" s="16"/>
      <c r="K89" s="17" t="s">
        <v>335</v>
      </c>
      <c r="L89" s="24">
        <v>2</v>
      </c>
      <c r="M89" s="24">
        <v>14</v>
      </c>
      <c r="N89" s="16"/>
      <c r="O89" s="16"/>
      <c r="P89" s="16"/>
    </row>
    <row r="90" spans="1:16" x14ac:dyDescent="0.2">
      <c r="A90" s="34" t="s">
        <v>21</v>
      </c>
      <c r="B90" s="26"/>
      <c r="C90" s="260" t="s">
        <v>326</v>
      </c>
      <c r="D90" s="261"/>
      <c r="E90" s="14" t="s">
        <v>310</v>
      </c>
      <c r="F90" s="16" t="s">
        <v>483</v>
      </c>
      <c r="G90" s="23" t="s">
        <v>206</v>
      </c>
      <c r="H90" s="266" t="s">
        <v>445</v>
      </c>
      <c r="I90" s="27"/>
      <c r="J90" s="27"/>
      <c r="K90" s="15" t="s">
        <v>301</v>
      </c>
      <c r="L90" s="24">
        <v>4</v>
      </c>
      <c r="M90" s="24">
        <v>2</v>
      </c>
      <c r="N90" s="16"/>
      <c r="O90" s="16"/>
      <c r="P90" s="16"/>
    </row>
    <row r="91" spans="1:16" x14ac:dyDescent="0.2">
      <c r="A91" s="34" t="s">
        <v>21</v>
      </c>
      <c r="B91" s="23" t="s">
        <v>203</v>
      </c>
      <c r="C91" s="23" t="s">
        <v>204</v>
      </c>
      <c r="D91" s="23" t="s">
        <v>204</v>
      </c>
      <c r="E91" s="23" t="s">
        <v>205</v>
      </c>
      <c r="F91" s="274" t="s">
        <v>458</v>
      </c>
      <c r="G91" s="23" t="s">
        <v>206</v>
      </c>
      <c r="H91" s="266" t="s">
        <v>445</v>
      </c>
      <c r="I91" s="16"/>
      <c r="J91" s="16"/>
      <c r="K91" s="15" t="s">
        <v>301</v>
      </c>
      <c r="L91" s="23">
        <v>2</v>
      </c>
      <c r="M91" s="23">
        <v>8</v>
      </c>
      <c r="N91" s="23" t="s">
        <v>192</v>
      </c>
      <c r="O91" s="23" t="s">
        <v>207</v>
      </c>
      <c r="P91" s="23" t="s">
        <v>194</v>
      </c>
    </row>
    <row r="92" spans="1:16" x14ac:dyDescent="0.2">
      <c r="A92" s="34" t="s">
        <v>21</v>
      </c>
      <c r="B92" s="28"/>
      <c r="C92" s="28" t="s">
        <v>294</v>
      </c>
      <c r="D92" s="28"/>
      <c r="E92" s="19" t="s">
        <v>318</v>
      </c>
      <c r="F92" s="29"/>
      <c r="G92" s="28" t="s">
        <v>206</v>
      </c>
      <c r="H92" s="267" t="s">
        <v>129</v>
      </c>
      <c r="I92" s="29"/>
      <c r="J92" s="29"/>
      <c r="K92" s="17" t="s">
        <v>335</v>
      </c>
      <c r="L92" s="30">
        <v>2</v>
      </c>
      <c r="M92" s="30">
        <v>0.5</v>
      </c>
      <c r="N92" s="16"/>
      <c r="O92" s="16"/>
      <c r="P92" s="16"/>
    </row>
    <row r="93" spans="1:16" x14ac:dyDescent="0.2">
      <c r="A93" s="34" t="s">
        <v>21</v>
      </c>
      <c r="B93" s="22"/>
      <c r="C93" s="22" t="s">
        <v>320</v>
      </c>
      <c r="D93" s="22"/>
      <c r="E93" s="20" t="s">
        <v>321</v>
      </c>
      <c r="F93" s="21"/>
      <c r="G93" s="31"/>
      <c r="H93" s="268" t="s">
        <v>129</v>
      </c>
      <c r="I93" s="21"/>
      <c r="J93" s="21"/>
      <c r="K93" s="15" t="s">
        <v>301</v>
      </c>
      <c r="L93" s="24">
        <v>2</v>
      </c>
      <c r="M93" s="24">
        <v>4</v>
      </c>
      <c r="N93" s="16"/>
      <c r="O93" s="16"/>
      <c r="P93" s="16"/>
    </row>
    <row r="94" spans="1:16" x14ac:dyDescent="0.2">
      <c r="A94" s="34" t="s">
        <v>21</v>
      </c>
      <c r="B94" s="22" t="s">
        <v>126</v>
      </c>
      <c r="C94" s="22" t="s">
        <v>127</v>
      </c>
      <c r="D94" s="22" t="s">
        <v>127</v>
      </c>
      <c r="E94" s="22" t="s">
        <v>128</v>
      </c>
      <c r="F94" s="21" t="s">
        <v>473</v>
      </c>
      <c r="G94" s="23" t="s">
        <v>19</v>
      </c>
      <c r="H94" s="269" t="s">
        <v>37</v>
      </c>
      <c r="I94" s="21"/>
      <c r="J94" s="21"/>
      <c r="K94" s="15" t="s">
        <v>301</v>
      </c>
      <c r="L94" s="23">
        <v>2</v>
      </c>
      <c r="M94" s="23">
        <v>2</v>
      </c>
      <c r="N94" s="23" t="s">
        <v>130</v>
      </c>
      <c r="O94" s="23" t="s">
        <v>131</v>
      </c>
      <c r="P94" s="23" t="s">
        <v>72</v>
      </c>
    </row>
    <row r="95" spans="1:16" x14ac:dyDescent="0.2">
      <c r="A95" s="34" t="s">
        <v>21</v>
      </c>
      <c r="B95" s="22" t="s">
        <v>175</v>
      </c>
      <c r="C95" s="22" t="s">
        <v>176</v>
      </c>
      <c r="D95" s="22" t="s">
        <v>177</v>
      </c>
      <c r="E95" s="22" t="s">
        <v>178</v>
      </c>
      <c r="F95" s="21" t="s">
        <v>474</v>
      </c>
      <c r="G95" s="23" t="s">
        <v>19</v>
      </c>
      <c r="H95" s="269" t="s">
        <v>37</v>
      </c>
      <c r="I95" s="21"/>
      <c r="J95" s="21"/>
      <c r="K95" s="15" t="s">
        <v>301</v>
      </c>
      <c r="L95" s="23">
        <v>2</v>
      </c>
      <c r="M95" s="23">
        <v>2</v>
      </c>
      <c r="N95" s="23" t="s">
        <v>130</v>
      </c>
      <c r="O95" s="23" t="s">
        <v>179</v>
      </c>
      <c r="P95" s="23" t="s">
        <v>157</v>
      </c>
    </row>
    <row r="96" spans="1:16" x14ac:dyDescent="0.2">
      <c r="A96" s="34" t="s">
        <v>21</v>
      </c>
      <c r="B96" s="22"/>
      <c r="C96" s="22" t="s">
        <v>273</v>
      </c>
      <c r="D96" s="22"/>
      <c r="E96" s="20" t="s">
        <v>322</v>
      </c>
      <c r="F96" s="21"/>
      <c r="G96" s="16"/>
      <c r="H96" s="268" t="s">
        <v>129</v>
      </c>
      <c r="I96" s="21"/>
      <c r="J96" s="21"/>
      <c r="K96" s="17" t="s">
        <v>335</v>
      </c>
      <c r="L96" s="24">
        <v>2</v>
      </c>
      <c r="M96" s="24">
        <v>4</v>
      </c>
      <c r="N96" s="16"/>
      <c r="O96" s="16"/>
      <c r="P96" s="16"/>
    </row>
    <row r="97" spans="1:16" x14ac:dyDescent="0.2">
      <c r="A97" s="34" t="s">
        <v>21</v>
      </c>
      <c r="B97" s="22"/>
      <c r="C97" s="22" t="s">
        <v>274</v>
      </c>
      <c r="D97" s="22"/>
      <c r="E97" s="20" t="s">
        <v>323</v>
      </c>
      <c r="F97" s="21"/>
      <c r="G97" s="16"/>
      <c r="H97" s="268" t="s">
        <v>129</v>
      </c>
      <c r="I97" s="21"/>
      <c r="J97" s="21"/>
      <c r="K97" s="15" t="s">
        <v>301</v>
      </c>
      <c r="L97" s="24">
        <v>2</v>
      </c>
      <c r="M97" s="24">
        <v>4</v>
      </c>
      <c r="N97" s="16"/>
      <c r="O97" s="16"/>
      <c r="P97" s="16"/>
    </row>
    <row r="98" spans="1:16" x14ac:dyDescent="0.2">
      <c r="A98" s="34" t="s">
        <v>21</v>
      </c>
      <c r="B98" s="22"/>
      <c r="C98" s="22" t="s">
        <v>297</v>
      </c>
      <c r="D98" s="22"/>
      <c r="E98" s="20" t="s">
        <v>324</v>
      </c>
      <c r="F98" s="21"/>
      <c r="G98" s="16"/>
      <c r="H98" s="268" t="s">
        <v>129</v>
      </c>
      <c r="I98" s="21"/>
      <c r="J98" s="21"/>
      <c r="K98" s="15" t="s">
        <v>301</v>
      </c>
      <c r="L98" s="24">
        <v>2</v>
      </c>
      <c r="M98" s="24">
        <v>1</v>
      </c>
      <c r="N98" s="16"/>
      <c r="O98" s="16"/>
      <c r="P98" s="16"/>
    </row>
    <row r="99" spans="1:16" x14ac:dyDescent="0.2">
      <c r="A99" s="34" t="s">
        <v>21</v>
      </c>
      <c r="B99" s="22"/>
      <c r="C99" s="22" t="s">
        <v>295</v>
      </c>
      <c r="D99" s="22"/>
      <c r="E99" s="20" t="s">
        <v>324</v>
      </c>
      <c r="F99" s="21"/>
      <c r="G99" s="16"/>
      <c r="H99" s="268" t="s">
        <v>129</v>
      </c>
      <c r="I99" s="21"/>
      <c r="J99" s="21"/>
      <c r="K99" s="15" t="s">
        <v>301</v>
      </c>
      <c r="L99" s="24">
        <v>16</v>
      </c>
      <c r="M99" s="24">
        <v>32</v>
      </c>
      <c r="N99" s="16"/>
      <c r="O99" s="16"/>
      <c r="P99" s="16"/>
    </row>
    <row r="100" spans="1:16" x14ac:dyDescent="0.2">
      <c r="A100" s="34" t="s">
        <v>21</v>
      </c>
      <c r="B100" s="22"/>
      <c r="C100" s="22" t="s">
        <v>296</v>
      </c>
      <c r="D100" s="22"/>
      <c r="E100" s="20" t="s">
        <v>324</v>
      </c>
      <c r="F100" s="21"/>
      <c r="G100" s="16"/>
      <c r="H100" s="268" t="s">
        <v>129</v>
      </c>
      <c r="I100" s="21"/>
      <c r="J100" s="21"/>
      <c r="K100" s="15" t="s">
        <v>301</v>
      </c>
      <c r="L100" s="24">
        <v>8</v>
      </c>
      <c r="M100" s="24">
        <v>16</v>
      </c>
      <c r="N100" s="16"/>
      <c r="O100" s="16"/>
      <c r="P100" s="16"/>
    </row>
    <row r="101" spans="1:16" x14ac:dyDescent="0.2">
      <c r="A101" s="34" t="s">
        <v>28</v>
      </c>
      <c r="B101" s="22"/>
      <c r="C101" s="22" t="s">
        <v>298</v>
      </c>
      <c r="D101" s="22"/>
      <c r="E101" s="22" t="s">
        <v>325</v>
      </c>
      <c r="F101" s="21"/>
      <c r="G101" s="16"/>
      <c r="H101" s="268" t="s">
        <v>129</v>
      </c>
      <c r="I101" s="21"/>
      <c r="J101" s="21"/>
      <c r="K101" s="17" t="s">
        <v>335</v>
      </c>
      <c r="L101" s="24">
        <v>2</v>
      </c>
      <c r="M101" s="24">
        <v>0.5</v>
      </c>
      <c r="N101" s="16"/>
      <c r="O101" s="16"/>
      <c r="P101" s="16"/>
    </row>
  </sheetData>
  <autoFilter ref="A1:P101"/>
  <sortState ref="B6:R105">
    <sortCondition ref="C6:C105"/>
  </sortState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M151"/>
  <sheetViews>
    <sheetView workbookViewId="0">
      <selection activeCell="I8" sqref="I8"/>
    </sheetView>
  </sheetViews>
  <sheetFormatPr baseColWidth="10" defaultRowHeight="15" x14ac:dyDescent="0.25"/>
  <cols>
    <col min="1" max="1" width="22.85546875" bestFit="1" customWidth="1"/>
    <col min="2" max="2" width="7.5703125" bestFit="1" customWidth="1"/>
    <col min="3" max="3" width="64.7109375" customWidth="1"/>
    <col min="4" max="6" width="13.28515625" hidden="1" customWidth="1"/>
    <col min="7" max="7" width="33.7109375" hidden="1" customWidth="1"/>
    <col min="8" max="8" width="38.140625" hidden="1" customWidth="1"/>
    <col min="9" max="9" width="54.5703125" style="650" bestFit="1" customWidth="1"/>
    <col min="10" max="10" width="19" customWidth="1"/>
    <col min="11" max="11" width="16" customWidth="1"/>
    <col min="12" max="12" width="16.140625" customWidth="1"/>
    <col min="13" max="13" width="29.85546875" bestFit="1" customWidth="1"/>
  </cols>
  <sheetData>
    <row r="1" spans="1:13" x14ac:dyDescent="0.25">
      <c r="A1" s="644" t="s">
        <v>438</v>
      </c>
      <c r="B1" s="644" t="s">
        <v>299</v>
      </c>
      <c r="C1" s="644" t="s">
        <v>756</v>
      </c>
      <c r="D1" s="644" t="s">
        <v>757</v>
      </c>
      <c r="E1" s="644" t="s">
        <v>758</v>
      </c>
      <c r="F1" s="644" t="s">
        <v>759</v>
      </c>
      <c r="G1" s="644" t="s">
        <v>357</v>
      </c>
      <c r="H1" s="644" t="s">
        <v>760</v>
      </c>
      <c r="I1" s="644" t="s">
        <v>264</v>
      </c>
      <c r="J1" s="644" t="s">
        <v>10</v>
      </c>
      <c r="K1" s="644" t="s">
        <v>11</v>
      </c>
      <c r="L1" s="644" t="s">
        <v>761</v>
      </c>
      <c r="M1" s="644" t="s">
        <v>762</v>
      </c>
    </row>
    <row r="2" spans="1:13" x14ac:dyDescent="0.25">
      <c r="A2" s="645" t="s">
        <v>763</v>
      </c>
      <c r="B2" s="646" t="s">
        <v>764</v>
      </c>
      <c r="C2" s="645" t="s">
        <v>268</v>
      </c>
      <c r="D2" s="647">
        <v>2</v>
      </c>
      <c r="E2" s="647">
        <v>8</v>
      </c>
      <c r="F2" s="647">
        <v>125</v>
      </c>
      <c r="G2" s="648" t="s">
        <v>765</v>
      </c>
      <c r="H2" s="648" t="s">
        <v>766</v>
      </c>
      <c r="I2" s="648"/>
      <c r="J2" s="645" t="s">
        <v>537</v>
      </c>
      <c r="L2" s="648"/>
      <c r="M2" s="648" t="s">
        <v>767</v>
      </c>
    </row>
    <row r="3" spans="1:13" x14ac:dyDescent="0.25">
      <c r="A3" s="645" t="s">
        <v>768</v>
      </c>
      <c r="B3" s="646" t="s">
        <v>764</v>
      </c>
      <c r="C3" s="645" t="s">
        <v>493</v>
      </c>
      <c r="D3" s="649">
        <v>2</v>
      </c>
      <c r="E3" s="649">
        <v>8</v>
      </c>
      <c r="F3" s="649">
        <v>125</v>
      </c>
      <c r="G3" s="645" t="s">
        <v>769</v>
      </c>
      <c r="H3" s="645" t="s">
        <v>770</v>
      </c>
      <c r="I3" s="645"/>
      <c r="J3" s="645" t="s">
        <v>537</v>
      </c>
      <c r="K3" s="645"/>
      <c r="L3" s="645"/>
      <c r="M3" s="645" t="s">
        <v>767</v>
      </c>
    </row>
    <row r="4" spans="1:13" x14ac:dyDescent="0.25">
      <c r="A4" s="645" t="s">
        <v>763</v>
      </c>
      <c r="B4" s="646" t="s">
        <v>764</v>
      </c>
      <c r="C4" s="645" t="s">
        <v>269</v>
      </c>
      <c r="D4" s="647">
        <v>2</v>
      </c>
      <c r="E4" s="647">
        <v>8</v>
      </c>
      <c r="F4" s="647">
        <v>60</v>
      </c>
      <c r="G4" s="648" t="s">
        <v>765</v>
      </c>
      <c r="H4" s="648" t="s">
        <v>766</v>
      </c>
      <c r="I4" s="648"/>
      <c r="J4" s="645" t="s">
        <v>537</v>
      </c>
      <c r="K4" s="648"/>
      <c r="L4" s="648"/>
      <c r="M4" s="648" t="s">
        <v>767</v>
      </c>
    </row>
    <row r="5" spans="1:13" x14ac:dyDescent="0.25">
      <c r="A5" s="645" t="s">
        <v>768</v>
      </c>
      <c r="B5" s="646" t="s">
        <v>764</v>
      </c>
      <c r="C5" s="645" t="s">
        <v>494</v>
      </c>
      <c r="D5" s="649">
        <v>2</v>
      </c>
      <c r="E5" s="649">
        <v>8</v>
      </c>
      <c r="F5" s="649">
        <v>60</v>
      </c>
      <c r="G5" s="645" t="s">
        <v>771</v>
      </c>
      <c r="H5" s="645" t="s">
        <v>770</v>
      </c>
      <c r="I5" s="645"/>
      <c r="J5" s="645" t="s">
        <v>537</v>
      </c>
      <c r="K5" s="645"/>
      <c r="L5" s="645"/>
      <c r="M5" s="645" t="s">
        <v>767</v>
      </c>
    </row>
    <row r="6" spans="1:13" x14ac:dyDescent="0.25">
      <c r="A6" s="645" t="s">
        <v>763</v>
      </c>
      <c r="B6" s="646" t="s">
        <v>764</v>
      </c>
      <c r="C6" s="645" t="s">
        <v>772</v>
      </c>
      <c r="D6" s="647">
        <v>1</v>
      </c>
      <c r="E6" s="647">
        <v>1</v>
      </c>
      <c r="F6" s="647">
        <v>15</v>
      </c>
      <c r="G6" s="648" t="s">
        <v>773</v>
      </c>
      <c r="H6" s="648" t="s">
        <v>774</v>
      </c>
      <c r="I6" s="648" t="s">
        <v>449</v>
      </c>
      <c r="J6" s="645" t="s">
        <v>775</v>
      </c>
      <c r="K6" s="648"/>
      <c r="L6" s="648"/>
      <c r="M6" s="648" t="s">
        <v>776</v>
      </c>
    </row>
    <row r="7" spans="1:13" x14ac:dyDescent="0.25">
      <c r="A7" s="645" t="s">
        <v>768</v>
      </c>
      <c r="B7" s="646" t="s">
        <v>764</v>
      </c>
      <c r="C7" s="645" t="s">
        <v>777</v>
      </c>
      <c r="D7" s="649">
        <v>2</v>
      </c>
      <c r="E7" s="649">
        <v>4</v>
      </c>
      <c r="F7" s="649">
        <v>240</v>
      </c>
      <c r="G7" s="645" t="s">
        <v>778</v>
      </c>
      <c r="H7" s="645" t="s">
        <v>779</v>
      </c>
      <c r="I7" s="645"/>
      <c r="J7" s="645" t="s">
        <v>780</v>
      </c>
      <c r="K7" s="645"/>
      <c r="L7" s="645"/>
      <c r="M7" s="645" t="s">
        <v>781</v>
      </c>
    </row>
    <row r="8" spans="1:13" x14ac:dyDescent="0.25">
      <c r="A8" s="645" t="s">
        <v>768</v>
      </c>
      <c r="B8" s="646" t="s">
        <v>764</v>
      </c>
      <c r="C8" s="645" t="s">
        <v>782</v>
      </c>
      <c r="D8" s="647">
        <v>4</v>
      </c>
      <c r="E8" s="647">
        <v>6</v>
      </c>
      <c r="F8" s="647">
        <v>50</v>
      </c>
      <c r="G8" s="648" t="s">
        <v>783</v>
      </c>
      <c r="H8" s="648" t="s">
        <v>784</v>
      </c>
      <c r="J8" s="648" t="s">
        <v>785</v>
      </c>
      <c r="K8" s="648"/>
      <c r="L8" s="648"/>
      <c r="M8" s="648"/>
    </row>
    <row r="9" spans="1:13" x14ac:dyDescent="0.25">
      <c r="A9" s="645" t="s">
        <v>768</v>
      </c>
      <c r="B9" s="646" t="s">
        <v>764</v>
      </c>
      <c r="C9" s="645" t="s">
        <v>786</v>
      </c>
      <c r="D9" s="649">
        <v>2</v>
      </c>
      <c r="E9" s="649">
        <v>4</v>
      </c>
      <c r="F9" s="649">
        <v>300</v>
      </c>
      <c r="G9" s="645" t="s">
        <v>787</v>
      </c>
      <c r="H9" s="645" t="s">
        <v>784</v>
      </c>
      <c r="J9" s="648" t="s">
        <v>785</v>
      </c>
      <c r="K9" s="645"/>
      <c r="L9" s="645"/>
      <c r="M9" s="645"/>
    </row>
    <row r="10" spans="1:13" x14ac:dyDescent="0.25">
      <c r="A10" s="645" t="s">
        <v>768</v>
      </c>
      <c r="B10" s="646" t="s">
        <v>764</v>
      </c>
      <c r="C10" s="645" t="s">
        <v>788</v>
      </c>
      <c r="D10" s="647">
        <v>4</v>
      </c>
      <c r="E10" s="647">
        <v>8</v>
      </c>
      <c r="F10" s="647">
        <v>400</v>
      </c>
      <c r="G10" s="648" t="s">
        <v>789</v>
      </c>
      <c r="H10" s="648" t="s">
        <v>784</v>
      </c>
      <c r="J10" s="648" t="s">
        <v>785</v>
      </c>
      <c r="K10" s="648"/>
      <c r="L10" s="648"/>
      <c r="M10" s="648"/>
    </row>
    <row r="11" spans="1:13" x14ac:dyDescent="0.25">
      <c r="A11" s="645" t="s">
        <v>768</v>
      </c>
      <c r="B11" s="646" t="s">
        <v>764</v>
      </c>
      <c r="C11" s="645" t="s">
        <v>790</v>
      </c>
      <c r="D11" s="649">
        <v>1</v>
      </c>
      <c r="E11" s="649">
        <v>1</v>
      </c>
      <c r="F11" s="649">
        <v>75</v>
      </c>
      <c r="G11" s="645" t="s">
        <v>778</v>
      </c>
      <c r="H11" s="645" t="s">
        <v>791</v>
      </c>
      <c r="J11" s="648" t="s">
        <v>785</v>
      </c>
      <c r="K11" s="645"/>
      <c r="L11" s="645"/>
      <c r="M11" s="645"/>
    </row>
    <row r="12" spans="1:13" x14ac:dyDescent="0.25">
      <c r="A12" s="645" t="s">
        <v>768</v>
      </c>
      <c r="B12" s="646" t="s">
        <v>764</v>
      </c>
      <c r="C12" s="645" t="s">
        <v>792</v>
      </c>
      <c r="D12" s="647">
        <v>2</v>
      </c>
      <c r="E12" s="647">
        <v>2</v>
      </c>
      <c r="F12" s="647">
        <v>10</v>
      </c>
      <c r="G12" s="648" t="s">
        <v>778</v>
      </c>
      <c r="H12" s="648" t="s">
        <v>784</v>
      </c>
      <c r="J12" s="648" t="s">
        <v>785</v>
      </c>
      <c r="K12" s="648"/>
      <c r="L12" s="648"/>
      <c r="M12" s="648"/>
    </row>
    <row r="13" spans="1:13" x14ac:dyDescent="0.25">
      <c r="A13" s="645" t="s">
        <v>768</v>
      </c>
      <c r="B13" s="646" t="s">
        <v>764</v>
      </c>
      <c r="C13" s="645" t="s">
        <v>793</v>
      </c>
      <c r="D13" s="649">
        <v>2</v>
      </c>
      <c r="E13" s="649">
        <v>4</v>
      </c>
      <c r="F13" s="649">
        <v>20</v>
      </c>
      <c r="G13" s="645" t="s">
        <v>789</v>
      </c>
      <c r="H13" s="645" t="s">
        <v>784</v>
      </c>
      <c r="J13" s="648" t="s">
        <v>785</v>
      </c>
      <c r="K13" s="645"/>
      <c r="L13" s="645"/>
      <c r="M13" s="645"/>
    </row>
    <row r="14" spans="1:13" x14ac:dyDescent="0.25">
      <c r="A14" s="645" t="s">
        <v>768</v>
      </c>
      <c r="B14" s="646" t="s">
        <v>764</v>
      </c>
      <c r="C14" s="645" t="s">
        <v>794</v>
      </c>
      <c r="D14" s="647">
        <v>2</v>
      </c>
      <c r="E14" s="647">
        <v>8</v>
      </c>
      <c r="F14" s="647">
        <v>350</v>
      </c>
      <c r="G14" s="648" t="s">
        <v>787</v>
      </c>
      <c r="H14" s="648" t="s">
        <v>779</v>
      </c>
      <c r="J14" s="648" t="s">
        <v>785</v>
      </c>
      <c r="K14" s="648"/>
      <c r="L14" s="648"/>
      <c r="M14" s="648"/>
    </row>
    <row r="15" spans="1:13" x14ac:dyDescent="0.25">
      <c r="A15" s="645" t="s">
        <v>763</v>
      </c>
      <c r="B15" s="646" t="s">
        <v>764</v>
      </c>
      <c r="C15" s="645" t="s">
        <v>795</v>
      </c>
      <c r="D15" s="649">
        <v>8</v>
      </c>
      <c r="E15" s="649">
        <v>48</v>
      </c>
      <c r="F15" s="649">
        <v>1100</v>
      </c>
      <c r="G15" s="645" t="s">
        <v>796</v>
      </c>
      <c r="H15" s="645" t="s">
        <v>797</v>
      </c>
      <c r="I15" s="650" t="s">
        <v>452</v>
      </c>
      <c r="J15" s="648" t="s">
        <v>785</v>
      </c>
      <c r="K15" s="645" t="s">
        <v>537</v>
      </c>
      <c r="L15" s="645"/>
      <c r="M15" s="645" t="s">
        <v>798</v>
      </c>
    </row>
    <row r="16" spans="1:13" x14ac:dyDescent="0.25">
      <c r="A16" s="645" t="s">
        <v>768</v>
      </c>
      <c r="B16" s="646" t="s">
        <v>764</v>
      </c>
      <c r="C16" s="645" t="s">
        <v>799</v>
      </c>
      <c r="D16" s="647">
        <v>4</v>
      </c>
      <c r="E16" s="647">
        <v>8</v>
      </c>
      <c r="F16" s="647">
        <v>1030</v>
      </c>
      <c r="G16" s="648" t="s">
        <v>789</v>
      </c>
      <c r="H16" s="648" t="s">
        <v>784</v>
      </c>
      <c r="J16" s="648" t="s">
        <v>785</v>
      </c>
      <c r="K16" s="648"/>
      <c r="L16" s="648"/>
      <c r="M16" s="648"/>
    </row>
    <row r="17" spans="1:13" x14ac:dyDescent="0.25">
      <c r="A17" s="645" t="s">
        <v>768</v>
      </c>
      <c r="B17" s="646" t="s">
        <v>764</v>
      </c>
      <c r="C17" s="645" t="s">
        <v>800</v>
      </c>
      <c r="D17" s="649">
        <v>2</v>
      </c>
      <c r="E17" s="649">
        <v>4</v>
      </c>
      <c r="F17" s="649">
        <v>56</v>
      </c>
      <c r="G17" s="645" t="s">
        <v>789</v>
      </c>
      <c r="H17" s="645" t="s">
        <v>791</v>
      </c>
      <c r="J17" s="648" t="s">
        <v>785</v>
      </c>
      <c r="K17" s="645"/>
      <c r="L17" s="645"/>
      <c r="M17" s="645"/>
    </row>
    <row r="18" spans="1:13" x14ac:dyDescent="0.25">
      <c r="A18" s="645" t="s">
        <v>768</v>
      </c>
      <c r="B18" s="646" t="s">
        <v>764</v>
      </c>
      <c r="C18" s="645" t="s">
        <v>801</v>
      </c>
      <c r="D18" s="647">
        <v>2</v>
      </c>
      <c r="E18" s="647">
        <v>8</v>
      </c>
      <c r="F18" s="647">
        <v>60</v>
      </c>
      <c r="G18" s="648" t="s">
        <v>783</v>
      </c>
      <c r="H18" s="648" t="s">
        <v>791</v>
      </c>
      <c r="J18" s="648" t="s">
        <v>785</v>
      </c>
      <c r="K18" s="648"/>
      <c r="L18" s="648"/>
      <c r="M18" s="648"/>
    </row>
    <row r="19" spans="1:13" x14ac:dyDescent="0.25">
      <c r="A19" s="645" t="s">
        <v>768</v>
      </c>
      <c r="B19" s="646" t="s">
        <v>764</v>
      </c>
      <c r="C19" s="645" t="s">
        <v>802</v>
      </c>
      <c r="D19" s="649">
        <v>6</v>
      </c>
      <c r="E19" s="649">
        <v>24</v>
      </c>
      <c r="F19" s="649">
        <v>1450</v>
      </c>
      <c r="G19" s="645" t="s">
        <v>778</v>
      </c>
      <c r="H19" s="645" t="s">
        <v>784</v>
      </c>
      <c r="J19" s="648" t="s">
        <v>785</v>
      </c>
      <c r="K19" s="645"/>
      <c r="L19" s="645"/>
      <c r="M19" s="645"/>
    </row>
    <row r="20" spans="1:13" x14ac:dyDescent="0.25">
      <c r="A20" s="645" t="s">
        <v>768</v>
      </c>
      <c r="B20" s="646" t="s">
        <v>764</v>
      </c>
      <c r="C20" s="645" t="s">
        <v>803</v>
      </c>
      <c r="D20" s="647">
        <v>2</v>
      </c>
      <c r="E20" s="647">
        <v>8</v>
      </c>
      <c r="F20" s="647">
        <v>40</v>
      </c>
      <c r="G20" s="648" t="s">
        <v>778</v>
      </c>
      <c r="H20" s="648" t="s">
        <v>784</v>
      </c>
      <c r="J20" s="648" t="s">
        <v>785</v>
      </c>
      <c r="K20" s="648"/>
      <c r="L20" s="648"/>
      <c r="M20" s="648"/>
    </row>
    <row r="21" spans="1:13" x14ac:dyDescent="0.25">
      <c r="A21" s="645" t="s">
        <v>768</v>
      </c>
      <c r="B21" s="646" t="s">
        <v>764</v>
      </c>
      <c r="C21" s="645" t="s">
        <v>804</v>
      </c>
      <c r="D21" s="649">
        <v>2</v>
      </c>
      <c r="E21" s="649">
        <v>4</v>
      </c>
      <c r="F21" s="649">
        <v>80</v>
      </c>
      <c r="G21" s="645" t="s">
        <v>783</v>
      </c>
      <c r="H21" s="645" t="s">
        <v>791</v>
      </c>
      <c r="J21" s="645" t="s">
        <v>775</v>
      </c>
      <c r="K21" s="645"/>
      <c r="L21" s="645"/>
      <c r="M21" s="645" t="s">
        <v>805</v>
      </c>
    </row>
    <row r="22" spans="1:13" x14ac:dyDescent="0.25">
      <c r="A22" s="645" t="s">
        <v>763</v>
      </c>
      <c r="B22" s="646" t="s">
        <v>764</v>
      </c>
      <c r="C22" s="645" t="s">
        <v>806</v>
      </c>
      <c r="D22" s="647">
        <v>2</v>
      </c>
      <c r="E22" s="647">
        <v>4</v>
      </c>
      <c r="F22" s="647">
        <v>0.06</v>
      </c>
      <c r="G22" s="648" t="s">
        <v>807</v>
      </c>
      <c r="H22" s="648" t="s">
        <v>808</v>
      </c>
      <c r="I22" s="650" t="s">
        <v>490</v>
      </c>
      <c r="J22" s="645" t="s">
        <v>775</v>
      </c>
      <c r="K22" s="648" t="s">
        <v>809</v>
      </c>
      <c r="L22" s="648" t="s">
        <v>563</v>
      </c>
      <c r="M22" s="648" t="s">
        <v>810</v>
      </c>
    </row>
    <row r="23" spans="1:13" x14ac:dyDescent="0.25">
      <c r="A23" s="645" t="s">
        <v>763</v>
      </c>
      <c r="B23" s="646" t="s">
        <v>764</v>
      </c>
      <c r="C23" s="645" t="s">
        <v>811</v>
      </c>
      <c r="D23" s="649">
        <v>4</v>
      </c>
      <c r="E23" s="649">
        <v>12</v>
      </c>
      <c r="F23" s="649">
        <v>400</v>
      </c>
      <c r="G23" s="645" t="s">
        <v>812</v>
      </c>
      <c r="H23" s="645" t="s">
        <v>813</v>
      </c>
      <c r="I23" s="650" t="s">
        <v>476</v>
      </c>
      <c r="J23" s="645" t="s">
        <v>775</v>
      </c>
      <c r="K23" s="645" t="s">
        <v>537</v>
      </c>
      <c r="L23" s="645"/>
      <c r="M23" s="645" t="s">
        <v>814</v>
      </c>
    </row>
    <row r="24" spans="1:13" x14ac:dyDescent="0.25">
      <c r="A24" s="645" t="s">
        <v>763</v>
      </c>
      <c r="B24" s="646" t="s">
        <v>764</v>
      </c>
      <c r="C24" s="645" t="s">
        <v>815</v>
      </c>
      <c r="D24" s="647">
        <v>4</v>
      </c>
      <c r="E24" s="647">
        <v>10</v>
      </c>
      <c r="F24" s="647">
        <v>40</v>
      </c>
      <c r="G24" s="648" t="s">
        <v>807</v>
      </c>
      <c r="H24" s="648" t="s">
        <v>808</v>
      </c>
      <c r="I24" s="650" t="s">
        <v>453</v>
      </c>
      <c r="J24" s="645" t="s">
        <v>775</v>
      </c>
      <c r="K24" s="648" t="s">
        <v>539</v>
      </c>
      <c r="L24" s="648" t="s">
        <v>563</v>
      </c>
      <c r="M24" s="648"/>
    </row>
    <row r="25" spans="1:13" x14ac:dyDescent="0.25">
      <c r="A25" s="645" t="s">
        <v>763</v>
      </c>
      <c r="B25" s="646" t="s">
        <v>764</v>
      </c>
      <c r="C25" s="645" t="s">
        <v>816</v>
      </c>
      <c r="D25" s="649">
        <v>2</v>
      </c>
      <c r="E25" s="649">
        <v>2</v>
      </c>
      <c r="F25" s="649">
        <v>200</v>
      </c>
      <c r="G25" s="645" t="s">
        <v>817</v>
      </c>
      <c r="H25" s="645" t="s">
        <v>808</v>
      </c>
      <c r="I25" s="650" t="s">
        <v>477</v>
      </c>
      <c r="J25" s="645" t="s">
        <v>775</v>
      </c>
      <c r="K25" s="645" t="s">
        <v>538</v>
      </c>
      <c r="L25" s="645"/>
      <c r="M25" s="645" t="s">
        <v>767</v>
      </c>
    </row>
    <row r="26" spans="1:13" x14ac:dyDescent="0.25">
      <c r="A26" s="645" t="s">
        <v>763</v>
      </c>
      <c r="B26" s="646" t="s">
        <v>764</v>
      </c>
      <c r="C26" s="645" t="s">
        <v>818</v>
      </c>
      <c r="D26" s="647">
        <v>4</v>
      </c>
      <c r="E26" s="647">
        <v>16</v>
      </c>
      <c r="F26" s="647">
        <v>510</v>
      </c>
      <c r="G26" s="648" t="s">
        <v>773</v>
      </c>
      <c r="H26" s="648" t="s">
        <v>808</v>
      </c>
      <c r="I26" s="650" t="s">
        <v>450</v>
      </c>
      <c r="J26" s="645" t="s">
        <v>775</v>
      </c>
      <c r="K26" s="648" t="s">
        <v>545</v>
      </c>
      <c r="L26" s="648" t="s">
        <v>563</v>
      </c>
      <c r="M26" s="648"/>
    </row>
    <row r="27" spans="1:13" x14ac:dyDescent="0.25">
      <c r="A27" s="645" t="s">
        <v>763</v>
      </c>
      <c r="B27" s="646" t="s">
        <v>764</v>
      </c>
      <c r="C27" s="645" t="s">
        <v>819</v>
      </c>
      <c r="D27" s="649">
        <v>4</v>
      </c>
      <c r="E27" s="649">
        <v>8</v>
      </c>
      <c r="F27" s="649">
        <v>80</v>
      </c>
      <c r="G27" s="645" t="s">
        <v>807</v>
      </c>
      <c r="H27" s="645" t="s">
        <v>808</v>
      </c>
      <c r="I27" s="650" t="s">
        <v>820</v>
      </c>
      <c r="J27" s="645" t="s">
        <v>775</v>
      </c>
      <c r="K27" s="645" t="s">
        <v>538</v>
      </c>
      <c r="L27" s="645"/>
      <c r="M27" s="645" t="s">
        <v>821</v>
      </c>
    </row>
    <row r="28" spans="1:13" x14ac:dyDescent="0.25">
      <c r="A28" s="645" t="s">
        <v>768</v>
      </c>
      <c r="B28" s="646" t="s">
        <v>764</v>
      </c>
      <c r="C28" s="645" t="s">
        <v>822</v>
      </c>
      <c r="D28" s="647">
        <v>8</v>
      </c>
      <c r="E28" s="647">
        <v>15.99</v>
      </c>
      <c r="F28" s="647">
        <v>2780.64</v>
      </c>
      <c r="G28" s="648" t="s">
        <v>789</v>
      </c>
      <c r="H28" s="648" t="s">
        <v>779</v>
      </c>
      <c r="J28" s="645" t="s">
        <v>775</v>
      </c>
      <c r="K28" s="648" t="s">
        <v>545</v>
      </c>
      <c r="L28" s="648" t="s">
        <v>999</v>
      </c>
      <c r="M28" s="648" t="s">
        <v>823</v>
      </c>
    </row>
    <row r="29" spans="1:13" x14ac:dyDescent="0.25">
      <c r="A29" s="645" t="s">
        <v>763</v>
      </c>
      <c r="B29" s="646" t="s">
        <v>764</v>
      </c>
      <c r="C29" s="645" t="s">
        <v>824</v>
      </c>
      <c r="D29" s="649">
        <v>4</v>
      </c>
      <c r="E29" s="649">
        <v>24</v>
      </c>
      <c r="F29" s="649">
        <v>1230</v>
      </c>
      <c r="G29" s="645" t="s">
        <v>825</v>
      </c>
      <c r="H29" s="645" t="s">
        <v>808</v>
      </c>
      <c r="I29" s="650" t="s">
        <v>452</v>
      </c>
      <c r="J29" s="645" t="s">
        <v>775</v>
      </c>
      <c r="K29" s="648" t="s">
        <v>545</v>
      </c>
      <c r="L29" s="645" t="s">
        <v>563</v>
      </c>
      <c r="M29" s="645" t="s">
        <v>826</v>
      </c>
    </row>
    <row r="30" spans="1:13" x14ac:dyDescent="0.25">
      <c r="A30" s="645" t="s">
        <v>763</v>
      </c>
      <c r="B30" s="646" t="s">
        <v>764</v>
      </c>
      <c r="C30" s="645" t="s">
        <v>827</v>
      </c>
      <c r="D30" s="647">
        <v>2</v>
      </c>
      <c r="E30" s="647">
        <v>4</v>
      </c>
      <c r="F30" s="647">
        <v>50</v>
      </c>
      <c r="G30" s="648" t="s">
        <v>817</v>
      </c>
      <c r="H30" s="648" t="s">
        <v>828</v>
      </c>
      <c r="I30" s="650" t="s">
        <v>461</v>
      </c>
      <c r="J30" s="645" t="s">
        <v>775</v>
      </c>
      <c r="K30" s="648" t="s">
        <v>538</v>
      </c>
      <c r="L30" s="648"/>
      <c r="M30" s="648" t="s">
        <v>829</v>
      </c>
    </row>
    <row r="31" spans="1:13" x14ac:dyDescent="0.25">
      <c r="A31" s="645" t="s">
        <v>768</v>
      </c>
      <c r="B31" s="646" t="s">
        <v>764</v>
      </c>
      <c r="C31" s="645" t="s">
        <v>830</v>
      </c>
      <c r="D31" s="649">
        <v>2</v>
      </c>
      <c r="E31" s="649">
        <v>4</v>
      </c>
      <c r="F31" s="649">
        <v>50</v>
      </c>
      <c r="G31" s="645" t="s">
        <v>789</v>
      </c>
      <c r="H31" s="645" t="s">
        <v>784</v>
      </c>
      <c r="J31" s="645" t="s">
        <v>775</v>
      </c>
      <c r="K31" s="645"/>
      <c r="L31" s="645"/>
      <c r="M31" s="645" t="s">
        <v>831</v>
      </c>
    </row>
    <row r="32" spans="1:13" x14ac:dyDescent="0.25">
      <c r="A32" s="645" t="s">
        <v>768</v>
      </c>
      <c r="B32" s="646" t="s">
        <v>764</v>
      </c>
      <c r="C32" s="645" t="s">
        <v>832</v>
      </c>
      <c r="D32" s="647">
        <v>16</v>
      </c>
      <c r="E32" s="647">
        <v>64</v>
      </c>
      <c r="F32" s="647">
        <v>985</v>
      </c>
      <c r="G32" s="648" t="s">
        <v>778</v>
      </c>
      <c r="H32" s="648" t="s">
        <v>833</v>
      </c>
      <c r="J32" s="645" t="s">
        <v>775</v>
      </c>
      <c r="K32" s="648"/>
      <c r="L32" s="648"/>
      <c r="M32" s="648" t="s">
        <v>834</v>
      </c>
    </row>
    <row r="33" spans="1:13" x14ac:dyDescent="0.25">
      <c r="A33" s="645" t="s">
        <v>763</v>
      </c>
      <c r="B33" s="646" t="s">
        <v>764</v>
      </c>
      <c r="C33" s="645" t="s">
        <v>835</v>
      </c>
      <c r="D33" s="649">
        <v>4</v>
      </c>
      <c r="E33" s="649">
        <v>6</v>
      </c>
      <c r="F33" s="649">
        <v>120</v>
      </c>
      <c r="G33" s="645" t="s">
        <v>825</v>
      </c>
      <c r="H33" s="645" t="s">
        <v>774</v>
      </c>
      <c r="I33" s="650" t="s">
        <v>454</v>
      </c>
      <c r="J33" s="645" t="s">
        <v>775</v>
      </c>
      <c r="K33" s="648" t="s">
        <v>545</v>
      </c>
      <c r="L33" s="645" t="s">
        <v>563</v>
      </c>
      <c r="M33" s="645"/>
    </row>
    <row r="34" spans="1:13" x14ac:dyDescent="0.25">
      <c r="A34" s="645" t="s">
        <v>768</v>
      </c>
      <c r="B34" s="646" t="s">
        <v>764</v>
      </c>
      <c r="C34" s="645" t="s">
        <v>836</v>
      </c>
      <c r="D34" s="647">
        <v>4</v>
      </c>
      <c r="E34" s="647">
        <v>16</v>
      </c>
      <c r="F34" s="647">
        <v>1794</v>
      </c>
      <c r="G34" s="648" t="s">
        <v>789</v>
      </c>
      <c r="H34" s="648" t="s">
        <v>837</v>
      </c>
      <c r="I34" s="650" t="s">
        <v>462</v>
      </c>
      <c r="J34" s="645" t="s">
        <v>775</v>
      </c>
      <c r="K34" s="648" t="s">
        <v>539</v>
      </c>
      <c r="L34" s="648" t="s">
        <v>563</v>
      </c>
      <c r="M34" s="648" t="s">
        <v>767</v>
      </c>
    </row>
    <row r="35" spans="1:13" x14ac:dyDescent="0.25">
      <c r="A35" s="645" t="s">
        <v>763</v>
      </c>
      <c r="B35" s="646" t="s">
        <v>764</v>
      </c>
      <c r="C35" s="645" t="s">
        <v>838</v>
      </c>
      <c r="D35" s="649">
        <v>2</v>
      </c>
      <c r="E35" s="649">
        <v>2</v>
      </c>
      <c r="F35" s="649">
        <v>4900</v>
      </c>
      <c r="G35" s="645" t="s">
        <v>773</v>
      </c>
      <c r="H35" s="645" t="s">
        <v>828</v>
      </c>
      <c r="I35" s="650" t="s">
        <v>463</v>
      </c>
      <c r="J35" s="645" t="s">
        <v>775</v>
      </c>
      <c r="K35" s="648" t="s">
        <v>539</v>
      </c>
      <c r="L35" s="645" t="s">
        <v>563</v>
      </c>
      <c r="M35" s="645" t="s">
        <v>839</v>
      </c>
    </row>
    <row r="36" spans="1:13" x14ac:dyDescent="0.25">
      <c r="A36" s="645" t="s">
        <v>768</v>
      </c>
      <c r="B36" s="646" t="s">
        <v>764</v>
      </c>
      <c r="C36" s="645" t="s">
        <v>840</v>
      </c>
      <c r="D36" s="647">
        <v>2</v>
      </c>
      <c r="E36" s="647">
        <v>2</v>
      </c>
      <c r="F36" s="647">
        <v>4900</v>
      </c>
      <c r="G36" s="648" t="s">
        <v>787</v>
      </c>
      <c r="H36" s="648" t="s">
        <v>791</v>
      </c>
      <c r="I36" s="650" t="s">
        <v>463</v>
      </c>
      <c r="J36" s="645" t="s">
        <v>930</v>
      </c>
      <c r="K36" s="648" t="s">
        <v>539</v>
      </c>
      <c r="L36" s="648" t="s">
        <v>563</v>
      </c>
      <c r="M36" s="648" t="s">
        <v>841</v>
      </c>
    </row>
    <row r="37" spans="1:13" x14ac:dyDescent="0.25">
      <c r="A37" s="645" t="s">
        <v>763</v>
      </c>
      <c r="B37" s="646" t="s">
        <v>764</v>
      </c>
      <c r="C37" s="645" t="s">
        <v>842</v>
      </c>
      <c r="D37" s="649">
        <v>2</v>
      </c>
      <c r="E37" s="649">
        <v>2</v>
      </c>
      <c r="F37" s="649">
        <v>30</v>
      </c>
      <c r="G37" s="645" t="s">
        <v>773</v>
      </c>
      <c r="H37" s="645" t="s">
        <v>808</v>
      </c>
      <c r="I37" s="650" t="s">
        <v>455</v>
      </c>
      <c r="J37" s="645" t="s">
        <v>775</v>
      </c>
      <c r="K37" s="645" t="s">
        <v>539</v>
      </c>
      <c r="L37" s="645" t="s">
        <v>563</v>
      </c>
      <c r="M37" s="645" t="s">
        <v>843</v>
      </c>
    </row>
    <row r="38" spans="1:13" x14ac:dyDescent="0.25">
      <c r="A38" s="645" t="s">
        <v>768</v>
      </c>
      <c r="B38" s="646" t="s">
        <v>764</v>
      </c>
      <c r="C38" s="645" t="s">
        <v>844</v>
      </c>
      <c r="D38" s="647">
        <v>2</v>
      </c>
      <c r="E38" s="647">
        <v>2</v>
      </c>
      <c r="F38" s="647">
        <v>30</v>
      </c>
      <c r="G38" s="648" t="s">
        <v>778</v>
      </c>
      <c r="H38" s="648" t="s">
        <v>784</v>
      </c>
      <c r="I38" s="650" t="s">
        <v>455</v>
      </c>
      <c r="J38" s="645" t="s">
        <v>775</v>
      </c>
      <c r="K38" s="648" t="s">
        <v>539</v>
      </c>
      <c r="L38" s="648" t="s">
        <v>563</v>
      </c>
      <c r="M38" s="648" t="s">
        <v>845</v>
      </c>
    </row>
    <row r="39" spans="1:13" x14ac:dyDescent="0.25">
      <c r="A39" s="645" t="s">
        <v>763</v>
      </c>
      <c r="B39" s="646" t="s">
        <v>764</v>
      </c>
      <c r="C39" s="645" t="s">
        <v>846</v>
      </c>
      <c r="D39" s="649">
        <v>2</v>
      </c>
      <c r="E39" s="649">
        <v>8</v>
      </c>
      <c r="F39" s="649">
        <v>140</v>
      </c>
      <c r="G39" s="645" t="s">
        <v>773</v>
      </c>
      <c r="H39" s="645" t="s">
        <v>774</v>
      </c>
      <c r="I39" s="650" t="s">
        <v>542</v>
      </c>
      <c r="J39" s="645" t="s">
        <v>775</v>
      </c>
      <c r="K39" s="645" t="s">
        <v>538</v>
      </c>
      <c r="L39" s="645"/>
      <c r="M39" s="645" t="s">
        <v>847</v>
      </c>
    </row>
    <row r="40" spans="1:13" x14ac:dyDescent="0.25">
      <c r="A40" s="645" t="s">
        <v>763</v>
      </c>
      <c r="B40" s="646" t="s">
        <v>764</v>
      </c>
      <c r="C40" s="645" t="s">
        <v>848</v>
      </c>
      <c r="D40" s="647">
        <v>2</v>
      </c>
      <c r="E40" s="647">
        <v>6</v>
      </c>
      <c r="F40" s="647">
        <v>205</v>
      </c>
      <c r="G40" s="648" t="s">
        <v>817</v>
      </c>
      <c r="H40" s="648" t="s">
        <v>828</v>
      </c>
      <c r="I40" s="650" t="s">
        <v>464</v>
      </c>
      <c r="J40" s="645" t="s">
        <v>775</v>
      </c>
      <c r="K40" s="648" t="s">
        <v>545</v>
      </c>
      <c r="L40" s="648" t="s">
        <v>563</v>
      </c>
      <c r="M40" s="648"/>
    </row>
    <row r="41" spans="1:13" x14ac:dyDescent="0.25">
      <c r="A41" s="645" t="s">
        <v>768</v>
      </c>
      <c r="B41" s="646" t="s">
        <v>764</v>
      </c>
      <c r="C41" s="645" t="s">
        <v>849</v>
      </c>
      <c r="D41" s="649">
        <v>4</v>
      </c>
      <c r="E41" s="649">
        <v>4</v>
      </c>
      <c r="F41" s="649">
        <v>100</v>
      </c>
      <c r="G41" s="645" t="s">
        <v>783</v>
      </c>
      <c r="H41" s="645" t="s">
        <v>791</v>
      </c>
      <c r="J41" s="645" t="s">
        <v>775</v>
      </c>
      <c r="K41" s="645"/>
      <c r="L41" s="645"/>
      <c r="M41" s="645" t="s">
        <v>543</v>
      </c>
    </row>
    <row r="42" spans="1:13" x14ac:dyDescent="0.25">
      <c r="A42" s="645" t="s">
        <v>763</v>
      </c>
      <c r="B42" s="646" t="s">
        <v>764</v>
      </c>
      <c r="C42" s="645" t="s">
        <v>850</v>
      </c>
      <c r="D42" s="647">
        <v>2</v>
      </c>
      <c r="E42" s="647">
        <v>4</v>
      </c>
      <c r="F42" s="647">
        <v>30</v>
      </c>
      <c r="G42" s="648" t="s">
        <v>817</v>
      </c>
      <c r="H42" s="648" t="s">
        <v>828</v>
      </c>
      <c r="I42" s="650" t="s">
        <v>465</v>
      </c>
      <c r="J42" s="645" t="s">
        <v>775</v>
      </c>
      <c r="K42" s="648" t="s">
        <v>545</v>
      </c>
      <c r="L42" s="648" t="s">
        <v>563</v>
      </c>
      <c r="M42" s="648"/>
    </row>
    <row r="43" spans="1:13" x14ac:dyDescent="0.25">
      <c r="A43" s="645" t="s">
        <v>763</v>
      </c>
      <c r="B43" s="646" t="s">
        <v>764</v>
      </c>
      <c r="C43" s="645" t="s">
        <v>851</v>
      </c>
      <c r="D43" s="649">
        <v>2</v>
      </c>
      <c r="E43" s="649">
        <v>4</v>
      </c>
      <c r="F43" s="649">
        <v>81.92</v>
      </c>
      <c r="G43" s="645" t="s">
        <v>807</v>
      </c>
      <c r="H43" s="645" t="s">
        <v>774</v>
      </c>
      <c r="I43" s="650" t="s">
        <v>448</v>
      </c>
      <c r="J43" s="645" t="s">
        <v>775</v>
      </c>
      <c r="K43" s="645" t="s">
        <v>538</v>
      </c>
      <c r="L43" s="645"/>
      <c r="M43" s="645" t="s">
        <v>852</v>
      </c>
    </row>
    <row r="44" spans="1:13" x14ac:dyDescent="0.25">
      <c r="A44" s="645" t="s">
        <v>763</v>
      </c>
      <c r="B44" s="646" t="s">
        <v>764</v>
      </c>
      <c r="C44" s="645" t="s">
        <v>853</v>
      </c>
      <c r="D44" s="647">
        <v>2</v>
      </c>
      <c r="E44" s="647">
        <v>32</v>
      </c>
      <c r="F44" s="647">
        <v>20</v>
      </c>
      <c r="G44" s="648" t="s">
        <v>773</v>
      </c>
      <c r="H44" s="648" t="s">
        <v>808</v>
      </c>
      <c r="I44" s="650" t="s">
        <v>457</v>
      </c>
      <c r="J44" s="645" t="s">
        <v>775</v>
      </c>
      <c r="K44" s="648" t="s">
        <v>539</v>
      </c>
      <c r="L44" s="648" t="s">
        <v>563</v>
      </c>
      <c r="M44" s="648" t="s">
        <v>854</v>
      </c>
    </row>
    <row r="45" spans="1:13" x14ac:dyDescent="0.25">
      <c r="A45" s="645" t="s">
        <v>768</v>
      </c>
      <c r="B45" s="646" t="s">
        <v>764</v>
      </c>
      <c r="C45" s="645" t="s">
        <v>855</v>
      </c>
      <c r="D45" s="649">
        <v>2</v>
      </c>
      <c r="E45" s="649">
        <v>32</v>
      </c>
      <c r="F45" s="649">
        <v>20</v>
      </c>
      <c r="G45" s="645" t="s">
        <v>778</v>
      </c>
      <c r="H45" s="645" t="s">
        <v>784</v>
      </c>
      <c r="I45" s="650" t="s">
        <v>457</v>
      </c>
      <c r="J45" s="645" t="s">
        <v>775</v>
      </c>
      <c r="K45" s="645" t="s">
        <v>539</v>
      </c>
      <c r="L45" s="645" t="s">
        <v>563</v>
      </c>
      <c r="M45" s="645" t="s">
        <v>854</v>
      </c>
    </row>
    <row r="46" spans="1:13" x14ac:dyDescent="0.25">
      <c r="A46" s="645" t="s">
        <v>763</v>
      </c>
      <c r="B46" s="646" t="s">
        <v>764</v>
      </c>
      <c r="C46" s="645" t="s">
        <v>856</v>
      </c>
      <c r="D46" s="647">
        <v>4</v>
      </c>
      <c r="E46" s="647">
        <v>16</v>
      </c>
      <c r="F46" s="647">
        <v>736</v>
      </c>
      <c r="G46" s="648" t="s">
        <v>817</v>
      </c>
      <c r="H46" s="648" t="s">
        <v>808</v>
      </c>
      <c r="I46" s="650" t="s">
        <v>857</v>
      </c>
      <c r="J46" s="645" t="s">
        <v>775</v>
      </c>
      <c r="K46" s="648" t="s">
        <v>545</v>
      </c>
      <c r="L46" s="648" t="s">
        <v>999</v>
      </c>
      <c r="M46" s="648" t="s">
        <v>858</v>
      </c>
    </row>
    <row r="47" spans="1:13" x14ac:dyDescent="0.25">
      <c r="A47" s="645" t="s">
        <v>763</v>
      </c>
      <c r="B47" s="646" t="s">
        <v>764</v>
      </c>
      <c r="C47" s="645" t="s">
        <v>859</v>
      </c>
      <c r="D47" s="649">
        <v>16</v>
      </c>
      <c r="E47" s="649">
        <v>48</v>
      </c>
      <c r="F47" s="649">
        <v>570</v>
      </c>
      <c r="G47" s="645" t="s">
        <v>807</v>
      </c>
      <c r="H47" s="645" t="s">
        <v>860</v>
      </c>
      <c r="I47" s="650" t="s">
        <v>1000</v>
      </c>
      <c r="J47" s="645" t="s">
        <v>775</v>
      </c>
      <c r="K47" s="645" t="s">
        <v>539</v>
      </c>
      <c r="L47" s="645" t="s">
        <v>563</v>
      </c>
      <c r="M47" s="645" t="s">
        <v>861</v>
      </c>
    </row>
    <row r="48" spans="1:13" x14ac:dyDescent="0.25">
      <c r="A48" s="645" t="s">
        <v>768</v>
      </c>
      <c r="B48" s="646" t="s">
        <v>764</v>
      </c>
      <c r="C48" s="645" t="s">
        <v>862</v>
      </c>
      <c r="D48" s="647">
        <v>16</v>
      </c>
      <c r="E48" s="647">
        <v>48</v>
      </c>
      <c r="F48" s="647">
        <v>570</v>
      </c>
      <c r="G48" s="648" t="s">
        <v>783</v>
      </c>
      <c r="H48" s="648" t="s">
        <v>863</v>
      </c>
      <c r="I48" s="650" t="s">
        <v>1000</v>
      </c>
      <c r="J48" s="645" t="s">
        <v>775</v>
      </c>
      <c r="K48" s="648" t="s">
        <v>539</v>
      </c>
      <c r="L48" s="648" t="s">
        <v>563</v>
      </c>
      <c r="M48" s="648" t="s">
        <v>861</v>
      </c>
    </row>
    <row r="49" spans="1:13" x14ac:dyDescent="0.25">
      <c r="A49" s="645" t="s">
        <v>763</v>
      </c>
      <c r="B49" s="646" t="s">
        <v>764</v>
      </c>
      <c r="C49" s="645" t="s">
        <v>864</v>
      </c>
      <c r="D49" s="649">
        <v>1</v>
      </c>
      <c r="E49" s="649">
        <v>1</v>
      </c>
      <c r="F49" s="649">
        <v>30</v>
      </c>
      <c r="G49" s="645" t="s">
        <v>817</v>
      </c>
      <c r="H49" s="645" t="s">
        <v>808</v>
      </c>
      <c r="I49" s="650" t="s">
        <v>466</v>
      </c>
      <c r="J49" s="645" t="s">
        <v>775</v>
      </c>
      <c r="K49" s="645" t="s">
        <v>539</v>
      </c>
      <c r="L49" s="645" t="s">
        <v>563</v>
      </c>
      <c r="M49" s="645" t="s">
        <v>865</v>
      </c>
    </row>
    <row r="50" spans="1:13" x14ac:dyDescent="0.25">
      <c r="A50" s="645" t="s">
        <v>768</v>
      </c>
      <c r="B50" s="646" t="s">
        <v>764</v>
      </c>
      <c r="C50" s="645" t="s">
        <v>866</v>
      </c>
      <c r="D50" s="647">
        <v>1</v>
      </c>
      <c r="E50" s="647">
        <v>1</v>
      </c>
      <c r="F50" s="647">
        <v>30</v>
      </c>
      <c r="G50" s="648" t="s">
        <v>787</v>
      </c>
      <c r="H50" s="648" t="s">
        <v>784</v>
      </c>
      <c r="I50" s="650" t="s">
        <v>466</v>
      </c>
      <c r="J50" s="645" t="s">
        <v>930</v>
      </c>
      <c r="K50" s="648" t="s">
        <v>539</v>
      </c>
      <c r="L50" s="648" t="s">
        <v>563</v>
      </c>
      <c r="M50" s="648" t="s">
        <v>867</v>
      </c>
    </row>
    <row r="51" spans="1:13" x14ac:dyDescent="0.25">
      <c r="A51" s="645" t="s">
        <v>763</v>
      </c>
      <c r="B51" s="646" t="s">
        <v>764</v>
      </c>
      <c r="C51" s="645" t="s">
        <v>868</v>
      </c>
      <c r="D51" s="649">
        <v>8</v>
      </c>
      <c r="E51" s="649">
        <v>48</v>
      </c>
      <c r="F51" s="649">
        <v>1100</v>
      </c>
      <c r="G51" s="645" t="s">
        <v>796</v>
      </c>
      <c r="H51" s="645" t="s">
        <v>797</v>
      </c>
      <c r="I51" s="650" t="s">
        <v>452</v>
      </c>
      <c r="J51" s="645" t="s">
        <v>775</v>
      </c>
      <c r="K51" s="648" t="s">
        <v>545</v>
      </c>
      <c r="L51" s="645" t="s">
        <v>563</v>
      </c>
      <c r="M51" s="645" t="s">
        <v>869</v>
      </c>
    </row>
    <row r="52" spans="1:13" x14ac:dyDescent="0.25">
      <c r="A52" s="645" t="s">
        <v>768</v>
      </c>
      <c r="B52" s="646" t="s">
        <v>764</v>
      </c>
      <c r="C52" s="645" t="s">
        <v>870</v>
      </c>
      <c r="D52" s="647">
        <v>8</v>
      </c>
      <c r="E52" s="647">
        <v>48</v>
      </c>
      <c r="F52" s="647">
        <v>1100</v>
      </c>
      <c r="G52" s="648" t="s">
        <v>871</v>
      </c>
      <c r="H52" s="648" t="s">
        <v>872</v>
      </c>
      <c r="I52" s="650" t="s">
        <v>452</v>
      </c>
      <c r="J52" s="645" t="s">
        <v>775</v>
      </c>
      <c r="K52" s="648" t="s">
        <v>545</v>
      </c>
      <c r="L52" s="648" t="s">
        <v>563</v>
      </c>
      <c r="M52" s="648" t="s">
        <v>873</v>
      </c>
    </row>
    <row r="53" spans="1:13" x14ac:dyDescent="0.25">
      <c r="A53" s="645" t="s">
        <v>763</v>
      </c>
      <c r="B53" s="646" t="s">
        <v>764</v>
      </c>
      <c r="C53" s="645" t="s">
        <v>874</v>
      </c>
      <c r="D53" s="649">
        <v>4</v>
      </c>
      <c r="E53" s="649">
        <v>24</v>
      </c>
      <c r="F53" s="649">
        <v>620</v>
      </c>
      <c r="G53" s="645" t="s">
        <v>825</v>
      </c>
      <c r="H53" s="645" t="s">
        <v>875</v>
      </c>
      <c r="I53" s="650" t="s">
        <v>1001</v>
      </c>
      <c r="J53" s="645" t="s">
        <v>775</v>
      </c>
      <c r="K53" s="645" t="s">
        <v>539</v>
      </c>
      <c r="L53" s="645" t="s">
        <v>563</v>
      </c>
      <c r="M53" s="645"/>
    </row>
    <row r="54" spans="1:13" x14ac:dyDescent="0.25">
      <c r="A54" s="645" t="s">
        <v>768</v>
      </c>
      <c r="B54" s="646" t="s">
        <v>764</v>
      </c>
      <c r="C54" s="645" t="s">
        <v>876</v>
      </c>
      <c r="D54" s="647">
        <v>4</v>
      </c>
      <c r="E54" s="647">
        <v>24</v>
      </c>
      <c r="F54" s="647">
        <v>870</v>
      </c>
      <c r="G54" s="648" t="s">
        <v>787</v>
      </c>
      <c r="H54" s="648" t="s">
        <v>877</v>
      </c>
      <c r="I54" s="650" t="s">
        <v>1002</v>
      </c>
      <c r="J54" s="645" t="s">
        <v>930</v>
      </c>
      <c r="K54" s="648" t="s">
        <v>539</v>
      </c>
      <c r="L54" s="648" t="s">
        <v>563</v>
      </c>
      <c r="M54" s="648"/>
    </row>
    <row r="55" spans="1:13" x14ac:dyDescent="0.25">
      <c r="A55" s="645" t="s">
        <v>763</v>
      </c>
      <c r="B55" s="646" t="s">
        <v>764</v>
      </c>
      <c r="C55" s="645" t="s">
        <v>878</v>
      </c>
      <c r="D55" s="649">
        <v>8</v>
      </c>
      <c r="E55" s="649">
        <v>40</v>
      </c>
      <c r="F55" s="649">
        <v>290</v>
      </c>
      <c r="G55" s="645" t="s">
        <v>817</v>
      </c>
      <c r="H55" s="645" t="s">
        <v>808</v>
      </c>
      <c r="I55" s="650" t="s">
        <v>467</v>
      </c>
      <c r="J55" s="645" t="s">
        <v>775</v>
      </c>
      <c r="K55" s="645" t="s">
        <v>538</v>
      </c>
      <c r="L55" s="645"/>
      <c r="M55" s="645" t="s">
        <v>879</v>
      </c>
    </row>
    <row r="56" spans="1:13" x14ac:dyDescent="0.25">
      <c r="A56" s="645" t="s">
        <v>763</v>
      </c>
      <c r="B56" s="646" t="s">
        <v>764</v>
      </c>
      <c r="C56" s="645" t="s">
        <v>880</v>
      </c>
      <c r="D56" s="647">
        <v>2</v>
      </c>
      <c r="E56" s="647">
        <v>8</v>
      </c>
      <c r="F56" s="647">
        <v>140</v>
      </c>
      <c r="G56" s="648" t="s">
        <v>825</v>
      </c>
      <c r="H56" s="648" t="s">
        <v>828</v>
      </c>
      <c r="I56" s="650" t="s">
        <v>479</v>
      </c>
      <c r="J56" s="645" t="s">
        <v>775</v>
      </c>
      <c r="K56" s="648" t="s">
        <v>538</v>
      </c>
      <c r="L56" s="648"/>
      <c r="M56" s="648" t="s">
        <v>881</v>
      </c>
    </row>
    <row r="57" spans="1:13" x14ac:dyDescent="0.25">
      <c r="A57" s="645" t="s">
        <v>763</v>
      </c>
      <c r="B57" s="646" t="s">
        <v>764</v>
      </c>
      <c r="C57" s="645" t="s">
        <v>882</v>
      </c>
      <c r="D57" s="649">
        <v>2</v>
      </c>
      <c r="E57" s="649">
        <v>8</v>
      </c>
      <c r="F57" s="649">
        <v>60</v>
      </c>
      <c r="G57" s="645" t="s">
        <v>825</v>
      </c>
      <c r="H57" s="645" t="s">
        <v>808</v>
      </c>
      <c r="I57" s="650" t="s">
        <v>451</v>
      </c>
      <c r="J57" s="645" t="s">
        <v>775</v>
      </c>
      <c r="K57" s="645" t="s">
        <v>545</v>
      </c>
      <c r="L57" s="645" t="s">
        <v>563</v>
      </c>
      <c r="M57" s="645"/>
    </row>
    <row r="58" spans="1:13" x14ac:dyDescent="0.25">
      <c r="A58" s="645" t="s">
        <v>763</v>
      </c>
      <c r="B58" s="646" t="s">
        <v>764</v>
      </c>
      <c r="C58" s="645" t="s">
        <v>883</v>
      </c>
      <c r="D58" s="647">
        <v>4</v>
      </c>
      <c r="E58" s="647">
        <v>8</v>
      </c>
      <c r="F58" s="647">
        <v>86</v>
      </c>
      <c r="G58" s="648" t="s">
        <v>817</v>
      </c>
      <c r="H58" s="648" t="s">
        <v>808</v>
      </c>
      <c r="I58" s="650" t="s">
        <v>448</v>
      </c>
      <c r="J58" s="645" t="s">
        <v>775</v>
      </c>
      <c r="K58" s="648" t="s">
        <v>545</v>
      </c>
      <c r="L58" s="648" t="s">
        <v>561</v>
      </c>
      <c r="M58" s="648" t="s">
        <v>884</v>
      </c>
    </row>
    <row r="59" spans="1:13" x14ac:dyDescent="0.25">
      <c r="A59" s="645" t="s">
        <v>763</v>
      </c>
      <c r="B59" s="646" t="s">
        <v>764</v>
      </c>
      <c r="C59" s="645" t="s">
        <v>885</v>
      </c>
      <c r="D59" s="649">
        <v>4</v>
      </c>
      <c r="E59" s="649">
        <v>32</v>
      </c>
      <c r="F59" s="649">
        <v>100</v>
      </c>
      <c r="G59" s="645" t="s">
        <v>773</v>
      </c>
      <c r="H59" s="645" t="s">
        <v>808</v>
      </c>
      <c r="I59" s="650" t="s">
        <v>448</v>
      </c>
      <c r="J59" s="645" t="s">
        <v>775</v>
      </c>
      <c r="K59" s="648" t="s">
        <v>545</v>
      </c>
      <c r="L59" s="645" t="s">
        <v>563</v>
      </c>
      <c r="M59" s="645"/>
    </row>
    <row r="60" spans="1:13" x14ac:dyDescent="0.25">
      <c r="A60" s="645" t="s">
        <v>763</v>
      </c>
      <c r="B60" s="646" t="s">
        <v>764</v>
      </c>
      <c r="C60" s="645" t="s">
        <v>886</v>
      </c>
      <c r="D60" s="647">
        <v>2</v>
      </c>
      <c r="E60" s="647">
        <v>2</v>
      </c>
      <c r="F60" s="647">
        <v>80</v>
      </c>
      <c r="G60" s="648" t="s">
        <v>807</v>
      </c>
      <c r="H60" s="648" t="s">
        <v>828</v>
      </c>
      <c r="I60" s="650" t="s">
        <v>478</v>
      </c>
      <c r="J60" s="645" t="s">
        <v>775</v>
      </c>
      <c r="K60" s="648" t="s">
        <v>537</v>
      </c>
      <c r="L60" s="648"/>
      <c r="M60" s="648" t="s">
        <v>887</v>
      </c>
    </row>
    <row r="61" spans="1:13" x14ac:dyDescent="0.25">
      <c r="A61" s="645" t="s">
        <v>763</v>
      </c>
      <c r="B61" s="646" t="s">
        <v>764</v>
      </c>
      <c r="C61" s="645" t="s">
        <v>888</v>
      </c>
      <c r="D61" s="649">
        <v>2</v>
      </c>
      <c r="E61" s="649">
        <v>2</v>
      </c>
      <c r="F61" s="649">
        <v>50</v>
      </c>
      <c r="G61" s="645" t="s">
        <v>817</v>
      </c>
      <c r="H61" s="645" t="s">
        <v>828</v>
      </c>
      <c r="I61" s="650" t="s">
        <v>480</v>
      </c>
      <c r="J61" s="645" t="s">
        <v>775</v>
      </c>
      <c r="K61" s="645" t="s">
        <v>537</v>
      </c>
      <c r="L61" s="645"/>
      <c r="M61" s="645" t="s">
        <v>889</v>
      </c>
    </row>
    <row r="62" spans="1:13" x14ac:dyDescent="0.25">
      <c r="A62" s="645" t="s">
        <v>763</v>
      </c>
      <c r="B62" s="646" t="s">
        <v>764</v>
      </c>
      <c r="C62" s="645" t="s">
        <v>890</v>
      </c>
      <c r="D62" s="647">
        <v>4</v>
      </c>
      <c r="E62" s="647">
        <v>12</v>
      </c>
      <c r="F62" s="647">
        <v>120</v>
      </c>
      <c r="G62" s="648" t="s">
        <v>773</v>
      </c>
      <c r="H62" s="648" t="s">
        <v>808</v>
      </c>
      <c r="I62" s="650" t="s">
        <v>891</v>
      </c>
      <c r="J62" s="645" t="s">
        <v>775</v>
      </c>
      <c r="K62" s="648" t="s">
        <v>539</v>
      </c>
      <c r="L62" s="648" t="s">
        <v>738</v>
      </c>
      <c r="M62" s="648" t="s">
        <v>892</v>
      </c>
    </row>
    <row r="63" spans="1:13" x14ac:dyDescent="0.25">
      <c r="A63" s="645" t="s">
        <v>763</v>
      </c>
      <c r="B63" s="646" t="s">
        <v>764</v>
      </c>
      <c r="C63" s="645" t="s">
        <v>893</v>
      </c>
      <c r="D63" s="649">
        <v>2</v>
      </c>
      <c r="E63" s="649">
        <v>4</v>
      </c>
      <c r="F63" s="649">
        <v>50</v>
      </c>
      <c r="G63" s="645" t="s">
        <v>773</v>
      </c>
      <c r="H63" s="645" t="s">
        <v>808</v>
      </c>
      <c r="I63" s="645" t="s">
        <v>450</v>
      </c>
      <c r="J63" s="645" t="s">
        <v>894</v>
      </c>
      <c r="K63" s="645" t="s">
        <v>538</v>
      </c>
      <c r="L63" s="645"/>
      <c r="M63" s="645" t="s">
        <v>255</v>
      </c>
    </row>
    <row r="64" spans="1:13" x14ac:dyDescent="0.25">
      <c r="A64" s="645" t="s">
        <v>763</v>
      </c>
      <c r="B64" s="646" t="s">
        <v>764</v>
      </c>
      <c r="C64" s="645" t="s">
        <v>895</v>
      </c>
      <c r="D64" s="647">
        <v>4</v>
      </c>
      <c r="E64" s="647">
        <v>16</v>
      </c>
      <c r="F64" s="647">
        <v>550</v>
      </c>
      <c r="G64" s="648" t="s">
        <v>773</v>
      </c>
      <c r="H64" s="648" t="s">
        <v>774</v>
      </c>
      <c r="I64" s="648" t="s">
        <v>896</v>
      </c>
      <c r="J64" s="645" t="s">
        <v>894</v>
      </c>
      <c r="K64" s="648" t="s">
        <v>538</v>
      </c>
      <c r="L64" s="648"/>
      <c r="M64" s="648"/>
    </row>
    <row r="65" spans="1:13" x14ac:dyDescent="0.25">
      <c r="A65" s="645" t="s">
        <v>763</v>
      </c>
      <c r="B65" s="646" t="s">
        <v>764</v>
      </c>
      <c r="C65" s="645" t="s">
        <v>897</v>
      </c>
      <c r="D65" s="649">
        <v>2</v>
      </c>
      <c r="E65" s="649">
        <v>8</v>
      </c>
      <c r="F65" s="649">
        <v>700</v>
      </c>
      <c r="G65" s="645" t="s">
        <v>817</v>
      </c>
      <c r="H65" s="645" t="s">
        <v>774</v>
      </c>
      <c r="I65" s="645" t="s">
        <v>464</v>
      </c>
      <c r="J65" s="645" t="s">
        <v>894</v>
      </c>
      <c r="K65" s="645" t="s">
        <v>537</v>
      </c>
      <c r="L65" s="645"/>
      <c r="M65" s="645"/>
    </row>
    <row r="66" spans="1:13" x14ac:dyDescent="0.25">
      <c r="A66" s="645" t="s">
        <v>768</v>
      </c>
      <c r="B66" s="646" t="s">
        <v>764</v>
      </c>
      <c r="C66" s="645" t="s">
        <v>898</v>
      </c>
      <c r="D66" s="647">
        <v>2</v>
      </c>
      <c r="E66" s="647">
        <v>16</v>
      </c>
      <c r="F66" s="647">
        <v>760</v>
      </c>
      <c r="G66" s="648" t="s">
        <v>787</v>
      </c>
      <c r="H66" s="648" t="s">
        <v>784</v>
      </c>
      <c r="I66" s="648"/>
      <c r="J66" s="645" t="s">
        <v>894</v>
      </c>
      <c r="K66" s="648"/>
      <c r="L66" s="648"/>
      <c r="M66" s="648" t="s">
        <v>899</v>
      </c>
    </row>
    <row r="67" spans="1:13" x14ac:dyDescent="0.25">
      <c r="A67" s="645" t="s">
        <v>763</v>
      </c>
      <c r="B67" s="646" t="s">
        <v>764</v>
      </c>
      <c r="C67" s="645" t="s">
        <v>900</v>
      </c>
      <c r="D67" s="649">
        <v>6</v>
      </c>
      <c r="E67" s="649">
        <v>8</v>
      </c>
      <c r="F67" s="649">
        <v>500</v>
      </c>
      <c r="G67" s="645" t="s">
        <v>825</v>
      </c>
      <c r="H67" s="645" t="s">
        <v>774</v>
      </c>
      <c r="I67" s="645" t="s">
        <v>901</v>
      </c>
      <c r="J67" s="645" t="s">
        <v>894</v>
      </c>
      <c r="K67" s="645" t="s">
        <v>538</v>
      </c>
      <c r="L67" s="645"/>
      <c r="M67" s="645"/>
    </row>
    <row r="68" spans="1:13" x14ac:dyDescent="0.25">
      <c r="A68" s="645" t="s">
        <v>768</v>
      </c>
      <c r="B68" s="646" t="s">
        <v>764</v>
      </c>
      <c r="C68" s="645" t="s">
        <v>902</v>
      </c>
      <c r="D68" s="647">
        <v>8</v>
      </c>
      <c r="E68" s="647">
        <v>24</v>
      </c>
      <c r="F68" s="647">
        <v>1800</v>
      </c>
      <c r="G68" s="648" t="s">
        <v>871</v>
      </c>
      <c r="H68" s="648" t="s">
        <v>872</v>
      </c>
      <c r="I68" s="648"/>
      <c r="J68" s="645" t="s">
        <v>894</v>
      </c>
      <c r="K68" s="648"/>
      <c r="L68" s="648"/>
      <c r="M68" s="648" t="s">
        <v>903</v>
      </c>
    </row>
    <row r="69" spans="1:13" x14ac:dyDescent="0.25">
      <c r="A69" s="645" t="s">
        <v>763</v>
      </c>
      <c r="B69" s="646" t="s">
        <v>764</v>
      </c>
      <c r="C69" s="645" t="s">
        <v>904</v>
      </c>
      <c r="D69" s="649">
        <v>4</v>
      </c>
      <c r="E69" s="649">
        <v>16</v>
      </c>
      <c r="F69" s="649">
        <v>350</v>
      </c>
      <c r="G69" s="645" t="s">
        <v>825</v>
      </c>
      <c r="H69" s="645" t="s">
        <v>774</v>
      </c>
      <c r="I69" s="645" t="s">
        <v>467</v>
      </c>
      <c r="J69" s="645" t="s">
        <v>894</v>
      </c>
      <c r="K69" s="645" t="s">
        <v>537</v>
      </c>
      <c r="L69" s="645"/>
      <c r="M69" s="645" t="s">
        <v>905</v>
      </c>
    </row>
    <row r="70" spans="1:13" x14ac:dyDescent="0.25">
      <c r="A70" s="645" t="s">
        <v>763</v>
      </c>
      <c r="B70" s="646" t="s">
        <v>764</v>
      </c>
      <c r="C70" s="645" t="s">
        <v>906</v>
      </c>
      <c r="D70" s="647">
        <v>4</v>
      </c>
      <c r="E70" s="647">
        <v>2</v>
      </c>
      <c r="F70" s="647">
        <v>50</v>
      </c>
      <c r="G70" s="648" t="s">
        <v>807</v>
      </c>
      <c r="H70" s="648" t="s">
        <v>828</v>
      </c>
      <c r="I70" s="648" t="s">
        <v>483</v>
      </c>
      <c r="J70" s="645" t="s">
        <v>894</v>
      </c>
      <c r="K70" s="648" t="s">
        <v>537</v>
      </c>
      <c r="L70" s="648"/>
      <c r="M70" s="648" t="s">
        <v>907</v>
      </c>
    </row>
    <row r="71" spans="1:13" x14ac:dyDescent="0.25">
      <c r="A71" s="645" t="s">
        <v>768</v>
      </c>
      <c r="B71" s="646" t="s">
        <v>764</v>
      </c>
      <c r="C71" s="645" t="s">
        <v>908</v>
      </c>
      <c r="D71" s="649">
        <v>2</v>
      </c>
      <c r="E71" s="649">
        <v>4</v>
      </c>
      <c r="F71" s="649">
        <v>0.06</v>
      </c>
      <c r="G71" s="645" t="s">
        <v>787</v>
      </c>
      <c r="H71" s="645" t="s">
        <v>784</v>
      </c>
      <c r="I71" s="650" t="s">
        <v>490</v>
      </c>
      <c r="J71" s="645" t="s">
        <v>775</v>
      </c>
      <c r="K71" s="645" t="s">
        <v>539</v>
      </c>
      <c r="L71" s="645" t="s">
        <v>563</v>
      </c>
      <c r="M71" s="645" t="s">
        <v>909</v>
      </c>
    </row>
    <row r="72" spans="1:13" x14ac:dyDescent="0.25">
      <c r="A72" s="645" t="s">
        <v>763</v>
      </c>
      <c r="B72" s="646" t="s">
        <v>764</v>
      </c>
      <c r="C72" s="645" t="s">
        <v>910</v>
      </c>
      <c r="D72" s="647">
        <v>2</v>
      </c>
      <c r="E72" s="647">
        <v>4</v>
      </c>
      <c r="F72" s="647">
        <v>50</v>
      </c>
      <c r="G72" s="648" t="s">
        <v>807</v>
      </c>
      <c r="H72" s="648" t="s">
        <v>808</v>
      </c>
      <c r="J72" s="645" t="s">
        <v>775</v>
      </c>
      <c r="K72" s="648"/>
      <c r="L72" s="648"/>
      <c r="M72" s="648" t="s">
        <v>911</v>
      </c>
    </row>
    <row r="73" spans="1:13" x14ac:dyDescent="0.25">
      <c r="A73" s="645" t="s">
        <v>763</v>
      </c>
      <c r="B73" s="646" t="s">
        <v>764</v>
      </c>
      <c r="C73" s="645" t="s">
        <v>912</v>
      </c>
      <c r="D73" s="649">
        <v>2</v>
      </c>
      <c r="E73" s="649">
        <v>2</v>
      </c>
      <c r="F73" s="649">
        <v>70</v>
      </c>
      <c r="G73" s="645" t="s">
        <v>817</v>
      </c>
      <c r="H73" s="645" t="s">
        <v>774</v>
      </c>
      <c r="I73" s="650" t="s">
        <v>546</v>
      </c>
      <c r="J73" s="645" t="s">
        <v>775</v>
      </c>
      <c r="K73" s="645" t="s">
        <v>538</v>
      </c>
      <c r="L73" s="645"/>
      <c r="M73" s="645" t="s">
        <v>913</v>
      </c>
    </row>
    <row r="74" spans="1:13" x14ac:dyDescent="0.25">
      <c r="A74" s="645" t="s">
        <v>763</v>
      </c>
      <c r="B74" s="646" t="s">
        <v>764</v>
      </c>
      <c r="C74" s="645" t="s">
        <v>274</v>
      </c>
      <c r="D74" s="647">
        <v>2</v>
      </c>
      <c r="E74" s="647">
        <v>4</v>
      </c>
      <c r="F74" s="647">
        <v>1074</v>
      </c>
      <c r="G74" s="648" t="s">
        <v>817</v>
      </c>
      <c r="H74" s="648" t="s">
        <v>808</v>
      </c>
      <c r="I74" s="648"/>
      <c r="J74" s="648" t="s">
        <v>914</v>
      </c>
      <c r="K74" s="648"/>
      <c r="L74" s="648"/>
      <c r="M74" s="648" t="s">
        <v>915</v>
      </c>
    </row>
    <row r="75" spans="1:13" x14ac:dyDescent="0.25">
      <c r="A75" s="645" t="s">
        <v>768</v>
      </c>
      <c r="B75" s="646" t="s">
        <v>916</v>
      </c>
      <c r="C75" s="645" t="s">
        <v>492</v>
      </c>
      <c r="D75" s="649">
        <v>4</v>
      </c>
      <c r="E75" s="649">
        <v>32</v>
      </c>
      <c r="F75" s="649">
        <v>50</v>
      </c>
      <c r="G75" s="645" t="s">
        <v>789</v>
      </c>
      <c r="H75" s="645" t="s">
        <v>779</v>
      </c>
      <c r="I75" s="645"/>
      <c r="J75" s="648" t="s">
        <v>914</v>
      </c>
      <c r="K75" s="645"/>
      <c r="L75" s="645"/>
      <c r="M75" s="645" t="s">
        <v>767</v>
      </c>
    </row>
    <row r="76" spans="1:13" x14ac:dyDescent="0.25">
      <c r="A76" s="645" t="s">
        <v>768</v>
      </c>
      <c r="B76" s="646" t="s">
        <v>916</v>
      </c>
      <c r="C76" s="645" t="s">
        <v>549</v>
      </c>
      <c r="D76" s="647">
        <v>2</v>
      </c>
      <c r="E76" s="647">
        <v>4</v>
      </c>
      <c r="F76" s="647">
        <v>47.68</v>
      </c>
      <c r="G76" s="648" t="s">
        <v>789</v>
      </c>
      <c r="H76" s="648" t="s">
        <v>779</v>
      </c>
      <c r="I76" s="648"/>
      <c r="J76" s="648" t="s">
        <v>914</v>
      </c>
      <c r="K76" s="648"/>
      <c r="L76" s="648"/>
      <c r="M76" s="648" t="s">
        <v>767</v>
      </c>
    </row>
    <row r="77" spans="1:13" x14ac:dyDescent="0.25">
      <c r="A77" s="645" t="s">
        <v>763</v>
      </c>
      <c r="B77" s="646" t="s">
        <v>916</v>
      </c>
      <c r="C77" s="645" t="s">
        <v>917</v>
      </c>
      <c r="D77" s="649">
        <v>2</v>
      </c>
      <c r="E77" s="649">
        <v>2</v>
      </c>
      <c r="F77" s="649">
        <v>50</v>
      </c>
      <c r="G77" s="645" t="s">
        <v>825</v>
      </c>
      <c r="H77" s="645" t="s">
        <v>808</v>
      </c>
      <c r="I77" s="645"/>
      <c r="J77" s="648" t="s">
        <v>914</v>
      </c>
      <c r="K77" s="645"/>
      <c r="L77" s="645"/>
      <c r="M77" s="645" t="s">
        <v>767</v>
      </c>
    </row>
    <row r="78" spans="1:13" x14ac:dyDescent="0.25">
      <c r="A78" s="645" t="s">
        <v>768</v>
      </c>
      <c r="B78" s="646" t="s">
        <v>916</v>
      </c>
      <c r="C78" s="645" t="s">
        <v>918</v>
      </c>
      <c r="D78" s="647">
        <v>2</v>
      </c>
      <c r="E78" s="647">
        <v>0.5</v>
      </c>
      <c r="F78" s="647">
        <v>30</v>
      </c>
      <c r="G78" s="648" t="s">
        <v>789</v>
      </c>
      <c r="H78" s="648" t="s">
        <v>779</v>
      </c>
      <c r="I78" s="648"/>
      <c r="J78" s="648" t="s">
        <v>914</v>
      </c>
      <c r="K78" s="648"/>
      <c r="L78" s="648"/>
      <c r="M78" s="648" t="s">
        <v>767</v>
      </c>
    </row>
    <row r="79" spans="1:13" x14ac:dyDescent="0.25">
      <c r="A79" s="645" t="s">
        <v>763</v>
      </c>
      <c r="B79" s="646" t="s">
        <v>764</v>
      </c>
      <c r="C79" s="645" t="s">
        <v>615</v>
      </c>
      <c r="D79" s="649">
        <v>1</v>
      </c>
      <c r="E79" s="649">
        <v>8</v>
      </c>
      <c r="F79" s="649">
        <v>50</v>
      </c>
      <c r="G79" s="645" t="s">
        <v>812</v>
      </c>
      <c r="H79" s="645" t="s">
        <v>813</v>
      </c>
      <c r="I79" s="645"/>
      <c r="J79" s="648" t="s">
        <v>914</v>
      </c>
      <c r="K79" s="645"/>
      <c r="L79" s="645"/>
      <c r="M79" s="645" t="s">
        <v>767</v>
      </c>
    </row>
    <row r="80" spans="1:13" x14ac:dyDescent="0.25">
      <c r="A80" s="645" t="s">
        <v>763</v>
      </c>
      <c r="B80" s="646" t="s">
        <v>764</v>
      </c>
      <c r="C80" s="645" t="s">
        <v>616</v>
      </c>
      <c r="D80" s="647">
        <v>2</v>
      </c>
      <c r="E80" s="647">
        <v>16</v>
      </c>
      <c r="F80" s="647">
        <v>330</v>
      </c>
      <c r="G80" s="648" t="s">
        <v>812</v>
      </c>
      <c r="H80" s="648" t="s">
        <v>813</v>
      </c>
      <c r="I80" s="648"/>
      <c r="J80" s="648" t="s">
        <v>914</v>
      </c>
      <c r="K80" s="648"/>
      <c r="L80" s="648"/>
      <c r="M80" s="648" t="s">
        <v>767</v>
      </c>
    </row>
    <row r="81" spans="1:13" x14ac:dyDescent="0.25">
      <c r="A81" s="645" t="s">
        <v>768</v>
      </c>
      <c r="B81" s="646" t="s">
        <v>764</v>
      </c>
      <c r="C81" s="645" t="s">
        <v>919</v>
      </c>
      <c r="D81" s="649">
        <v>4</v>
      </c>
      <c r="E81" s="649">
        <v>8</v>
      </c>
      <c r="F81" s="649">
        <v>130</v>
      </c>
      <c r="G81" s="645" t="s">
        <v>789</v>
      </c>
      <c r="H81" s="645" t="s">
        <v>791</v>
      </c>
      <c r="I81" s="645"/>
      <c r="J81" s="645" t="s">
        <v>775</v>
      </c>
      <c r="K81" s="645"/>
      <c r="L81" s="645"/>
      <c r="M81" s="645" t="s">
        <v>767</v>
      </c>
    </row>
    <row r="82" spans="1:13" x14ac:dyDescent="0.25">
      <c r="A82" s="645" t="s">
        <v>768</v>
      </c>
      <c r="B82" s="646" t="s">
        <v>764</v>
      </c>
      <c r="C82" s="645" t="s">
        <v>920</v>
      </c>
      <c r="D82" s="647">
        <v>4</v>
      </c>
      <c r="E82" s="647">
        <v>8</v>
      </c>
      <c r="F82" s="647">
        <v>120</v>
      </c>
      <c r="G82" s="648" t="s">
        <v>789</v>
      </c>
      <c r="H82" s="648" t="s">
        <v>784</v>
      </c>
      <c r="I82" s="648"/>
      <c r="J82" s="648" t="s">
        <v>894</v>
      </c>
      <c r="K82" s="648"/>
      <c r="L82" s="648"/>
      <c r="M82" s="648" t="s">
        <v>767</v>
      </c>
    </row>
    <row r="83" spans="1:13" x14ac:dyDescent="0.25">
      <c r="A83" s="645" t="s">
        <v>768</v>
      </c>
      <c r="B83" s="646" t="s">
        <v>764</v>
      </c>
      <c r="C83" s="645" t="s">
        <v>552</v>
      </c>
      <c r="D83" s="649">
        <v>2</v>
      </c>
      <c r="E83" s="649">
        <v>12</v>
      </c>
      <c r="F83" s="649">
        <v>250</v>
      </c>
      <c r="G83" s="645" t="s">
        <v>783</v>
      </c>
      <c r="H83" s="645" t="s">
        <v>779</v>
      </c>
      <c r="I83" s="645"/>
      <c r="J83" s="645" t="s">
        <v>775</v>
      </c>
      <c r="K83" s="645"/>
      <c r="L83" s="645"/>
      <c r="M83" s="645" t="s">
        <v>767</v>
      </c>
    </row>
    <row r="84" spans="1:13" x14ac:dyDescent="0.25">
      <c r="A84" s="645" t="s">
        <v>768</v>
      </c>
      <c r="B84" s="646" t="s">
        <v>764</v>
      </c>
      <c r="C84" s="645" t="s">
        <v>921</v>
      </c>
      <c r="D84" s="647">
        <v>2</v>
      </c>
      <c r="E84" s="647">
        <v>4</v>
      </c>
      <c r="F84" s="647">
        <v>20</v>
      </c>
      <c r="G84" s="648" t="s">
        <v>789</v>
      </c>
      <c r="H84" s="648" t="s">
        <v>791</v>
      </c>
      <c r="I84" s="648"/>
      <c r="J84" s="648" t="s">
        <v>785</v>
      </c>
      <c r="K84" s="648"/>
      <c r="L84" s="648"/>
      <c r="M84" s="648" t="s">
        <v>767</v>
      </c>
    </row>
    <row r="85" spans="1:13" x14ac:dyDescent="0.25">
      <c r="A85" s="645" t="s">
        <v>768</v>
      </c>
      <c r="B85" s="646" t="s">
        <v>764</v>
      </c>
      <c r="C85" s="645" t="s">
        <v>922</v>
      </c>
      <c r="D85" s="649">
        <v>4</v>
      </c>
      <c r="E85" s="649">
        <v>8</v>
      </c>
      <c r="F85" s="649">
        <v>380</v>
      </c>
      <c r="G85" s="645" t="s">
        <v>789</v>
      </c>
      <c r="H85" s="645" t="s">
        <v>784</v>
      </c>
      <c r="I85" s="645"/>
      <c r="J85" s="648" t="s">
        <v>785</v>
      </c>
      <c r="K85" s="645"/>
      <c r="L85" s="645"/>
      <c r="M85" s="645" t="s">
        <v>767</v>
      </c>
    </row>
    <row r="86" spans="1:13" x14ac:dyDescent="0.25">
      <c r="A86" s="645" t="s">
        <v>768</v>
      </c>
      <c r="B86" s="646" t="s">
        <v>764</v>
      </c>
      <c r="C86" s="645" t="s">
        <v>923</v>
      </c>
      <c r="D86" s="647">
        <v>2</v>
      </c>
      <c r="E86" s="647">
        <v>8</v>
      </c>
      <c r="F86" s="647">
        <v>300</v>
      </c>
      <c r="G86" s="648" t="s">
        <v>783</v>
      </c>
      <c r="H86" s="648" t="s">
        <v>784</v>
      </c>
      <c r="I86" s="648"/>
      <c r="J86" s="648" t="s">
        <v>785</v>
      </c>
      <c r="K86" s="648"/>
      <c r="L86" s="648"/>
      <c r="M86" s="648" t="s">
        <v>767</v>
      </c>
    </row>
    <row r="87" spans="1:13" x14ac:dyDescent="0.25">
      <c r="A87" s="645" t="s">
        <v>768</v>
      </c>
      <c r="B87" s="646" t="s">
        <v>764</v>
      </c>
      <c r="C87" s="645" t="s">
        <v>924</v>
      </c>
      <c r="D87" s="649">
        <v>2</v>
      </c>
      <c r="E87" s="649">
        <v>8</v>
      </c>
      <c r="F87" s="649">
        <v>300</v>
      </c>
      <c r="G87" s="645" t="s">
        <v>778</v>
      </c>
      <c r="H87" s="645" t="s">
        <v>784</v>
      </c>
      <c r="I87" s="645"/>
      <c r="J87" s="648" t="s">
        <v>785</v>
      </c>
      <c r="K87" s="645"/>
      <c r="L87" s="645"/>
      <c r="M87" s="645" t="s">
        <v>767</v>
      </c>
    </row>
    <row r="88" spans="1:13" x14ac:dyDescent="0.25">
      <c r="A88" s="645" t="s">
        <v>768</v>
      </c>
      <c r="B88" s="646" t="s">
        <v>764</v>
      </c>
      <c r="C88" s="645" t="s">
        <v>925</v>
      </c>
      <c r="D88" s="647">
        <v>2</v>
      </c>
      <c r="E88" s="647">
        <v>8</v>
      </c>
      <c r="F88" s="647">
        <v>300</v>
      </c>
      <c r="G88" s="648" t="s">
        <v>789</v>
      </c>
      <c r="H88" s="648" t="s">
        <v>784</v>
      </c>
      <c r="I88" s="648"/>
      <c r="J88" s="648" t="s">
        <v>785</v>
      </c>
      <c r="K88" s="648"/>
      <c r="L88" s="648"/>
      <c r="M88" s="648" t="s">
        <v>767</v>
      </c>
    </row>
    <row r="89" spans="1:13" x14ac:dyDescent="0.25">
      <c r="A89" s="645" t="s">
        <v>763</v>
      </c>
      <c r="B89" s="646" t="s">
        <v>916</v>
      </c>
      <c r="C89" s="645" t="s">
        <v>270</v>
      </c>
      <c r="D89" s="649">
        <v>8</v>
      </c>
      <c r="E89" s="649">
        <v>48</v>
      </c>
      <c r="F89" s="649">
        <v>1000</v>
      </c>
      <c r="G89" s="645" t="s">
        <v>807</v>
      </c>
      <c r="H89" s="645" t="s">
        <v>926</v>
      </c>
      <c r="I89" s="645"/>
      <c r="J89" s="645" t="s">
        <v>914</v>
      </c>
      <c r="K89" s="645"/>
      <c r="L89" s="645"/>
      <c r="M89" s="645" t="s">
        <v>767</v>
      </c>
    </row>
    <row r="90" spans="1:13" x14ac:dyDescent="0.25">
      <c r="A90" s="645" t="s">
        <v>768</v>
      </c>
      <c r="B90" s="646" t="s">
        <v>916</v>
      </c>
      <c r="C90" s="645" t="s">
        <v>504</v>
      </c>
      <c r="D90" s="647">
        <v>8</v>
      </c>
      <c r="E90" s="647">
        <v>48</v>
      </c>
      <c r="F90" s="647">
        <v>800</v>
      </c>
      <c r="G90" s="648" t="s">
        <v>787</v>
      </c>
      <c r="H90" s="648" t="s">
        <v>927</v>
      </c>
      <c r="I90" s="648"/>
      <c r="J90" s="648" t="s">
        <v>914</v>
      </c>
      <c r="K90" s="648"/>
      <c r="L90" s="648"/>
      <c r="M90" s="648" t="s">
        <v>767</v>
      </c>
    </row>
    <row r="91" spans="1:13" x14ac:dyDescent="0.25">
      <c r="A91" s="645" t="s">
        <v>768</v>
      </c>
      <c r="B91" s="646" t="s">
        <v>764</v>
      </c>
      <c r="C91" s="645" t="s">
        <v>928</v>
      </c>
      <c r="D91" s="649">
        <v>6</v>
      </c>
      <c r="E91" s="649">
        <v>24</v>
      </c>
      <c r="F91" s="649">
        <v>250</v>
      </c>
      <c r="G91" s="645" t="s">
        <v>783</v>
      </c>
      <c r="H91" s="645" t="s">
        <v>784</v>
      </c>
      <c r="I91" s="645"/>
      <c r="J91" s="648" t="s">
        <v>785</v>
      </c>
      <c r="K91" s="645"/>
      <c r="L91" s="645"/>
      <c r="M91" s="645" t="s">
        <v>767</v>
      </c>
    </row>
    <row r="92" spans="1:13" x14ac:dyDescent="0.25">
      <c r="A92" s="645" t="s">
        <v>768</v>
      </c>
      <c r="B92" s="646" t="s">
        <v>916</v>
      </c>
      <c r="C92" s="645" t="s">
        <v>929</v>
      </c>
      <c r="D92" s="647">
        <v>2</v>
      </c>
      <c r="E92" s="647">
        <v>10</v>
      </c>
      <c r="F92" s="647">
        <v>40</v>
      </c>
      <c r="G92" s="648" t="s">
        <v>787</v>
      </c>
      <c r="H92" s="648" t="s">
        <v>779</v>
      </c>
      <c r="I92" s="648"/>
      <c r="J92" s="648" t="s">
        <v>930</v>
      </c>
      <c r="K92" s="645" t="s">
        <v>726</v>
      </c>
      <c r="L92" s="648"/>
      <c r="M92" s="648" t="s">
        <v>767</v>
      </c>
    </row>
    <row r="93" spans="1:13" x14ac:dyDescent="0.25">
      <c r="A93" s="645" t="s">
        <v>763</v>
      </c>
      <c r="B93" s="646" t="s">
        <v>764</v>
      </c>
      <c r="C93" s="645" t="s">
        <v>931</v>
      </c>
      <c r="D93" s="649">
        <v>2</v>
      </c>
      <c r="E93" s="649">
        <v>4</v>
      </c>
      <c r="F93" s="649">
        <v>150</v>
      </c>
      <c r="G93" s="645" t="s">
        <v>773</v>
      </c>
      <c r="H93" s="645" t="s">
        <v>808</v>
      </c>
      <c r="I93" s="645"/>
      <c r="J93" s="648" t="s">
        <v>775</v>
      </c>
      <c r="K93" s="645"/>
      <c r="L93" s="645"/>
      <c r="M93" s="645" t="s">
        <v>767</v>
      </c>
    </row>
    <row r="94" spans="1:13" x14ac:dyDescent="0.25">
      <c r="A94" s="645" t="s">
        <v>768</v>
      </c>
      <c r="B94" s="646" t="s">
        <v>916</v>
      </c>
      <c r="C94" s="645" t="s">
        <v>932</v>
      </c>
      <c r="D94" s="647">
        <v>4</v>
      </c>
      <c r="E94" s="647">
        <v>16</v>
      </c>
      <c r="F94" s="647">
        <v>510</v>
      </c>
      <c r="G94" s="648" t="s">
        <v>789</v>
      </c>
      <c r="H94" s="648" t="s">
        <v>791</v>
      </c>
      <c r="I94" s="648"/>
      <c r="J94" s="648" t="s">
        <v>930</v>
      </c>
      <c r="K94" s="645" t="s">
        <v>726</v>
      </c>
      <c r="L94" s="648"/>
      <c r="M94" s="648" t="s">
        <v>767</v>
      </c>
    </row>
    <row r="95" spans="1:13" x14ac:dyDescent="0.25">
      <c r="A95" s="645" t="s">
        <v>768</v>
      </c>
      <c r="B95" s="646" t="s">
        <v>916</v>
      </c>
      <c r="C95" s="645" t="s">
        <v>933</v>
      </c>
      <c r="D95" s="649">
        <v>4</v>
      </c>
      <c r="E95" s="649">
        <v>24</v>
      </c>
      <c r="F95" s="649">
        <v>1230</v>
      </c>
      <c r="G95" s="645" t="s">
        <v>783</v>
      </c>
      <c r="H95" s="645" t="s">
        <v>779</v>
      </c>
      <c r="I95" s="645"/>
      <c r="J95" s="648" t="s">
        <v>930</v>
      </c>
      <c r="K95" s="645" t="s">
        <v>726</v>
      </c>
      <c r="L95" s="645"/>
      <c r="M95" s="645" t="s">
        <v>767</v>
      </c>
    </row>
    <row r="96" spans="1:13" x14ac:dyDescent="0.25">
      <c r="A96" s="645" t="s">
        <v>763</v>
      </c>
      <c r="B96" s="646" t="s">
        <v>764</v>
      </c>
      <c r="C96" s="645" t="s">
        <v>934</v>
      </c>
      <c r="D96" s="647">
        <v>2</v>
      </c>
      <c r="E96" s="647">
        <v>4</v>
      </c>
      <c r="F96" s="647">
        <v>1470</v>
      </c>
      <c r="G96" s="648" t="s">
        <v>817</v>
      </c>
      <c r="H96" s="648" t="s">
        <v>935</v>
      </c>
      <c r="I96" s="648"/>
      <c r="J96" s="648" t="s">
        <v>775</v>
      </c>
      <c r="K96" s="648"/>
      <c r="L96" s="648"/>
      <c r="M96" s="648" t="s">
        <v>767</v>
      </c>
    </row>
    <row r="97" spans="1:13" x14ac:dyDescent="0.25">
      <c r="A97" s="645" t="s">
        <v>768</v>
      </c>
      <c r="B97" s="646" t="s">
        <v>764</v>
      </c>
      <c r="C97" s="645" t="s">
        <v>936</v>
      </c>
      <c r="D97" s="649">
        <v>2</v>
      </c>
      <c r="E97" s="649">
        <v>4</v>
      </c>
      <c r="F97" s="649">
        <v>1470</v>
      </c>
      <c r="G97" s="645" t="s">
        <v>778</v>
      </c>
      <c r="H97" s="645" t="s">
        <v>937</v>
      </c>
      <c r="I97" s="645"/>
      <c r="J97" s="648" t="s">
        <v>775</v>
      </c>
      <c r="K97" s="645"/>
      <c r="L97" s="645"/>
      <c r="M97" s="645" t="s">
        <v>767</v>
      </c>
    </row>
    <row r="98" spans="1:13" x14ac:dyDescent="0.25">
      <c r="A98" s="645" t="s">
        <v>768</v>
      </c>
      <c r="B98" s="646" t="s">
        <v>764</v>
      </c>
      <c r="C98" s="645" t="s">
        <v>669</v>
      </c>
      <c r="D98" s="647">
        <v>4</v>
      </c>
      <c r="E98" s="647">
        <v>32</v>
      </c>
      <c r="F98" s="647">
        <v>550</v>
      </c>
      <c r="G98" s="648" t="s">
        <v>783</v>
      </c>
      <c r="H98" s="648" t="s">
        <v>779</v>
      </c>
      <c r="I98" s="648" t="s">
        <v>746</v>
      </c>
      <c r="J98" s="648" t="s">
        <v>775</v>
      </c>
      <c r="K98" s="648" t="s">
        <v>545</v>
      </c>
      <c r="L98" s="648" t="s">
        <v>999</v>
      </c>
      <c r="M98" s="648" t="s">
        <v>767</v>
      </c>
    </row>
    <row r="99" spans="1:13" x14ac:dyDescent="0.25">
      <c r="A99" s="645" t="s">
        <v>763</v>
      </c>
      <c r="B99" s="646" t="s">
        <v>764</v>
      </c>
      <c r="C99" s="645" t="s">
        <v>938</v>
      </c>
      <c r="D99" s="649">
        <v>2</v>
      </c>
      <c r="E99" s="649">
        <v>8</v>
      </c>
      <c r="F99" s="649">
        <v>60</v>
      </c>
      <c r="G99" s="645" t="s">
        <v>773</v>
      </c>
      <c r="H99" s="645" t="s">
        <v>808</v>
      </c>
      <c r="I99" s="645"/>
      <c r="J99" s="648" t="s">
        <v>775</v>
      </c>
      <c r="K99" s="645"/>
      <c r="L99" s="645"/>
      <c r="M99" s="645" t="s">
        <v>767</v>
      </c>
    </row>
    <row r="100" spans="1:13" x14ac:dyDescent="0.25">
      <c r="A100" s="645" t="s">
        <v>768</v>
      </c>
      <c r="B100" s="646" t="s">
        <v>764</v>
      </c>
      <c r="C100" s="645" t="s">
        <v>511</v>
      </c>
      <c r="D100" s="647">
        <v>4</v>
      </c>
      <c r="E100" s="647">
        <v>12</v>
      </c>
      <c r="F100" s="647">
        <v>12848.4</v>
      </c>
      <c r="G100" s="648" t="s">
        <v>787</v>
      </c>
      <c r="H100" s="648" t="s">
        <v>939</v>
      </c>
      <c r="I100" s="648"/>
      <c r="J100" s="648" t="s">
        <v>775</v>
      </c>
      <c r="K100" s="648"/>
      <c r="L100" s="648"/>
      <c r="M100" s="648" t="s">
        <v>767</v>
      </c>
    </row>
    <row r="101" spans="1:13" x14ac:dyDescent="0.25">
      <c r="A101" s="645" t="s">
        <v>768</v>
      </c>
      <c r="B101" s="646" t="s">
        <v>764</v>
      </c>
      <c r="C101" s="645" t="s">
        <v>940</v>
      </c>
      <c r="D101" s="649">
        <v>2</v>
      </c>
      <c r="E101" s="649">
        <v>4</v>
      </c>
      <c r="F101" s="649">
        <v>15981</v>
      </c>
      <c r="G101" s="645" t="s">
        <v>787</v>
      </c>
      <c r="H101" s="645" t="s">
        <v>941</v>
      </c>
      <c r="I101" s="645"/>
      <c r="J101" s="648" t="s">
        <v>775</v>
      </c>
      <c r="K101" s="645"/>
      <c r="L101" s="645"/>
      <c r="M101" s="645" t="s">
        <v>767</v>
      </c>
    </row>
    <row r="102" spans="1:13" x14ac:dyDescent="0.25">
      <c r="A102" s="645" t="s">
        <v>763</v>
      </c>
      <c r="B102" s="646" t="s">
        <v>764</v>
      </c>
      <c r="C102" s="645" t="s">
        <v>942</v>
      </c>
      <c r="D102" s="647">
        <v>2</v>
      </c>
      <c r="E102" s="647">
        <v>4</v>
      </c>
      <c r="F102" s="647">
        <v>1250</v>
      </c>
      <c r="G102" s="648" t="s">
        <v>825</v>
      </c>
      <c r="H102" s="648" t="s">
        <v>813</v>
      </c>
      <c r="I102" s="648"/>
      <c r="J102" s="648" t="s">
        <v>775</v>
      </c>
      <c r="K102" s="648"/>
      <c r="L102" s="648"/>
      <c r="M102" s="648" t="s">
        <v>767</v>
      </c>
    </row>
    <row r="103" spans="1:13" x14ac:dyDescent="0.25">
      <c r="A103" s="645" t="s">
        <v>763</v>
      </c>
      <c r="B103" s="646" t="s">
        <v>764</v>
      </c>
      <c r="C103" s="645" t="s">
        <v>623</v>
      </c>
      <c r="D103" s="649">
        <v>2</v>
      </c>
      <c r="E103" s="649">
        <v>2</v>
      </c>
      <c r="F103" s="649">
        <v>7504</v>
      </c>
      <c r="G103" s="645" t="s">
        <v>825</v>
      </c>
      <c r="H103" s="645" t="s">
        <v>943</v>
      </c>
      <c r="I103" s="645"/>
      <c r="J103" s="648" t="s">
        <v>775</v>
      </c>
      <c r="K103" s="645"/>
      <c r="L103" s="645"/>
      <c r="M103" s="645" t="s">
        <v>767</v>
      </c>
    </row>
    <row r="104" spans="1:13" x14ac:dyDescent="0.25">
      <c r="A104" s="645" t="s">
        <v>768</v>
      </c>
      <c r="B104" s="646" t="s">
        <v>916</v>
      </c>
      <c r="C104" s="645" t="s">
        <v>944</v>
      </c>
      <c r="D104" s="647">
        <v>4</v>
      </c>
      <c r="E104" s="647">
        <v>6</v>
      </c>
      <c r="F104" s="647">
        <v>120</v>
      </c>
      <c r="G104" s="648" t="s">
        <v>789</v>
      </c>
      <c r="H104" s="648" t="s">
        <v>779</v>
      </c>
      <c r="I104" s="648"/>
      <c r="J104" s="648" t="s">
        <v>930</v>
      </c>
      <c r="K104" s="645" t="s">
        <v>726</v>
      </c>
      <c r="L104" s="648"/>
      <c r="M104" s="648" t="s">
        <v>767</v>
      </c>
    </row>
    <row r="105" spans="1:13" x14ac:dyDescent="0.25">
      <c r="A105" s="645" t="s">
        <v>763</v>
      </c>
      <c r="B105" s="646" t="s">
        <v>764</v>
      </c>
      <c r="C105" s="645" t="s">
        <v>945</v>
      </c>
      <c r="D105" s="649">
        <v>4</v>
      </c>
      <c r="E105" s="649">
        <v>16</v>
      </c>
      <c r="F105" s="649">
        <v>1694</v>
      </c>
      <c r="G105" s="645" t="s">
        <v>825</v>
      </c>
      <c r="H105" s="645" t="s">
        <v>946</v>
      </c>
      <c r="I105" s="650" t="s">
        <v>462</v>
      </c>
      <c r="J105" s="648" t="s">
        <v>775</v>
      </c>
      <c r="K105" s="648" t="s">
        <v>539</v>
      </c>
      <c r="L105" s="645" t="s">
        <v>563</v>
      </c>
      <c r="M105" s="645" t="s">
        <v>767</v>
      </c>
    </row>
    <row r="106" spans="1:13" x14ac:dyDescent="0.25">
      <c r="A106" s="645" t="s">
        <v>763</v>
      </c>
      <c r="B106" s="646" t="s">
        <v>764</v>
      </c>
      <c r="C106" s="645" t="s">
        <v>947</v>
      </c>
      <c r="D106" s="647">
        <v>8</v>
      </c>
      <c r="E106" s="647">
        <v>16</v>
      </c>
      <c r="F106" s="647">
        <v>1520</v>
      </c>
      <c r="G106" s="648" t="s">
        <v>817</v>
      </c>
      <c r="H106" s="648" t="s">
        <v>808</v>
      </c>
      <c r="I106" s="648"/>
      <c r="J106" s="648" t="s">
        <v>775</v>
      </c>
      <c r="K106" s="648"/>
      <c r="L106" s="648"/>
      <c r="M106" s="648" t="s">
        <v>767</v>
      </c>
    </row>
    <row r="107" spans="1:13" x14ac:dyDescent="0.25">
      <c r="A107" s="645" t="s">
        <v>768</v>
      </c>
      <c r="B107" s="646" t="s">
        <v>764</v>
      </c>
      <c r="C107" s="645" t="s">
        <v>948</v>
      </c>
      <c r="D107" s="649">
        <v>8</v>
      </c>
      <c r="E107" s="649">
        <v>16</v>
      </c>
      <c r="F107" s="649">
        <v>1520</v>
      </c>
      <c r="G107" s="645" t="s">
        <v>778</v>
      </c>
      <c r="H107" s="645" t="s">
        <v>949</v>
      </c>
      <c r="I107" s="645"/>
      <c r="J107" s="648" t="s">
        <v>775</v>
      </c>
      <c r="K107" s="645"/>
      <c r="L107" s="645"/>
      <c r="M107" s="645" t="s">
        <v>767</v>
      </c>
    </row>
    <row r="108" spans="1:13" x14ac:dyDescent="0.25">
      <c r="A108" s="645" t="s">
        <v>768</v>
      </c>
      <c r="B108" s="646" t="s">
        <v>916</v>
      </c>
      <c r="C108" s="645" t="s">
        <v>950</v>
      </c>
      <c r="D108" s="647">
        <v>2</v>
      </c>
      <c r="E108" s="647">
        <v>6</v>
      </c>
      <c r="F108" s="647">
        <v>205</v>
      </c>
      <c r="G108" s="648" t="s">
        <v>789</v>
      </c>
      <c r="H108" s="648" t="s">
        <v>784</v>
      </c>
      <c r="I108" s="648"/>
      <c r="J108" s="648" t="s">
        <v>930</v>
      </c>
      <c r="K108" s="645" t="s">
        <v>726</v>
      </c>
      <c r="L108" s="648"/>
      <c r="M108" s="648" t="s">
        <v>767</v>
      </c>
    </row>
    <row r="109" spans="1:13" x14ac:dyDescent="0.25">
      <c r="A109" s="645" t="s">
        <v>768</v>
      </c>
      <c r="B109" s="646" t="s">
        <v>916</v>
      </c>
      <c r="C109" s="645" t="s">
        <v>951</v>
      </c>
      <c r="D109" s="649">
        <v>2</v>
      </c>
      <c r="E109" s="649">
        <v>4</v>
      </c>
      <c r="F109" s="649">
        <v>30</v>
      </c>
      <c r="G109" s="645" t="s">
        <v>787</v>
      </c>
      <c r="H109" s="645" t="s">
        <v>779</v>
      </c>
      <c r="I109" s="645"/>
      <c r="J109" s="648" t="s">
        <v>930</v>
      </c>
      <c r="K109" s="645" t="s">
        <v>726</v>
      </c>
      <c r="L109" s="645"/>
      <c r="M109" s="645" t="s">
        <v>767</v>
      </c>
    </row>
    <row r="110" spans="1:13" x14ac:dyDescent="0.25">
      <c r="A110" s="645" t="s">
        <v>763</v>
      </c>
      <c r="B110" s="646" t="s">
        <v>764</v>
      </c>
      <c r="C110" s="645" t="s">
        <v>952</v>
      </c>
      <c r="D110" s="647">
        <v>4</v>
      </c>
      <c r="E110" s="647">
        <v>12</v>
      </c>
      <c r="F110" s="647">
        <v>130</v>
      </c>
      <c r="G110" s="648" t="s">
        <v>817</v>
      </c>
      <c r="H110" s="648" t="s">
        <v>774</v>
      </c>
      <c r="I110" s="648"/>
      <c r="J110" s="648" t="s">
        <v>775</v>
      </c>
      <c r="K110" s="648" t="s">
        <v>538</v>
      </c>
      <c r="L110" s="648"/>
      <c r="M110" s="648" t="s">
        <v>767</v>
      </c>
    </row>
    <row r="111" spans="1:13" x14ac:dyDescent="0.25">
      <c r="A111" s="645" t="s">
        <v>768</v>
      </c>
      <c r="B111" s="646" t="s">
        <v>764</v>
      </c>
      <c r="C111" s="645" t="s">
        <v>953</v>
      </c>
      <c r="D111" s="649">
        <v>4</v>
      </c>
      <c r="E111" s="649">
        <v>16</v>
      </c>
      <c r="F111" s="649">
        <v>736</v>
      </c>
      <c r="G111" s="645" t="s">
        <v>789</v>
      </c>
      <c r="H111" s="645" t="s">
        <v>779</v>
      </c>
      <c r="I111" s="645"/>
      <c r="J111" s="648" t="s">
        <v>775</v>
      </c>
      <c r="K111" s="645"/>
      <c r="L111" s="645"/>
      <c r="M111" s="645" t="s">
        <v>767</v>
      </c>
    </row>
    <row r="112" spans="1:13" x14ac:dyDescent="0.25">
      <c r="A112" s="645" t="s">
        <v>763</v>
      </c>
      <c r="B112" s="646" t="s">
        <v>764</v>
      </c>
      <c r="C112" s="645" t="s">
        <v>954</v>
      </c>
      <c r="D112" s="647">
        <v>8</v>
      </c>
      <c r="E112" s="647">
        <v>32</v>
      </c>
      <c r="F112" s="647">
        <v>300</v>
      </c>
      <c r="G112" s="648" t="s">
        <v>807</v>
      </c>
      <c r="H112" s="648" t="s">
        <v>808</v>
      </c>
      <c r="I112" s="648"/>
      <c r="J112" s="648" t="s">
        <v>775</v>
      </c>
      <c r="K112" s="648"/>
      <c r="L112" s="648"/>
      <c r="M112" s="648" t="s">
        <v>767</v>
      </c>
    </row>
    <row r="113" spans="1:13" x14ac:dyDescent="0.25">
      <c r="A113" s="645" t="s">
        <v>763</v>
      </c>
      <c r="B113" s="646" t="s">
        <v>764</v>
      </c>
      <c r="C113" s="645" t="s">
        <v>955</v>
      </c>
      <c r="D113" s="649">
        <v>16</v>
      </c>
      <c r="E113" s="649">
        <v>32</v>
      </c>
      <c r="F113" s="649">
        <v>570</v>
      </c>
      <c r="G113" s="645" t="s">
        <v>807</v>
      </c>
      <c r="H113" s="645" t="s">
        <v>956</v>
      </c>
      <c r="I113" s="645" t="s">
        <v>631</v>
      </c>
      <c r="J113" s="648" t="s">
        <v>775</v>
      </c>
      <c r="K113" s="645" t="s">
        <v>545</v>
      </c>
      <c r="L113" s="645" t="s">
        <v>631</v>
      </c>
      <c r="M113" s="645" t="s">
        <v>767</v>
      </c>
    </row>
    <row r="114" spans="1:13" x14ac:dyDescent="0.25">
      <c r="A114" s="645" t="s">
        <v>763</v>
      </c>
      <c r="B114" s="646" t="s">
        <v>764</v>
      </c>
      <c r="C114" s="645" t="s">
        <v>957</v>
      </c>
      <c r="D114" s="647">
        <v>2</v>
      </c>
      <c r="E114" s="647">
        <v>8</v>
      </c>
      <c r="F114" s="647">
        <v>85</v>
      </c>
      <c r="G114" s="648" t="s">
        <v>773</v>
      </c>
      <c r="H114" s="648" t="s">
        <v>813</v>
      </c>
      <c r="I114" s="648"/>
      <c r="J114" s="648" t="s">
        <v>775</v>
      </c>
      <c r="K114" s="648"/>
      <c r="L114" s="648"/>
      <c r="M114" s="648" t="s">
        <v>767</v>
      </c>
    </row>
    <row r="115" spans="1:13" x14ac:dyDescent="0.25">
      <c r="A115" s="645" t="s">
        <v>763</v>
      </c>
      <c r="B115" s="646" t="s">
        <v>764</v>
      </c>
      <c r="C115" s="645" t="s">
        <v>958</v>
      </c>
      <c r="D115" s="649">
        <v>4</v>
      </c>
      <c r="E115" s="649">
        <v>8</v>
      </c>
      <c r="F115" s="649">
        <v>66</v>
      </c>
      <c r="G115" s="645" t="s">
        <v>825</v>
      </c>
      <c r="H115" s="645" t="s">
        <v>813</v>
      </c>
      <c r="I115" s="645"/>
      <c r="J115" s="648" t="s">
        <v>775</v>
      </c>
      <c r="K115" s="645"/>
      <c r="L115" s="645"/>
      <c r="M115" s="645" t="s">
        <v>767</v>
      </c>
    </row>
    <row r="116" spans="1:13" x14ac:dyDescent="0.25">
      <c r="A116" s="645" t="s">
        <v>763</v>
      </c>
      <c r="B116" s="646" t="s">
        <v>916</v>
      </c>
      <c r="C116" s="645" t="s">
        <v>959</v>
      </c>
      <c r="D116" s="647">
        <v>1</v>
      </c>
      <c r="E116" s="647">
        <v>1</v>
      </c>
      <c r="F116" s="647">
        <v>30</v>
      </c>
      <c r="G116" s="648" t="s">
        <v>817</v>
      </c>
      <c r="H116" s="648" t="s">
        <v>960</v>
      </c>
      <c r="I116" s="648"/>
      <c r="J116" s="648" t="s">
        <v>914</v>
      </c>
      <c r="K116" s="648"/>
      <c r="L116" s="648"/>
      <c r="M116" s="648" t="s">
        <v>767</v>
      </c>
    </row>
    <row r="117" spans="1:13" x14ac:dyDescent="0.25">
      <c r="A117" s="645" t="s">
        <v>763</v>
      </c>
      <c r="B117" s="646" t="s">
        <v>764</v>
      </c>
      <c r="C117" s="645" t="s">
        <v>961</v>
      </c>
      <c r="D117" s="649">
        <v>4</v>
      </c>
      <c r="E117" s="649">
        <v>24</v>
      </c>
      <c r="F117" s="649">
        <v>1390</v>
      </c>
      <c r="G117" s="645" t="s">
        <v>773</v>
      </c>
      <c r="H117" s="645" t="s">
        <v>962</v>
      </c>
      <c r="I117" s="650" t="s">
        <v>566</v>
      </c>
      <c r="J117" s="645" t="s">
        <v>775</v>
      </c>
      <c r="K117" s="645" t="s">
        <v>545</v>
      </c>
      <c r="L117" s="645" t="s">
        <v>561</v>
      </c>
      <c r="M117" s="645" t="s">
        <v>767</v>
      </c>
    </row>
    <row r="118" spans="1:13" x14ac:dyDescent="0.25">
      <c r="A118" s="645" t="s">
        <v>768</v>
      </c>
      <c r="B118" s="646" t="s">
        <v>764</v>
      </c>
      <c r="C118" s="645" t="s">
        <v>963</v>
      </c>
      <c r="D118" s="647">
        <v>4</v>
      </c>
      <c r="E118" s="647">
        <v>24</v>
      </c>
      <c r="F118" s="647">
        <v>1490</v>
      </c>
      <c r="G118" s="648" t="s">
        <v>787</v>
      </c>
      <c r="H118" s="648" t="s">
        <v>784</v>
      </c>
      <c r="I118" s="650" t="s">
        <v>566</v>
      </c>
      <c r="J118" s="648" t="s">
        <v>930</v>
      </c>
      <c r="K118" s="645" t="s">
        <v>545</v>
      </c>
      <c r="L118" s="648" t="s">
        <v>561</v>
      </c>
      <c r="M118" s="648" t="s">
        <v>767</v>
      </c>
    </row>
    <row r="119" spans="1:13" x14ac:dyDescent="0.25">
      <c r="A119" s="645" t="s">
        <v>768</v>
      </c>
      <c r="B119" s="646" t="s">
        <v>916</v>
      </c>
      <c r="C119" s="645" t="s">
        <v>964</v>
      </c>
      <c r="D119" s="649">
        <v>2</v>
      </c>
      <c r="E119" s="649">
        <v>8</v>
      </c>
      <c r="F119" s="649">
        <v>60</v>
      </c>
      <c r="G119" s="645" t="s">
        <v>789</v>
      </c>
      <c r="H119" s="645" t="s">
        <v>779</v>
      </c>
      <c r="I119" s="645"/>
      <c r="J119" s="648" t="s">
        <v>930</v>
      </c>
      <c r="K119" s="645" t="s">
        <v>726</v>
      </c>
      <c r="L119" s="645"/>
      <c r="M119" s="645" t="s">
        <v>767</v>
      </c>
    </row>
    <row r="120" spans="1:13" x14ac:dyDescent="0.25">
      <c r="A120" s="645" t="s">
        <v>768</v>
      </c>
      <c r="B120" s="646" t="s">
        <v>916</v>
      </c>
      <c r="C120" s="645" t="s">
        <v>965</v>
      </c>
      <c r="D120" s="647">
        <v>4</v>
      </c>
      <c r="E120" s="647">
        <v>8</v>
      </c>
      <c r="F120" s="647">
        <v>86</v>
      </c>
      <c r="G120" s="648" t="s">
        <v>789</v>
      </c>
      <c r="H120" s="648" t="s">
        <v>791</v>
      </c>
      <c r="I120" s="648"/>
      <c r="J120" s="648" t="s">
        <v>930</v>
      </c>
      <c r="K120" s="645" t="s">
        <v>726</v>
      </c>
      <c r="L120" s="648"/>
      <c r="M120" s="648" t="s">
        <v>767</v>
      </c>
    </row>
    <row r="121" spans="1:13" x14ac:dyDescent="0.25">
      <c r="A121" s="645" t="s">
        <v>768</v>
      </c>
      <c r="B121" s="646" t="s">
        <v>916</v>
      </c>
      <c r="C121" s="645" t="s">
        <v>966</v>
      </c>
      <c r="D121" s="649">
        <v>4</v>
      </c>
      <c r="E121" s="649">
        <v>32</v>
      </c>
      <c r="F121" s="649">
        <v>100</v>
      </c>
      <c r="G121" s="645" t="s">
        <v>787</v>
      </c>
      <c r="H121" s="645" t="s">
        <v>784</v>
      </c>
      <c r="I121" s="645"/>
      <c r="J121" s="648" t="s">
        <v>930</v>
      </c>
      <c r="K121" s="645" t="s">
        <v>726</v>
      </c>
      <c r="L121" s="645"/>
      <c r="M121" s="645" t="s">
        <v>767</v>
      </c>
    </row>
    <row r="122" spans="1:13" x14ac:dyDescent="0.25">
      <c r="A122" s="645" t="s">
        <v>763</v>
      </c>
      <c r="B122" s="646" t="s">
        <v>764</v>
      </c>
      <c r="C122" s="645" t="s">
        <v>967</v>
      </c>
      <c r="D122" s="647">
        <v>4</v>
      </c>
      <c r="E122" s="647">
        <v>24</v>
      </c>
      <c r="F122" s="647">
        <v>180</v>
      </c>
      <c r="G122" s="648" t="s">
        <v>812</v>
      </c>
      <c r="H122" s="648" t="s">
        <v>813</v>
      </c>
      <c r="I122" s="648"/>
      <c r="J122" s="648" t="s">
        <v>775</v>
      </c>
      <c r="K122" s="648"/>
      <c r="L122" s="648"/>
      <c r="M122" s="648" t="s">
        <v>767</v>
      </c>
    </row>
    <row r="123" spans="1:13" x14ac:dyDescent="0.25">
      <c r="A123" s="645" t="s">
        <v>763</v>
      </c>
      <c r="B123" s="646" t="s">
        <v>764</v>
      </c>
      <c r="C123" s="645" t="s">
        <v>968</v>
      </c>
      <c r="D123" s="649">
        <v>8</v>
      </c>
      <c r="E123" s="649">
        <v>8</v>
      </c>
      <c r="F123" s="649">
        <v>280</v>
      </c>
      <c r="G123" s="645" t="s">
        <v>807</v>
      </c>
      <c r="H123" s="645" t="s">
        <v>808</v>
      </c>
      <c r="I123" s="645" t="s">
        <v>457</v>
      </c>
      <c r="J123" s="648" t="s">
        <v>775</v>
      </c>
      <c r="K123" s="645" t="s">
        <v>539</v>
      </c>
      <c r="L123" s="645" t="s">
        <v>563</v>
      </c>
      <c r="M123" s="645" t="s">
        <v>767</v>
      </c>
    </row>
    <row r="124" spans="1:13" x14ac:dyDescent="0.25">
      <c r="A124" s="645" t="s">
        <v>768</v>
      </c>
      <c r="B124" s="646" t="s">
        <v>764</v>
      </c>
      <c r="C124" s="645" t="s">
        <v>969</v>
      </c>
      <c r="D124" s="647">
        <v>8</v>
      </c>
      <c r="E124" s="647">
        <v>8</v>
      </c>
      <c r="F124" s="647">
        <v>280</v>
      </c>
      <c r="G124" s="648" t="s">
        <v>778</v>
      </c>
      <c r="H124" s="648" t="s">
        <v>791</v>
      </c>
      <c r="I124" s="645" t="s">
        <v>457</v>
      </c>
      <c r="J124" s="648" t="s">
        <v>775</v>
      </c>
      <c r="K124" s="648" t="s">
        <v>539</v>
      </c>
      <c r="L124" s="648" t="s">
        <v>563</v>
      </c>
      <c r="M124" s="648" t="s">
        <v>767</v>
      </c>
    </row>
    <row r="125" spans="1:13" x14ac:dyDescent="0.25">
      <c r="A125" s="645" t="s">
        <v>763</v>
      </c>
      <c r="B125" s="646" t="s">
        <v>764</v>
      </c>
      <c r="C125" s="645" t="s">
        <v>970</v>
      </c>
      <c r="D125" s="649">
        <v>8</v>
      </c>
      <c r="E125" s="649">
        <v>8</v>
      </c>
      <c r="F125" s="649">
        <v>280</v>
      </c>
      <c r="G125" s="645" t="s">
        <v>817</v>
      </c>
      <c r="H125" s="645" t="s">
        <v>774</v>
      </c>
      <c r="I125" s="645" t="s">
        <v>468</v>
      </c>
      <c r="J125" s="648" t="s">
        <v>775</v>
      </c>
      <c r="K125" s="648" t="s">
        <v>539</v>
      </c>
      <c r="L125" s="645" t="s">
        <v>563</v>
      </c>
      <c r="M125" s="645" t="s">
        <v>767</v>
      </c>
    </row>
    <row r="126" spans="1:13" x14ac:dyDescent="0.25">
      <c r="A126" s="645" t="s">
        <v>768</v>
      </c>
      <c r="B126" s="646" t="s">
        <v>764</v>
      </c>
      <c r="C126" s="645" t="s">
        <v>971</v>
      </c>
      <c r="D126" s="647">
        <v>8</v>
      </c>
      <c r="E126" s="647">
        <v>8</v>
      </c>
      <c r="F126" s="647">
        <v>300</v>
      </c>
      <c r="G126" s="648" t="s">
        <v>787</v>
      </c>
      <c r="H126" s="648" t="s">
        <v>784</v>
      </c>
      <c r="I126" s="645" t="s">
        <v>457</v>
      </c>
      <c r="J126" s="648" t="s">
        <v>775</v>
      </c>
      <c r="K126" s="648" t="s">
        <v>539</v>
      </c>
      <c r="L126" s="648" t="s">
        <v>563</v>
      </c>
      <c r="M126" s="648" t="s">
        <v>767</v>
      </c>
    </row>
    <row r="127" spans="1:13" x14ac:dyDescent="0.25">
      <c r="A127" s="645" t="s">
        <v>763</v>
      </c>
      <c r="B127" s="646" t="s">
        <v>764</v>
      </c>
      <c r="C127" s="645" t="s">
        <v>972</v>
      </c>
      <c r="D127" s="649">
        <v>8</v>
      </c>
      <c r="E127" s="649">
        <v>8</v>
      </c>
      <c r="F127" s="649">
        <v>280</v>
      </c>
      <c r="G127" s="645" t="s">
        <v>807</v>
      </c>
      <c r="H127" s="645" t="s">
        <v>808</v>
      </c>
      <c r="I127" s="645" t="s">
        <v>973</v>
      </c>
      <c r="J127" s="648" t="s">
        <v>775</v>
      </c>
      <c r="K127" s="648" t="s">
        <v>539</v>
      </c>
      <c r="L127" s="645" t="s">
        <v>563</v>
      </c>
      <c r="M127" s="645" t="s">
        <v>767</v>
      </c>
    </row>
    <row r="128" spans="1:13" x14ac:dyDescent="0.25">
      <c r="A128" s="645" t="s">
        <v>768</v>
      </c>
      <c r="B128" s="646" t="s">
        <v>764</v>
      </c>
      <c r="C128" s="645" t="s">
        <v>974</v>
      </c>
      <c r="D128" s="647">
        <v>8</v>
      </c>
      <c r="E128" s="647">
        <v>8</v>
      </c>
      <c r="F128" s="647">
        <v>280</v>
      </c>
      <c r="G128" s="648" t="s">
        <v>783</v>
      </c>
      <c r="H128" s="648" t="s">
        <v>779</v>
      </c>
      <c r="I128" s="648" t="s">
        <v>469</v>
      </c>
      <c r="J128" s="648" t="s">
        <v>775</v>
      </c>
      <c r="K128" s="648" t="s">
        <v>539</v>
      </c>
      <c r="L128" s="648" t="s">
        <v>563</v>
      </c>
      <c r="M128" s="648" t="s">
        <v>767</v>
      </c>
    </row>
    <row r="129" spans="1:13" x14ac:dyDescent="0.25">
      <c r="A129" s="645" t="s">
        <v>768</v>
      </c>
      <c r="B129" s="646" t="s">
        <v>916</v>
      </c>
      <c r="C129" s="645" t="s">
        <v>975</v>
      </c>
      <c r="D129" s="649">
        <v>4</v>
      </c>
      <c r="E129" s="649">
        <v>12</v>
      </c>
      <c r="F129" s="649">
        <v>120</v>
      </c>
      <c r="G129" s="645" t="s">
        <v>778</v>
      </c>
      <c r="H129" s="645" t="s">
        <v>779</v>
      </c>
      <c r="I129" s="645"/>
      <c r="J129" s="648" t="s">
        <v>775</v>
      </c>
      <c r="K129" s="645"/>
      <c r="L129" s="645"/>
      <c r="M129" s="645" t="s">
        <v>767</v>
      </c>
    </row>
    <row r="130" spans="1:13" x14ac:dyDescent="0.25">
      <c r="A130" s="645" t="s">
        <v>768</v>
      </c>
      <c r="B130" s="646" t="s">
        <v>764</v>
      </c>
      <c r="C130" s="645" t="s">
        <v>976</v>
      </c>
      <c r="D130" s="647">
        <v>2</v>
      </c>
      <c r="E130" s="647">
        <v>8</v>
      </c>
      <c r="F130" s="647">
        <v>50</v>
      </c>
      <c r="G130" s="648" t="s">
        <v>778</v>
      </c>
      <c r="H130" s="648" t="s">
        <v>927</v>
      </c>
      <c r="I130" s="648"/>
      <c r="J130" s="648" t="s">
        <v>775</v>
      </c>
      <c r="K130" s="648"/>
      <c r="L130" s="648"/>
      <c r="M130" s="648" t="s">
        <v>767</v>
      </c>
    </row>
    <row r="131" spans="1:13" x14ac:dyDescent="0.25">
      <c r="A131" s="645" t="s">
        <v>763</v>
      </c>
      <c r="B131" s="646" t="s">
        <v>764</v>
      </c>
      <c r="C131" s="645" t="s">
        <v>977</v>
      </c>
      <c r="D131" s="649">
        <v>2</v>
      </c>
      <c r="E131" s="649">
        <v>4</v>
      </c>
      <c r="F131" s="649">
        <v>50</v>
      </c>
      <c r="G131" s="645" t="s">
        <v>817</v>
      </c>
      <c r="H131" s="645" t="s">
        <v>774</v>
      </c>
      <c r="I131" s="645"/>
      <c r="J131" s="645" t="s">
        <v>894</v>
      </c>
      <c r="K131" s="645"/>
      <c r="L131" s="645"/>
      <c r="M131" s="645" t="s">
        <v>767</v>
      </c>
    </row>
    <row r="132" spans="1:13" x14ac:dyDescent="0.25">
      <c r="A132" s="645" t="s">
        <v>768</v>
      </c>
      <c r="B132" s="646" t="s">
        <v>764</v>
      </c>
      <c r="C132" s="645" t="s">
        <v>978</v>
      </c>
      <c r="D132" s="647">
        <v>4</v>
      </c>
      <c r="E132" s="647">
        <v>8</v>
      </c>
      <c r="F132" s="647">
        <v>80</v>
      </c>
      <c r="G132" s="648" t="s">
        <v>789</v>
      </c>
      <c r="H132" s="648" t="s">
        <v>784</v>
      </c>
      <c r="I132" s="648"/>
      <c r="J132" s="645" t="s">
        <v>894</v>
      </c>
      <c r="K132" s="648"/>
      <c r="L132" s="648"/>
      <c r="M132" s="648" t="s">
        <v>979</v>
      </c>
    </row>
    <row r="133" spans="1:13" x14ac:dyDescent="0.25">
      <c r="A133" s="645" t="s">
        <v>768</v>
      </c>
      <c r="B133" s="646" t="s">
        <v>764</v>
      </c>
      <c r="C133" s="645" t="s">
        <v>980</v>
      </c>
      <c r="D133" s="649">
        <v>2</v>
      </c>
      <c r="E133" s="649">
        <v>6</v>
      </c>
      <c r="F133" s="649">
        <v>90</v>
      </c>
      <c r="G133" s="645" t="s">
        <v>783</v>
      </c>
      <c r="H133" s="645" t="s">
        <v>779</v>
      </c>
      <c r="I133" s="645"/>
      <c r="J133" s="645" t="s">
        <v>894</v>
      </c>
      <c r="K133" s="645"/>
      <c r="L133" s="645"/>
      <c r="M133" s="645" t="s">
        <v>767</v>
      </c>
    </row>
    <row r="134" spans="1:13" x14ac:dyDescent="0.25">
      <c r="A134" s="645" t="s">
        <v>768</v>
      </c>
      <c r="B134" s="646" t="s">
        <v>764</v>
      </c>
      <c r="C134" s="645" t="s">
        <v>981</v>
      </c>
      <c r="D134" s="647">
        <v>2</v>
      </c>
      <c r="E134" s="647">
        <v>6</v>
      </c>
      <c r="F134" s="647">
        <v>90</v>
      </c>
      <c r="G134" s="648" t="s">
        <v>783</v>
      </c>
      <c r="H134" s="648" t="s">
        <v>779</v>
      </c>
      <c r="I134" s="648"/>
      <c r="J134" s="645" t="s">
        <v>894</v>
      </c>
      <c r="K134" s="648"/>
      <c r="L134" s="648"/>
      <c r="M134" s="648" t="s">
        <v>767</v>
      </c>
    </row>
    <row r="135" spans="1:13" x14ac:dyDescent="0.25">
      <c r="A135" s="645" t="s">
        <v>763</v>
      </c>
      <c r="B135" s="646" t="s">
        <v>764</v>
      </c>
      <c r="C135" s="645" t="s">
        <v>982</v>
      </c>
      <c r="D135" s="649">
        <v>4</v>
      </c>
      <c r="E135" s="649">
        <v>16</v>
      </c>
      <c r="F135" s="649">
        <v>550</v>
      </c>
      <c r="G135" s="645" t="s">
        <v>773</v>
      </c>
      <c r="H135" s="645" t="s">
        <v>774</v>
      </c>
      <c r="I135" s="645"/>
      <c r="J135" s="645" t="s">
        <v>894</v>
      </c>
      <c r="K135" s="645"/>
      <c r="L135" s="645"/>
      <c r="M135" s="645" t="s">
        <v>767</v>
      </c>
    </row>
    <row r="136" spans="1:13" x14ac:dyDescent="0.25">
      <c r="A136" s="645" t="s">
        <v>768</v>
      </c>
      <c r="B136" s="646" t="s">
        <v>764</v>
      </c>
      <c r="C136" s="645" t="s">
        <v>983</v>
      </c>
      <c r="D136" s="647">
        <v>8</v>
      </c>
      <c r="E136" s="647">
        <v>48</v>
      </c>
      <c r="F136" s="647">
        <v>2020</v>
      </c>
      <c r="G136" s="648" t="s">
        <v>787</v>
      </c>
      <c r="H136" s="648" t="s">
        <v>791</v>
      </c>
      <c r="I136" s="648"/>
      <c r="J136" s="645" t="s">
        <v>894</v>
      </c>
      <c r="K136" s="648"/>
      <c r="L136" s="648"/>
      <c r="M136" s="648" t="s">
        <v>767</v>
      </c>
    </row>
    <row r="137" spans="1:13" x14ac:dyDescent="0.25">
      <c r="A137" s="645" t="s">
        <v>768</v>
      </c>
      <c r="B137" s="646" t="s">
        <v>764</v>
      </c>
      <c r="C137" s="645" t="s">
        <v>984</v>
      </c>
      <c r="D137" s="649">
        <v>8</v>
      </c>
      <c r="E137" s="649">
        <v>48</v>
      </c>
      <c r="F137" s="649">
        <v>2020</v>
      </c>
      <c r="G137" s="645" t="s">
        <v>789</v>
      </c>
      <c r="H137" s="645" t="s">
        <v>927</v>
      </c>
      <c r="I137" s="645"/>
      <c r="J137" s="645" t="s">
        <v>894</v>
      </c>
      <c r="K137" s="645"/>
      <c r="L137" s="645"/>
      <c r="M137" s="645" t="s">
        <v>767</v>
      </c>
    </row>
    <row r="138" spans="1:13" x14ac:dyDescent="0.25">
      <c r="A138" s="645" t="s">
        <v>763</v>
      </c>
      <c r="B138" s="646" t="s">
        <v>764</v>
      </c>
      <c r="C138" s="645" t="s">
        <v>985</v>
      </c>
      <c r="D138" s="647">
        <v>4</v>
      </c>
      <c r="E138" s="647">
        <v>32</v>
      </c>
      <c r="F138" s="647">
        <v>1716</v>
      </c>
      <c r="G138" s="648" t="s">
        <v>825</v>
      </c>
      <c r="H138" s="648" t="s">
        <v>828</v>
      </c>
      <c r="I138" s="648" t="s">
        <v>571</v>
      </c>
      <c r="J138" s="645" t="s">
        <v>894</v>
      </c>
      <c r="K138" s="648" t="s">
        <v>537</v>
      </c>
      <c r="L138" s="648"/>
      <c r="M138" s="648" t="s">
        <v>767</v>
      </c>
    </row>
    <row r="139" spans="1:13" x14ac:dyDescent="0.25">
      <c r="A139" s="645" t="s">
        <v>768</v>
      </c>
      <c r="B139" s="646" t="s">
        <v>764</v>
      </c>
      <c r="C139" s="645" t="s">
        <v>554</v>
      </c>
      <c r="D139" s="649">
        <v>2</v>
      </c>
      <c r="E139" s="649">
        <v>8</v>
      </c>
      <c r="F139" s="649">
        <v>47.68</v>
      </c>
      <c r="G139" s="645" t="s">
        <v>783</v>
      </c>
      <c r="H139" s="645" t="s">
        <v>784</v>
      </c>
      <c r="I139" s="645"/>
      <c r="J139" s="645" t="s">
        <v>894</v>
      </c>
      <c r="K139" s="645"/>
      <c r="L139" s="645"/>
      <c r="M139" s="645" t="s">
        <v>767</v>
      </c>
    </row>
    <row r="140" spans="1:13" x14ac:dyDescent="0.25">
      <c r="A140" s="645" t="s">
        <v>763</v>
      </c>
      <c r="B140" s="646" t="s">
        <v>764</v>
      </c>
      <c r="C140" s="645" t="s">
        <v>986</v>
      </c>
      <c r="D140" s="647">
        <v>2</v>
      </c>
      <c r="E140" s="647">
        <v>8</v>
      </c>
      <c r="F140" s="647">
        <v>220</v>
      </c>
      <c r="G140" s="648" t="s">
        <v>807</v>
      </c>
      <c r="H140" s="648" t="s">
        <v>813</v>
      </c>
      <c r="I140" s="648"/>
      <c r="J140" s="645" t="s">
        <v>894</v>
      </c>
      <c r="K140" s="648"/>
      <c r="L140" s="648"/>
      <c r="M140" s="648" t="s">
        <v>767</v>
      </c>
    </row>
    <row r="141" spans="1:13" x14ac:dyDescent="0.25">
      <c r="A141" s="645" t="s">
        <v>763</v>
      </c>
      <c r="B141" s="646" t="s">
        <v>764</v>
      </c>
      <c r="C141" s="645" t="s">
        <v>987</v>
      </c>
      <c r="D141" s="649">
        <v>4</v>
      </c>
      <c r="E141" s="649">
        <v>8</v>
      </c>
      <c r="F141" s="649">
        <v>66</v>
      </c>
      <c r="G141" s="645" t="s">
        <v>817</v>
      </c>
      <c r="H141" s="645" t="s">
        <v>813</v>
      </c>
      <c r="I141" s="645"/>
      <c r="J141" s="645" t="s">
        <v>894</v>
      </c>
      <c r="K141" s="645"/>
      <c r="L141" s="645"/>
      <c r="M141" s="645" t="s">
        <v>767</v>
      </c>
    </row>
    <row r="142" spans="1:13" x14ac:dyDescent="0.25">
      <c r="A142" s="645" t="s">
        <v>768</v>
      </c>
      <c r="B142" s="646" t="s">
        <v>764</v>
      </c>
      <c r="C142" s="645" t="s">
        <v>988</v>
      </c>
      <c r="D142" s="647">
        <v>4</v>
      </c>
      <c r="E142" s="647">
        <v>16</v>
      </c>
      <c r="F142" s="647">
        <v>1250</v>
      </c>
      <c r="G142" s="648" t="s">
        <v>789</v>
      </c>
      <c r="H142" s="648" t="s">
        <v>872</v>
      </c>
      <c r="I142" s="648"/>
      <c r="J142" s="645" t="s">
        <v>894</v>
      </c>
      <c r="K142" s="648"/>
      <c r="L142" s="648"/>
      <c r="M142" s="648" t="s">
        <v>767</v>
      </c>
    </row>
    <row r="143" spans="1:13" x14ac:dyDescent="0.25">
      <c r="A143" s="645" t="s">
        <v>763</v>
      </c>
      <c r="B143" s="646" t="s">
        <v>764</v>
      </c>
      <c r="C143" s="645" t="s">
        <v>989</v>
      </c>
      <c r="D143" s="649">
        <v>4</v>
      </c>
      <c r="E143" s="649">
        <v>16</v>
      </c>
      <c r="F143" s="649">
        <v>450</v>
      </c>
      <c r="G143" s="645" t="s">
        <v>825</v>
      </c>
      <c r="H143" s="645" t="s">
        <v>774</v>
      </c>
      <c r="I143" s="645" t="s">
        <v>990</v>
      </c>
      <c r="J143" s="645" t="s">
        <v>894</v>
      </c>
      <c r="K143" s="645" t="s">
        <v>537</v>
      </c>
      <c r="L143" s="645"/>
      <c r="M143" s="645" t="s">
        <v>767</v>
      </c>
    </row>
    <row r="144" spans="1:13" x14ac:dyDescent="0.25">
      <c r="A144" s="645" t="s">
        <v>763</v>
      </c>
      <c r="B144" s="646" t="s">
        <v>764</v>
      </c>
      <c r="C144" s="645" t="s">
        <v>991</v>
      </c>
      <c r="D144" s="647">
        <v>4</v>
      </c>
      <c r="E144" s="647">
        <v>16</v>
      </c>
      <c r="F144" s="647">
        <v>450</v>
      </c>
      <c r="G144" s="648" t="s">
        <v>817</v>
      </c>
      <c r="H144" s="648" t="s">
        <v>774</v>
      </c>
      <c r="I144" s="648"/>
      <c r="J144" s="645" t="s">
        <v>894</v>
      </c>
      <c r="K144" s="648"/>
      <c r="L144" s="648"/>
      <c r="M144" s="648" t="s">
        <v>767</v>
      </c>
    </row>
    <row r="145" spans="1:13" x14ac:dyDescent="0.25">
      <c r="A145" s="645" t="s">
        <v>763</v>
      </c>
      <c r="B145" s="646" t="s">
        <v>764</v>
      </c>
      <c r="C145" s="645" t="s">
        <v>992</v>
      </c>
      <c r="D145" s="649">
        <v>1</v>
      </c>
      <c r="E145" s="649">
        <v>4</v>
      </c>
      <c r="F145" s="649">
        <v>285</v>
      </c>
      <c r="G145" s="645" t="s">
        <v>812</v>
      </c>
      <c r="H145" s="645" t="s">
        <v>813</v>
      </c>
      <c r="I145" s="645"/>
      <c r="J145" s="645" t="s">
        <v>894</v>
      </c>
      <c r="K145" s="645"/>
      <c r="L145" s="645"/>
      <c r="M145" s="645" t="s">
        <v>767</v>
      </c>
    </row>
    <row r="146" spans="1:13" x14ac:dyDescent="0.25">
      <c r="A146" s="645" t="s">
        <v>763</v>
      </c>
      <c r="B146" s="646" t="s">
        <v>764</v>
      </c>
      <c r="C146" s="645" t="s">
        <v>993</v>
      </c>
      <c r="D146" s="647">
        <v>2</v>
      </c>
      <c r="E146" s="647">
        <v>8</v>
      </c>
      <c r="F146" s="647">
        <v>350</v>
      </c>
      <c r="G146" s="648" t="s">
        <v>807</v>
      </c>
      <c r="H146" s="648" t="s">
        <v>774</v>
      </c>
      <c r="I146" s="645" t="s">
        <v>901</v>
      </c>
      <c r="J146" s="645" t="s">
        <v>894</v>
      </c>
      <c r="K146" s="648" t="s">
        <v>538</v>
      </c>
      <c r="L146" s="648"/>
      <c r="M146" s="648" t="s">
        <v>767</v>
      </c>
    </row>
    <row r="147" spans="1:13" x14ac:dyDescent="0.25">
      <c r="A147" s="645" t="s">
        <v>763</v>
      </c>
      <c r="B147" s="646" t="s">
        <v>764</v>
      </c>
      <c r="C147" s="645" t="s">
        <v>994</v>
      </c>
      <c r="D147" s="649">
        <v>2</v>
      </c>
      <c r="E147" s="649">
        <v>8</v>
      </c>
      <c r="F147" s="649">
        <v>350</v>
      </c>
      <c r="G147" s="645" t="s">
        <v>773</v>
      </c>
      <c r="H147" s="645" t="s">
        <v>808</v>
      </c>
      <c r="I147" s="645"/>
      <c r="J147" s="648" t="s">
        <v>914</v>
      </c>
      <c r="K147" s="645"/>
      <c r="L147" s="645"/>
      <c r="M147" s="645" t="s">
        <v>767</v>
      </c>
    </row>
    <row r="148" spans="1:13" x14ac:dyDescent="0.25">
      <c r="A148" s="645" t="s">
        <v>763</v>
      </c>
      <c r="B148" s="646" t="s">
        <v>764</v>
      </c>
      <c r="C148" s="645" t="s">
        <v>995</v>
      </c>
      <c r="D148" s="647">
        <v>2</v>
      </c>
      <c r="E148" s="647">
        <v>2</v>
      </c>
      <c r="F148" s="647">
        <v>2244</v>
      </c>
      <c r="G148" s="648" t="s">
        <v>773</v>
      </c>
      <c r="H148" s="648" t="s">
        <v>774</v>
      </c>
      <c r="I148" s="648" t="s">
        <v>547</v>
      </c>
      <c r="J148" s="648" t="s">
        <v>775</v>
      </c>
      <c r="K148" s="648" t="s">
        <v>538</v>
      </c>
      <c r="L148" s="648"/>
      <c r="M148" s="648" t="s">
        <v>767</v>
      </c>
    </row>
    <row r="149" spans="1:13" x14ac:dyDescent="0.25">
      <c r="A149" s="645" t="s">
        <v>763</v>
      </c>
      <c r="B149" s="646" t="s">
        <v>764</v>
      </c>
      <c r="C149" s="645" t="s">
        <v>996</v>
      </c>
      <c r="D149" s="649">
        <v>2</v>
      </c>
      <c r="E149" s="649">
        <v>1</v>
      </c>
      <c r="F149" s="649">
        <v>40</v>
      </c>
      <c r="G149" s="645" t="s">
        <v>825</v>
      </c>
      <c r="H149" s="645" t="s">
        <v>808</v>
      </c>
      <c r="I149" s="645"/>
      <c r="J149" s="648" t="s">
        <v>914</v>
      </c>
      <c r="K149" s="645"/>
      <c r="L149" s="645"/>
      <c r="M149" s="645" t="s">
        <v>767</v>
      </c>
    </row>
    <row r="150" spans="1:13" x14ac:dyDescent="0.25">
      <c r="A150" s="645" t="s">
        <v>768</v>
      </c>
      <c r="B150" s="646" t="s">
        <v>916</v>
      </c>
      <c r="C150" s="645" t="s">
        <v>997</v>
      </c>
      <c r="D150" s="647">
        <v>2</v>
      </c>
      <c r="E150" s="647">
        <v>0.5</v>
      </c>
      <c r="F150" s="647">
        <v>41</v>
      </c>
      <c r="G150" s="648" t="s">
        <v>778</v>
      </c>
      <c r="H150" s="648" t="s">
        <v>784</v>
      </c>
      <c r="I150" s="648"/>
      <c r="J150" s="648" t="s">
        <v>914</v>
      </c>
      <c r="K150" s="648"/>
      <c r="L150" s="648"/>
      <c r="M150" s="648" t="s">
        <v>767</v>
      </c>
    </row>
    <row r="151" spans="1:13" x14ac:dyDescent="0.25">
      <c r="A151" s="645" t="s">
        <v>763</v>
      </c>
      <c r="B151" s="646" t="s">
        <v>764</v>
      </c>
      <c r="C151" s="645" t="s">
        <v>998</v>
      </c>
      <c r="D151" s="649">
        <v>8</v>
      </c>
      <c r="E151" s="649">
        <v>8</v>
      </c>
      <c r="F151" s="649">
        <v>280</v>
      </c>
      <c r="G151" s="645" t="s">
        <v>817</v>
      </c>
      <c r="H151" s="645" t="s">
        <v>774</v>
      </c>
      <c r="I151" s="645"/>
      <c r="J151" s="648" t="s">
        <v>914</v>
      </c>
      <c r="K151" s="645"/>
      <c r="L151" s="645"/>
      <c r="M151" s="645" t="s">
        <v>767</v>
      </c>
    </row>
  </sheetData>
  <pageMargins left="0.78740157499999996" right="0.78740157499999996" top="0.984251969" bottom="0.984251969" header="0.4921259845" footer="0.4921259845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>
    <tabColor theme="6" tint="-0.249977111117893"/>
  </sheetPr>
  <dimension ref="A1:Y115"/>
  <sheetViews>
    <sheetView topLeftCell="A29" zoomScale="80" zoomScaleNormal="80" workbookViewId="0">
      <selection activeCell="Q80" sqref="Q80"/>
    </sheetView>
  </sheetViews>
  <sheetFormatPr baseColWidth="10" defaultRowHeight="15" x14ac:dyDescent="0.25"/>
  <cols>
    <col min="1" max="1" width="11.42578125" style="1"/>
    <col min="2" max="2" width="29.28515625" style="1" customWidth="1"/>
    <col min="3" max="3" width="6.28515625" style="319" customWidth="1"/>
    <col min="4" max="4" width="24.140625" style="1" customWidth="1"/>
    <col min="5" max="5" width="8.7109375" style="1" customWidth="1"/>
    <col min="6" max="6" width="11.140625" style="1" customWidth="1"/>
    <col min="7" max="8" width="8.140625" style="1" customWidth="1"/>
    <col min="9" max="9" width="13" style="1" customWidth="1"/>
    <col min="10" max="10" width="17.28515625" style="1" customWidth="1"/>
    <col min="11" max="11" width="23.28515625" style="1" customWidth="1"/>
    <col min="12" max="12" width="21.42578125" style="1" customWidth="1"/>
    <col min="13" max="13" width="5.85546875" style="1" customWidth="1"/>
    <col min="14" max="14" width="4.7109375" style="318" customWidth="1"/>
    <col min="15" max="15" width="4.28515625" customWidth="1"/>
    <col min="16" max="16" width="14.5703125" style="317" customWidth="1"/>
    <col min="17" max="17" width="16.28515625" style="1" customWidth="1"/>
    <col min="18" max="16384" width="11.42578125" style="1"/>
  </cols>
  <sheetData>
    <row r="1" spans="2:20" ht="23.25" x14ac:dyDescent="0.35">
      <c r="O1" s="318"/>
      <c r="P1" s="577" t="s">
        <v>609</v>
      </c>
      <c r="Q1" s="318"/>
      <c r="R1" s="318"/>
      <c r="S1" s="318"/>
      <c r="T1" s="318"/>
    </row>
    <row r="2" spans="2:20" ht="15.75" thickBot="1" x14ac:dyDescent="0.3">
      <c r="O2" s="1"/>
      <c r="P2" s="1"/>
    </row>
    <row r="3" spans="2:20" ht="16.5" thickBot="1" x14ac:dyDescent="0.3">
      <c r="O3" s="1"/>
      <c r="P3" s="576" t="s">
        <v>608</v>
      </c>
      <c r="Q3" s="323" t="s">
        <v>607</v>
      </c>
    </row>
    <row r="4" spans="2:20" ht="41.25" customHeight="1" x14ac:dyDescent="0.25">
      <c r="B4" s="575" t="s">
        <v>606</v>
      </c>
      <c r="C4" s="768">
        <v>42614</v>
      </c>
      <c r="D4" s="768"/>
      <c r="E4" s="574"/>
      <c r="F4" s="573"/>
      <c r="G4" s="573"/>
      <c r="H4" s="573"/>
      <c r="I4" s="573"/>
      <c r="J4" s="573"/>
      <c r="K4" s="573"/>
      <c r="L4" s="573"/>
      <c r="O4" s="1"/>
      <c r="P4" s="1"/>
    </row>
    <row r="5" spans="2:20" ht="26.25" thickBot="1" x14ac:dyDescent="0.3">
      <c r="P5" s="572" t="s">
        <v>605</v>
      </c>
      <c r="Q5" s="572" t="s">
        <v>604</v>
      </c>
    </row>
    <row r="6" spans="2:20" ht="18.75" x14ac:dyDescent="0.3">
      <c r="B6" s="694" t="s">
        <v>603</v>
      </c>
      <c r="C6" s="695"/>
      <c r="D6" s="695"/>
      <c r="E6" s="695"/>
      <c r="F6" s="695"/>
      <c r="G6" s="695"/>
      <c r="H6" s="695"/>
      <c r="I6" s="695"/>
      <c r="J6" s="695"/>
      <c r="K6" s="695"/>
      <c r="L6" s="769"/>
    </row>
    <row r="7" spans="2:20" ht="18" customHeight="1" thickBot="1" x14ac:dyDescent="0.3">
      <c r="B7" s="770" t="s">
        <v>336</v>
      </c>
      <c r="C7" s="771"/>
      <c r="D7" s="771"/>
      <c r="E7" s="772"/>
      <c r="F7" s="770" t="s">
        <v>345</v>
      </c>
      <c r="G7" s="772"/>
      <c r="H7" s="770" t="s">
        <v>339</v>
      </c>
      <c r="I7" s="772"/>
      <c r="J7" s="571" t="s">
        <v>340</v>
      </c>
      <c r="K7" s="571" t="s">
        <v>369</v>
      </c>
      <c r="L7" s="571" t="s">
        <v>337</v>
      </c>
    </row>
    <row r="8" spans="2:20" ht="15" customHeight="1" thickBot="1" x14ac:dyDescent="0.3">
      <c r="B8" s="773" t="s">
        <v>370</v>
      </c>
      <c r="C8" s="774"/>
      <c r="D8" s="774"/>
      <c r="E8" s="775"/>
      <c r="F8" s="570" t="s">
        <v>371</v>
      </c>
      <c r="G8" s="569" t="s">
        <v>350</v>
      </c>
      <c r="H8" s="776"/>
      <c r="I8" s="777"/>
      <c r="J8" s="568">
        <v>0</v>
      </c>
      <c r="K8" s="563">
        <v>36</v>
      </c>
      <c r="L8" s="598">
        <f>H8*J8</f>
        <v>0</v>
      </c>
      <c r="P8" s="323" t="s">
        <v>595</v>
      </c>
      <c r="Q8" s="322" t="s">
        <v>602</v>
      </c>
    </row>
    <row r="9" spans="2:20" ht="16.5" customHeight="1" thickBot="1" x14ac:dyDescent="0.3">
      <c r="B9" s="683" t="s">
        <v>372</v>
      </c>
      <c r="C9" s="685"/>
      <c r="D9" s="685"/>
      <c r="E9" s="757"/>
      <c r="F9" s="566">
        <v>1000</v>
      </c>
      <c r="G9" s="565" t="s">
        <v>350</v>
      </c>
      <c r="H9" s="760">
        <v>975</v>
      </c>
      <c r="I9" s="761">
        <v>975</v>
      </c>
      <c r="J9" s="564">
        <v>1</v>
      </c>
      <c r="K9" s="563">
        <v>36</v>
      </c>
      <c r="L9" s="598">
        <f>H9*J9</f>
        <v>975</v>
      </c>
      <c r="P9" s="323" t="s">
        <v>595</v>
      </c>
      <c r="Q9" s="322" t="s">
        <v>601</v>
      </c>
    </row>
    <row r="10" spans="2:20" ht="16.5" customHeight="1" thickBot="1" x14ac:dyDescent="0.3">
      <c r="B10" s="683" t="s">
        <v>373</v>
      </c>
      <c r="C10" s="685"/>
      <c r="D10" s="685"/>
      <c r="E10" s="757"/>
      <c r="F10" s="566">
        <v>200</v>
      </c>
      <c r="G10" s="565" t="s">
        <v>350</v>
      </c>
      <c r="H10" s="760"/>
      <c r="I10" s="761"/>
      <c r="J10" s="564">
        <v>0</v>
      </c>
      <c r="K10" s="563">
        <v>36</v>
      </c>
      <c r="L10" s="599">
        <f>J10*H10</f>
        <v>0</v>
      </c>
      <c r="P10" s="323" t="s">
        <v>595</v>
      </c>
      <c r="Q10" s="322" t="s">
        <v>600</v>
      </c>
    </row>
    <row r="11" spans="2:20" ht="16.5" customHeight="1" thickBot="1" x14ac:dyDescent="0.3">
      <c r="B11" s="683" t="s">
        <v>374</v>
      </c>
      <c r="C11" s="685"/>
      <c r="D11" s="685"/>
      <c r="E11" s="757"/>
      <c r="F11" s="566">
        <v>100</v>
      </c>
      <c r="G11" s="565" t="s">
        <v>350</v>
      </c>
      <c r="H11" s="760"/>
      <c r="I11" s="761"/>
      <c r="J11" s="564">
        <v>0</v>
      </c>
      <c r="K11" s="563">
        <v>36</v>
      </c>
      <c r="L11" s="599">
        <f t="shared" ref="L11:L21" si="0">H11*J11</f>
        <v>0</v>
      </c>
      <c r="P11" s="323" t="s">
        <v>595</v>
      </c>
      <c r="Q11" s="322" t="s">
        <v>599</v>
      </c>
    </row>
    <row r="12" spans="2:20" ht="16.5" customHeight="1" thickBot="1" x14ac:dyDescent="0.3">
      <c r="B12" s="683" t="s">
        <v>375</v>
      </c>
      <c r="C12" s="685"/>
      <c r="D12" s="685"/>
      <c r="E12" s="757"/>
      <c r="F12" s="566">
        <v>100</v>
      </c>
      <c r="G12" s="565" t="s">
        <v>350</v>
      </c>
      <c r="H12" s="778">
        <v>1320</v>
      </c>
      <c r="I12" s="779">
        <v>1013</v>
      </c>
      <c r="J12" s="626">
        <v>1</v>
      </c>
      <c r="K12" s="627">
        <v>36</v>
      </c>
      <c r="L12" s="628">
        <f t="shared" si="0"/>
        <v>1320</v>
      </c>
      <c r="P12" s="323" t="s">
        <v>595</v>
      </c>
      <c r="Q12" s="322" t="s">
        <v>598</v>
      </c>
    </row>
    <row r="13" spans="2:20" ht="16.5" customHeight="1" thickBot="1" x14ac:dyDescent="0.3">
      <c r="B13" s="683" t="s">
        <v>376</v>
      </c>
      <c r="C13" s="685"/>
      <c r="D13" s="685"/>
      <c r="E13" s="757"/>
      <c r="F13" s="566">
        <v>10</v>
      </c>
      <c r="G13" s="565" t="s">
        <v>350</v>
      </c>
      <c r="H13" s="760"/>
      <c r="I13" s="761"/>
      <c r="J13" s="564">
        <v>0</v>
      </c>
      <c r="K13" s="563">
        <v>36</v>
      </c>
      <c r="L13" s="599">
        <f t="shared" si="0"/>
        <v>0</v>
      </c>
      <c r="P13" s="323" t="s">
        <v>595</v>
      </c>
      <c r="Q13" s="322" t="s">
        <v>598</v>
      </c>
    </row>
    <row r="14" spans="2:20" ht="16.5" customHeight="1" thickBot="1" x14ac:dyDescent="0.3">
      <c r="B14" s="683" t="s">
        <v>377</v>
      </c>
      <c r="C14" s="685"/>
      <c r="D14" s="685"/>
      <c r="E14" s="757"/>
      <c r="F14" s="566">
        <v>100</v>
      </c>
      <c r="G14" s="565" t="s">
        <v>350</v>
      </c>
      <c r="H14" s="760"/>
      <c r="I14" s="761"/>
      <c r="J14" s="564">
        <v>0</v>
      </c>
      <c r="K14" s="563">
        <v>36</v>
      </c>
      <c r="L14" s="599">
        <f t="shared" si="0"/>
        <v>0</v>
      </c>
      <c r="P14" s="323" t="s">
        <v>595</v>
      </c>
      <c r="Q14" s="322" t="s">
        <v>597</v>
      </c>
    </row>
    <row r="15" spans="2:20" ht="16.5" customHeight="1" thickBot="1" x14ac:dyDescent="0.3">
      <c r="B15" s="683" t="s">
        <v>378</v>
      </c>
      <c r="C15" s="685"/>
      <c r="D15" s="685"/>
      <c r="E15" s="757"/>
      <c r="F15" s="566">
        <v>10</v>
      </c>
      <c r="G15" s="565" t="s">
        <v>350</v>
      </c>
      <c r="H15" s="760"/>
      <c r="I15" s="761"/>
      <c r="J15" s="564">
        <v>0</v>
      </c>
      <c r="K15" s="563">
        <v>36</v>
      </c>
      <c r="L15" s="599">
        <f t="shared" si="0"/>
        <v>0</v>
      </c>
      <c r="P15" s="323" t="s">
        <v>595</v>
      </c>
      <c r="Q15" s="322" t="s">
        <v>597</v>
      </c>
    </row>
    <row r="16" spans="2:20" ht="16.5" customHeight="1" thickBot="1" x14ac:dyDescent="0.3">
      <c r="B16" s="683" t="s">
        <v>379</v>
      </c>
      <c r="C16" s="685"/>
      <c r="D16" s="685"/>
      <c r="E16" s="757"/>
      <c r="F16" s="566">
        <v>20</v>
      </c>
      <c r="G16" s="565" t="s">
        <v>350</v>
      </c>
      <c r="H16" s="760"/>
      <c r="I16" s="761"/>
      <c r="J16" s="564">
        <v>0</v>
      </c>
      <c r="K16" s="563">
        <v>36</v>
      </c>
      <c r="L16" s="599">
        <f t="shared" si="0"/>
        <v>0</v>
      </c>
      <c r="P16" s="323" t="s">
        <v>595</v>
      </c>
      <c r="Q16" s="322" t="s">
        <v>596</v>
      </c>
    </row>
    <row r="17" spans="1:25" ht="15" customHeight="1" thickBot="1" x14ac:dyDescent="0.3">
      <c r="B17" s="683" t="s">
        <v>379</v>
      </c>
      <c r="C17" s="685"/>
      <c r="D17" s="685"/>
      <c r="E17" s="757"/>
      <c r="F17" s="566">
        <v>10</v>
      </c>
      <c r="G17" s="565" t="s">
        <v>350</v>
      </c>
      <c r="H17" s="760"/>
      <c r="I17" s="761"/>
      <c r="J17" s="564" t="s">
        <v>579</v>
      </c>
      <c r="K17" s="563">
        <v>36</v>
      </c>
      <c r="L17" s="599">
        <f t="shared" si="0"/>
        <v>0</v>
      </c>
      <c r="P17" s="323" t="s">
        <v>595</v>
      </c>
      <c r="Q17" s="322" t="s">
        <v>596</v>
      </c>
    </row>
    <row r="18" spans="1:25" ht="15" customHeight="1" thickBot="1" x14ac:dyDescent="0.3">
      <c r="B18" s="683" t="s">
        <v>380</v>
      </c>
      <c r="C18" s="685"/>
      <c r="D18" s="685"/>
      <c r="E18" s="757"/>
      <c r="F18" s="566">
        <v>20</v>
      </c>
      <c r="G18" s="565" t="s">
        <v>350</v>
      </c>
      <c r="H18" s="760">
        <v>720</v>
      </c>
      <c r="I18" s="761">
        <v>136</v>
      </c>
      <c r="J18" s="564">
        <v>1</v>
      </c>
      <c r="K18" s="563">
        <v>36</v>
      </c>
      <c r="L18" s="599">
        <f t="shared" si="0"/>
        <v>720</v>
      </c>
      <c r="P18" s="323" t="s">
        <v>595</v>
      </c>
      <c r="Q18" s="322" t="s">
        <v>596</v>
      </c>
    </row>
    <row r="19" spans="1:25" ht="15" customHeight="1" thickBot="1" x14ac:dyDescent="0.3">
      <c r="B19" s="683" t="s">
        <v>381</v>
      </c>
      <c r="C19" s="685"/>
      <c r="D19" s="685"/>
      <c r="E19" s="757"/>
      <c r="F19" s="566">
        <v>20</v>
      </c>
      <c r="G19" s="565" t="s">
        <v>350</v>
      </c>
      <c r="H19" s="760"/>
      <c r="I19" s="761"/>
      <c r="J19" s="564">
        <v>0</v>
      </c>
      <c r="K19" s="563">
        <v>36</v>
      </c>
      <c r="L19" s="599">
        <f t="shared" si="0"/>
        <v>0</v>
      </c>
      <c r="P19" s="323" t="s">
        <v>595</v>
      </c>
      <c r="Q19" s="322" t="s">
        <v>594</v>
      </c>
    </row>
    <row r="20" spans="1:25" ht="15" customHeight="1" thickBot="1" x14ac:dyDescent="0.3">
      <c r="B20" s="683" t="s">
        <v>381</v>
      </c>
      <c r="C20" s="685"/>
      <c r="D20" s="685"/>
      <c r="E20" s="757"/>
      <c r="F20" s="566">
        <v>10</v>
      </c>
      <c r="G20" s="565" t="s">
        <v>350</v>
      </c>
      <c r="H20" s="760"/>
      <c r="I20" s="761"/>
      <c r="J20" s="564" t="s">
        <v>579</v>
      </c>
      <c r="K20" s="563">
        <v>36</v>
      </c>
      <c r="L20" s="599">
        <f t="shared" si="0"/>
        <v>0</v>
      </c>
      <c r="P20" s="323" t="s">
        <v>595</v>
      </c>
      <c r="Q20" s="322" t="s">
        <v>594</v>
      </c>
    </row>
    <row r="21" spans="1:25" ht="15.75" customHeight="1" thickBot="1" x14ac:dyDescent="0.3">
      <c r="B21" s="683" t="s">
        <v>382</v>
      </c>
      <c r="C21" s="685"/>
      <c r="D21" s="685"/>
      <c r="E21" s="757"/>
      <c r="F21" s="566">
        <v>1</v>
      </c>
      <c r="G21" s="565" t="s">
        <v>350</v>
      </c>
      <c r="H21" s="760"/>
      <c r="I21" s="761"/>
      <c r="J21" s="564">
        <v>0</v>
      </c>
      <c r="K21" s="563">
        <v>36</v>
      </c>
      <c r="L21" s="599">
        <f t="shared" si="0"/>
        <v>0</v>
      </c>
      <c r="P21" s="323" t="s">
        <v>595</v>
      </c>
      <c r="Q21" s="322" t="s">
        <v>594</v>
      </c>
    </row>
    <row r="22" spans="1:25" ht="15.75" hidden="1" customHeight="1" thickBot="1" x14ac:dyDescent="0.3">
      <c r="B22" s="454"/>
      <c r="C22" s="494"/>
      <c r="D22" s="453"/>
      <c r="E22" s="453"/>
      <c r="F22" s="453"/>
      <c r="G22" s="453"/>
      <c r="H22" s="453"/>
      <c r="I22" s="453"/>
      <c r="J22" s="453"/>
      <c r="K22" s="453"/>
      <c r="L22" s="561"/>
      <c r="Q22" s="1" t="s">
        <v>594</v>
      </c>
    </row>
    <row r="23" spans="1:25" ht="18.75" x14ac:dyDescent="0.3">
      <c r="B23" s="762" t="s">
        <v>383</v>
      </c>
      <c r="C23" s="763"/>
      <c r="D23" s="763"/>
      <c r="E23" s="763"/>
      <c r="F23" s="763"/>
      <c r="G23" s="763"/>
      <c r="H23" s="763"/>
      <c r="I23" s="763"/>
      <c r="J23" s="763"/>
      <c r="K23" s="764"/>
      <c r="L23" s="560">
        <f>L8+L9</f>
        <v>975</v>
      </c>
      <c r="P23" s="1"/>
    </row>
    <row r="24" spans="1:25" ht="19.5" thickBot="1" x14ac:dyDescent="0.35">
      <c r="B24" s="765" t="s">
        <v>384</v>
      </c>
      <c r="C24" s="766"/>
      <c r="D24" s="766"/>
      <c r="E24" s="766"/>
      <c r="F24" s="766"/>
      <c r="G24" s="766"/>
      <c r="H24" s="766"/>
      <c r="I24" s="766"/>
      <c r="J24" s="766"/>
      <c r="K24" s="767"/>
      <c r="L24" s="559">
        <f>L25-L23</f>
        <v>2040</v>
      </c>
      <c r="P24" s="1"/>
    </row>
    <row r="25" spans="1:25" ht="19.5" thickBot="1" x14ac:dyDescent="0.35">
      <c r="B25" s="658" t="s">
        <v>338</v>
      </c>
      <c r="C25" s="659"/>
      <c r="D25" s="659"/>
      <c r="E25" s="659"/>
      <c r="F25" s="659"/>
      <c r="G25" s="659"/>
      <c r="H25" s="659"/>
      <c r="I25" s="659"/>
      <c r="J25" s="659"/>
      <c r="K25" s="660"/>
      <c r="L25" s="558">
        <f>SUM(L8:L22)</f>
        <v>3015</v>
      </c>
      <c r="P25" s="1"/>
    </row>
    <row r="26" spans="1:25" ht="15.75" thickBot="1" x14ac:dyDescent="0.3"/>
    <row r="27" spans="1:25" ht="19.5" thickBot="1" x14ac:dyDescent="0.35">
      <c r="B27" s="694" t="s">
        <v>593</v>
      </c>
      <c r="C27" s="695"/>
      <c r="D27" s="695"/>
      <c r="E27" s="695"/>
      <c r="F27" s="695"/>
      <c r="G27" s="695"/>
      <c r="H27" s="695"/>
      <c r="I27" s="695"/>
      <c r="J27" s="695"/>
      <c r="K27" s="411"/>
      <c r="L27" s="410"/>
    </row>
    <row r="28" spans="1:25" ht="18.75" customHeight="1" thickBot="1" x14ac:dyDescent="0.3">
      <c r="B28" s="753" t="s">
        <v>336</v>
      </c>
      <c r="C28" s="754"/>
      <c r="D28" s="754"/>
      <c r="E28" s="754"/>
      <c r="F28" s="754"/>
      <c r="G28" s="755"/>
      <c r="H28" s="753" t="s">
        <v>339</v>
      </c>
      <c r="I28" s="756"/>
      <c r="J28" s="409" t="s">
        <v>340</v>
      </c>
      <c r="K28" s="409" t="s">
        <v>385</v>
      </c>
      <c r="L28" s="407" t="s">
        <v>337</v>
      </c>
    </row>
    <row r="29" spans="1:25" ht="30" customHeight="1" thickBot="1" x14ac:dyDescent="0.3">
      <c r="A29" s="1">
        <v>4</v>
      </c>
      <c r="B29" s="683" t="s">
        <v>386</v>
      </c>
      <c r="C29" s="685"/>
      <c r="D29" s="685"/>
      <c r="E29" s="685"/>
      <c r="F29" s="685"/>
      <c r="G29" s="757"/>
      <c r="H29" s="758">
        <v>136.5</v>
      </c>
      <c r="I29" s="759"/>
      <c r="J29" s="401">
        <v>0</v>
      </c>
      <c r="K29" s="557"/>
      <c r="L29" s="600">
        <f>H29*J29</f>
        <v>0</v>
      </c>
      <c r="P29" s="323" t="s">
        <v>748</v>
      </c>
      <c r="Q29" s="322" t="s">
        <v>592</v>
      </c>
    </row>
    <row r="30" spans="1:25" ht="30" customHeight="1" thickBot="1" x14ac:dyDescent="0.3">
      <c r="B30" s="743" t="s">
        <v>487</v>
      </c>
      <c r="C30" s="744"/>
      <c r="D30" s="744"/>
      <c r="E30" s="744"/>
      <c r="F30" s="744"/>
      <c r="G30" s="745"/>
      <c r="H30" s="746">
        <v>19.7</v>
      </c>
      <c r="I30" s="747"/>
      <c r="J30" s="401">
        <v>22</v>
      </c>
      <c r="K30" s="557"/>
      <c r="L30" s="600">
        <f>H30*J30</f>
        <v>433.4</v>
      </c>
      <c r="N30" s="742"/>
      <c r="P30" s="323" t="s">
        <v>748</v>
      </c>
      <c r="Q30" s="419" t="s">
        <v>591</v>
      </c>
    </row>
    <row r="31" spans="1:25" ht="30" customHeight="1" thickBot="1" x14ac:dyDescent="0.3">
      <c r="A31" s="1">
        <v>9</v>
      </c>
      <c r="B31" s="743" t="s">
        <v>388</v>
      </c>
      <c r="C31" s="744"/>
      <c r="D31" s="744"/>
      <c r="E31" s="744"/>
      <c r="F31" s="744"/>
      <c r="G31" s="745"/>
      <c r="H31" s="746">
        <v>160.6</v>
      </c>
      <c r="I31" s="747"/>
      <c r="J31" s="401">
        <v>5</v>
      </c>
      <c r="K31" s="557"/>
      <c r="L31" s="600">
        <f>H31*J31</f>
        <v>803</v>
      </c>
      <c r="N31" s="742"/>
      <c r="P31" s="323" t="s">
        <v>748</v>
      </c>
      <c r="Q31" s="419" t="s">
        <v>589</v>
      </c>
    </row>
    <row r="32" spans="1:25" ht="19.5" thickBot="1" x14ac:dyDescent="0.35">
      <c r="B32" s="658" t="s">
        <v>342</v>
      </c>
      <c r="C32" s="659"/>
      <c r="D32" s="659"/>
      <c r="E32" s="659"/>
      <c r="F32" s="659"/>
      <c r="G32" s="659"/>
      <c r="H32" s="659"/>
      <c r="I32" s="659"/>
      <c r="J32" s="659"/>
      <c r="K32" s="660"/>
      <c r="L32" s="601">
        <f>SUM(L29:L31)</f>
        <v>1236.4000000000001</v>
      </c>
      <c r="N32" s="742"/>
      <c r="P32" s="552"/>
      <c r="Q32" s="552"/>
      <c r="R32" s="552"/>
      <c r="S32" s="552"/>
      <c r="T32" s="552"/>
      <c r="U32" s="552"/>
      <c r="V32" s="552"/>
      <c r="W32" s="552"/>
      <c r="X32" s="552"/>
      <c r="Y32" s="552"/>
    </row>
    <row r="33" spans="1:18" s="552" customFormat="1" ht="34.5" customHeight="1" thickBot="1" x14ac:dyDescent="0.25">
      <c r="B33" s="555"/>
      <c r="C33" s="330"/>
      <c r="D33" s="555"/>
      <c r="E33" s="555"/>
      <c r="F33" s="554"/>
      <c r="N33" s="742"/>
      <c r="P33" s="553"/>
    </row>
    <row r="34" spans="1:18" ht="19.5" thickBot="1" x14ac:dyDescent="0.35">
      <c r="B34" s="694" t="s">
        <v>343</v>
      </c>
      <c r="C34" s="695"/>
      <c r="D34" s="695"/>
      <c r="E34" s="695"/>
      <c r="F34" s="695"/>
      <c r="G34" s="695"/>
      <c r="H34" s="695"/>
      <c r="I34" s="695"/>
      <c r="J34" s="695"/>
      <c r="K34" s="411"/>
      <c r="L34" s="410"/>
      <c r="N34" s="742"/>
      <c r="P34" s="1"/>
    </row>
    <row r="35" spans="1:18" ht="15.75" customHeight="1" thickBot="1" x14ac:dyDescent="0.3">
      <c r="B35" s="551" t="s">
        <v>391</v>
      </c>
      <c r="C35" s="446"/>
      <c r="D35" s="550"/>
      <c r="E35" s="550"/>
      <c r="F35" s="550"/>
      <c r="G35" s="549"/>
      <c r="H35" s="549"/>
      <c r="I35" s="549"/>
      <c r="J35" s="549"/>
      <c r="K35" s="549"/>
      <c r="L35" s="548"/>
      <c r="M35" s="547"/>
      <c r="N35" s="742"/>
      <c r="P35" s="1"/>
    </row>
    <row r="36" spans="1:18" ht="39" thickBot="1" x14ac:dyDescent="0.3">
      <c r="B36" s="589" t="s">
        <v>344</v>
      </c>
      <c r="C36" s="748" t="s">
        <v>345</v>
      </c>
      <c r="D36" s="749"/>
      <c r="E36" s="591" t="s">
        <v>346</v>
      </c>
      <c r="F36" s="590" t="s">
        <v>347</v>
      </c>
      <c r="G36" s="703" t="s">
        <v>340</v>
      </c>
      <c r="H36" s="750"/>
      <c r="I36" s="409" t="s">
        <v>348</v>
      </c>
      <c r="J36" s="409" t="s">
        <v>392</v>
      </c>
      <c r="K36" s="408" t="s">
        <v>385</v>
      </c>
      <c r="L36" s="407" t="s">
        <v>337</v>
      </c>
      <c r="N36" s="742"/>
      <c r="P36" s="1"/>
      <c r="Q36" s="1">
        <v>16</v>
      </c>
    </row>
    <row r="37" spans="1:18" ht="15" customHeight="1" x14ac:dyDescent="0.25">
      <c r="B37" s="489" t="s">
        <v>393</v>
      </c>
      <c r="C37" s="521">
        <v>1</v>
      </c>
      <c r="D37" s="520" t="s">
        <v>349</v>
      </c>
      <c r="E37" s="519">
        <v>100</v>
      </c>
      <c r="F37" s="543">
        <v>1</v>
      </c>
      <c r="G37" s="751">
        <v>2</v>
      </c>
      <c r="H37" s="752"/>
      <c r="I37" s="531"/>
      <c r="J37" s="517">
        <f>G37*E37</f>
        <v>200</v>
      </c>
      <c r="K37" s="531"/>
      <c r="L37" s="602">
        <f t="shared" ref="L37:L56" si="1">J37*CT_VALEUR_POINT*(1-CT_REMISE_POINTS)</f>
        <v>90.000000000000014</v>
      </c>
      <c r="N37" s="742"/>
      <c r="P37" s="1"/>
    </row>
    <row r="38" spans="1:18" ht="15" customHeight="1" x14ac:dyDescent="0.25">
      <c r="B38" s="542" t="s">
        <v>394</v>
      </c>
      <c r="C38" s="509">
        <v>100</v>
      </c>
      <c r="D38" s="508" t="s">
        <v>395</v>
      </c>
      <c r="E38" s="541">
        <v>150</v>
      </c>
      <c r="F38" s="540">
        <v>1</v>
      </c>
      <c r="G38" s="706">
        <v>2</v>
      </c>
      <c r="H38" s="739"/>
      <c r="I38" s="511"/>
      <c r="J38" s="512">
        <f>E38*G38</f>
        <v>300</v>
      </c>
      <c r="K38" s="511"/>
      <c r="L38" s="603">
        <f t="shared" si="1"/>
        <v>135.00000000000003</v>
      </c>
      <c r="N38" s="742"/>
      <c r="P38" s="1"/>
    </row>
    <row r="39" spans="1:18" ht="15" customHeight="1" x14ac:dyDescent="0.25">
      <c r="B39" s="480" t="s">
        <v>396</v>
      </c>
      <c r="C39" s="538">
        <v>100</v>
      </c>
      <c r="D39" s="478" t="s">
        <v>395</v>
      </c>
      <c r="E39" s="536">
        <v>150</v>
      </c>
      <c r="F39" s="537">
        <v>1</v>
      </c>
      <c r="G39" s="706">
        <v>1</v>
      </c>
      <c r="H39" s="707"/>
      <c r="I39" s="475"/>
      <c r="J39" s="534">
        <f>G39*E39</f>
        <v>150</v>
      </c>
      <c r="K39" s="475"/>
      <c r="L39" s="604">
        <f t="shared" si="1"/>
        <v>67.500000000000014</v>
      </c>
      <c r="N39" s="742"/>
      <c r="P39" s="1"/>
    </row>
    <row r="40" spans="1:18" ht="15" customHeight="1" x14ac:dyDescent="0.25">
      <c r="B40" s="480" t="s">
        <v>351</v>
      </c>
      <c r="C40" s="538">
        <v>8</v>
      </c>
      <c r="D40" s="478" t="s">
        <v>352</v>
      </c>
      <c r="E40" s="536">
        <v>64</v>
      </c>
      <c r="F40" s="537">
        <v>1</v>
      </c>
      <c r="G40" s="706">
        <v>2</v>
      </c>
      <c r="H40" s="707"/>
      <c r="I40" s="475"/>
      <c r="J40" s="534">
        <f>E40*G40</f>
        <v>128</v>
      </c>
      <c r="K40" s="475"/>
      <c r="L40" s="604">
        <f t="shared" si="1"/>
        <v>57.600000000000009</v>
      </c>
      <c r="N40" s="742"/>
      <c r="P40" s="1"/>
    </row>
    <row r="41" spans="1:18" ht="15" customHeight="1" x14ac:dyDescent="0.25">
      <c r="B41" s="480" t="s">
        <v>353</v>
      </c>
      <c r="C41" s="515">
        <v>1</v>
      </c>
      <c r="D41" s="478" t="s">
        <v>354</v>
      </c>
      <c r="E41" s="536">
        <v>75</v>
      </c>
      <c r="F41" s="535">
        <v>1</v>
      </c>
      <c r="G41" s="706">
        <v>6</v>
      </c>
      <c r="H41" s="707"/>
      <c r="I41" s="473"/>
      <c r="J41" s="534">
        <f>G41*E41</f>
        <v>450</v>
      </c>
      <c r="K41" s="475"/>
      <c r="L41" s="604">
        <f t="shared" si="1"/>
        <v>202.50000000000003</v>
      </c>
      <c r="N41" s="742"/>
      <c r="P41" s="1"/>
    </row>
    <row r="42" spans="1:18" ht="15.75" customHeight="1" thickBot="1" x14ac:dyDescent="0.3">
      <c r="A42" s="453">
        <v>2</v>
      </c>
      <c r="B42" s="463" t="s">
        <v>355</v>
      </c>
      <c r="C42" s="533">
        <v>1</v>
      </c>
      <c r="D42" s="461" t="s">
        <v>356</v>
      </c>
      <c r="E42" s="499">
        <v>110</v>
      </c>
      <c r="F42" s="498">
        <v>1</v>
      </c>
      <c r="G42" s="687">
        <v>0</v>
      </c>
      <c r="H42" s="688"/>
      <c r="I42" s="456"/>
      <c r="J42" s="497">
        <f>G42*E42</f>
        <v>0</v>
      </c>
      <c r="K42" s="458"/>
      <c r="L42" s="605">
        <f t="shared" si="1"/>
        <v>0</v>
      </c>
      <c r="N42" s="742"/>
      <c r="P42" s="1"/>
      <c r="R42" s="2"/>
    </row>
    <row r="43" spans="1:18" ht="3.75" customHeight="1" thickBot="1" x14ac:dyDescent="0.3">
      <c r="A43" s="453"/>
      <c r="B43" s="495"/>
      <c r="C43" s="494"/>
      <c r="D43" s="453"/>
      <c r="E43" s="415"/>
      <c r="F43" s="525"/>
      <c r="G43" s="492"/>
      <c r="H43" s="491"/>
      <c r="I43" s="491"/>
      <c r="J43" s="492"/>
      <c r="K43" s="491"/>
      <c r="L43" s="606">
        <f t="shared" si="1"/>
        <v>0</v>
      </c>
      <c r="N43" s="742"/>
      <c r="P43" s="1"/>
    </row>
    <row r="44" spans="1:18" ht="15" customHeight="1" x14ac:dyDescent="0.25">
      <c r="A44" s="453"/>
      <c r="B44" s="489" t="s">
        <v>397</v>
      </c>
      <c r="C44" s="532">
        <v>1</v>
      </c>
      <c r="D44" s="520" t="s">
        <v>357</v>
      </c>
      <c r="E44" s="519">
        <v>350</v>
      </c>
      <c r="F44" s="518">
        <v>36</v>
      </c>
      <c r="G44" s="737">
        <v>11</v>
      </c>
      <c r="H44" s="738"/>
      <c r="I44" s="629"/>
      <c r="J44" s="630">
        <f>G44*E44</f>
        <v>3850</v>
      </c>
      <c r="K44" s="630" t="s">
        <v>751</v>
      </c>
      <c r="L44" s="631">
        <f>J44*CT_VALEUR_POINT*(1-CT_REMISE_POINTS)</f>
        <v>1732.5000000000002</v>
      </c>
      <c r="N44" s="742"/>
      <c r="P44" s="1"/>
    </row>
    <row r="45" spans="1:18" ht="15" customHeight="1" x14ac:dyDescent="0.25">
      <c r="A45" s="453"/>
      <c r="B45" s="530" t="s">
        <v>397</v>
      </c>
      <c r="C45" s="529">
        <v>1</v>
      </c>
      <c r="D45" s="528" t="s">
        <v>357</v>
      </c>
      <c r="E45" s="507">
        <v>650</v>
      </c>
      <c r="F45" s="506">
        <v>1</v>
      </c>
      <c r="G45" s="706">
        <v>0</v>
      </c>
      <c r="H45" s="739"/>
      <c r="I45" s="505"/>
      <c r="J45" s="504">
        <f>E45*G45</f>
        <v>0</v>
      </c>
      <c r="K45" s="504"/>
      <c r="L45" s="607">
        <f>J45*CT_VALEUR_POINT*(1-CT_REMISE_POINTS)</f>
        <v>0</v>
      </c>
      <c r="N45" s="586"/>
      <c r="P45" s="1"/>
    </row>
    <row r="46" spans="1:18" ht="15.75" customHeight="1" thickBot="1" x14ac:dyDescent="0.3">
      <c r="A46" s="453"/>
      <c r="B46" s="463" t="s">
        <v>398</v>
      </c>
      <c r="C46" s="515">
        <v>16</v>
      </c>
      <c r="D46" s="461" t="s">
        <v>358</v>
      </c>
      <c r="E46" s="499">
        <v>192</v>
      </c>
      <c r="F46" s="498">
        <v>1</v>
      </c>
      <c r="G46" s="740">
        <v>122</v>
      </c>
      <c r="H46" s="741"/>
      <c r="I46" s="632"/>
      <c r="J46" s="633">
        <f>G46*E46</f>
        <v>23424</v>
      </c>
      <c r="K46" s="633" t="s">
        <v>752</v>
      </c>
      <c r="L46" s="634">
        <f>J46*CT_VALEUR_POINT*(1-CT_REMISE_POINTS)</f>
        <v>10540.800000000001</v>
      </c>
      <c r="P46" s="1"/>
    </row>
    <row r="47" spans="1:18" ht="5.25" customHeight="1" thickBot="1" x14ac:dyDescent="0.3">
      <c r="A47" s="453"/>
      <c r="B47" s="495"/>
      <c r="C47" s="446"/>
      <c r="D47" s="445"/>
      <c r="E47" s="525"/>
      <c r="F47" s="525"/>
      <c r="G47" s="524"/>
      <c r="H47" s="523"/>
      <c r="I47" s="491"/>
      <c r="J47" s="492"/>
      <c r="K47" s="492"/>
      <c r="L47" s="606">
        <f t="shared" si="1"/>
        <v>0</v>
      </c>
      <c r="P47" s="1"/>
    </row>
    <row r="48" spans="1:18" ht="15" customHeight="1" x14ac:dyDescent="0.25">
      <c r="A48" s="453">
        <v>5</v>
      </c>
      <c r="B48" s="725" t="s">
        <v>399</v>
      </c>
      <c r="C48" s="521">
        <v>10</v>
      </c>
      <c r="D48" s="520" t="s">
        <v>400</v>
      </c>
      <c r="E48" s="519">
        <v>2400</v>
      </c>
      <c r="F48" s="518">
        <v>1</v>
      </c>
      <c r="G48" s="727">
        <v>11</v>
      </c>
      <c r="H48" s="728"/>
      <c r="I48" s="629"/>
      <c r="J48" s="630">
        <f>G48*E48</f>
        <v>26400</v>
      </c>
      <c r="K48" s="635" t="s">
        <v>753</v>
      </c>
      <c r="L48" s="631">
        <f>J48*CT_VALEUR_POINT*(1-CT_REMISE_POINTS)</f>
        <v>11880.000000000002</v>
      </c>
      <c r="P48" s="1"/>
    </row>
    <row r="49" spans="1:25" ht="15" customHeight="1" x14ac:dyDescent="0.25">
      <c r="A49" s="453">
        <v>10</v>
      </c>
      <c r="B49" s="726"/>
      <c r="C49" s="515">
        <v>500</v>
      </c>
      <c r="D49" s="478" t="s">
        <v>358</v>
      </c>
      <c r="E49" s="514">
        <v>160</v>
      </c>
      <c r="F49" s="514">
        <v>1</v>
      </c>
      <c r="G49" s="729">
        <v>17</v>
      </c>
      <c r="H49" s="730"/>
      <c r="I49" s="608"/>
      <c r="J49" s="609">
        <f>G49*E49</f>
        <v>2720</v>
      </c>
      <c r="K49" s="636" t="s">
        <v>754</v>
      </c>
      <c r="L49" s="611">
        <f>J49*CT_VALEUR_POINT*(1-CT_REMISE_POINTS)</f>
        <v>1224.0000000000002</v>
      </c>
      <c r="P49" s="1"/>
    </row>
    <row r="50" spans="1:25" ht="15" customHeight="1" x14ac:dyDescent="0.25">
      <c r="A50" s="453"/>
      <c r="B50" s="731" t="s">
        <v>360</v>
      </c>
      <c r="C50" s="509">
        <v>10</v>
      </c>
      <c r="D50" s="508" t="s">
        <v>400</v>
      </c>
      <c r="E50" s="507">
        <v>600</v>
      </c>
      <c r="F50" s="506">
        <v>1</v>
      </c>
      <c r="G50" s="733">
        <v>17</v>
      </c>
      <c r="H50" s="734"/>
      <c r="I50" s="637"/>
      <c r="J50" s="638">
        <f>G50*E50</f>
        <v>10200</v>
      </c>
      <c r="K50" s="639" t="s">
        <v>755</v>
      </c>
      <c r="L50" s="640">
        <f>J50*CT_VALEUR_POINT*(1-CT_REMISE_POINTS)</f>
        <v>4590.0000000000009</v>
      </c>
      <c r="P50" s="1"/>
    </row>
    <row r="51" spans="1:25" ht="15.75" customHeight="1" thickBot="1" x14ac:dyDescent="0.3">
      <c r="A51" s="453">
        <v>10</v>
      </c>
      <c r="B51" s="732"/>
      <c r="C51" s="501">
        <v>500</v>
      </c>
      <c r="D51" s="500" t="s">
        <v>358</v>
      </c>
      <c r="E51" s="499">
        <v>40</v>
      </c>
      <c r="F51" s="498">
        <v>1</v>
      </c>
      <c r="G51" s="735">
        <v>12</v>
      </c>
      <c r="H51" s="736"/>
      <c r="I51" s="456"/>
      <c r="J51" s="457">
        <f>G51*E51</f>
        <v>480</v>
      </c>
      <c r="K51" s="641"/>
      <c r="L51" s="642">
        <f>J51*CT_VALEUR_POINT*(1-CT_REMISE_POINTS)</f>
        <v>216.00000000000003</v>
      </c>
      <c r="P51" s="1"/>
    </row>
    <row r="52" spans="1:25" ht="3.75" customHeight="1" thickBot="1" x14ac:dyDescent="0.3">
      <c r="A52" s="453"/>
      <c r="B52" s="495"/>
      <c r="C52" s="494"/>
      <c r="D52" s="453"/>
      <c r="E52" s="415"/>
      <c r="F52" s="493"/>
      <c r="G52" s="492"/>
      <c r="H52" s="491"/>
      <c r="I52" s="491"/>
      <c r="J52" s="492"/>
      <c r="K52" s="491"/>
      <c r="L52" s="612">
        <f t="shared" si="1"/>
        <v>0</v>
      </c>
      <c r="P52" s="1"/>
    </row>
    <row r="53" spans="1:25" ht="15" customHeight="1" x14ac:dyDescent="0.25">
      <c r="A53" s="453">
        <v>58</v>
      </c>
      <c r="B53" s="489" t="s">
        <v>401</v>
      </c>
      <c r="C53" s="488">
        <v>1</v>
      </c>
      <c r="D53" s="487" t="s">
        <v>361</v>
      </c>
      <c r="E53" s="486">
        <v>20</v>
      </c>
      <c r="F53" s="485">
        <v>1</v>
      </c>
      <c r="G53" s="712">
        <v>98</v>
      </c>
      <c r="H53" s="713"/>
      <c r="I53" s="484"/>
      <c r="J53" s="483">
        <f>G53*E53</f>
        <v>1960</v>
      </c>
      <c r="K53" s="482"/>
      <c r="L53" s="602">
        <f>J53*CT_VALEUR_POINT*(1-CT_REMISE_POINTS)</f>
        <v>882.00000000000011</v>
      </c>
      <c r="P53" s="1"/>
    </row>
    <row r="54" spans="1:25" ht="15" customHeight="1" x14ac:dyDescent="0.25">
      <c r="A54" s="453"/>
      <c r="B54" s="480" t="s">
        <v>402</v>
      </c>
      <c r="C54" s="479">
        <v>1</v>
      </c>
      <c r="D54" s="478" t="s">
        <v>403</v>
      </c>
      <c r="E54" s="477">
        <v>60</v>
      </c>
      <c r="F54" s="476">
        <v>1</v>
      </c>
      <c r="G54" s="714">
        <v>1</v>
      </c>
      <c r="H54" s="715"/>
      <c r="I54" s="475"/>
      <c r="J54" s="474">
        <v>60</v>
      </c>
      <c r="K54" s="473"/>
      <c r="L54" s="604">
        <f>J54*CT_VALEUR_POINT*(1-CT_REMISE_POINTS)</f>
        <v>27.000000000000004</v>
      </c>
      <c r="P54" s="1"/>
    </row>
    <row r="55" spans="1:25" ht="15" customHeight="1" x14ac:dyDescent="0.25">
      <c r="A55" s="453"/>
      <c r="B55" s="472" t="s">
        <v>404</v>
      </c>
      <c r="C55" s="471">
        <v>100</v>
      </c>
      <c r="D55" s="470" t="s">
        <v>395</v>
      </c>
      <c r="E55" s="469">
        <v>850</v>
      </c>
      <c r="F55" s="468">
        <v>1</v>
      </c>
      <c r="G55" s="714">
        <v>0</v>
      </c>
      <c r="H55" s="716"/>
      <c r="I55" s="467"/>
      <c r="J55" s="466">
        <f>G55*E55</f>
        <v>0</v>
      </c>
      <c r="K55" s="465"/>
      <c r="L55" s="613">
        <f>J55*CT_VALEUR_POINT*(1-CT_REMISE_POINTS)</f>
        <v>0</v>
      </c>
      <c r="P55" s="1"/>
    </row>
    <row r="56" spans="1:25" ht="15.75" customHeight="1" thickBot="1" x14ac:dyDescent="0.3">
      <c r="A56" s="453"/>
      <c r="B56" s="463" t="s">
        <v>154</v>
      </c>
      <c r="C56" s="462">
        <v>1</v>
      </c>
      <c r="D56" s="461" t="s">
        <v>155</v>
      </c>
      <c r="E56" s="460">
        <v>125</v>
      </c>
      <c r="F56" s="459">
        <v>1</v>
      </c>
      <c r="G56" s="717">
        <v>1</v>
      </c>
      <c r="H56" s="718"/>
      <c r="I56" s="458"/>
      <c r="J56" s="457">
        <f>G56*E56</f>
        <v>125</v>
      </c>
      <c r="K56" s="456"/>
      <c r="L56" s="605">
        <f t="shared" si="1"/>
        <v>56.250000000000007</v>
      </c>
      <c r="P56" s="1"/>
    </row>
    <row r="57" spans="1:25" ht="6.75" customHeight="1" thickBot="1" x14ac:dyDescent="0.3">
      <c r="B57" s="454"/>
      <c r="C57" s="415"/>
      <c r="D57" s="453"/>
      <c r="E57" s="453"/>
      <c r="F57" s="453"/>
      <c r="G57" s="453"/>
      <c r="H57" s="453"/>
      <c r="I57" s="453"/>
      <c r="J57" s="453"/>
      <c r="K57" s="453"/>
      <c r="L57" s="453"/>
      <c r="M57" s="453"/>
      <c r="P57" s="1"/>
    </row>
    <row r="58" spans="1:25" ht="30.75" customHeight="1" thickBot="1" x14ac:dyDescent="0.3">
      <c r="A58" s="453"/>
      <c r="B58" s="452" t="s">
        <v>362</v>
      </c>
      <c r="C58" s="719">
        <v>1.5</v>
      </c>
      <c r="D58" s="720"/>
      <c r="E58" s="721" t="s">
        <v>405</v>
      </c>
      <c r="F58" s="722"/>
      <c r="G58" s="451">
        <v>0.7</v>
      </c>
      <c r="H58" s="723" t="s">
        <v>406</v>
      </c>
      <c r="I58" s="724"/>
      <c r="J58" s="450">
        <f>SUM(J37:J56)</f>
        <v>70447</v>
      </c>
      <c r="K58" s="449" t="s">
        <v>407</v>
      </c>
      <c r="L58" s="614">
        <f>SUM(L37:L56)</f>
        <v>31701.15</v>
      </c>
      <c r="P58" s="323" t="s">
        <v>587</v>
      </c>
      <c r="Q58" s="419" t="s">
        <v>588</v>
      </c>
      <c r="R58" s="419"/>
      <c r="S58" s="419"/>
      <c r="T58" s="419"/>
      <c r="U58" s="419"/>
      <c r="V58" s="419"/>
      <c r="W58" s="419"/>
      <c r="X58" s="419"/>
      <c r="Y58" s="419"/>
    </row>
    <row r="59" spans="1:25" ht="22.5" customHeight="1" thickBot="1" x14ac:dyDescent="0.3">
      <c r="B59" s="447" t="s">
        <v>408</v>
      </c>
      <c r="C59" s="446"/>
      <c r="D59" s="445"/>
      <c r="E59" s="445"/>
      <c r="F59" s="445"/>
      <c r="G59" s="445"/>
      <c r="H59" s="445"/>
      <c r="I59" s="445"/>
      <c r="J59" s="445"/>
      <c r="K59" s="445"/>
      <c r="L59" s="444"/>
      <c r="Q59" s="419"/>
      <c r="R59" s="419"/>
      <c r="S59" s="419"/>
      <c r="T59" s="419"/>
      <c r="U59" s="419"/>
      <c r="V59" s="419"/>
      <c r="W59" s="419"/>
      <c r="X59" s="419"/>
      <c r="Y59" s="419"/>
    </row>
    <row r="60" spans="1:25" ht="26.25" thickBot="1" x14ac:dyDescent="0.3">
      <c r="B60" s="443" t="s">
        <v>344</v>
      </c>
      <c r="C60" s="701" t="s">
        <v>345</v>
      </c>
      <c r="D60" s="702"/>
      <c r="E60" s="587" t="s">
        <v>409</v>
      </c>
      <c r="F60" s="588" t="s">
        <v>369</v>
      </c>
      <c r="G60" s="703" t="s">
        <v>340</v>
      </c>
      <c r="H60" s="704"/>
      <c r="I60" s="703" t="s">
        <v>348</v>
      </c>
      <c r="J60" s="705"/>
      <c r="K60" s="409" t="s">
        <v>385</v>
      </c>
      <c r="L60" s="407" t="s">
        <v>337</v>
      </c>
      <c r="P60" s="1"/>
      <c r="Q60" s="419"/>
      <c r="R60" s="419"/>
      <c r="S60" s="419"/>
      <c r="T60" s="419"/>
      <c r="U60" s="419"/>
      <c r="V60" s="419"/>
      <c r="W60" s="419"/>
      <c r="X60" s="419"/>
      <c r="Y60" s="419"/>
    </row>
    <row r="61" spans="1:25" ht="15" customHeight="1" x14ac:dyDescent="0.25">
      <c r="B61" s="440" t="s">
        <v>410</v>
      </c>
      <c r="C61" s="439">
        <v>5</v>
      </c>
      <c r="D61" s="438" t="s">
        <v>411</v>
      </c>
      <c r="E61" s="437">
        <v>139</v>
      </c>
      <c r="F61" s="436">
        <v>1</v>
      </c>
      <c r="G61" s="706">
        <v>0</v>
      </c>
      <c r="H61" s="707"/>
      <c r="I61" s="708"/>
      <c r="J61" s="709"/>
      <c r="K61" s="435"/>
      <c r="L61" s="615">
        <f>E61*G61</f>
        <v>0</v>
      </c>
      <c r="P61" s="1"/>
      <c r="Q61" s="419"/>
      <c r="R61" s="419"/>
      <c r="S61" s="419"/>
      <c r="T61" s="419"/>
      <c r="U61" s="419"/>
      <c r="V61" s="419"/>
      <c r="W61" s="419"/>
      <c r="X61" s="419"/>
      <c r="Y61" s="419"/>
    </row>
    <row r="62" spans="1:25" ht="15" customHeight="1" x14ac:dyDescent="0.25">
      <c r="B62" s="433" t="s">
        <v>412</v>
      </c>
      <c r="C62" s="432">
        <v>1</v>
      </c>
      <c r="D62" s="431" t="s">
        <v>359</v>
      </c>
      <c r="E62" s="430">
        <v>890</v>
      </c>
      <c r="F62" s="429">
        <v>36</v>
      </c>
      <c r="G62" s="706">
        <v>1</v>
      </c>
      <c r="H62" s="707"/>
      <c r="I62" s="710"/>
      <c r="J62" s="711"/>
      <c r="K62" s="423"/>
      <c r="L62" s="604">
        <f>E62*G62</f>
        <v>890</v>
      </c>
      <c r="P62" s="1"/>
      <c r="Q62" s="419"/>
      <c r="R62" s="419"/>
      <c r="S62" s="419"/>
      <c r="T62" s="419"/>
      <c r="U62" s="419"/>
      <c r="V62" s="419"/>
      <c r="W62" s="419"/>
      <c r="X62" s="419"/>
      <c r="Y62" s="419"/>
    </row>
    <row r="63" spans="1:25" ht="15.75" customHeight="1" thickBot="1" x14ac:dyDescent="0.3">
      <c r="B63" s="428" t="s">
        <v>413</v>
      </c>
      <c r="C63" s="427">
        <v>1</v>
      </c>
      <c r="D63" s="426" t="s">
        <v>414</v>
      </c>
      <c r="E63" s="425">
        <v>90</v>
      </c>
      <c r="F63" s="424">
        <v>1</v>
      </c>
      <c r="G63" s="687">
        <v>1</v>
      </c>
      <c r="H63" s="688"/>
      <c r="I63" s="689"/>
      <c r="J63" s="690"/>
      <c r="K63" s="423"/>
      <c r="L63" s="604">
        <f>E63*G63</f>
        <v>90</v>
      </c>
      <c r="P63" s="1"/>
      <c r="Q63" s="419"/>
      <c r="R63" s="419"/>
      <c r="S63" s="419"/>
      <c r="T63" s="419"/>
      <c r="U63" s="419"/>
      <c r="V63" s="419"/>
      <c r="W63" s="419"/>
      <c r="X63" s="419"/>
      <c r="Y63" s="419"/>
    </row>
    <row r="64" spans="1:25" ht="15.75" customHeight="1" thickBot="1" x14ac:dyDescent="0.3">
      <c r="B64" s="418"/>
      <c r="C64" s="417"/>
      <c r="D64" s="417"/>
      <c r="E64" s="417"/>
      <c r="F64" s="417"/>
      <c r="G64" s="417"/>
      <c r="H64" s="416"/>
      <c r="I64" s="416"/>
      <c r="J64" s="415"/>
      <c r="K64" s="421" t="s">
        <v>407</v>
      </c>
      <c r="L64" s="420">
        <f>SUM(L61:L63)</f>
        <v>980</v>
      </c>
      <c r="P64" s="323" t="s">
        <v>587</v>
      </c>
      <c r="Q64" s="419" t="s">
        <v>408</v>
      </c>
      <c r="R64" s="419"/>
      <c r="S64" s="419"/>
      <c r="T64" s="419"/>
      <c r="U64" s="419"/>
      <c r="V64" s="419"/>
      <c r="W64" s="419"/>
      <c r="X64" s="419"/>
      <c r="Y64" s="419"/>
    </row>
    <row r="65" spans="1:16" ht="11.25" customHeight="1" thickBot="1" x14ac:dyDescent="0.3">
      <c r="B65" s="418"/>
      <c r="C65" s="417"/>
      <c r="D65" s="417"/>
      <c r="E65" s="417"/>
      <c r="F65" s="417"/>
      <c r="G65" s="417"/>
      <c r="H65" s="416"/>
      <c r="I65" s="416"/>
      <c r="J65" s="415"/>
      <c r="K65" s="414"/>
      <c r="L65" s="413"/>
      <c r="P65" s="1"/>
    </row>
    <row r="66" spans="1:16" ht="21.75" thickBot="1" x14ac:dyDescent="0.3">
      <c r="B66" s="691" t="s">
        <v>363</v>
      </c>
      <c r="C66" s="692"/>
      <c r="D66" s="692"/>
      <c r="E66" s="692"/>
      <c r="F66" s="692"/>
      <c r="G66" s="692"/>
      <c r="H66" s="692"/>
      <c r="I66" s="692"/>
      <c r="J66" s="692"/>
      <c r="K66" s="693"/>
      <c r="L66" s="412">
        <f>L64+L58</f>
        <v>32681.15</v>
      </c>
    </row>
    <row r="67" spans="1:16" ht="13.5" customHeight="1" thickBot="1" x14ac:dyDescent="0.3">
      <c r="B67" s="331"/>
      <c r="J67" s="2"/>
      <c r="K67" s="2"/>
    </row>
    <row r="68" spans="1:16" ht="19.5" thickBot="1" x14ac:dyDescent="0.35">
      <c r="B68" s="694" t="s">
        <v>415</v>
      </c>
      <c r="C68" s="695"/>
      <c r="D68" s="695"/>
      <c r="E68" s="695"/>
      <c r="F68" s="695"/>
      <c r="G68" s="695"/>
      <c r="H68" s="695"/>
      <c r="I68" s="695"/>
      <c r="J68" s="695"/>
      <c r="K68" s="411"/>
      <c r="L68" s="410"/>
    </row>
    <row r="69" spans="1:16" ht="40.5" customHeight="1" thickBot="1" x14ac:dyDescent="0.3">
      <c r="B69" s="696" t="s">
        <v>364</v>
      </c>
      <c r="C69" s="697"/>
      <c r="D69" s="697"/>
      <c r="E69" s="697"/>
      <c r="F69" s="697"/>
      <c r="G69" s="697"/>
      <c r="H69" s="409" t="s">
        <v>345</v>
      </c>
      <c r="I69" s="409" t="s">
        <v>339</v>
      </c>
      <c r="J69" s="408" t="s">
        <v>340</v>
      </c>
      <c r="K69" s="408" t="s">
        <v>341</v>
      </c>
      <c r="L69" s="407" t="s">
        <v>337</v>
      </c>
    </row>
    <row r="70" spans="1:16" x14ac:dyDescent="0.25">
      <c r="B70" s="698" t="s">
        <v>416</v>
      </c>
      <c r="C70" s="699"/>
      <c r="D70" s="699"/>
      <c r="E70" s="699"/>
      <c r="F70" s="699"/>
      <c r="G70" s="700"/>
      <c r="H70" s="406">
        <v>0.09</v>
      </c>
      <c r="I70" s="616">
        <f>ROUNDUP(L66*H70,0)</f>
        <v>2942</v>
      </c>
      <c r="J70" s="401">
        <v>1</v>
      </c>
      <c r="K70" s="404"/>
      <c r="L70" s="617">
        <f>I70*J70</f>
        <v>2942</v>
      </c>
    </row>
    <row r="71" spans="1:16" x14ac:dyDescent="0.25">
      <c r="A71" s="1">
        <v>13</v>
      </c>
      <c r="B71" s="677" t="s">
        <v>586</v>
      </c>
      <c r="C71" s="678"/>
      <c r="D71" s="678"/>
      <c r="E71" s="678"/>
      <c r="F71" s="678"/>
      <c r="G71" s="679"/>
      <c r="H71" s="399">
        <v>1</v>
      </c>
      <c r="I71" s="618">
        <v>115</v>
      </c>
      <c r="J71" s="401">
        <v>24</v>
      </c>
      <c r="K71" s="400"/>
      <c r="L71" s="397">
        <f>I71*J71</f>
        <v>2760</v>
      </c>
    </row>
    <row r="72" spans="1:16" x14ac:dyDescent="0.25">
      <c r="B72" s="677" t="s">
        <v>585</v>
      </c>
      <c r="C72" s="678"/>
      <c r="D72" s="678"/>
      <c r="E72" s="678"/>
      <c r="F72" s="678"/>
      <c r="G72" s="679"/>
      <c r="H72" s="399">
        <v>1</v>
      </c>
      <c r="I72" s="618">
        <v>100</v>
      </c>
      <c r="J72" s="401">
        <v>15</v>
      </c>
      <c r="K72" s="400"/>
      <c r="L72" s="397">
        <f t="shared" ref="L72:L79" si="2">I72*J72</f>
        <v>1500</v>
      </c>
    </row>
    <row r="73" spans="1:16" x14ac:dyDescent="0.25">
      <c r="A73" s="1">
        <v>26</v>
      </c>
      <c r="B73" s="677" t="s">
        <v>584</v>
      </c>
      <c r="C73" s="678"/>
      <c r="D73" s="678"/>
      <c r="E73" s="678"/>
      <c r="F73" s="678"/>
      <c r="G73" s="679"/>
      <c r="H73" s="399">
        <v>1</v>
      </c>
      <c r="I73" s="618">
        <v>85</v>
      </c>
      <c r="J73" s="401">
        <v>19</v>
      </c>
      <c r="K73" s="400"/>
      <c r="L73" s="397">
        <f t="shared" si="2"/>
        <v>1615</v>
      </c>
    </row>
    <row r="74" spans="1:16" x14ac:dyDescent="0.25">
      <c r="B74" s="677" t="s">
        <v>583</v>
      </c>
      <c r="C74" s="678"/>
      <c r="D74" s="678"/>
      <c r="E74" s="678"/>
      <c r="F74" s="678"/>
      <c r="G74" s="679"/>
      <c r="H74" s="399">
        <v>1</v>
      </c>
      <c r="I74" s="618">
        <v>110</v>
      </c>
      <c r="J74" s="401"/>
      <c r="K74" s="400"/>
      <c r="L74" s="397">
        <f t="shared" si="2"/>
        <v>0</v>
      </c>
    </row>
    <row r="75" spans="1:16" x14ac:dyDescent="0.25">
      <c r="B75" s="677" t="s">
        <v>582</v>
      </c>
      <c r="C75" s="678"/>
      <c r="D75" s="678"/>
      <c r="E75" s="678"/>
      <c r="F75" s="678"/>
      <c r="G75" s="679"/>
      <c r="H75" s="399">
        <v>1</v>
      </c>
      <c r="I75" s="618">
        <v>90</v>
      </c>
      <c r="J75" s="401"/>
      <c r="K75" s="402"/>
      <c r="L75" s="397">
        <f t="shared" si="2"/>
        <v>0</v>
      </c>
    </row>
    <row r="76" spans="1:16" x14ac:dyDescent="0.25">
      <c r="B76" s="677" t="s">
        <v>581</v>
      </c>
      <c r="C76" s="678"/>
      <c r="D76" s="678"/>
      <c r="E76" s="678"/>
      <c r="F76" s="678"/>
      <c r="G76" s="679"/>
      <c r="H76" s="399">
        <v>1</v>
      </c>
      <c r="I76" s="618">
        <v>80</v>
      </c>
      <c r="J76" s="401"/>
      <c r="K76" s="402"/>
      <c r="L76" s="397">
        <f t="shared" si="2"/>
        <v>0</v>
      </c>
    </row>
    <row r="77" spans="1:16" x14ac:dyDescent="0.25">
      <c r="A77" s="1">
        <v>1</v>
      </c>
      <c r="B77" s="677" t="s">
        <v>580</v>
      </c>
      <c r="C77" s="678"/>
      <c r="D77" s="678"/>
      <c r="E77" s="678"/>
      <c r="F77" s="678"/>
      <c r="G77" s="679"/>
      <c r="H77" s="399">
        <v>1</v>
      </c>
      <c r="I77" s="618">
        <v>950</v>
      </c>
      <c r="J77" s="401">
        <v>1</v>
      </c>
      <c r="K77" s="400"/>
      <c r="L77" s="397">
        <f t="shared" si="2"/>
        <v>950</v>
      </c>
    </row>
    <row r="78" spans="1:16" x14ac:dyDescent="0.25">
      <c r="B78" s="677" t="s">
        <v>423</v>
      </c>
      <c r="C78" s="678"/>
      <c r="D78" s="678"/>
      <c r="E78" s="678"/>
      <c r="F78" s="678"/>
      <c r="G78" s="679"/>
      <c r="H78" s="399">
        <v>1</v>
      </c>
      <c r="I78" s="618">
        <v>10</v>
      </c>
      <c r="J78" s="392">
        <v>32</v>
      </c>
      <c r="K78" s="594"/>
      <c r="L78" s="397">
        <f t="shared" si="2"/>
        <v>320</v>
      </c>
    </row>
    <row r="79" spans="1:16" ht="15.75" customHeight="1" x14ac:dyDescent="0.25">
      <c r="A79" s="1">
        <v>1</v>
      </c>
      <c r="B79" s="677" t="s">
        <v>424</v>
      </c>
      <c r="C79" s="678"/>
      <c r="D79" s="678"/>
      <c r="E79" s="678"/>
      <c r="F79" s="396"/>
      <c r="G79" s="395"/>
      <c r="H79" s="394">
        <v>1</v>
      </c>
      <c r="I79" s="619">
        <v>2590</v>
      </c>
      <c r="J79" s="392">
        <v>1</v>
      </c>
      <c r="K79" s="594"/>
      <c r="L79" s="390">
        <f t="shared" si="2"/>
        <v>2590</v>
      </c>
    </row>
    <row r="80" spans="1:16" ht="15.75" thickBot="1" x14ac:dyDescent="0.3">
      <c r="B80" s="680" t="s">
        <v>425</v>
      </c>
      <c r="C80" s="681"/>
      <c r="D80" s="681"/>
      <c r="E80" s="681"/>
      <c r="F80" s="681"/>
      <c r="G80" s="682"/>
      <c r="H80" s="389">
        <v>1</v>
      </c>
      <c r="I80" s="388">
        <v>130</v>
      </c>
      <c r="J80" s="387">
        <v>0</v>
      </c>
      <c r="K80" s="386"/>
      <c r="L80" s="385">
        <f>I80*J80</f>
        <v>0</v>
      </c>
    </row>
    <row r="81" spans="2:16" x14ac:dyDescent="0.25">
      <c r="B81" s="675" t="s">
        <v>426</v>
      </c>
      <c r="C81" s="676"/>
      <c r="D81" s="676"/>
      <c r="E81" s="676"/>
      <c r="F81" s="676"/>
      <c r="G81" s="676"/>
      <c r="H81" s="350"/>
      <c r="I81" s="350"/>
      <c r="J81" s="349"/>
      <c r="K81" s="348"/>
      <c r="L81" s="347"/>
    </row>
    <row r="82" spans="2:16" ht="15" customHeight="1" x14ac:dyDescent="0.25">
      <c r="B82" s="683" t="s">
        <v>427</v>
      </c>
      <c r="C82" s="684"/>
      <c r="D82" s="685" t="s">
        <v>427</v>
      </c>
      <c r="E82" s="684"/>
      <c r="F82" s="685" t="s">
        <v>427</v>
      </c>
      <c r="G82" s="686"/>
      <c r="H82" s="379" t="s">
        <v>428</v>
      </c>
      <c r="I82" s="377"/>
      <c r="J82" s="377"/>
      <c r="K82" s="371"/>
      <c r="L82" s="620">
        <f>I82*J82</f>
        <v>0</v>
      </c>
    </row>
    <row r="83" spans="2:16" ht="15" customHeight="1" x14ac:dyDescent="0.25">
      <c r="B83" s="382" t="s">
        <v>429</v>
      </c>
      <c r="C83" s="592"/>
      <c r="D83" s="592"/>
      <c r="E83" s="592"/>
      <c r="F83" s="592"/>
      <c r="G83" s="593"/>
      <c r="H83" s="379">
        <v>1</v>
      </c>
      <c r="I83" s="378">
        <v>150</v>
      </c>
      <c r="J83" s="377"/>
      <c r="K83" s="371"/>
      <c r="L83" s="620">
        <f t="shared" ref="L83:L90" si="3">I83*J83</f>
        <v>0</v>
      </c>
    </row>
    <row r="84" spans="2:16" ht="15" customHeight="1" x14ac:dyDescent="0.25">
      <c r="B84" s="584" t="s">
        <v>430</v>
      </c>
      <c r="C84" s="592"/>
      <c r="D84" s="585"/>
      <c r="E84" s="592"/>
      <c r="F84" s="585"/>
      <c r="G84" s="593"/>
      <c r="H84" s="379">
        <v>1</v>
      </c>
      <c r="I84" s="378">
        <v>85</v>
      </c>
      <c r="J84" s="377"/>
      <c r="K84" s="371"/>
      <c r="L84" s="620">
        <f t="shared" si="3"/>
        <v>0</v>
      </c>
    </row>
    <row r="85" spans="2:16" ht="15" customHeight="1" x14ac:dyDescent="0.25">
      <c r="B85" s="382" t="s">
        <v>431</v>
      </c>
      <c r="C85" s="592"/>
      <c r="D85" s="592"/>
      <c r="E85" s="592"/>
      <c r="F85" s="592"/>
      <c r="G85" s="593"/>
      <c r="H85" s="379">
        <v>1</v>
      </c>
      <c r="I85" s="378">
        <v>55</v>
      </c>
      <c r="J85" s="377"/>
      <c r="K85" s="371"/>
      <c r="L85" s="620">
        <f t="shared" si="3"/>
        <v>0</v>
      </c>
    </row>
    <row r="86" spans="2:16" ht="15" customHeight="1" x14ac:dyDescent="0.25">
      <c r="B86" s="382" t="s">
        <v>432</v>
      </c>
      <c r="C86" s="592"/>
      <c r="D86" s="592"/>
      <c r="E86" s="592"/>
      <c r="F86" s="592"/>
      <c r="G86" s="593"/>
      <c r="H86" s="379">
        <v>1</v>
      </c>
      <c r="I86" s="378">
        <v>35</v>
      </c>
      <c r="J86" s="377"/>
      <c r="K86" s="371"/>
      <c r="L86" s="620">
        <f t="shared" si="3"/>
        <v>0</v>
      </c>
    </row>
    <row r="87" spans="2:16" ht="15" customHeight="1" thickBot="1" x14ac:dyDescent="0.3">
      <c r="B87" s="661" t="s">
        <v>433</v>
      </c>
      <c r="C87" s="662"/>
      <c r="D87" s="662"/>
      <c r="E87" s="662"/>
      <c r="F87" s="662"/>
      <c r="G87" s="375"/>
      <c r="H87" s="374">
        <v>2</v>
      </c>
      <c r="I87" s="373"/>
      <c r="J87" s="372"/>
      <c r="K87" s="371"/>
      <c r="L87" s="621">
        <f t="shared" si="3"/>
        <v>0</v>
      </c>
    </row>
    <row r="88" spans="2:16" ht="4.5" customHeight="1" thickBot="1" x14ac:dyDescent="0.3">
      <c r="B88" s="369"/>
      <c r="C88" s="368"/>
      <c r="D88" s="368"/>
      <c r="E88" s="368"/>
      <c r="F88" s="368"/>
      <c r="G88" s="368"/>
      <c r="H88" s="367"/>
      <c r="I88" s="366"/>
      <c r="J88" s="365"/>
      <c r="K88" s="364"/>
      <c r="L88" s="622"/>
    </row>
    <row r="89" spans="2:16" ht="15" customHeight="1" x14ac:dyDescent="0.25">
      <c r="B89" s="663" t="s">
        <v>434</v>
      </c>
      <c r="C89" s="664"/>
      <c r="D89" s="664"/>
      <c r="E89" s="595"/>
      <c r="F89" s="595"/>
      <c r="G89" s="361"/>
      <c r="H89" s="360">
        <v>1</v>
      </c>
      <c r="I89" s="359">
        <v>200</v>
      </c>
      <c r="J89" s="358"/>
      <c r="K89" s="357"/>
      <c r="L89" s="623">
        <f t="shared" si="3"/>
        <v>0</v>
      </c>
    </row>
    <row r="90" spans="2:16" ht="15" customHeight="1" thickBot="1" x14ac:dyDescent="0.3">
      <c r="B90" s="665" t="s">
        <v>435</v>
      </c>
      <c r="C90" s="666">
        <v>1</v>
      </c>
      <c r="D90" s="666" t="s">
        <v>435</v>
      </c>
      <c r="E90" s="666">
        <v>1</v>
      </c>
      <c r="F90" s="666" t="s">
        <v>435</v>
      </c>
      <c r="G90" s="667">
        <v>1</v>
      </c>
      <c r="H90" s="355">
        <v>1</v>
      </c>
      <c r="I90" s="354">
        <v>400</v>
      </c>
      <c r="J90" s="353"/>
      <c r="K90" s="352"/>
      <c r="L90" s="624">
        <f t="shared" si="3"/>
        <v>0</v>
      </c>
    </row>
    <row r="91" spans="2:16" x14ac:dyDescent="0.25">
      <c r="B91" s="668"/>
      <c r="C91" s="669"/>
      <c r="D91" s="669"/>
      <c r="E91" s="669"/>
      <c r="F91" s="669"/>
      <c r="G91" s="670"/>
      <c r="H91" s="350"/>
      <c r="I91" s="350"/>
      <c r="J91" s="349"/>
      <c r="K91" s="348"/>
      <c r="L91" s="347"/>
    </row>
    <row r="92" spans="2:16" s="333" customFormat="1" ht="18" customHeight="1" thickBot="1" x14ac:dyDescent="0.3">
      <c r="B92" s="671" t="s">
        <v>365</v>
      </c>
      <c r="C92" s="672"/>
      <c r="D92" s="672"/>
      <c r="E92" s="672"/>
      <c r="F92" s="672"/>
      <c r="G92" s="672"/>
      <c r="H92" s="346">
        <v>0.09</v>
      </c>
      <c r="I92" s="346"/>
      <c r="J92" s="345">
        <v>1</v>
      </c>
      <c r="K92" s="345"/>
      <c r="L92" s="344">
        <f>SUM(L70:L90)*H92</f>
        <v>1140.93</v>
      </c>
      <c r="N92" s="343"/>
    </row>
    <row r="93" spans="2:16" s="327" customFormat="1" ht="15.75" customHeight="1" x14ac:dyDescent="0.25">
      <c r="B93" s="673" t="s">
        <v>366</v>
      </c>
      <c r="C93" s="674"/>
      <c r="D93" s="673" t="s">
        <v>340</v>
      </c>
      <c r="E93" s="674"/>
      <c r="F93" s="675" t="s">
        <v>367</v>
      </c>
      <c r="G93" s="676"/>
      <c r="H93" s="337"/>
      <c r="I93" s="337"/>
      <c r="J93" s="336"/>
      <c r="K93" s="335"/>
      <c r="L93" s="340"/>
      <c r="N93" s="328"/>
      <c r="P93" s="333"/>
    </row>
    <row r="94" spans="2:16" s="327" customFormat="1" x14ac:dyDescent="0.25">
      <c r="B94" s="342"/>
      <c r="C94" s="341"/>
      <c r="D94" s="656" t="s">
        <v>579</v>
      </c>
      <c r="E94" s="656"/>
      <c r="F94" s="656"/>
      <c r="G94" s="656"/>
      <c r="H94" s="337"/>
      <c r="I94" s="337"/>
      <c r="J94" s="336"/>
      <c r="K94" s="335"/>
      <c r="L94" s="340"/>
      <c r="N94" s="328"/>
      <c r="P94" s="333"/>
    </row>
    <row r="95" spans="2:16" s="327" customFormat="1" ht="15.75" thickBot="1" x14ac:dyDescent="0.3">
      <c r="B95" s="339"/>
      <c r="C95" s="338"/>
      <c r="D95" s="657"/>
      <c r="E95" s="657"/>
      <c r="F95" s="657"/>
      <c r="G95" s="657"/>
      <c r="H95" s="337"/>
      <c r="I95" s="337"/>
      <c r="J95" s="336"/>
      <c r="K95" s="335"/>
      <c r="L95" s="334"/>
      <c r="N95" s="328"/>
      <c r="P95" s="333"/>
    </row>
    <row r="96" spans="2:16" s="327" customFormat="1" ht="19.5" thickBot="1" x14ac:dyDescent="0.25">
      <c r="B96" s="658" t="s">
        <v>368</v>
      </c>
      <c r="C96" s="659"/>
      <c r="D96" s="659"/>
      <c r="E96" s="659"/>
      <c r="F96" s="659"/>
      <c r="G96" s="659"/>
      <c r="H96" s="659"/>
      <c r="I96" s="659"/>
      <c r="J96" s="659"/>
      <c r="K96" s="660"/>
      <c r="L96" s="625">
        <f>SUM(L70:L95)</f>
        <v>13817.93</v>
      </c>
      <c r="N96" s="328"/>
    </row>
    <row r="97" spans="2:17" s="327" customFormat="1" ht="12.75" x14ac:dyDescent="0.2">
      <c r="B97" s="331"/>
      <c r="C97" s="330"/>
      <c r="L97" s="329"/>
      <c r="N97" s="328"/>
    </row>
    <row r="98" spans="2:17" ht="15.75" thickBot="1" x14ac:dyDescent="0.3"/>
    <row r="99" spans="2:17" ht="19.5" thickBot="1" x14ac:dyDescent="0.35">
      <c r="K99" s="326" t="s">
        <v>484</v>
      </c>
      <c r="L99" s="601">
        <f>L25+L32+L66+L96</f>
        <v>50750.48</v>
      </c>
    </row>
    <row r="100" spans="2:17" ht="19.5" thickBot="1" x14ac:dyDescent="0.35">
      <c r="K100" s="326" t="s">
        <v>485</v>
      </c>
      <c r="L100" s="601">
        <v>-1850</v>
      </c>
    </row>
    <row r="101" spans="2:17" ht="19.5" thickBot="1" x14ac:dyDescent="0.35">
      <c r="K101" s="326" t="s">
        <v>486</v>
      </c>
      <c r="L101" s="601">
        <f>L99+L100</f>
        <v>48900.480000000003</v>
      </c>
    </row>
    <row r="102" spans="2:17" ht="16.5" thickBot="1" x14ac:dyDescent="0.3">
      <c r="L102" s="320">
        <f>L96-L103</f>
        <v>12818.526</v>
      </c>
      <c r="P102" s="323" t="s">
        <v>577</v>
      </c>
      <c r="Q102" s="322" t="s">
        <v>576</v>
      </c>
    </row>
    <row r="103" spans="2:17" ht="16.5" thickBot="1" x14ac:dyDescent="0.3">
      <c r="L103" s="324">
        <f>L77+J70*(50*((3+0.98*(1+0.98))/5))</f>
        <v>999.404</v>
      </c>
      <c r="P103" s="323" t="s">
        <v>575</v>
      </c>
      <c r="Q103" s="322" t="s">
        <v>574</v>
      </c>
    </row>
    <row r="105" spans="2:17" ht="27" thickBot="1" x14ac:dyDescent="0.3">
      <c r="K105" s="596" t="s">
        <v>749</v>
      </c>
      <c r="L105" s="321">
        <v>60631.009653760004</v>
      </c>
    </row>
    <row r="106" spans="2:17" ht="16.5" thickBot="1" x14ac:dyDescent="0.3">
      <c r="L106" s="597">
        <f>L100*(L58+L64)/(L58+L64+L102)</f>
        <v>-1328.8034732379194</v>
      </c>
      <c r="P106" s="323" t="s">
        <v>587</v>
      </c>
      <c r="Q106" s="322" t="s">
        <v>485</v>
      </c>
    </row>
    <row r="107" spans="2:17" ht="16.5" thickBot="1" x14ac:dyDescent="0.3">
      <c r="L107" s="597">
        <f>L100*(L102)/(L58+L64+L102)</f>
        <v>-521.19652676208068</v>
      </c>
      <c r="P107" s="323" t="s">
        <v>577</v>
      </c>
      <c r="Q107" s="1" t="s">
        <v>485</v>
      </c>
    </row>
    <row r="115" spans="12:12" x14ac:dyDescent="0.25">
      <c r="L115" s="320"/>
    </row>
  </sheetData>
  <mergeCells count="110">
    <mergeCell ref="C4:D4"/>
    <mergeCell ref="B6:L6"/>
    <mergeCell ref="B7:E7"/>
    <mergeCell ref="F7:G7"/>
    <mergeCell ref="H7:I7"/>
    <mergeCell ref="B8:E8"/>
    <mergeCell ref="H8:I8"/>
    <mergeCell ref="B12:E12"/>
    <mergeCell ref="H12:I12"/>
    <mergeCell ref="B13:E13"/>
    <mergeCell ref="H13:I13"/>
    <mergeCell ref="B14:E14"/>
    <mergeCell ref="H14:I14"/>
    <mergeCell ref="B9:E9"/>
    <mergeCell ref="H9:I9"/>
    <mergeCell ref="B10:E10"/>
    <mergeCell ref="H10:I10"/>
    <mergeCell ref="B11:E11"/>
    <mergeCell ref="H11:I11"/>
    <mergeCell ref="B18:E18"/>
    <mergeCell ref="H18:I18"/>
    <mergeCell ref="B19:E19"/>
    <mergeCell ref="H19:I19"/>
    <mergeCell ref="B20:E20"/>
    <mergeCell ref="H20:I20"/>
    <mergeCell ref="B15:E15"/>
    <mergeCell ref="H15:I15"/>
    <mergeCell ref="B16:E16"/>
    <mergeCell ref="H16:I16"/>
    <mergeCell ref="B17:E17"/>
    <mergeCell ref="H17:I17"/>
    <mergeCell ref="B28:G28"/>
    <mergeCell ref="H28:I28"/>
    <mergeCell ref="B29:G29"/>
    <mergeCell ref="H29:I29"/>
    <mergeCell ref="B30:G30"/>
    <mergeCell ref="H30:I30"/>
    <mergeCell ref="B21:E21"/>
    <mergeCell ref="H21:I21"/>
    <mergeCell ref="B23:K23"/>
    <mergeCell ref="B24:K24"/>
    <mergeCell ref="B25:K25"/>
    <mergeCell ref="B27:J27"/>
    <mergeCell ref="G40:H40"/>
    <mergeCell ref="G41:H41"/>
    <mergeCell ref="G42:H42"/>
    <mergeCell ref="G44:H44"/>
    <mergeCell ref="G45:H45"/>
    <mergeCell ref="G46:H46"/>
    <mergeCell ref="N30:N44"/>
    <mergeCell ref="B31:G31"/>
    <mergeCell ref="H31:I31"/>
    <mergeCell ref="B32:K32"/>
    <mergeCell ref="B34:J34"/>
    <mergeCell ref="C36:D36"/>
    <mergeCell ref="G36:H36"/>
    <mergeCell ref="G37:H37"/>
    <mergeCell ref="G38:H38"/>
    <mergeCell ref="G39:H39"/>
    <mergeCell ref="G53:H53"/>
    <mergeCell ref="G54:H54"/>
    <mergeCell ref="G55:H55"/>
    <mergeCell ref="G56:H56"/>
    <mergeCell ref="C58:D58"/>
    <mergeCell ref="E58:F58"/>
    <mergeCell ref="H58:I58"/>
    <mergeCell ref="B48:B49"/>
    <mergeCell ref="G48:H48"/>
    <mergeCell ref="G49:H49"/>
    <mergeCell ref="B50:B51"/>
    <mergeCell ref="G50:H50"/>
    <mergeCell ref="G51:H51"/>
    <mergeCell ref="G63:H63"/>
    <mergeCell ref="I63:J63"/>
    <mergeCell ref="B66:K66"/>
    <mergeCell ref="B68:J68"/>
    <mergeCell ref="B69:G69"/>
    <mergeCell ref="B70:G70"/>
    <mergeCell ref="C60:D60"/>
    <mergeCell ref="G60:H60"/>
    <mergeCell ref="I60:J60"/>
    <mergeCell ref="G61:H61"/>
    <mergeCell ref="I61:J61"/>
    <mergeCell ref="G62:H62"/>
    <mergeCell ref="I62:J62"/>
    <mergeCell ref="B77:G77"/>
    <mergeCell ref="B78:G78"/>
    <mergeCell ref="B79:E79"/>
    <mergeCell ref="B80:G80"/>
    <mergeCell ref="B81:G81"/>
    <mergeCell ref="B82:G82"/>
    <mergeCell ref="B71:G71"/>
    <mergeCell ref="B72:G72"/>
    <mergeCell ref="B73:G73"/>
    <mergeCell ref="B74:G74"/>
    <mergeCell ref="B75:G75"/>
    <mergeCell ref="B76:G76"/>
    <mergeCell ref="D94:E94"/>
    <mergeCell ref="F94:G94"/>
    <mergeCell ref="D95:E95"/>
    <mergeCell ref="F95:G95"/>
    <mergeCell ref="B96:K96"/>
    <mergeCell ref="B87:F87"/>
    <mergeCell ref="B89:D89"/>
    <mergeCell ref="B90:G90"/>
    <mergeCell ref="B91:G91"/>
    <mergeCell ref="B92:G92"/>
    <mergeCell ref="B93:C93"/>
    <mergeCell ref="D93:E93"/>
    <mergeCell ref="F93:G93"/>
  </mergeCells>
  <pageMargins left="0.25" right="0.25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tabColor theme="6" tint="-0.249977111117893"/>
  </sheetPr>
  <dimension ref="A1:Y115"/>
  <sheetViews>
    <sheetView zoomScale="80" zoomScaleNormal="80" workbookViewId="0">
      <selection activeCell="U13" sqref="U13"/>
    </sheetView>
  </sheetViews>
  <sheetFormatPr baseColWidth="10" defaultRowHeight="15" x14ac:dyDescent="0.25"/>
  <cols>
    <col min="1" max="1" width="11.42578125" style="1"/>
    <col min="2" max="2" width="29.28515625" style="1" customWidth="1"/>
    <col min="3" max="3" width="6.28515625" style="319" customWidth="1"/>
    <col min="4" max="4" width="24.140625" style="1" customWidth="1"/>
    <col min="5" max="5" width="8.7109375" style="1" customWidth="1"/>
    <col min="6" max="6" width="11.140625" style="1" customWidth="1"/>
    <col min="7" max="8" width="8.140625" style="1" customWidth="1"/>
    <col min="9" max="9" width="13" style="1" customWidth="1"/>
    <col min="10" max="10" width="17.28515625" style="1" customWidth="1"/>
    <col min="11" max="11" width="23.28515625" style="1" customWidth="1"/>
    <col min="12" max="12" width="21.42578125" style="1" customWidth="1"/>
    <col min="13" max="13" width="5.85546875" style="1" customWidth="1"/>
    <col min="14" max="14" width="4.7109375" style="318" customWidth="1"/>
    <col min="15" max="15" width="4.28515625" customWidth="1"/>
    <col min="16" max="16" width="14.5703125" style="317" customWidth="1"/>
    <col min="17" max="17" width="16.28515625" style="1" customWidth="1"/>
    <col min="18" max="16384" width="11.42578125" style="1"/>
  </cols>
  <sheetData>
    <row r="1" spans="2:20" ht="23.25" x14ac:dyDescent="0.35">
      <c r="O1" s="318"/>
      <c r="P1" s="577" t="s">
        <v>609</v>
      </c>
      <c r="Q1" s="318"/>
      <c r="R1" s="318"/>
      <c r="S1" s="318"/>
      <c r="T1" s="318"/>
    </row>
    <row r="2" spans="2:20" ht="15.75" thickBot="1" x14ac:dyDescent="0.3">
      <c r="O2" s="1"/>
      <c r="P2" s="1"/>
    </row>
    <row r="3" spans="2:20" ht="16.5" thickBot="1" x14ac:dyDescent="0.3">
      <c r="O3" s="1"/>
      <c r="P3" s="576" t="s">
        <v>608</v>
      </c>
      <c r="Q3" s="323" t="s">
        <v>607</v>
      </c>
    </row>
    <row r="4" spans="2:20" ht="41.25" customHeight="1" x14ac:dyDescent="0.25">
      <c r="B4" s="575" t="s">
        <v>606</v>
      </c>
      <c r="C4" s="768">
        <v>42583</v>
      </c>
      <c r="D4" s="768"/>
      <c r="E4" s="574"/>
      <c r="F4" s="573"/>
      <c r="G4" s="573"/>
      <c r="H4" s="573"/>
      <c r="I4" s="573"/>
      <c r="J4" s="573"/>
      <c r="K4" s="573"/>
      <c r="L4" s="573"/>
      <c r="O4" s="1"/>
      <c r="P4" s="1"/>
    </row>
    <row r="5" spans="2:20" ht="26.25" thickBot="1" x14ac:dyDescent="0.3">
      <c r="P5" s="572" t="s">
        <v>605</v>
      </c>
      <c r="Q5" s="572" t="s">
        <v>604</v>
      </c>
    </row>
    <row r="6" spans="2:20" ht="18.75" x14ac:dyDescent="0.3">
      <c r="B6" s="694" t="s">
        <v>603</v>
      </c>
      <c r="C6" s="695"/>
      <c r="D6" s="695"/>
      <c r="E6" s="695"/>
      <c r="F6" s="695"/>
      <c r="G6" s="695"/>
      <c r="H6" s="695"/>
      <c r="I6" s="695"/>
      <c r="J6" s="695"/>
      <c r="K6" s="695"/>
      <c r="L6" s="769"/>
    </row>
    <row r="7" spans="2:20" ht="18" customHeight="1" thickBot="1" x14ac:dyDescent="0.3">
      <c r="B7" s="770" t="s">
        <v>336</v>
      </c>
      <c r="C7" s="771"/>
      <c r="D7" s="771"/>
      <c r="E7" s="772"/>
      <c r="F7" s="770" t="s">
        <v>345</v>
      </c>
      <c r="G7" s="772"/>
      <c r="H7" s="770" t="s">
        <v>339</v>
      </c>
      <c r="I7" s="772"/>
      <c r="J7" s="571" t="s">
        <v>340</v>
      </c>
      <c r="K7" s="571" t="s">
        <v>369</v>
      </c>
      <c r="L7" s="571" t="s">
        <v>337</v>
      </c>
    </row>
    <row r="8" spans="2:20" ht="15" customHeight="1" thickBot="1" x14ac:dyDescent="0.3">
      <c r="B8" s="773" t="s">
        <v>370</v>
      </c>
      <c r="C8" s="774"/>
      <c r="D8" s="774"/>
      <c r="E8" s="775"/>
      <c r="F8" s="570" t="s">
        <v>371</v>
      </c>
      <c r="G8" s="569" t="s">
        <v>350</v>
      </c>
      <c r="H8" s="776"/>
      <c r="I8" s="777"/>
      <c r="J8" s="568">
        <v>0</v>
      </c>
      <c r="K8" s="563">
        <v>36</v>
      </c>
      <c r="L8" s="598">
        <f>H8*J8</f>
        <v>0</v>
      </c>
      <c r="P8" s="323" t="s">
        <v>595</v>
      </c>
      <c r="Q8" s="322" t="s">
        <v>602</v>
      </c>
    </row>
    <row r="9" spans="2:20" ht="16.5" customHeight="1" thickBot="1" x14ac:dyDescent="0.3">
      <c r="B9" s="683" t="s">
        <v>372</v>
      </c>
      <c r="C9" s="685"/>
      <c r="D9" s="685"/>
      <c r="E9" s="757"/>
      <c r="F9" s="566">
        <v>1000</v>
      </c>
      <c r="G9" s="565" t="s">
        <v>350</v>
      </c>
      <c r="H9" s="760">
        <v>975</v>
      </c>
      <c r="I9" s="761">
        <v>975</v>
      </c>
      <c r="J9" s="564">
        <v>1</v>
      </c>
      <c r="K9" s="563">
        <v>36</v>
      </c>
      <c r="L9" s="598">
        <f>H9*J9</f>
        <v>975</v>
      </c>
      <c r="P9" s="323" t="s">
        <v>595</v>
      </c>
      <c r="Q9" s="322" t="s">
        <v>601</v>
      </c>
    </row>
    <row r="10" spans="2:20" ht="16.5" customHeight="1" thickBot="1" x14ac:dyDescent="0.3">
      <c r="B10" s="683" t="s">
        <v>373</v>
      </c>
      <c r="C10" s="685"/>
      <c r="D10" s="685"/>
      <c r="E10" s="757"/>
      <c r="F10" s="566">
        <v>200</v>
      </c>
      <c r="G10" s="565" t="s">
        <v>350</v>
      </c>
      <c r="H10" s="760"/>
      <c r="I10" s="761"/>
      <c r="J10" s="564">
        <v>0</v>
      </c>
      <c r="K10" s="563">
        <v>36</v>
      </c>
      <c r="L10" s="599">
        <f>J10*H10</f>
        <v>0</v>
      </c>
      <c r="P10" s="323" t="s">
        <v>595</v>
      </c>
      <c r="Q10" s="322" t="s">
        <v>600</v>
      </c>
    </row>
    <row r="11" spans="2:20" ht="16.5" customHeight="1" thickBot="1" x14ac:dyDescent="0.3">
      <c r="B11" s="683" t="s">
        <v>374</v>
      </c>
      <c r="C11" s="685"/>
      <c r="D11" s="685"/>
      <c r="E11" s="757"/>
      <c r="F11" s="566">
        <v>100</v>
      </c>
      <c r="G11" s="565" t="s">
        <v>350</v>
      </c>
      <c r="H11" s="760"/>
      <c r="I11" s="761"/>
      <c r="J11" s="564">
        <v>0</v>
      </c>
      <c r="K11" s="563">
        <v>36</v>
      </c>
      <c r="L11" s="599">
        <f t="shared" ref="L11:L21" si="0">H11*J11</f>
        <v>0</v>
      </c>
      <c r="P11" s="323" t="s">
        <v>595</v>
      </c>
      <c r="Q11" s="322" t="s">
        <v>599</v>
      </c>
    </row>
    <row r="12" spans="2:20" ht="16.5" customHeight="1" thickBot="1" x14ac:dyDescent="0.3">
      <c r="B12" s="683" t="s">
        <v>375</v>
      </c>
      <c r="C12" s="685"/>
      <c r="D12" s="685"/>
      <c r="E12" s="757"/>
      <c r="F12" s="566">
        <v>100</v>
      </c>
      <c r="G12" s="565" t="s">
        <v>350</v>
      </c>
      <c r="H12" s="760">
        <v>1320</v>
      </c>
      <c r="I12" s="761">
        <v>1013</v>
      </c>
      <c r="J12" s="564">
        <v>0</v>
      </c>
      <c r="K12" s="563">
        <v>36</v>
      </c>
      <c r="L12" s="599">
        <f t="shared" si="0"/>
        <v>0</v>
      </c>
      <c r="P12" s="323" t="s">
        <v>595</v>
      </c>
      <c r="Q12" s="322" t="s">
        <v>598</v>
      </c>
    </row>
    <row r="13" spans="2:20" ht="16.5" customHeight="1" thickBot="1" x14ac:dyDescent="0.3">
      <c r="B13" s="683" t="s">
        <v>376</v>
      </c>
      <c r="C13" s="685"/>
      <c r="D13" s="685"/>
      <c r="E13" s="757"/>
      <c r="F13" s="566">
        <v>10</v>
      </c>
      <c r="G13" s="565" t="s">
        <v>350</v>
      </c>
      <c r="H13" s="760"/>
      <c r="I13" s="761"/>
      <c r="J13" s="564">
        <v>0</v>
      </c>
      <c r="K13" s="563">
        <v>36</v>
      </c>
      <c r="L13" s="599">
        <f t="shared" si="0"/>
        <v>0</v>
      </c>
      <c r="P13" s="323" t="s">
        <v>595</v>
      </c>
      <c r="Q13" s="322" t="s">
        <v>598</v>
      </c>
    </row>
    <row r="14" spans="2:20" ht="16.5" customHeight="1" thickBot="1" x14ac:dyDescent="0.3">
      <c r="B14" s="683" t="s">
        <v>377</v>
      </c>
      <c r="C14" s="685"/>
      <c r="D14" s="685"/>
      <c r="E14" s="757"/>
      <c r="F14" s="566">
        <v>100</v>
      </c>
      <c r="G14" s="565" t="s">
        <v>350</v>
      </c>
      <c r="H14" s="760"/>
      <c r="I14" s="761"/>
      <c r="J14" s="564">
        <v>0</v>
      </c>
      <c r="K14" s="563">
        <v>36</v>
      </c>
      <c r="L14" s="599">
        <f t="shared" si="0"/>
        <v>0</v>
      </c>
      <c r="P14" s="323" t="s">
        <v>595</v>
      </c>
      <c r="Q14" s="322" t="s">
        <v>597</v>
      </c>
    </row>
    <row r="15" spans="2:20" ht="16.5" customHeight="1" thickBot="1" x14ac:dyDescent="0.3">
      <c r="B15" s="683" t="s">
        <v>378</v>
      </c>
      <c r="C15" s="685"/>
      <c r="D15" s="685"/>
      <c r="E15" s="757"/>
      <c r="F15" s="566">
        <v>10</v>
      </c>
      <c r="G15" s="565" t="s">
        <v>350</v>
      </c>
      <c r="H15" s="760"/>
      <c r="I15" s="761"/>
      <c r="J15" s="564">
        <v>0</v>
      </c>
      <c r="K15" s="563">
        <v>36</v>
      </c>
      <c r="L15" s="599">
        <f t="shared" si="0"/>
        <v>0</v>
      </c>
      <c r="P15" s="323" t="s">
        <v>595</v>
      </c>
      <c r="Q15" s="322" t="s">
        <v>597</v>
      </c>
    </row>
    <row r="16" spans="2:20" ht="16.5" customHeight="1" thickBot="1" x14ac:dyDescent="0.3">
      <c r="B16" s="683" t="s">
        <v>379</v>
      </c>
      <c r="C16" s="685"/>
      <c r="D16" s="685"/>
      <c r="E16" s="757"/>
      <c r="F16" s="566">
        <v>20</v>
      </c>
      <c r="G16" s="565" t="s">
        <v>350</v>
      </c>
      <c r="H16" s="760"/>
      <c r="I16" s="761"/>
      <c r="J16" s="564">
        <v>0</v>
      </c>
      <c r="K16" s="563">
        <v>36</v>
      </c>
      <c r="L16" s="599">
        <f t="shared" si="0"/>
        <v>0</v>
      </c>
      <c r="P16" s="323" t="s">
        <v>595</v>
      </c>
      <c r="Q16" s="322" t="s">
        <v>596</v>
      </c>
    </row>
    <row r="17" spans="1:25" ht="15" customHeight="1" thickBot="1" x14ac:dyDescent="0.3">
      <c r="B17" s="683" t="s">
        <v>379</v>
      </c>
      <c r="C17" s="685"/>
      <c r="D17" s="685"/>
      <c r="E17" s="757"/>
      <c r="F17" s="566">
        <v>10</v>
      </c>
      <c r="G17" s="565" t="s">
        <v>350</v>
      </c>
      <c r="H17" s="760"/>
      <c r="I17" s="761"/>
      <c r="J17" s="564" t="s">
        <v>579</v>
      </c>
      <c r="K17" s="563">
        <v>36</v>
      </c>
      <c r="L17" s="599">
        <f t="shared" si="0"/>
        <v>0</v>
      </c>
      <c r="P17" s="323" t="s">
        <v>595</v>
      </c>
      <c r="Q17" s="322" t="s">
        <v>596</v>
      </c>
    </row>
    <row r="18" spans="1:25" ht="15" customHeight="1" thickBot="1" x14ac:dyDescent="0.3">
      <c r="B18" s="683" t="s">
        <v>380</v>
      </c>
      <c r="C18" s="685"/>
      <c r="D18" s="685"/>
      <c r="E18" s="757"/>
      <c r="F18" s="566">
        <v>20</v>
      </c>
      <c r="G18" s="565" t="s">
        <v>350</v>
      </c>
      <c r="H18" s="760">
        <v>720</v>
      </c>
      <c r="I18" s="761">
        <v>136</v>
      </c>
      <c r="J18" s="564">
        <v>1</v>
      </c>
      <c r="K18" s="563">
        <v>36</v>
      </c>
      <c r="L18" s="599">
        <f t="shared" si="0"/>
        <v>720</v>
      </c>
      <c r="P18" s="323" t="s">
        <v>595</v>
      </c>
      <c r="Q18" s="322" t="s">
        <v>596</v>
      </c>
    </row>
    <row r="19" spans="1:25" ht="15" customHeight="1" thickBot="1" x14ac:dyDescent="0.3">
      <c r="B19" s="683" t="s">
        <v>381</v>
      </c>
      <c r="C19" s="685"/>
      <c r="D19" s="685"/>
      <c r="E19" s="757"/>
      <c r="F19" s="566">
        <v>20</v>
      </c>
      <c r="G19" s="565" t="s">
        <v>350</v>
      </c>
      <c r="H19" s="760"/>
      <c r="I19" s="761"/>
      <c r="J19" s="564">
        <v>0</v>
      </c>
      <c r="K19" s="563">
        <v>36</v>
      </c>
      <c r="L19" s="599">
        <f t="shared" si="0"/>
        <v>0</v>
      </c>
      <c r="P19" s="323" t="s">
        <v>595</v>
      </c>
      <c r="Q19" s="322" t="s">
        <v>594</v>
      </c>
    </row>
    <row r="20" spans="1:25" ht="15" customHeight="1" thickBot="1" x14ac:dyDescent="0.3">
      <c r="B20" s="683" t="s">
        <v>381</v>
      </c>
      <c r="C20" s="685"/>
      <c r="D20" s="685"/>
      <c r="E20" s="757"/>
      <c r="F20" s="566">
        <v>10</v>
      </c>
      <c r="G20" s="565" t="s">
        <v>350</v>
      </c>
      <c r="H20" s="760"/>
      <c r="I20" s="761"/>
      <c r="J20" s="564" t="s">
        <v>579</v>
      </c>
      <c r="K20" s="563">
        <v>36</v>
      </c>
      <c r="L20" s="599">
        <f t="shared" si="0"/>
        <v>0</v>
      </c>
      <c r="P20" s="323" t="s">
        <v>595</v>
      </c>
      <c r="Q20" s="322" t="s">
        <v>594</v>
      </c>
    </row>
    <row r="21" spans="1:25" ht="15.75" customHeight="1" thickBot="1" x14ac:dyDescent="0.3">
      <c r="B21" s="683" t="s">
        <v>382</v>
      </c>
      <c r="C21" s="685"/>
      <c r="D21" s="685"/>
      <c r="E21" s="757"/>
      <c r="F21" s="566">
        <v>1</v>
      </c>
      <c r="G21" s="565" t="s">
        <v>350</v>
      </c>
      <c r="H21" s="760"/>
      <c r="I21" s="761"/>
      <c r="J21" s="564">
        <v>0</v>
      </c>
      <c r="K21" s="563">
        <v>36</v>
      </c>
      <c r="L21" s="599">
        <f t="shared" si="0"/>
        <v>0</v>
      </c>
      <c r="P21" s="323" t="s">
        <v>595</v>
      </c>
      <c r="Q21" s="322" t="s">
        <v>594</v>
      </c>
    </row>
    <row r="22" spans="1:25" ht="15.75" hidden="1" customHeight="1" thickBot="1" x14ac:dyDescent="0.3">
      <c r="B22" s="454"/>
      <c r="C22" s="494"/>
      <c r="D22" s="453"/>
      <c r="E22" s="453"/>
      <c r="F22" s="453"/>
      <c r="G22" s="453"/>
      <c r="H22" s="453"/>
      <c r="I22" s="453"/>
      <c r="J22" s="453"/>
      <c r="K22" s="453"/>
      <c r="L22" s="561"/>
      <c r="Q22" s="1" t="s">
        <v>594</v>
      </c>
    </row>
    <row r="23" spans="1:25" ht="18.75" x14ac:dyDescent="0.3">
      <c r="B23" s="762" t="s">
        <v>383</v>
      </c>
      <c r="C23" s="763"/>
      <c r="D23" s="763"/>
      <c r="E23" s="763"/>
      <c r="F23" s="763"/>
      <c r="G23" s="763"/>
      <c r="H23" s="763"/>
      <c r="I23" s="763"/>
      <c r="J23" s="763"/>
      <c r="K23" s="764"/>
      <c r="L23" s="560">
        <f>L8+L9</f>
        <v>975</v>
      </c>
      <c r="P23" s="1"/>
    </row>
    <row r="24" spans="1:25" ht="19.5" thickBot="1" x14ac:dyDescent="0.35">
      <c r="B24" s="765" t="s">
        <v>384</v>
      </c>
      <c r="C24" s="766"/>
      <c r="D24" s="766"/>
      <c r="E24" s="766"/>
      <c r="F24" s="766"/>
      <c r="G24" s="766"/>
      <c r="H24" s="766"/>
      <c r="I24" s="766"/>
      <c r="J24" s="766"/>
      <c r="K24" s="767"/>
      <c r="L24" s="559">
        <f>L25-L23</f>
        <v>720</v>
      </c>
      <c r="P24" s="1"/>
    </row>
    <row r="25" spans="1:25" ht="19.5" thickBot="1" x14ac:dyDescent="0.35">
      <c r="B25" s="658" t="s">
        <v>338</v>
      </c>
      <c r="C25" s="659"/>
      <c r="D25" s="659"/>
      <c r="E25" s="659"/>
      <c r="F25" s="659"/>
      <c r="G25" s="659"/>
      <c r="H25" s="659"/>
      <c r="I25" s="659"/>
      <c r="J25" s="659"/>
      <c r="K25" s="660"/>
      <c r="L25" s="558">
        <f>SUM(L8:L22)</f>
        <v>1695</v>
      </c>
      <c r="P25" s="1"/>
    </row>
    <row r="26" spans="1:25" ht="15.75" thickBot="1" x14ac:dyDescent="0.3"/>
    <row r="27" spans="1:25" ht="19.5" thickBot="1" x14ac:dyDescent="0.35">
      <c r="B27" s="694" t="s">
        <v>593</v>
      </c>
      <c r="C27" s="695"/>
      <c r="D27" s="695"/>
      <c r="E27" s="695"/>
      <c r="F27" s="695"/>
      <c r="G27" s="695"/>
      <c r="H27" s="695"/>
      <c r="I27" s="695"/>
      <c r="J27" s="695"/>
      <c r="K27" s="411"/>
      <c r="L27" s="410"/>
    </row>
    <row r="28" spans="1:25" ht="18.75" customHeight="1" thickBot="1" x14ac:dyDescent="0.3">
      <c r="B28" s="753" t="s">
        <v>336</v>
      </c>
      <c r="C28" s="754"/>
      <c r="D28" s="754"/>
      <c r="E28" s="754"/>
      <c r="F28" s="754"/>
      <c r="G28" s="755"/>
      <c r="H28" s="753" t="s">
        <v>339</v>
      </c>
      <c r="I28" s="756"/>
      <c r="J28" s="409" t="s">
        <v>340</v>
      </c>
      <c r="K28" s="409" t="s">
        <v>385</v>
      </c>
      <c r="L28" s="407" t="s">
        <v>337</v>
      </c>
    </row>
    <row r="29" spans="1:25" ht="30" customHeight="1" thickBot="1" x14ac:dyDescent="0.3">
      <c r="A29" s="1">
        <v>4</v>
      </c>
      <c r="B29" s="683" t="s">
        <v>386</v>
      </c>
      <c r="C29" s="685"/>
      <c r="D29" s="685"/>
      <c r="E29" s="685"/>
      <c r="F29" s="685"/>
      <c r="G29" s="757"/>
      <c r="H29" s="758">
        <v>136.5</v>
      </c>
      <c r="I29" s="759"/>
      <c r="J29" s="401">
        <v>0</v>
      </c>
      <c r="K29" s="557"/>
      <c r="L29" s="600">
        <f>H29*J29</f>
        <v>0</v>
      </c>
      <c r="P29" s="323" t="s">
        <v>748</v>
      </c>
      <c r="Q29" s="322" t="s">
        <v>592</v>
      </c>
    </row>
    <row r="30" spans="1:25" ht="30" customHeight="1" thickBot="1" x14ac:dyDescent="0.3">
      <c r="B30" s="743" t="s">
        <v>487</v>
      </c>
      <c r="C30" s="744"/>
      <c r="D30" s="744"/>
      <c r="E30" s="744"/>
      <c r="F30" s="744"/>
      <c r="G30" s="745"/>
      <c r="H30" s="746">
        <v>19.7</v>
      </c>
      <c r="I30" s="747"/>
      <c r="J30" s="401">
        <v>22</v>
      </c>
      <c r="K30" s="557"/>
      <c r="L30" s="600">
        <f>H30*J30</f>
        <v>433.4</v>
      </c>
      <c r="N30" s="742"/>
      <c r="P30" s="323" t="s">
        <v>748</v>
      </c>
      <c r="Q30" s="419" t="s">
        <v>591</v>
      </c>
    </row>
    <row r="31" spans="1:25" ht="30" customHeight="1" thickBot="1" x14ac:dyDescent="0.3">
      <c r="A31" s="1">
        <v>9</v>
      </c>
      <c r="B31" s="743" t="s">
        <v>388</v>
      </c>
      <c r="C31" s="744"/>
      <c r="D31" s="744"/>
      <c r="E31" s="744"/>
      <c r="F31" s="744"/>
      <c r="G31" s="745"/>
      <c r="H31" s="746">
        <v>160.6</v>
      </c>
      <c r="I31" s="747"/>
      <c r="J31" s="401">
        <v>5</v>
      </c>
      <c r="K31" s="557"/>
      <c r="L31" s="600">
        <f>H31*J31</f>
        <v>803</v>
      </c>
      <c r="N31" s="742"/>
      <c r="P31" s="323" t="s">
        <v>748</v>
      </c>
      <c r="Q31" s="419" t="s">
        <v>589</v>
      </c>
    </row>
    <row r="32" spans="1:25" ht="19.5" thickBot="1" x14ac:dyDescent="0.35">
      <c r="B32" s="658" t="s">
        <v>342</v>
      </c>
      <c r="C32" s="659"/>
      <c r="D32" s="659"/>
      <c r="E32" s="659"/>
      <c r="F32" s="659"/>
      <c r="G32" s="659"/>
      <c r="H32" s="659"/>
      <c r="I32" s="659"/>
      <c r="J32" s="659"/>
      <c r="K32" s="660"/>
      <c r="L32" s="601">
        <f>SUM(L29:L31)</f>
        <v>1236.4000000000001</v>
      </c>
      <c r="N32" s="742"/>
      <c r="P32" s="552"/>
      <c r="Q32" s="552"/>
      <c r="R32" s="552"/>
      <c r="S32" s="552"/>
      <c r="T32" s="552"/>
      <c r="U32" s="552"/>
      <c r="V32" s="552"/>
      <c r="W32" s="552"/>
      <c r="X32" s="552"/>
      <c r="Y32" s="552"/>
    </row>
    <row r="33" spans="1:18" s="552" customFormat="1" ht="34.5" customHeight="1" thickBot="1" x14ac:dyDescent="0.25">
      <c r="B33" s="555"/>
      <c r="C33" s="330"/>
      <c r="D33" s="555"/>
      <c r="E33" s="555"/>
      <c r="F33" s="554"/>
      <c r="N33" s="742"/>
      <c r="P33" s="553"/>
    </row>
    <row r="34" spans="1:18" ht="19.5" thickBot="1" x14ac:dyDescent="0.35">
      <c r="B34" s="694" t="s">
        <v>343</v>
      </c>
      <c r="C34" s="695"/>
      <c r="D34" s="695"/>
      <c r="E34" s="695"/>
      <c r="F34" s="695"/>
      <c r="G34" s="695"/>
      <c r="H34" s="695"/>
      <c r="I34" s="695"/>
      <c r="J34" s="695"/>
      <c r="K34" s="411"/>
      <c r="L34" s="410"/>
      <c r="N34" s="742"/>
      <c r="P34" s="1"/>
    </row>
    <row r="35" spans="1:18" ht="15.75" customHeight="1" thickBot="1" x14ac:dyDescent="0.3">
      <c r="B35" s="551" t="s">
        <v>391</v>
      </c>
      <c r="C35" s="446"/>
      <c r="D35" s="550"/>
      <c r="E35" s="550"/>
      <c r="F35" s="550"/>
      <c r="G35" s="549"/>
      <c r="H35" s="549"/>
      <c r="I35" s="549"/>
      <c r="J35" s="549"/>
      <c r="K35" s="549"/>
      <c r="L35" s="548"/>
      <c r="M35" s="547"/>
      <c r="N35" s="742"/>
      <c r="P35" s="1"/>
    </row>
    <row r="36" spans="1:18" ht="39" thickBot="1" x14ac:dyDescent="0.3">
      <c r="B36" s="589" t="s">
        <v>344</v>
      </c>
      <c r="C36" s="748" t="s">
        <v>345</v>
      </c>
      <c r="D36" s="749"/>
      <c r="E36" s="591" t="s">
        <v>346</v>
      </c>
      <c r="F36" s="590" t="s">
        <v>347</v>
      </c>
      <c r="G36" s="703" t="s">
        <v>340</v>
      </c>
      <c r="H36" s="750"/>
      <c r="I36" s="409" t="s">
        <v>348</v>
      </c>
      <c r="J36" s="409" t="s">
        <v>392</v>
      </c>
      <c r="K36" s="408" t="s">
        <v>385</v>
      </c>
      <c r="L36" s="407" t="s">
        <v>337</v>
      </c>
      <c r="N36" s="742"/>
      <c r="P36" s="1"/>
      <c r="Q36" s="1">
        <v>16</v>
      </c>
    </row>
    <row r="37" spans="1:18" ht="15" customHeight="1" x14ac:dyDescent="0.25">
      <c r="B37" s="489" t="s">
        <v>393</v>
      </c>
      <c r="C37" s="521">
        <v>1</v>
      </c>
      <c r="D37" s="520" t="s">
        <v>349</v>
      </c>
      <c r="E37" s="519">
        <v>100</v>
      </c>
      <c r="F37" s="543">
        <v>1</v>
      </c>
      <c r="G37" s="751">
        <v>2</v>
      </c>
      <c r="H37" s="752"/>
      <c r="I37" s="531"/>
      <c r="J37" s="517">
        <f>G37*E37</f>
        <v>200</v>
      </c>
      <c r="K37" s="531"/>
      <c r="L37" s="602">
        <f t="shared" ref="L37:L56" si="1">J37*CT_VALEUR_POINT*(1-CT_REMISE_POINTS)</f>
        <v>90.000000000000014</v>
      </c>
      <c r="N37" s="742"/>
      <c r="P37" s="1"/>
    </row>
    <row r="38" spans="1:18" ht="15" customHeight="1" x14ac:dyDescent="0.25">
      <c r="B38" s="542" t="s">
        <v>394</v>
      </c>
      <c r="C38" s="509">
        <v>100</v>
      </c>
      <c r="D38" s="508" t="s">
        <v>395</v>
      </c>
      <c r="E38" s="541">
        <v>150</v>
      </c>
      <c r="F38" s="540">
        <v>1</v>
      </c>
      <c r="G38" s="706">
        <v>2</v>
      </c>
      <c r="H38" s="739"/>
      <c r="I38" s="511"/>
      <c r="J38" s="512">
        <f>E38*G38</f>
        <v>300</v>
      </c>
      <c r="K38" s="511"/>
      <c r="L38" s="603">
        <f t="shared" si="1"/>
        <v>135.00000000000003</v>
      </c>
      <c r="N38" s="742"/>
      <c r="P38" s="1"/>
    </row>
    <row r="39" spans="1:18" ht="15" customHeight="1" x14ac:dyDescent="0.25">
      <c r="B39" s="480" t="s">
        <v>396</v>
      </c>
      <c r="C39" s="538">
        <v>100</v>
      </c>
      <c r="D39" s="478" t="s">
        <v>395</v>
      </c>
      <c r="E39" s="536">
        <v>150</v>
      </c>
      <c r="F39" s="537">
        <v>1</v>
      </c>
      <c r="G39" s="706">
        <v>1</v>
      </c>
      <c r="H39" s="707"/>
      <c r="I39" s="475"/>
      <c r="J39" s="534">
        <f>G39*E39</f>
        <v>150</v>
      </c>
      <c r="K39" s="475"/>
      <c r="L39" s="604">
        <f t="shared" si="1"/>
        <v>67.500000000000014</v>
      </c>
      <c r="N39" s="742"/>
      <c r="P39" s="1"/>
    </row>
    <row r="40" spans="1:18" ht="15" customHeight="1" x14ac:dyDescent="0.25">
      <c r="B40" s="480" t="s">
        <v>351</v>
      </c>
      <c r="C40" s="538">
        <v>8</v>
      </c>
      <c r="D40" s="478" t="s">
        <v>352</v>
      </c>
      <c r="E40" s="536">
        <v>64</v>
      </c>
      <c r="F40" s="537">
        <v>1</v>
      </c>
      <c r="G40" s="706">
        <v>2</v>
      </c>
      <c r="H40" s="707"/>
      <c r="I40" s="475"/>
      <c r="J40" s="534">
        <f>E40*G40</f>
        <v>128</v>
      </c>
      <c r="K40" s="475"/>
      <c r="L40" s="604">
        <f t="shared" si="1"/>
        <v>57.600000000000009</v>
      </c>
      <c r="N40" s="742"/>
      <c r="P40" s="1"/>
    </row>
    <row r="41" spans="1:18" ht="15" customHeight="1" x14ac:dyDescent="0.25">
      <c r="B41" s="480" t="s">
        <v>353</v>
      </c>
      <c r="C41" s="515">
        <v>1</v>
      </c>
      <c r="D41" s="478" t="s">
        <v>354</v>
      </c>
      <c r="E41" s="536">
        <v>75</v>
      </c>
      <c r="F41" s="535">
        <v>1</v>
      </c>
      <c r="G41" s="706">
        <v>6</v>
      </c>
      <c r="H41" s="707"/>
      <c r="I41" s="473"/>
      <c r="J41" s="534">
        <f>G41*E41</f>
        <v>450</v>
      </c>
      <c r="K41" s="475"/>
      <c r="L41" s="604">
        <f t="shared" si="1"/>
        <v>202.50000000000003</v>
      </c>
      <c r="N41" s="742"/>
      <c r="P41" s="1"/>
    </row>
    <row r="42" spans="1:18" ht="15.75" customHeight="1" thickBot="1" x14ac:dyDescent="0.3">
      <c r="A42" s="453">
        <v>2</v>
      </c>
      <c r="B42" s="463" t="s">
        <v>355</v>
      </c>
      <c r="C42" s="533">
        <v>1</v>
      </c>
      <c r="D42" s="461" t="s">
        <v>356</v>
      </c>
      <c r="E42" s="499">
        <v>110</v>
      </c>
      <c r="F42" s="498">
        <v>1</v>
      </c>
      <c r="G42" s="687">
        <v>0</v>
      </c>
      <c r="H42" s="688"/>
      <c r="I42" s="456"/>
      <c r="J42" s="497">
        <f>G42*E42</f>
        <v>0</v>
      </c>
      <c r="K42" s="458"/>
      <c r="L42" s="605">
        <f t="shared" si="1"/>
        <v>0</v>
      </c>
      <c r="N42" s="742"/>
      <c r="P42" s="1"/>
      <c r="R42" s="2"/>
    </row>
    <row r="43" spans="1:18" ht="3.75" customHeight="1" thickBot="1" x14ac:dyDescent="0.3">
      <c r="A43" s="453"/>
      <c r="B43" s="495"/>
      <c r="C43" s="494"/>
      <c r="D43" s="453"/>
      <c r="E43" s="415"/>
      <c r="F43" s="525"/>
      <c r="G43" s="492"/>
      <c r="H43" s="491"/>
      <c r="I43" s="491"/>
      <c r="J43" s="492"/>
      <c r="K43" s="491"/>
      <c r="L43" s="606">
        <f t="shared" si="1"/>
        <v>0</v>
      </c>
      <c r="N43" s="742"/>
      <c r="P43" s="1"/>
    </row>
    <row r="44" spans="1:18" ht="15" customHeight="1" x14ac:dyDescent="0.25">
      <c r="A44" s="453"/>
      <c r="B44" s="489" t="s">
        <v>397</v>
      </c>
      <c r="C44" s="532">
        <v>1</v>
      </c>
      <c r="D44" s="520" t="s">
        <v>357</v>
      </c>
      <c r="E44" s="519">
        <v>350</v>
      </c>
      <c r="F44" s="518">
        <v>36</v>
      </c>
      <c r="G44" s="751">
        <v>13</v>
      </c>
      <c r="H44" s="752"/>
      <c r="I44" s="484"/>
      <c r="J44" s="517">
        <f>G44*E44</f>
        <v>4550</v>
      </c>
      <c r="K44" s="531"/>
      <c r="L44" s="602">
        <f>J44*CT_VALEUR_POINT*(1-CT_REMISE_POINTS)</f>
        <v>2047.5000000000002</v>
      </c>
      <c r="N44" s="742"/>
      <c r="P44" s="1"/>
    </row>
    <row r="45" spans="1:18" ht="15" customHeight="1" x14ac:dyDescent="0.25">
      <c r="A45" s="453"/>
      <c r="B45" s="530" t="s">
        <v>397</v>
      </c>
      <c r="C45" s="529">
        <v>1</v>
      </c>
      <c r="D45" s="528" t="s">
        <v>357</v>
      </c>
      <c r="E45" s="507">
        <v>650</v>
      </c>
      <c r="F45" s="506">
        <v>1</v>
      </c>
      <c r="G45" s="706">
        <v>0</v>
      </c>
      <c r="H45" s="739"/>
      <c r="I45" s="505"/>
      <c r="J45" s="504">
        <f>E45*G45</f>
        <v>0</v>
      </c>
      <c r="K45" s="527"/>
      <c r="L45" s="607">
        <f>J45*CT_VALEUR_POINT*(1-CT_REMISE_POINTS)</f>
        <v>0</v>
      </c>
      <c r="N45" s="586"/>
      <c r="P45" s="1"/>
    </row>
    <row r="46" spans="1:18" ht="15.75" customHeight="1" thickBot="1" x14ac:dyDescent="0.3">
      <c r="A46" s="453"/>
      <c r="B46" s="463" t="s">
        <v>398</v>
      </c>
      <c r="C46" s="515">
        <v>16</v>
      </c>
      <c r="D46" s="461" t="s">
        <v>358</v>
      </c>
      <c r="E46" s="499">
        <v>192</v>
      </c>
      <c r="F46" s="498">
        <v>1</v>
      </c>
      <c r="G46" s="717">
        <v>138</v>
      </c>
      <c r="H46" s="782"/>
      <c r="I46" s="456"/>
      <c r="J46" s="497">
        <f>G46*E46</f>
        <v>26496</v>
      </c>
      <c r="K46" s="458"/>
      <c r="L46" s="605">
        <f>J46*CT_VALEUR_POINT*(1-CT_REMISE_POINTS)</f>
        <v>11923.200000000003</v>
      </c>
      <c r="P46" s="1"/>
    </row>
    <row r="47" spans="1:18" ht="5.25" customHeight="1" thickBot="1" x14ac:dyDescent="0.3">
      <c r="A47" s="453"/>
      <c r="B47" s="495"/>
      <c r="C47" s="446"/>
      <c r="D47" s="445"/>
      <c r="E47" s="525"/>
      <c r="F47" s="525"/>
      <c r="G47" s="524"/>
      <c r="H47" s="523"/>
      <c r="I47" s="491"/>
      <c r="J47" s="492"/>
      <c r="K47" s="491"/>
      <c r="L47" s="606">
        <f t="shared" si="1"/>
        <v>0</v>
      </c>
      <c r="P47" s="1"/>
    </row>
    <row r="48" spans="1:18" ht="15" customHeight="1" x14ac:dyDescent="0.25">
      <c r="A48" s="453">
        <v>5</v>
      </c>
      <c r="B48" s="725" t="s">
        <v>399</v>
      </c>
      <c r="C48" s="521">
        <v>10</v>
      </c>
      <c r="D48" s="520" t="s">
        <v>400</v>
      </c>
      <c r="E48" s="519">
        <v>2400</v>
      </c>
      <c r="F48" s="518">
        <v>1</v>
      </c>
      <c r="G48" s="780">
        <v>12</v>
      </c>
      <c r="H48" s="781"/>
      <c r="I48" s="484"/>
      <c r="J48" s="517">
        <v>28800</v>
      </c>
      <c r="K48" s="516"/>
      <c r="L48" s="602">
        <f>J48*CT_VALEUR_POINT*(1-CT_REMISE_POINTS)</f>
        <v>12960.000000000002</v>
      </c>
      <c r="P48" s="1"/>
    </row>
    <row r="49" spans="1:25" ht="15" customHeight="1" x14ac:dyDescent="0.25">
      <c r="A49" s="453">
        <v>10</v>
      </c>
      <c r="B49" s="726"/>
      <c r="C49" s="515">
        <v>500</v>
      </c>
      <c r="D49" s="478" t="s">
        <v>358</v>
      </c>
      <c r="E49" s="514">
        <v>160</v>
      </c>
      <c r="F49" s="514">
        <v>1</v>
      </c>
      <c r="G49" s="729">
        <v>12</v>
      </c>
      <c r="H49" s="730"/>
      <c r="I49" s="608"/>
      <c r="J49" s="609">
        <v>1920</v>
      </c>
      <c r="K49" s="610" t="s">
        <v>750</v>
      </c>
      <c r="L49" s="611">
        <f>J49*CT_VALEUR_POINT*(1-CT_REMISE_POINTS)</f>
        <v>864.00000000000011</v>
      </c>
      <c r="P49" s="1"/>
    </row>
    <row r="50" spans="1:25" ht="15" customHeight="1" x14ac:dyDescent="0.25">
      <c r="A50" s="453"/>
      <c r="B50" s="731" t="s">
        <v>360</v>
      </c>
      <c r="C50" s="509">
        <v>10</v>
      </c>
      <c r="D50" s="508" t="s">
        <v>400</v>
      </c>
      <c r="E50" s="507">
        <v>600</v>
      </c>
      <c r="F50" s="506">
        <v>1</v>
      </c>
      <c r="G50" s="714">
        <v>14</v>
      </c>
      <c r="H50" s="716"/>
      <c r="I50" s="505"/>
      <c r="J50" s="504">
        <v>8400</v>
      </c>
      <c r="K50" s="503"/>
      <c r="L50" s="607">
        <f>J50*CT_VALEUR_POINT*(1-CT_REMISE_POINTS)</f>
        <v>3780.0000000000005</v>
      </c>
      <c r="P50" s="1"/>
    </row>
    <row r="51" spans="1:25" ht="15.75" customHeight="1" thickBot="1" x14ac:dyDescent="0.3">
      <c r="A51" s="453">
        <v>10</v>
      </c>
      <c r="B51" s="732"/>
      <c r="C51" s="501">
        <v>500</v>
      </c>
      <c r="D51" s="500" t="s">
        <v>358</v>
      </c>
      <c r="E51" s="499">
        <v>40</v>
      </c>
      <c r="F51" s="498">
        <v>1</v>
      </c>
      <c r="G51" s="717">
        <v>12</v>
      </c>
      <c r="H51" s="718"/>
      <c r="I51" s="456"/>
      <c r="J51" s="497">
        <v>480</v>
      </c>
      <c r="K51" s="496"/>
      <c r="L51" s="605">
        <f>J51*CT_VALEUR_POINT*(1-CT_REMISE_POINTS)</f>
        <v>216.00000000000003</v>
      </c>
      <c r="P51" s="1"/>
    </row>
    <row r="52" spans="1:25" ht="3.75" customHeight="1" thickBot="1" x14ac:dyDescent="0.3">
      <c r="A52" s="453"/>
      <c r="B52" s="495"/>
      <c r="C52" s="494"/>
      <c r="D52" s="453"/>
      <c r="E52" s="415"/>
      <c r="F52" s="493"/>
      <c r="G52" s="492"/>
      <c r="H52" s="491"/>
      <c r="I52" s="491"/>
      <c r="J52" s="492"/>
      <c r="K52" s="491"/>
      <c r="L52" s="612">
        <f t="shared" si="1"/>
        <v>0</v>
      </c>
      <c r="P52" s="1"/>
    </row>
    <row r="53" spans="1:25" ht="15" customHeight="1" x14ac:dyDescent="0.25">
      <c r="A53" s="453">
        <v>58</v>
      </c>
      <c r="B53" s="489" t="s">
        <v>401</v>
      </c>
      <c r="C53" s="488">
        <v>1</v>
      </c>
      <c r="D53" s="487" t="s">
        <v>361</v>
      </c>
      <c r="E53" s="486">
        <v>20</v>
      </c>
      <c r="F53" s="485">
        <v>1</v>
      </c>
      <c r="G53" s="712">
        <v>98</v>
      </c>
      <c r="H53" s="713"/>
      <c r="I53" s="484"/>
      <c r="J53" s="483">
        <f>G53*E53</f>
        <v>1960</v>
      </c>
      <c r="K53" s="482"/>
      <c r="L53" s="602">
        <f>J53*CT_VALEUR_POINT*(1-CT_REMISE_POINTS)</f>
        <v>882.00000000000011</v>
      </c>
      <c r="P53" s="1"/>
    </row>
    <row r="54" spans="1:25" ht="15" customHeight="1" x14ac:dyDescent="0.25">
      <c r="A54" s="453"/>
      <c r="B54" s="480" t="s">
        <v>402</v>
      </c>
      <c r="C54" s="479">
        <v>1</v>
      </c>
      <c r="D54" s="478" t="s">
        <v>403</v>
      </c>
      <c r="E54" s="477">
        <v>60</v>
      </c>
      <c r="F54" s="476">
        <v>1</v>
      </c>
      <c r="G54" s="714">
        <v>1</v>
      </c>
      <c r="H54" s="715"/>
      <c r="I54" s="475"/>
      <c r="J54" s="474">
        <v>60</v>
      </c>
      <c r="K54" s="473"/>
      <c r="L54" s="604">
        <f>J54*CT_VALEUR_POINT*(1-CT_REMISE_POINTS)</f>
        <v>27.000000000000004</v>
      </c>
      <c r="P54" s="1"/>
    </row>
    <row r="55" spans="1:25" ht="15" customHeight="1" x14ac:dyDescent="0.25">
      <c r="A55" s="453"/>
      <c r="B55" s="472" t="s">
        <v>404</v>
      </c>
      <c r="C55" s="471">
        <v>100</v>
      </c>
      <c r="D55" s="470" t="s">
        <v>395</v>
      </c>
      <c r="E55" s="469">
        <v>850</v>
      </c>
      <c r="F55" s="468">
        <v>1</v>
      </c>
      <c r="G55" s="714">
        <v>0</v>
      </c>
      <c r="H55" s="716"/>
      <c r="I55" s="467"/>
      <c r="J55" s="466">
        <f>G55*E55</f>
        <v>0</v>
      </c>
      <c r="K55" s="465"/>
      <c r="L55" s="613">
        <f>J55*CT_VALEUR_POINT*(1-CT_REMISE_POINTS)</f>
        <v>0</v>
      </c>
      <c r="P55" s="1"/>
    </row>
    <row r="56" spans="1:25" ht="15.75" customHeight="1" thickBot="1" x14ac:dyDescent="0.3">
      <c r="A56" s="453"/>
      <c r="B56" s="463" t="s">
        <v>154</v>
      </c>
      <c r="C56" s="462">
        <v>1</v>
      </c>
      <c r="D56" s="461" t="s">
        <v>155</v>
      </c>
      <c r="E56" s="460">
        <v>125</v>
      </c>
      <c r="F56" s="459">
        <v>1</v>
      </c>
      <c r="G56" s="717">
        <v>1</v>
      </c>
      <c r="H56" s="718"/>
      <c r="I56" s="458"/>
      <c r="J56" s="457">
        <f>G56*E56</f>
        <v>125</v>
      </c>
      <c r="K56" s="456"/>
      <c r="L56" s="605">
        <f t="shared" si="1"/>
        <v>56.250000000000007</v>
      </c>
      <c r="P56" s="1"/>
    </row>
    <row r="57" spans="1:25" ht="6.75" customHeight="1" thickBot="1" x14ac:dyDescent="0.3">
      <c r="B57" s="454"/>
      <c r="C57" s="415"/>
      <c r="D57" s="453"/>
      <c r="E57" s="453"/>
      <c r="F57" s="453"/>
      <c r="G57" s="453"/>
      <c r="H57" s="453"/>
      <c r="I57" s="453"/>
      <c r="J57" s="453"/>
      <c r="K57" s="453"/>
      <c r="L57" s="453"/>
      <c r="M57" s="453"/>
      <c r="P57" s="1"/>
    </row>
    <row r="58" spans="1:25" ht="30.75" customHeight="1" thickBot="1" x14ac:dyDescent="0.3">
      <c r="A58" s="453"/>
      <c r="B58" s="452" t="s">
        <v>362</v>
      </c>
      <c r="C58" s="719">
        <v>1.5</v>
      </c>
      <c r="D58" s="720"/>
      <c r="E58" s="721" t="s">
        <v>405</v>
      </c>
      <c r="F58" s="722"/>
      <c r="G58" s="451">
        <v>0.7</v>
      </c>
      <c r="H58" s="723" t="s">
        <v>406</v>
      </c>
      <c r="I58" s="724"/>
      <c r="J58" s="450">
        <f>SUM(J37:J56)</f>
        <v>74019</v>
      </c>
      <c r="K58" s="449" t="s">
        <v>407</v>
      </c>
      <c r="L58" s="614">
        <f>SUM(L37:L56)</f>
        <v>33308.550000000003</v>
      </c>
      <c r="P58" s="323" t="s">
        <v>587</v>
      </c>
      <c r="Q58" s="419" t="s">
        <v>588</v>
      </c>
      <c r="R58" s="419"/>
      <c r="S58" s="419"/>
      <c r="T58" s="419"/>
      <c r="U58" s="419"/>
      <c r="V58" s="419"/>
      <c r="W58" s="419"/>
      <c r="X58" s="419"/>
      <c r="Y58" s="419"/>
    </row>
    <row r="59" spans="1:25" ht="22.5" customHeight="1" thickBot="1" x14ac:dyDescent="0.3">
      <c r="B59" s="447" t="s">
        <v>408</v>
      </c>
      <c r="C59" s="446"/>
      <c r="D59" s="445"/>
      <c r="E59" s="445"/>
      <c r="F59" s="445"/>
      <c r="G59" s="445"/>
      <c r="H59" s="445"/>
      <c r="I59" s="445"/>
      <c r="J59" s="445"/>
      <c r="K59" s="445"/>
      <c r="L59" s="444"/>
      <c r="Q59" s="419"/>
      <c r="R59" s="419"/>
      <c r="S59" s="419"/>
      <c r="T59" s="419"/>
      <c r="U59" s="419"/>
      <c r="V59" s="419"/>
      <c r="W59" s="419"/>
      <c r="X59" s="419"/>
      <c r="Y59" s="419"/>
    </row>
    <row r="60" spans="1:25" ht="26.25" thickBot="1" x14ac:dyDescent="0.3">
      <c r="B60" s="443" t="s">
        <v>344</v>
      </c>
      <c r="C60" s="701" t="s">
        <v>345</v>
      </c>
      <c r="D60" s="702"/>
      <c r="E60" s="587" t="s">
        <v>409</v>
      </c>
      <c r="F60" s="588" t="s">
        <v>369</v>
      </c>
      <c r="G60" s="703" t="s">
        <v>340</v>
      </c>
      <c r="H60" s="704"/>
      <c r="I60" s="703" t="s">
        <v>348</v>
      </c>
      <c r="J60" s="705"/>
      <c r="K60" s="409" t="s">
        <v>385</v>
      </c>
      <c r="L60" s="407" t="s">
        <v>337</v>
      </c>
      <c r="P60" s="1"/>
      <c r="Q60" s="419"/>
      <c r="R60" s="419"/>
      <c r="S60" s="419"/>
      <c r="T60" s="419"/>
      <c r="U60" s="419"/>
      <c r="V60" s="419"/>
      <c r="W60" s="419"/>
      <c r="X60" s="419"/>
      <c r="Y60" s="419"/>
    </row>
    <row r="61" spans="1:25" ht="15" customHeight="1" x14ac:dyDescent="0.25">
      <c r="B61" s="440" t="s">
        <v>410</v>
      </c>
      <c r="C61" s="439">
        <v>5</v>
      </c>
      <c r="D61" s="438" t="s">
        <v>411</v>
      </c>
      <c r="E61" s="437">
        <v>139</v>
      </c>
      <c r="F61" s="436">
        <v>1</v>
      </c>
      <c r="G61" s="706">
        <v>0</v>
      </c>
      <c r="H61" s="707"/>
      <c r="I61" s="708"/>
      <c r="J61" s="709"/>
      <c r="K61" s="435"/>
      <c r="L61" s="615">
        <f>E61*G61</f>
        <v>0</v>
      </c>
      <c r="P61" s="1"/>
      <c r="Q61" s="419"/>
      <c r="R61" s="419"/>
      <c r="S61" s="419"/>
      <c r="T61" s="419"/>
      <c r="U61" s="419"/>
      <c r="V61" s="419"/>
      <c r="W61" s="419"/>
      <c r="X61" s="419"/>
      <c r="Y61" s="419"/>
    </row>
    <row r="62" spans="1:25" ht="15" customHeight="1" x14ac:dyDescent="0.25">
      <c r="B62" s="433" t="s">
        <v>412</v>
      </c>
      <c r="C62" s="432">
        <v>1</v>
      </c>
      <c r="D62" s="431" t="s">
        <v>359</v>
      </c>
      <c r="E62" s="430">
        <v>890</v>
      </c>
      <c r="F62" s="429">
        <v>36</v>
      </c>
      <c r="G62" s="706">
        <v>1</v>
      </c>
      <c r="H62" s="707"/>
      <c r="I62" s="710"/>
      <c r="J62" s="711"/>
      <c r="K62" s="423"/>
      <c r="L62" s="604">
        <f>E62*G62</f>
        <v>890</v>
      </c>
      <c r="P62" s="1"/>
      <c r="Q62" s="419"/>
      <c r="R62" s="419"/>
      <c r="S62" s="419"/>
      <c r="T62" s="419"/>
      <c r="U62" s="419"/>
      <c r="V62" s="419"/>
      <c r="W62" s="419"/>
      <c r="X62" s="419"/>
      <c r="Y62" s="419"/>
    </row>
    <row r="63" spans="1:25" ht="15.75" customHeight="1" thickBot="1" x14ac:dyDescent="0.3">
      <c r="B63" s="428" t="s">
        <v>413</v>
      </c>
      <c r="C63" s="427">
        <v>1</v>
      </c>
      <c r="D63" s="426" t="s">
        <v>414</v>
      </c>
      <c r="E63" s="425">
        <v>90</v>
      </c>
      <c r="F63" s="424">
        <v>1</v>
      </c>
      <c r="G63" s="687">
        <v>1</v>
      </c>
      <c r="H63" s="688"/>
      <c r="I63" s="689"/>
      <c r="J63" s="690"/>
      <c r="K63" s="423"/>
      <c r="L63" s="604">
        <f>E63*G63</f>
        <v>90</v>
      </c>
      <c r="P63" s="1"/>
      <c r="Q63" s="419"/>
      <c r="R63" s="419"/>
      <c r="S63" s="419"/>
      <c r="T63" s="419"/>
      <c r="U63" s="419"/>
      <c r="V63" s="419"/>
      <c r="W63" s="419"/>
      <c r="X63" s="419"/>
      <c r="Y63" s="419"/>
    </row>
    <row r="64" spans="1:25" ht="15.75" customHeight="1" thickBot="1" x14ac:dyDescent="0.3">
      <c r="B64" s="418"/>
      <c r="C64" s="417"/>
      <c r="D64" s="417"/>
      <c r="E64" s="417"/>
      <c r="F64" s="417"/>
      <c r="G64" s="417"/>
      <c r="H64" s="416"/>
      <c r="I64" s="416"/>
      <c r="J64" s="415"/>
      <c r="K64" s="421" t="s">
        <v>407</v>
      </c>
      <c r="L64" s="420">
        <f>SUM(L61:L63)</f>
        <v>980</v>
      </c>
      <c r="P64" s="323" t="s">
        <v>587</v>
      </c>
      <c r="Q64" s="419" t="s">
        <v>408</v>
      </c>
      <c r="R64" s="419"/>
      <c r="S64" s="419"/>
      <c r="T64" s="419"/>
      <c r="U64" s="419"/>
      <c r="V64" s="419"/>
      <c r="W64" s="419"/>
      <c r="X64" s="419"/>
      <c r="Y64" s="419"/>
    </row>
    <row r="65" spans="1:16" ht="11.25" customHeight="1" thickBot="1" x14ac:dyDescent="0.3">
      <c r="B65" s="418"/>
      <c r="C65" s="417"/>
      <c r="D65" s="417"/>
      <c r="E65" s="417"/>
      <c r="F65" s="417"/>
      <c r="G65" s="417"/>
      <c r="H65" s="416"/>
      <c r="I65" s="416"/>
      <c r="J65" s="415"/>
      <c r="K65" s="414"/>
      <c r="L65" s="413"/>
      <c r="P65" s="1"/>
    </row>
    <row r="66" spans="1:16" ht="21.75" thickBot="1" x14ac:dyDescent="0.3">
      <c r="B66" s="691" t="s">
        <v>363</v>
      </c>
      <c r="C66" s="692"/>
      <c r="D66" s="692"/>
      <c r="E66" s="692"/>
      <c r="F66" s="692"/>
      <c r="G66" s="692"/>
      <c r="H66" s="692"/>
      <c r="I66" s="692"/>
      <c r="J66" s="692"/>
      <c r="K66" s="693"/>
      <c r="L66" s="412">
        <f>L64+L58</f>
        <v>34288.550000000003</v>
      </c>
    </row>
    <row r="67" spans="1:16" ht="13.5" customHeight="1" thickBot="1" x14ac:dyDescent="0.3">
      <c r="B67" s="331"/>
      <c r="J67" s="2"/>
      <c r="K67" s="2"/>
    </row>
    <row r="68" spans="1:16" ht="19.5" thickBot="1" x14ac:dyDescent="0.35">
      <c r="B68" s="694" t="s">
        <v>415</v>
      </c>
      <c r="C68" s="695"/>
      <c r="D68" s="695"/>
      <c r="E68" s="695"/>
      <c r="F68" s="695"/>
      <c r="G68" s="695"/>
      <c r="H68" s="695"/>
      <c r="I68" s="695"/>
      <c r="J68" s="695"/>
      <c r="K68" s="411"/>
      <c r="L68" s="410"/>
    </row>
    <row r="69" spans="1:16" ht="40.5" customHeight="1" thickBot="1" x14ac:dyDescent="0.3">
      <c r="B69" s="696" t="s">
        <v>364</v>
      </c>
      <c r="C69" s="697"/>
      <c r="D69" s="697"/>
      <c r="E69" s="697"/>
      <c r="F69" s="697"/>
      <c r="G69" s="697"/>
      <c r="H69" s="409" t="s">
        <v>345</v>
      </c>
      <c r="I69" s="409" t="s">
        <v>339</v>
      </c>
      <c r="J69" s="408" t="s">
        <v>340</v>
      </c>
      <c r="K69" s="408" t="s">
        <v>341</v>
      </c>
      <c r="L69" s="407" t="s">
        <v>337</v>
      </c>
    </row>
    <row r="70" spans="1:16" x14ac:dyDescent="0.25">
      <c r="B70" s="698" t="s">
        <v>416</v>
      </c>
      <c r="C70" s="699"/>
      <c r="D70" s="699"/>
      <c r="E70" s="699"/>
      <c r="F70" s="699"/>
      <c r="G70" s="700"/>
      <c r="H70" s="406">
        <v>0.09</v>
      </c>
      <c r="I70" s="616">
        <f>ROUNDUP(L66*H70,0)</f>
        <v>3086</v>
      </c>
      <c r="J70" s="401">
        <v>1</v>
      </c>
      <c r="K70" s="404"/>
      <c r="L70" s="617">
        <f>I70*J70</f>
        <v>3086</v>
      </c>
    </row>
    <row r="71" spans="1:16" x14ac:dyDescent="0.25">
      <c r="A71" s="1">
        <v>13</v>
      </c>
      <c r="B71" s="677" t="s">
        <v>586</v>
      </c>
      <c r="C71" s="678"/>
      <c r="D71" s="678"/>
      <c r="E71" s="678"/>
      <c r="F71" s="678"/>
      <c r="G71" s="679"/>
      <c r="H71" s="399">
        <v>1</v>
      </c>
      <c r="I71" s="618">
        <v>115</v>
      </c>
      <c r="J71" s="401">
        <v>24</v>
      </c>
      <c r="K71" s="400"/>
      <c r="L71" s="397">
        <f>I71*J71</f>
        <v>2760</v>
      </c>
    </row>
    <row r="72" spans="1:16" x14ac:dyDescent="0.25">
      <c r="B72" s="677" t="s">
        <v>585</v>
      </c>
      <c r="C72" s="678"/>
      <c r="D72" s="678"/>
      <c r="E72" s="678"/>
      <c r="F72" s="678"/>
      <c r="G72" s="679"/>
      <c r="H72" s="399">
        <v>1</v>
      </c>
      <c r="I72" s="618">
        <v>100</v>
      </c>
      <c r="J72" s="401">
        <v>15</v>
      </c>
      <c r="K72" s="400"/>
      <c r="L72" s="397">
        <f t="shared" ref="L72:L79" si="2">I72*J72</f>
        <v>1500</v>
      </c>
    </row>
    <row r="73" spans="1:16" x14ac:dyDescent="0.25">
      <c r="A73" s="1">
        <v>26</v>
      </c>
      <c r="B73" s="677" t="s">
        <v>584</v>
      </c>
      <c r="C73" s="678"/>
      <c r="D73" s="678"/>
      <c r="E73" s="678"/>
      <c r="F73" s="678"/>
      <c r="G73" s="679"/>
      <c r="H73" s="399">
        <v>1</v>
      </c>
      <c r="I73" s="618">
        <v>85</v>
      </c>
      <c r="J73" s="401">
        <v>19</v>
      </c>
      <c r="K73" s="400"/>
      <c r="L73" s="397">
        <f t="shared" si="2"/>
        <v>1615</v>
      </c>
    </row>
    <row r="74" spans="1:16" x14ac:dyDescent="0.25">
      <c r="B74" s="677" t="s">
        <v>583</v>
      </c>
      <c r="C74" s="678"/>
      <c r="D74" s="678"/>
      <c r="E74" s="678"/>
      <c r="F74" s="678"/>
      <c r="G74" s="679"/>
      <c r="H74" s="399">
        <v>1</v>
      </c>
      <c r="I74" s="618">
        <v>110</v>
      </c>
      <c r="J74" s="401"/>
      <c r="K74" s="400"/>
      <c r="L74" s="397">
        <f t="shared" si="2"/>
        <v>0</v>
      </c>
    </row>
    <row r="75" spans="1:16" x14ac:dyDescent="0.25">
      <c r="B75" s="677" t="s">
        <v>582</v>
      </c>
      <c r="C75" s="678"/>
      <c r="D75" s="678"/>
      <c r="E75" s="678"/>
      <c r="F75" s="678"/>
      <c r="G75" s="679"/>
      <c r="H75" s="399">
        <v>1</v>
      </c>
      <c r="I75" s="618">
        <v>90</v>
      </c>
      <c r="J75" s="401"/>
      <c r="K75" s="402"/>
      <c r="L75" s="397">
        <f t="shared" si="2"/>
        <v>0</v>
      </c>
    </row>
    <row r="76" spans="1:16" x14ac:dyDescent="0.25">
      <c r="B76" s="677" t="s">
        <v>581</v>
      </c>
      <c r="C76" s="678"/>
      <c r="D76" s="678"/>
      <c r="E76" s="678"/>
      <c r="F76" s="678"/>
      <c r="G76" s="679"/>
      <c r="H76" s="399">
        <v>1</v>
      </c>
      <c r="I76" s="618">
        <v>80</v>
      </c>
      <c r="J76" s="401"/>
      <c r="K76" s="402"/>
      <c r="L76" s="397">
        <f t="shared" si="2"/>
        <v>0</v>
      </c>
    </row>
    <row r="77" spans="1:16" x14ac:dyDescent="0.25">
      <c r="A77" s="1">
        <v>1</v>
      </c>
      <c r="B77" s="677" t="s">
        <v>580</v>
      </c>
      <c r="C77" s="678"/>
      <c r="D77" s="678"/>
      <c r="E77" s="678"/>
      <c r="F77" s="678"/>
      <c r="G77" s="679"/>
      <c r="H77" s="399">
        <v>1</v>
      </c>
      <c r="I77" s="618">
        <v>950</v>
      </c>
      <c r="J77" s="401">
        <v>1</v>
      </c>
      <c r="K77" s="400"/>
      <c r="L77" s="397">
        <f t="shared" si="2"/>
        <v>950</v>
      </c>
    </row>
    <row r="78" spans="1:16" x14ac:dyDescent="0.25">
      <c r="B78" s="677" t="s">
        <v>423</v>
      </c>
      <c r="C78" s="678"/>
      <c r="D78" s="678"/>
      <c r="E78" s="678"/>
      <c r="F78" s="678"/>
      <c r="G78" s="679"/>
      <c r="H78" s="399">
        <v>1</v>
      </c>
      <c r="I78" s="618">
        <v>10</v>
      </c>
      <c r="J78" s="392">
        <v>32</v>
      </c>
      <c r="K78" s="594"/>
      <c r="L78" s="397">
        <f t="shared" si="2"/>
        <v>320</v>
      </c>
    </row>
    <row r="79" spans="1:16" ht="15.75" customHeight="1" x14ac:dyDescent="0.25">
      <c r="A79" s="1">
        <v>1</v>
      </c>
      <c r="B79" s="677" t="s">
        <v>424</v>
      </c>
      <c r="C79" s="678"/>
      <c r="D79" s="678"/>
      <c r="E79" s="678"/>
      <c r="F79" s="396"/>
      <c r="G79" s="395"/>
      <c r="H79" s="394">
        <v>1</v>
      </c>
      <c r="I79" s="619">
        <v>2590</v>
      </c>
      <c r="J79" s="392">
        <v>1</v>
      </c>
      <c r="K79" s="594"/>
      <c r="L79" s="390">
        <f t="shared" si="2"/>
        <v>2590</v>
      </c>
    </row>
    <row r="80" spans="1:16" ht="15.75" thickBot="1" x14ac:dyDescent="0.3">
      <c r="B80" s="680" t="s">
        <v>425</v>
      </c>
      <c r="C80" s="681"/>
      <c r="D80" s="681"/>
      <c r="E80" s="681"/>
      <c r="F80" s="681"/>
      <c r="G80" s="682"/>
      <c r="H80" s="389">
        <v>1</v>
      </c>
      <c r="I80" s="388">
        <v>130</v>
      </c>
      <c r="J80" s="387">
        <v>0</v>
      </c>
      <c r="K80" s="386"/>
      <c r="L80" s="385">
        <f>I80*J80</f>
        <v>0</v>
      </c>
    </row>
    <row r="81" spans="2:16" x14ac:dyDescent="0.25">
      <c r="B81" s="675" t="s">
        <v>426</v>
      </c>
      <c r="C81" s="676"/>
      <c r="D81" s="676"/>
      <c r="E81" s="676"/>
      <c r="F81" s="676"/>
      <c r="G81" s="676"/>
      <c r="H81" s="350"/>
      <c r="I81" s="350"/>
      <c r="J81" s="349"/>
      <c r="K81" s="348"/>
      <c r="L81" s="347"/>
    </row>
    <row r="82" spans="2:16" ht="15" customHeight="1" x14ac:dyDescent="0.25">
      <c r="B82" s="683" t="s">
        <v>427</v>
      </c>
      <c r="C82" s="684"/>
      <c r="D82" s="685" t="s">
        <v>427</v>
      </c>
      <c r="E82" s="684"/>
      <c r="F82" s="685" t="s">
        <v>427</v>
      </c>
      <c r="G82" s="686"/>
      <c r="H82" s="379" t="s">
        <v>428</v>
      </c>
      <c r="I82" s="377"/>
      <c r="J82" s="377"/>
      <c r="K82" s="371"/>
      <c r="L82" s="620">
        <f>I82*J82</f>
        <v>0</v>
      </c>
    </row>
    <row r="83" spans="2:16" ht="15" customHeight="1" x14ac:dyDescent="0.25">
      <c r="B83" s="382" t="s">
        <v>429</v>
      </c>
      <c r="C83" s="592"/>
      <c r="D83" s="592"/>
      <c r="E83" s="592"/>
      <c r="F83" s="592"/>
      <c r="G83" s="593"/>
      <c r="H83" s="379">
        <v>1</v>
      </c>
      <c r="I83" s="378">
        <v>150</v>
      </c>
      <c r="J83" s="377"/>
      <c r="K83" s="371"/>
      <c r="L83" s="620">
        <f t="shared" ref="L83:L90" si="3">I83*J83</f>
        <v>0</v>
      </c>
    </row>
    <row r="84" spans="2:16" ht="15" customHeight="1" x14ac:dyDescent="0.25">
      <c r="B84" s="584" t="s">
        <v>430</v>
      </c>
      <c r="C84" s="592"/>
      <c r="D84" s="585"/>
      <c r="E84" s="592"/>
      <c r="F84" s="585"/>
      <c r="G84" s="593"/>
      <c r="H84" s="379">
        <v>1</v>
      </c>
      <c r="I84" s="378">
        <v>85</v>
      </c>
      <c r="J84" s="377"/>
      <c r="K84" s="371"/>
      <c r="L84" s="620">
        <f t="shared" si="3"/>
        <v>0</v>
      </c>
    </row>
    <row r="85" spans="2:16" ht="15" customHeight="1" x14ac:dyDescent="0.25">
      <c r="B85" s="382" t="s">
        <v>431</v>
      </c>
      <c r="C85" s="592"/>
      <c r="D85" s="592"/>
      <c r="E85" s="592"/>
      <c r="F85" s="592"/>
      <c r="G85" s="593"/>
      <c r="H85" s="379">
        <v>1</v>
      </c>
      <c r="I85" s="378">
        <v>55</v>
      </c>
      <c r="J85" s="377"/>
      <c r="K85" s="371"/>
      <c r="L85" s="620">
        <f t="shared" si="3"/>
        <v>0</v>
      </c>
    </row>
    <row r="86" spans="2:16" ht="15" customHeight="1" x14ac:dyDescent="0.25">
      <c r="B86" s="382" t="s">
        <v>432</v>
      </c>
      <c r="C86" s="592"/>
      <c r="D86" s="592"/>
      <c r="E86" s="592"/>
      <c r="F86" s="592"/>
      <c r="G86" s="593"/>
      <c r="H86" s="379">
        <v>1</v>
      </c>
      <c r="I86" s="378">
        <v>35</v>
      </c>
      <c r="J86" s="377"/>
      <c r="K86" s="371"/>
      <c r="L86" s="620">
        <f t="shared" si="3"/>
        <v>0</v>
      </c>
    </row>
    <row r="87" spans="2:16" ht="15" customHeight="1" thickBot="1" x14ac:dyDescent="0.3">
      <c r="B87" s="661" t="s">
        <v>433</v>
      </c>
      <c r="C87" s="662"/>
      <c r="D87" s="662"/>
      <c r="E87" s="662"/>
      <c r="F87" s="662"/>
      <c r="G87" s="375"/>
      <c r="H87" s="374">
        <v>2</v>
      </c>
      <c r="I87" s="373"/>
      <c r="J87" s="372"/>
      <c r="K87" s="371"/>
      <c r="L87" s="621">
        <f t="shared" si="3"/>
        <v>0</v>
      </c>
    </row>
    <row r="88" spans="2:16" ht="4.5" customHeight="1" thickBot="1" x14ac:dyDescent="0.3">
      <c r="B88" s="369"/>
      <c r="C88" s="368"/>
      <c r="D88" s="368"/>
      <c r="E88" s="368"/>
      <c r="F88" s="368"/>
      <c r="G88" s="368"/>
      <c r="H88" s="367"/>
      <c r="I88" s="366"/>
      <c r="J88" s="365"/>
      <c r="K88" s="364"/>
      <c r="L88" s="622"/>
    </row>
    <row r="89" spans="2:16" ht="15" customHeight="1" x14ac:dyDescent="0.25">
      <c r="B89" s="663" t="s">
        <v>434</v>
      </c>
      <c r="C89" s="664"/>
      <c r="D89" s="664"/>
      <c r="E89" s="595"/>
      <c r="F89" s="595"/>
      <c r="G89" s="361"/>
      <c r="H89" s="360">
        <v>1</v>
      </c>
      <c r="I89" s="359">
        <v>200</v>
      </c>
      <c r="J89" s="358"/>
      <c r="K89" s="357"/>
      <c r="L89" s="623">
        <f t="shared" si="3"/>
        <v>0</v>
      </c>
    </row>
    <row r="90" spans="2:16" ht="15" customHeight="1" thickBot="1" x14ac:dyDescent="0.3">
      <c r="B90" s="665" t="s">
        <v>435</v>
      </c>
      <c r="C90" s="666">
        <v>1</v>
      </c>
      <c r="D90" s="666" t="s">
        <v>435</v>
      </c>
      <c r="E90" s="666">
        <v>1</v>
      </c>
      <c r="F90" s="666" t="s">
        <v>435</v>
      </c>
      <c r="G90" s="667">
        <v>1</v>
      </c>
      <c r="H90" s="355">
        <v>1</v>
      </c>
      <c r="I90" s="354">
        <v>400</v>
      </c>
      <c r="J90" s="353"/>
      <c r="K90" s="352"/>
      <c r="L90" s="624">
        <f t="shared" si="3"/>
        <v>0</v>
      </c>
    </row>
    <row r="91" spans="2:16" x14ac:dyDescent="0.25">
      <c r="B91" s="668"/>
      <c r="C91" s="669"/>
      <c r="D91" s="669"/>
      <c r="E91" s="669"/>
      <c r="F91" s="669"/>
      <c r="G91" s="670"/>
      <c r="H91" s="350"/>
      <c r="I91" s="350"/>
      <c r="J91" s="349"/>
      <c r="K91" s="348"/>
      <c r="L91" s="347"/>
    </row>
    <row r="92" spans="2:16" s="333" customFormat="1" ht="18" customHeight="1" thickBot="1" x14ac:dyDescent="0.3">
      <c r="B92" s="671" t="s">
        <v>365</v>
      </c>
      <c r="C92" s="672"/>
      <c r="D92" s="672"/>
      <c r="E92" s="672"/>
      <c r="F92" s="672"/>
      <c r="G92" s="672"/>
      <c r="H92" s="346">
        <v>0.09</v>
      </c>
      <c r="I92" s="346"/>
      <c r="J92" s="345">
        <v>1</v>
      </c>
      <c r="K92" s="345"/>
      <c r="L92" s="344">
        <f>SUM(L70:L90)*H92</f>
        <v>1153.8899999999999</v>
      </c>
      <c r="N92" s="343"/>
    </row>
    <row r="93" spans="2:16" s="327" customFormat="1" ht="15.75" customHeight="1" x14ac:dyDescent="0.25">
      <c r="B93" s="673" t="s">
        <v>366</v>
      </c>
      <c r="C93" s="674"/>
      <c r="D93" s="673" t="s">
        <v>340</v>
      </c>
      <c r="E93" s="674"/>
      <c r="F93" s="675" t="s">
        <v>367</v>
      </c>
      <c r="G93" s="676"/>
      <c r="H93" s="337"/>
      <c r="I93" s="337"/>
      <c r="J93" s="336"/>
      <c r="K93" s="335"/>
      <c r="L93" s="340"/>
      <c r="N93" s="328"/>
      <c r="P93" s="333"/>
    </row>
    <row r="94" spans="2:16" s="327" customFormat="1" x14ac:dyDescent="0.25">
      <c r="B94" s="342"/>
      <c r="C94" s="341"/>
      <c r="D94" s="656" t="s">
        <v>579</v>
      </c>
      <c r="E94" s="656"/>
      <c r="F94" s="656"/>
      <c r="G94" s="656"/>
      <c r="H94" s="337"/>
      <c r="I94" s="337"/>
      <c r="J94" s="336"/>
      <c r="K94" s="335"/>
      <c r="L94" s="340"/>
      <c r="N94" s="328"/>
      <c r="P94" s="333"/>
    </row>
    <row r="95" spans="2:16" s="327" customFormat="1" ht="15.75" thickBot="1" x14ac:dyDescent="0.3">
      <c r="B95" s="339"/>
      <c r="C95" s="338"/>
      <c r="D95" s="657"/>
      <c r="E95" s="657"/>
      <c r="F95" s="657"/>
      <c r="G95" s="657"/>
      <c r="H95" s="337"/>
      <c r="I95" s="337"/>
      <c r="J95" s="336"/>
      <c r="K95" s="335"/>
      <c r="L95" s="334"/>
      <c r="N95" s="328"/>
      <c r="P95" s="333"/>
    </row>
    <row r="96" spans="2:16" s="327" customFormat="1" ht="19.5" thickBot="1" x14ac:dyDescent="0.25">
      <c r="B96" s="658" t="s">
        <v>368</v>
      </c>
      <c r="C96" s="659"/>
      <c r="D96" s="659"/>
      <c r="E96" s="659"/>
      <c r="F96" s="659"/>
      <c r="G96" s="659"/>
      <c r="H96" s="659"/>
      <c r="I96" s="659"/>
      <c r="J96" s="659"/>
      <c r="K96" s="660"/>
      <c r="L96" s="625">
        <f>SUM(L70:L95)</f>
        <v>13974.89</v>
      </c>
      <c r="N96" s="328"/>
    </row>
    <row r="97" spans="2:17" s="327" customFormat="1" ht="12.75" x14ac:dyDescent="0.2">
      <c r="B97" s="331"/>
      <c r="C97" s="330"/>
      <c r="L97" s="329"/>
      <c r="N97" s="328"/>
    </row>
    <row r="98" spans="2:17" ht="15.75" thickBot="1" x14ac:dyDescent="0.3"/>
    <row r="99" spans="2:17" ht="19.5" thickBot="1" x14ac:dyDescent="0.35">
      <c r="K99" s="326" t="s">
        <v>484</v>
      </c>
      <c r="L99" s="601">
        <f>L25+L32+L66+L96</f>
        <v>51194.840000000004</v>
      </c>
    </row>
    <row r="100" spans="2:17" ht="19.5" thickBot="1" x14ac:dyDescent="0.35">
      <c r="K100" s="326" t="s">
        <v>485</v>
      </c>
      <c r="L100" s="601">
        <v>-1850</v>
      </c>
    </row>
    <row r="101" spans="2:17" ht="19.5" thickBot="1" x14ac:dyDescent="0.35">
      <c r="K101" s="326" t="s">
        <v>486</v>
      </c>
      <c r="L101" s="601">
        <f>L99+L100</f>
        <v>49344.840000000004</v>
      </c>
    </row>
    <row r="102" spans="2:17" ht="16.5" thickBot="1" x14ac:dyDescent="0.3">
      <c r="L102" s="320">
        <f>L96-L103</f>
        <v>12975.485999999999</v>
      </c>
      <c r="P102" s="323" t="s">
        <v>577</v>
      </c>
      <c r="Q102" s="322" t="s">
        <v>576</v>
      </c>
    </row>
    <row r="103" spans="2:17" ht="16.5" thickBot="1" x14ac:dyDescent="0.3">
      <c r="L103" s="324">
        <f>L77+J70*(50*((3+0.98*(1+0.98))/5))</f>
        <v>999.404</v>
      </c>
      <c r="P103" s="323" t="s">
        <v>575</v>
      </c>
      <c r="Q103" s="322" t="s">
        <v>574</v>
      </c>
    </row>
    <row r="105" spans="2:17" ht="27" thickBot="1" x14ac:dyDescent="0.3">
      <c r="K105" s="596" t="s">
        <v>749</v>
      </c>
      <c r="L105" s="321">
        <v>60631.009653760004</v>
      </c>
    </row>
    <row r="106" spans="2:17" ht="16.5" thickBot="1" x14ac:dyDescent="0.3">
      <c r="L106" s="597">
        <f>L100*(L58+L64)/(L58+L64+L102)</f>
        <v>-1342.1159695291365</v>
      </c>
      <c r="P106" s="323" t="s">
        <v>587</v>
      </c>
      <c r="Q106" s="322" t="s">
        <v>485</v>
      </c>
    </row>
    <row r="107" spans="2:17" ht="16.5" thickBot="1" x14ac:dyDescent="0.3">
      <c r="L107" s="597">
        <f>L100*(L102)/(L58+L64+L102)</f>
        <v>-507.88403047086365</v>
      </c>
      <c r="P107" s="323" t="s">
        <v>577</v>
      </c>
      <c r="Q107" s="1" t="s">
        <v>485</v>
      </c>
    </row>
    <row r="115" spans="12:12" x14ac:dyDescent="0.25">
      <c r="L115" s="320"/>
    </row>
  </sheetData>
  <mergeCells count="110">
    <mergeCell ref="C4:D4"/>
    <mergeCell ref="B6:L6"/>
    <mergeCell ref="B7:E7"/>
    <mergeCell ref="F7:G7"/>
    <mergeCell ref="H7:I7"/>
    <mergeCell ref="B8:E8"/>
    <mergeCell ref="H8:I8"/>
    <mergeCell ref="B12:E12"/>
    <mergeCell ref="H12:I12"/>
    <mergeCell ref="B13:E13"/>
    <mergeCell ref="H13:I13"/>
    <mergeCell ref="B14:E14"/>
    <mergeCell ref="H14:I14"/>
    <mergeCell ref="B9:E9"/>
    <mergeCell ref="H9:I9"/>
    <mergeCell ref="B10:E10"/>
    <mergeCell ref="H10:I10"/>
    <mergeCell ref="B11:E11"/>
    <mergeCell ref="H11:I11"/>
    <mergeCell ref="B18:E18"/>
    <mergeCell ref="H18:I18"/>
    <mergeCell ref="B19:E19"/>
    <mergeCell ref="H19:I19"/>
    <mergeCell ref="B20:E20"/>
    <mergeCell ref="H20:I20"/>
    <mergeCell ref="B15:E15"/>
    <mergeCell ref="H15:I15"/>
    <mergeCell ref="B16:E16"/>
    <mergeCell ref="H16:I16"/>
    <mergeCell ref="B17:E17"/>
    <mergeCell ref="H17:I17"/>
    <mergeCell ref="B28:G28"/>
    <mergeCell ref="H28:I28"/>
    <mergeCell ref="B29:G29"/>
    <mergeCell ref="H29:I29"/>
    <mergeCell ref="B30:G30"/>
    <mergeCell ref="H30:I30"/>
    <mergeCell ref="B21:E21"/>
    <mergeCell ref="H21:I21"/>
    <mergeCell ref="B23:K23"/>
    <mergeCell ref="B24:K24"/>
    <mergeCell ref="B25:K25"/>
    <mergeCell ref="B27:J27"/>
    <mergeCell ref="G40:H40"/>
    <mergeCell ref="G41:H41"/>
    <mergeCell ref="G42:H42"/>
    <mergeCell ref="G44:H44"/>
    <mergeCell ref="G45:H45"/>
    <mergeCell ref="G46:H46"/>
    <mergeCell ref="N30:N44"/>
    <mergeCell ref="B31:G31"/>
    <mergeCell ref="H31:I31"/>
    <mergeCell ref="B32:K32"/>
    <mergeCell ref="B34:J34"/>
    <mergeCell ref="C36:D36"/>
    <mergeCell ref="G36:H36"/>
    <mergeCell ref="G37:H37"/>
    <mergeCell ref="G38:H38"/>
    <mergeCell ref="G39:H39"/>
    <mergeCell ref="G53:H53"/>
    <mergeCell ref="G54:H54"/>
    <mergeCell ref="G55:H55"/>
    <mergeCell ref="G56:H56"/>
    <mergeCell ref="C58:D58"/>
    <mergeCell ref="E58:F58"/>
    <mergeCell ref="H58:I58"/>
    <mergeCell ref="B48:B49"/>
    <mergeCell ref="G48:H48"/>
    <mergeCell ref="G49:H49"/>
    <mergeCell ref="B50:B51"/>
    <mergeCell ref="G50:H50"/>
    <mergeCell ref="G51:H51"/>
    <mergeCell ref="G63:H63"/>
    <mergeCell ref="I63:J63"/>
    <mergeCell ref="B66:K66"/>
    <mergeCell ref="B68:J68"/>
    <mergeCell ref="B69:G69"/>
    <mergeCell ref="B70:G70"/>
    <mergeCell ref="C60:D60"/>
    <mergeCell ref="G60:H60"/>
    <mergeCell ref="I60:J60"/>
    <mergeCell ref="G61:H61"/>
    <mergeCell ref="I61:J61"/>
    <mergeCell ref="G62:H62"/>
    <mergeCell ref="I62:J62"/>
    <mergeCell ref="B77:G77"/>
    <mergeCell ref="B78:G78"/>
    <mergeCell ref="B79:E79"/>
    <mergeCell ref="B80:G80"/>
    <mergeCell ref="B81:G81"/>
    <mergeCell ref="B82:G82"/>
    <mergeCell ref="B71:G71"/>
    <mergeCell ref="B72:G72"/>
    <mergeCell ref="B73:G73"/>
    <mergeCell ref="B74:G74"/>
    <mergeCell ref="B75:G75"/>
    <mergeCell ref="B76:G76"/>
    <mergeCell ref="D94:E94"/>
    <mergeCell ref="F94:G94"/>
    <mergeCell ref="D95:E95"/>
    <mergeCell ref="F95:G95"/>
    <mergeCell ref="B96:K96"/>
    <mergeCell ref="B87:F87"/>
    <mergeCell ref="B89:D89"/>
    <mergeCell ref="B90:G90"/>
    <mergeCell ref="B91:G91"/>
    <mergeCell ref="B92:G92"/>
    <mergeCell ref="B93:C93"/>
    <mergeCell ref="D93:E93"/>
    <mergeCell ref="F93:G93"/>
  </mergeCells>
  <pageMargins left="0.25" right="0.25" top="0.75" bottom="0.75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tabColor theme="6" tint="-0.249977111117893"/>
  </sheetPr>
  <dimension ref="A1:Y115"/>
  <sheetViews>
    <sheetView topLeftCell="A71" zoomScale="80" zoomScaleNormal="80" workbookViewId="0">
      <selection activeCell="J49" sqref="J49"/>
    </sheetView>
  </sheetViews>
  <sheetFormatPr baseColWidth="10" defaultRowHeight="15" x14ac:dyDescent="0.25"/>
  <cols>
    <col min="1" max="1" width="11.42578125" style="1"/>
    <col min="2" max="2" width="29.28515625" style="1" customWidth="1"/>
    <col min="3" max="3" width="6.28515625" style="319" customWidth="1"/>
    <col min="4" max="4" width="24.140625" style="1" customWidth="1"/>
    <col min="5" max="5" width="8.7109375" style="1" customWidth="1"/>
    <col min="6" max="6" width="11.140625" style="1" customWidth="1"/>
    <col min="7" max="8" width="8.140625" style="1" customWidth="1"/>
    <col min="9" max="9" width="13" style="1" customWidth="1"/>
    <col min="10" max="10" width="17.28515625" style="1" customWidth="1"/>
    <col min="11" max="11" width="23.28515625" style="1" customWidth="1"/>
    <col min="12" max="12" width="21.42578125" style="1" customWidth="1"/>
    <col min="13" max="13" width="5.85546875" style="1" customWidth="1"/>
    <col min="14" max="14" width="4.7109375" style="318" customWidth="1"/>
    <col min="15" max="15" width="4.28515625" customWidth="1"/>
    <col min="16" max="16" width="14.5703125" style="317" customWidth="1"/>
    <col min="17" max="17" width="16.28515625" style="1" customWidth="1"/>
    <col min="18" max="16384" width="11.42578125" style="1"/>
  </cols>
  <sheetData>
    <row r="1" spans="2:20" ht="23.25" x14ac:dyDescent="0.35">
      <c r="O1" s="318"/>
      <c r="P1" s="577" t="s">
        <v>609</v>
      </c>
      <c r="Q1" s="318"/>
      <c r="R1" s="318"/>
      <c r="S1" s="318"/>
      <c r="T1" s="318"/>
    </row>
    <row r="2" spans="2:20" ht="15.75" thickBot="1" x14ac:dyDescent="0.3">
      <c r="O2" s="1"/>
      <c r="P2" s="1"/>
    </row>
    <row r="3" spans="2:20" ht="16.5" thickBot="1" x14ac:dyDescent="0.3">
      <c r="O3" s="1"/>
      <c r="P3" s="576" t="s">
        <v>608</v>
      </c>
      <c r="Q3" s="323" t="s">
        <v>607</v>
      </c>
    </row>
    <row r="4" spans="2:20" ht="41.25" customHeight="1" x14ac:dyDescent="0.25">
      <c r="B4" s="575" t="s">
        <v>606</v>
      </c>
      <c r="C4" s="768">
        <v>42552</v>
      </c>
      <c r="D4" s="768"/>
      <c r="E4" s="574"/>
      <c r="F4" s="573"/>
      <c r="G4" s="573"/>
      <c r="H4" s="573"/>
      <c r="I4" s="573"/>
      <c r="J4" s="573"/>
      <c r="K4" s="573"/>
      <c r="L4" s="573"/>
      <c r="O4" s="1"/>
      <c r="P4" s="1"/>
    </row>
    <row r="5" spans="2:20" ht="26.25" thickBot="1" x14ac:dyDescent="0.3">
      <c r="P5" s="572" t="s">
        <v>605</v>
      </c>
      <c r="Q5" s="572" t="s">
        <v>604</v>
      </c>
    </row>
    <row r="6" spans="2:20" ht="18.75" x14ac:dyDescent="0.3">
      <c r="B6" s="694" t="s">
        <v>603</v>
      </c>
      <c r="C6" s="695"/>
      <c r="D6" s="695"/>
      <c r="E6" s="695"/>
      <c r="F6" s="695"/>
      <c r="G6" s="695"/>
      <c r="H6" s="695"/>
      <c r="I6" s="695"/>
      <c r="J6" s="695"/>
      <c r="K6" s="695"/>
      <c r="L6" s="769"/>
    </row>
    <row r="7" spans="2:20" ht="18" customHeight="1" thickBot="1" x14ac:dyDescent="0.3">
      <c r="B7" s="770" t="s">
        <v>336</v>
      </c>
      <c r="C7" s="771"/>
      <c r="D7" s="771"/>
      <c r="E7" s="772"/>
      <c r="F7" s="770" t="s">
        <v>345</v>
      </c>
      <c r="G7" s="772"/>
      <c r="H7" s="770" t="s">
        <v>339</v>
      </c>
      <c r="I7" s="772"/>
      <c r="J7" s="571" t="s">
        <v>340</v>
      </c>
      <c r="K7" s="571" t="s">
        <v>369</v>
      </c>
      <c r="L7" s="571" t="s">
        <v>337</v>
      </c>
    </row>
    <row r="8" spans="2:20" ht="15" customHeight="1" thickBot="1" x14ac:dyDescent="0.3">
      <c r="B8" s="773" t="s">
        <v>370</v>
      </c>
      <c r="C8" s="774"/>
      <c r="D8" s="774"/>
      <c r="E8" s="775"/>
      <c r="F8" s="570" t="s">
        <v>371</v>
      </c>
      <c r="G8" s="569" t="s">
        <v>350</v>
      </c>
      <c r="H8" s="776"/>
      <c r="I8" s="777"/>
      <c r="J8" s="568">
        <v>0</v>
      </c>
      <c r="K8" s="563">
        <v>36</v>
      </c>
      <c r="L8" s="567">
        <f>H8*J8</f>
        <v>0</v>
      </c>
      <c r="P8" s="323" t="s">
        <v>595</v>
      </c>
      <c r="Q8" s="322" t="s">
        <v>602</v>
      </c>
    </row>
    <row r="9" spans="2:20" ht="16.5" customHeight="1" thickBot="1" x14ac:dyDescent="0.3">
      <c r="B9" s="683" t="s">
        <v>372</v>
      </c>
      <c r="C9" s="685"/>
      <c r="D9" s="685"/>
      <c r="E9" s="757"/>
      <c r="F9" s="566">
        <v>1000</v>
      </c>
      <c r="G9" s="565" t="s">
        <v>350</v>
      </c>
      <c r="H9" s="760">
        <v>975</v>
      </c>
      <c r="I9" s="761">
        <v>975</v>
      </c>
      <c r="J9" s="564">
        <v>1</v>
      </c>
      <c r="K9" s="563">
        <v>36</v>
      </c>
      <c r="L9" s="567">
        <f>H9*J9</f>
        <v>975</v>
      </c>
      <c r="P9" s="323" t="s">
        <v>595</v>
      </c>
      <c r="Q9" s="322" t="s">
        <v>601</v>
      </c>
    </row>
    <row r="10" spans="2:20" ht="16.5" customHeight="1" thickBot="1" x14ac:dyDescent="0.3">
      <c r="B10" s="683" t="s">
        <v>373</v>
      </c>
      <c r="C10" s="685"/>
      <c r="D10" s="685"/>
      <c r="E10" s="757"/>
      <c r="F10" s="566">
        <v>200</v>
      </c>
      <c r="G10" s="565" t="s">
        <v>350</v>
      </c>
      <c r="H10" s="760"/>
      <c r="I10" s="761"/>
      <c r="J10" s="564">
        <v>0</v>
      </c>
      <c r="K10" s="563">
        <v>36</v>
      </c>
      <c r="L10" s="562">
        <f>J10*H10</f>
        <v>0</v>
      </c>
      <c r="P10" s="323" t="s">
        <v>595</v>
      </c>
      <c r="Q10" s="322" t="s">
        <v>600</v>
      </c>
    </row>
    <row r="11" spans="2:20" ht="16.5" customHeight="1" thickBot="1" x14ac:dyDescent="0.3">
      <c r="B11" s="683" t="s">
        <v>374</v>
      </c>
      <c r="C11" s="685"/>
      <c r="D11" s="685"/>
      <c r="E11" s="757"/>
      <c r="F11" s="566">
        <v>100</v>
      </c>
      <c r="G11" s="565" t="s">
        <v>350</v>
      </c>
      <c r="H11" s="760"/>
      <c r="I11" s="761"/>
      <c r="J11" s="564">
        <v>0</v>
      </c>
      <c r="K11" s="563">
        <v>36</v>
      </c>
      <c r="L11" s="562">
        <f t="shared" ref="L11:L21" si="0">H11*J11</f>
        <v>0</v>
      </c>
      <c r="P11" s="323" t="s">
        <v>595</v>
      </c>
      <c r="Q11" s="322" t="s">
        <v>599</v>
      </c>
    </row>
    <row r="12" spans="2:20" ht="16.5" customHeight="1" thickBot="1" x14ac:dyDescent="0.3">
      <c r="B12" s="683" t="s">
        <v>375</v>
      </c>
      <c r="C12" s="685"/>
      <c r="D12" s="685"/>
      <c r="E12" s="757"/>
      <c r="F12" s="566">
        <v>100</v>
      </c>
      <c r="G12" s="565" t="s">
        <v>350</v>
      </c>
      <c r="H12" s="760">
        <v>1320</v>
      </c>
      <c r="I12" s="761">
        <v>1013</v>
      </c>
      <c r="J12" s="564">
        <v>0</v>
      </c>
      <c r="K12" s="563">
        <v>36</v>
      </c>
      <c r="L12" s="562">
        <f t="shared" si="0"/>
        <v>0</v>
      </c>
      <c r="P12" s="323" t="s">
        <v>595</v>
      </c>
      <c r="Q12" s="322" t="s">
        <v>598</v>
      </c>
    </row>
    <row r="13" spans="2:20" ht="16.5" customHeight="1" thickBot="1" x14ac:dyDescent="0.3">
      <c r="B13" s="683" t="s">
        <v>376</v>
      </c>
      <c r="C13" s="685"/>
      <c r="D13" s="685"/>
      <c r="E13" s="757"/>
      <c r="F13" s="566">
        <v>10</v>
      </c>
      <c r="G13" s="565" t="s">
        <v>350</v>
      </c>
      <c r="H13" s="760"/>
      <c r="I13" s="761"/>
      <c r="J13" s="564">
        <v>0</v>
      </c>
      <c r="K13" s="563">
        <v>36</v>
      </c>
      <c r="L13" s="562">
        <f t="shared" si="0"/>
        <v>0</v>
      </c>
      <c r="P13" s="323" t="s">
        <v>595</v>
      </c>
      <c r="Q13" s="322" t="s">
        <v>598</v>
      </c>
    </row>
    <row r="14" spans="2:20" ht="16.5" customHeight="1" thickBot="1" x14ac:dyDescent="0.3">
      <c r="B14" s="683" t="s">
        <v>377</v>
      </c>
      <c r="C14" s="685"/>
      <c r="D14" s="685"/>
      <c r="E14" s="757"/>
      <c r="F14" s="566">
        <v>100</v>
      </c>
      <c r="G14" s="565" t="s">
        <v>350</v>
      </c>
      <c r="H14" s="760"/>
      <c r="I14" s="761"/>
      <c r="J14" s="564">
        <v>0</v>
      </c>
      <c r="K14" s="563">
        <v>36</v>
      </c>
      <c r="L14" s="562">
        <f t="shared" si="0"/>
        <v>0</v>
      </c>
      <c r="P14" s="323" t="s">
        <v>595</v>
      </c>
      <c r="Q14" s="322" t="s">
        <v>597</v>
      </c>
    </row>
    <row r="15" spans="2:20" ht="16.5" customHeight="1" thickBot="1" x14ac:dyDescent="0.3">
      <c r="B15" s="683" t="s">
        <v>378</v>
      </c>
      <c r="C15" s="685"/>
      <c r="D15" s="685"/>
      <c r="E15" s="757"/>
      <c r="F15" s="566">
        <v>10</v>
      </c>
      <c r="G15" s="565" t="s">
        <v>350</v>
      </c>
      <c r="H15" s="760"/>
      <c r="I15" s="761"/>
      <c r="J15" s="564">
        <v>0</v>
      </c>
      <c r="K15" s="563">
        <v>36</v>
      </c>
      <c r="L15" s="562">
        <f t="shared" si="0"/>
        <v>0</v>
      </c>
      <c r="P15" s="323" t="s">
        <v>595</v>
      </c>
      <c r="Q15" s="322" t="s">
        <v>597</v>
      </c>
    </row>
    <row r="16" spans="2:20" ht="16.5" customHeight="1" thickBot="1" x14ac:dyDescent="0.3">
      <c r="B16" s="683" t="s">
        <v>379</v>
      </c>
      <c r="C16" s="685"/>
      <c r="D16" s="685"/>
      <c r="E16" s="757"/>
      <c r="F16" s="566">
        <v>20</v>
      </c>
      <c r="G16" s="565" t="s">
        <v>350</v>
      </c>
      <c r="H16" s="760"/>
      <c r="I16" s="761"/>
      <c r="J16" s="564">
        <v>0</v>
      </c>
      <c r="K16" s="563">
        <v>36</v>
      </c>
      <c r="L16" s="562">
        <f t="shared" si="0"/>
        <v>0</v>
      </c>
      <c r="P16" s="323" t="s">
        <v>595</v>
      </c>
      <c r="Q16" s="322" t="s">
        <v>596</v>
      </c>
    </row>
    <row r="17" spans="1:25" ht="15" customHeight="1" thickBot="1" x14ac:dyDescent="0.3">
      <c r="B17" s="683" t="s">
        <v>379</v>
      </c>
      <c r="C17" s="685"/>
      <c r="D17" s="685"/>
      <c r="E17" s="757"/>
      <c r="F17" s="566">
        <v>10</v>
      </c>
      <c r="G17" s="565" t="s">
        <v>350</v>
      </c>
      <c r="H17" s="760"/>
      <c r="I17" s="761"/>
      <c r="J17" s="564" t="s">
        <v>579</v>
      </c>
      <c r="K17" s="563">
        <v>36</v>
      </c>
      <c r="L17" s="562">
        <f t="shared" si="0"/>
        <v>0</v>
      </c>
      <c r="P17" s="323" t="s">
        <v>595</v>
      </c>
      <c r="Q17" s="322" t="s">
        <v>596</v>
      </c>
    </row>
    <row r="18" spans="1:25" ht="15" customHeight="1" thickBot="1" x14ac:dyDescent="0.3">
      <c r="B18" s="683" t="s">
        <v>380</v>
      </c>
      <c r="C18" s="685"/>
      <c r="D18" s="685"/>
      <c r="E18" s="757"/>
      <c r="F18" s="566">
        <v>20</v>
      </c>
      <c r="G18" s="565" t="s">
        <v>350</v>
      </c>
      <c r="H18" s="760">
        <v>720</v>
      </c>
      <c r="I18" s="761">
        <v>136</v>
      </c>
      <c r="J18" s="564">
        <v>1</v>
      </c>
      <c r="K18" s="563">
        <v>36</v>
      </c>
      <c r="L18" s="562">
        <f t="shared" si="0"/>
        <v>720</v>
      </c>
      <c r="P18" s="323" t="s">
        <v>595</v>
      </c>
      <c r="Q18" s="322" t="s">
        <v>596</v>
      </c>
    </row>
    <row r="19" spans="1:25" ht="15" customHeight="1" thickBot="1" x14ac:dyDescent="0.3">
      <c r="B19" s="683" t="s">
        <v>381</v>
      </c>
      <c r="C19" s="685"/>
      <c r="D19" s="685"/>
      <c r="E19" s="757"/>
      <c r="F19" s="566">
        <v>20</v>
      </c>
      <c r="G19" s="565" t="s">
        <v>350</v>
      </c>
      <c r="H19" s="760"/>
      <c r="I19" s="761"/>
      <c r="J19" s="564">
        <v>0</v>
      </c>
      <c r="K19" s="563">
        <v>36</v>
      </c>
      <c r="L19" s="562">
        <f t="shared" si="0"/>
        <v>0</v>
      </c>
      <c r="P19" s="323" t="s">
        <v>595</v>
      </c>
      <c r="Q19" s="322" t="s">
        <v>594</v>
      </c>
    </row>
    <row r="20" spans="1:25" ht="15" customHeight="1" thickBot="1" x14ac:dyDescent="0.3">
      <c r="B20" s="683" t="s">
        <v>381</v>
      </c>
      <c r="C20" s="685"/>
      <c r="D20" s="685"/>
      <c r="E20" s="757"/>
      <c r="F20" s="566">
        <v>10</v>
      </c>
      <c r="G20" s="565" t="s">
        <v>350</v>
      </c>
      <c r="H20" s="760"/>
      <c r="I20" s="761"/>
      <c r="J20" s="564" t="s">
        <v>579</v>
      </c>
      <c r="K20" s="563">
        <v>36</v>
      </c>
      <c r="L20" s="562">
        <f t="shared" si="0"/>
        <v>0</v>
      </c>
      <c r="P20" s="323" t="s">
        <v>595</v>
      </c>
      <c r="Q20" s="322" t="s">
        <v>594</v>
      </c>
    </row>
    <row r="21" spans="1:25" ht="15.75" customHeight="1" thickBot="1" x14ac:dyDescent="0.3">
      <c r="B21" s="683" t="s">
        <v>382</v>
      </c>
      <c r="C21" s="685"/>
      <c r="D21" s="685"/>
      <c r="E21" s="757"/>
      <c r="F21" s="566">
        <v>1</v>
      </c>
      <c r="G21" s="565" t="s">
        <v>350</v>
      </c>
      <c r="H21" s="760"/>
      <c r="I21" s="761"/>
      <c r="J21" s="564">
        <v>0</v>
      </c>
      <c r="K21" s="563">
        <v>36</v>
      </c>
      <c r="L21" s="562">
        <f t="shared" si="0"/>
        <v>0</v>
      </c>
      <c r="P21" s="323" t="s">
        <v>595</v>
      </c>
      <c r="Q21" s="322" t="s">
        <v>594</v>
      </c>
    </row>
    <row r="22" spans="1:25" ht="15.75" hidden="1" customHeight="1" thickBot="1" x14ac:dyDescent="0.3">
      <c r="B22" s="454"/>
      <c r="C22" s="494"/>
      <c r="D22" s="453"/>
      <c r="E22" s="453"/>
      <c r="F22" s="453"/>
      <c r="G22" s="453"/>
      <c r="H22" s="453"/>
      <c r="I22" s="453"/>
      <c r="J22" s="453"/>
      <c r="K22" s="453"/>
      <c r="L22" s="561"/>
      <c r="Q22" s="1" t="s">
        <v>594</v>
      </c>
    </row>
    <row r="23" spans="1:25" ht="18.75" x14ac:dyDescent="0.3">
      <c r="B23" s="762" t="s">
        <v>383</v>
      </c>
      <c r="C23" s="763"/>
      <c r="D23" s="763"/>
      <c r="E23" s="763"/>
      <c r="F23" s="763"/>
      <c r="G23" s="763"/>
      <c r="H23" s="763"/>
      <c r="I23" s="763"/>
      <c r="J23" s="763"/>
      <c r="K23" s="764"/>
      <c r="L23" s="560">
        <f>L8+L9</f>
        <v>975</v>
      </c>
      <c r="P23" s="1"/>
    </row>
    <row r="24" spans="1:25" ht="19.5" thickBot="1" x14ac:dyDescent="0.35">
      <c r="B24" s="765" t="s">
        <v>384</v>
      </c>
      <c r="C24" s="766"/>
      <c r="D24" s="766"/>
      <c r="E24" s="766"/>
      <c r="F24" s="766"/>
      <c r="G24" s="766"/>
      <c r="H24" s="766"/>
      <c r="I24" s="766"/>
      <c r="J24" s="766"/>
      <c r="K24" s="767"/>
      <c r="L24" s="559">
        <f>L25-L23</f>
        <v>720</v>
      </c>
      <c r="P24" s="1"/>
    </row>
    <row r="25" spans="1:25" ht="19.5" thickBot="1" x14ac:dyDescent="0.35">
      <c r="B25" s="658" t="s">
        <v>338</v>
      </c>
      <c r="C25" s="659"/>
      <c r="D25" s="659"/>
      <c r="E25" s="659"/>
      <c r="F25" s="659"/>
      <c r="G25" s="659"/>
      <c r="H25" s="659"/>
      <c r="I25" s="659"/>
      <c r="J25" s="659"/>
      <c r="K25" s="660"/>
      <c r="L25" s="558">
        <f>SUM(L8:L22)</f>
        <v>1695</v>
      </c>
      <c r="P25" s="1"/>
    </row>
    <row r="26" spans="1:25" ht="15.75" thickBot="1" x14ac:dyDescent="0.3"/>
    <row r="27" spans="1:25" ht="19.5" thickBot="1" x14ac:dyDescent="0.35">
      <c r="B27" s="694" t="s">
        <v>593</v>
      </c>
      <c r="C27" s="695"/>
      <c r="D27" s="695"/>
      <c r="E27" s="695"/>
      <c r="F27" s="695"/>
      <c r="G27" s="695"/>
      <c r="H27" s="695"/>
      <c r="I27" s="695"/>
      <c r="J27" s="695"/>
      <c r="K27" s="411"/>
      <c r="L27" s="410"/>
    </row>
    <row r="28" spans="1:25" ht="18.75" customHeight="1" thickBot="1" x14ac:dyDescent="0.3">
      <c r="B28" s="753" t="s">
        <v>336</v>
      </c>
      <c r="C28" s="754"/>
      <c r="D28" s="754"/>
      <c r="E28" s="754"/>
      <c r="F28" s="754"/>
      <c r="G28" s="755"/>
      <c r="H28" s="753" t="s">
        <v>339</v>
      </c>
      <c r="I28" s="756"/>
      <c r="J28" s="409" t="s">
        <v>340</v>
      </c>
      <c r="K28" s="409" t="s">
        <v>385</v>
      </c>
      <c r="L28" s="407" t="s">
        <v>337</v>
      </c>
    </row>
    <row r="29" spans="1:25" ht="30" customHeight="1" thickBot="1" x14ac:dyDescent="0.3">
      <c r="A29" s="1">
        <v>4</v>
      </c>
      <c r="B29" s="683" t="s">
        <v>386</v>
      </c>
      <c r="C29" s="685"/>
      <c r="D29" s="685"/>
      <c r="E29" s="685"/>
      <c r="F29" s="685"/>
      <c r="G29" s="757"/>
      <c r="H29" s="758">
        <v>136.5</v>
      </c>
      <c r="I29" s="759"/>
      <c r="J29" s="401">
        <v>0</v>
      </c>
      <c r="K29" s="557"/>
      <c r="L29" s="556">
        <f>H29*J29</f>
        <v>0</v>
      </c>
      <c r="P29" s="323" t="s">
        <v>748</v>
      </c>
      <c r="Q29" s="322" t="s">
        <v>592</v>
      </c>
    </row>
    <row r="30" spans="1:25" ht="30" customHeight="1" thickBot="1" x14ac:dyDescent="0.3">
      <c r="B30" s="743" t="s">
        <v>487</v>
      </c>
      <c r="C30" s="744"/>
      <c r="D30" s="744"/>
      <c r="E30" s="744"/>
      <c r="F30" s="744"/>
      <c r="G30" s="745"/>
      <c r="H30" s="746">
        <v>19.7</v>
      </c>
      <c r="I30" s="747"/>
      <c r="J30" s="401">
        <v>22</v>
      </c>
      <c r="K30" s="557"/>
      <c r="L30" s="556">
        <f>H30*J30</f>
        <v>433.4</v>
      </c>
      <c r="N30" s="742"/>
      <c r="P30" s="323" t="s">
        <v>748</v>
      </c>
      <c r="Q30" s="419" t="s">
        <v>591</v>
      </c>
    </row>
    <row r="31" spans="1:25" ht="30" customHeight="1" thickBot="1" x14ac:dyDescent="0.3">
      <c r="A31" s="1">
        <v>9</v>
      </c>
      <c r="B31" s="743" t="s">
        <v>388</v>
      </c>
      <c r="C31" s="744"/>
      <c r="D31" s="744"/>
      <c r="E31" s="744"/>
      <c r="F31" s="744"/>
      <c r="G31" s="745"/>
      <c r="H31" s="746">
        <v>160.6</v>
      </c>
      <c r="I31" s="747"/>
      <c r="J31" s="401">
        <v>5</v>
      </c>
      <c r="K31" s="557"/>
      <c r="L31" s="556">
        <f>H31*J31</f>
        <v>803</v>
      </c>
      <c r="N31" s="742"/>
      <c r="P31" s="323" t="s">
        <v>748</v>
      </c>
      <c r="Q31" s="419" t="s">
        <v>589</v>
      </c>
    </row>
    <row r="32" spans="1:25" ht="19.5" thickBot="1" x14ac:dyDescent="0.35">
      <c r="B32" s="658" t="s">
        <v>342</v>
      </c>
      <c r="C32" s="659"/>
      <c r="D32" s="659"/>
      <c r="E32" s="659"/>
      <c r="F32" s="659"/>
      <c r="G32" s="659"/>
      <c r="H32" s="659"/>
      <c r="I32" s="659"/>
      <c r="J32" s="659"/>
      <c r="K32" s="660"/>
      <c r="L32" s="325">
        <f>SUM(L29:L31)</f>
        <v>1236.4000000000001</v>
      </c>
      <c r="N32" s="742"/>
      <c r="P32" s="552"/>
      <c r="Q32" s="552"/>
      <c r="R32" s="552"/>
      <c r="S32" s="552"/>
      <c r="T32" s="552"/>
      <c r="U32" s="552"/>
      <c r="V32" s="552"/>
      <c r="W32" s="552"/>
      <c r="X32" s="552"/>
      <c r="Y32" s="552"/>
    </row>
    <row r="33" spans="1:18" s="552" customFormat="1" ht="34.5" customHeight="1" thickBot="1" x14ac:dyDescent="0.25">
      <c r="B33" s="555"/>
      <c r="C33" s="330"/>
      <c r="D33" s="555"/>
      <c r="E33" s="555"/>
      <c r="F33" s="554"/>
      <c r="N33" s="742"/>
      <c r="P33" s="553"/>
    </row>
    <row r="34" spans="1:18" ht="19.5" thickBot="1" x14ac:dyDescent="0.35">
      <c r="B34" s="694" t="s">
        <v>343</v>
      </c>
      <c r="C34" s="695"/>
      <c r="D34" s="695"/>
      <c r="E34" s="695"/>
      <c r="F34" s="695"/>
      <c r="G34" s="695"/>
      <c r="H34" s="695"/>
      <c r="I34" s="695"/>
      <c r="J34" s="695"/>
      <c r="K34" s="411"/>
      <c r="L34" s="410"/>
      <c r="N34" s="742"/>
      <c r="P34" s="1"/>
    </row>
    <row r="35" spans="1:18" ht="15.75" customHeight="1" thickBot="1" x14ac:dyDescent="0.3">
      <c r="B35" s="551" t="s">
        <v>391</v>
      </c>
      <c r="C35" s="446"/>
      <c r="D35" s="550"/>
      <c r="E35" s="550"/>
      <c r="F35" s="550"/>
      <c r="G35" s="549"/>
      <c r="H35" s="549"/>
      <c r="I35" s="549"/>
      <c r="J35" s="549"/>
      <c r="K35" s="549"/>
      <c r="L35" s="548"/>
      <c r="M35" s="547"/>
      <c r="N35" s="742"/>
      <c r="P35" s="1"/>
    </row>
    <row r="36" spans="1:18" ht="39" thickBot="1" x14ac:dyDescent="0.3">
      <c r="B36" s="589" t="s">
        <v>344</v>
      </c>
      <c r="C36" s="748" t="s">
        <v>345</v>
      </c>
      <c r="D36" s="749"/>
      <c r="E36" s="591" t="s">
        <v>346</v>
      </c>
      <c r="F36" s="590" t="s">
        <v>347</v>
      </c>
      <c r="G36" s="703" t="s">
        <v>340</v>
      </c>
      <c r="H36" s="750"/>
      <c r="I36" s="409" t="s">
        <v>348</v>
      </c>
      <c r="J36" s="409" t="s">
        <v>392</v>
      </c>
      <c r="K36" s="408" t="s">
        <v>385</v>
      </c>
      <c r="L36" s="407" t="s">
        <v>337</v>
      </c>
      <c r="N36" s="742"/>
      <c r="P36" s="1"/>
      <c r="Q36" s="1">
        <v>16</v>
      </c>
    </row>
    <row r="37" spans="1:18" ht="15" customHeight="1" x14ac:dyDescent="0.25">
      <c r="B37" s="489" t="s">
        <v>393</v>
      </c>
      <c r="C37" s="521">
        <v>1</v>
      </c>
      <c r="D37" s="520" t="s">
        <v>349</v>
      </c>
      <c r="E37" s="519">
        <v>100</v>
      </c>
      <c r="F37" s="543">
        <v>1</v>
      </c>
      <c r="G37" s="751">
        <v>2</v>
      </c>
      <c r="H37" s="752"/>
      <c r="I37" s="531"/>
      <c r="J37" s="517">
        <f>G37*E37</f>
        <v>200</v>
      </c>
      <c r="K37" s="531"/>
      <c r="L37" s="481">
        <f t="shared" ref="L37:L56" si="1">J37*CT_VALEUR_POINT*(1-CT_REMISE_POINTS)</f>
        <v>90.000000000000014</v>
      </c>
      <c r="N37" s="742"/>
      <c r="P37" s="1"/>
    </row>
    <row r="38" spans="1:18" ht="15" customHeight="1" x14ac:dyDescent="0.25">
      <c r="B38" s="542" t="s">
        <v>394</v>
      </c>
      <c r="C38" s="509">
        <v>100</v>
      </c>
      <c r="D38" s="508" t="s">
        <v>395</v>
      </c>
      <c r="E38" s="541">
        <v>150</v>
      </c>
      <c r="F38" s="540">
        <v>1</v>
      </c>
      <c r="G38" s="706">
        <v>2</v>
      </c>
      <c r="H38" s="739"/>
      <c r="I38" s="511"/>
      <c r="J38" s="512">
        <f>E38*G38</f>
        <v>300</v>
      </c>
      <c r="K38" s="511"/>
      <c r="L38" s="539">
        <f t="shared" si="1"/>
        <v>135.00000000000003</v>
      </c>
      <c r="N38" s="742"/>
      <c r="P38" s="1"/>
    </row>
    <row r="39" spans="1:18" ht="15" customHeight="1" x14ac:dyDescent="0.25">
      <c r="B39" s="480" t="s">
        <v>396</v>
      </c>
      <c r="C39" s="538">
        <v>100</v>
      </c>
      <c r="D39" s="478" t="s">
        <v>395</v>
      </c>
      <c r="E39" s="536">
        <v>150</v>
      </c>
      <c r="F39" s="537">
        <v>1</v>
      </c>
      <c r="G39" s="706">
        <v>1</v>
      </c>
      <c r="H39" s="707"/>
      <c r="I39" s="475"/>
      <c r="J39" s="534">
        <f>G39*E39</f>
        <v>150</v>
      </c>
      <c r="K39" s="475"/>
      <c r="L39" s="422">
        <f t="shared" si="1"/>
        <v>67.500000000000014</v>
      </c>
      <c r="N39" s="742"/>
      <c r="P39" s="1"/>
    </row>
    <row r="40" spans="1:18" ht="15" customHeight="1" x14ac:dyDescent="0.25">
      <c r="B40" s="480" t="s">
        <v>351</v>
      </c>
      <c r="C40" s="538">
        <v>8</v>
      </c>
      <c r="D40" s="478" t="s">
        <v>352</v>
      </c>
      <c r="E40" s="536">
        <v>64</v>
      </c>
      <c r="F40" s="537">
        <v>1</v>
      </c>
      <c r="G40" s="706">
        <v>2</v>
      </c>
      <c r="H40" s="707"/>
      <c r="I40" s="475"/>
      <c r="J40" s="534">
        <f>E40*G40</f>
        <v>128</v>
      </c>
      <c r="K40" s="475"/>
      <c r="L40" s="422">
        <f t="shared" si="1"/>
        <v>57.600000000000009</v>
      </c>
      <c r="N40" s="742"/>
      <c r="P40" s="1"/>
    </row>
    <row r="41" spans="1:18" ht="15" customHeight="1" x14ac:dyDescent="0.25">
      <c r="B41" s="480" t="s">
        <v>353</v>
      </c>
      <c r="C41" s="515">
        <v>1</v>
      </c>
      <c r="D41" s="478" t="s">
        <v>354</v>
      </c>
      <c r="E41" s="536">
        <v>75</v>
      </c>
      <c r="F41" s="535">
        <v>1</v>
      </c>
      <c r="G41" s="706">
        <v>6</v>
      </c>
      <c r="H41" s="707"/>
      <c r="I41" s="473"/>
      <c r="J41" s="534">
        <f>G41*E41</f>
        <v>450</v>
      </c>
      <c r="K41" s="475"/>
      <c r="L41" s="422">
        <f t="shared" si="1"/>
        <v>202.50000000000003</v>
      </c>
      <c r="N41" s="742"/>
      <c r="P41" s="1"/>
    </row>
    <row r="42" spans="1:18" ht="15.75" customHeight="1" thickBot="1" x14ac:dyDescent="0.3">
      <c r="A42" s="453">
        <v>2</v>
      </c>
      <c r="B42" s="463" t="s">
        <v>355</v>
      </c>
      <c r="C42" s="533">
        <v>1</v>
      </c>
      <c r="D42" s="461" t="s">
        <v>356</v>
      </c>
      <c r="E42" s="499">
        <v>110</v>
      </c>
      <c r="F42" s="498">
        <v>1</v>
      </c>
      <c r="G42" s="687">
        <v>0</v>
      </c>
      <c r="H42" s="688"/>
      <c r="I42" s="456"/>
      <c r="J42" s="497">
        <f>G42*E42</f>
        <v>0</v>
      </c>
      <c r="K42" s="458"/>
      <c r="L42" s="455">
        <f t="shared" si="1"/>
        <v>0</v>
      </c>
      <c r="N42" s="742"/>
      <c r="P42" s="1"/>
      <c r="R42" s="2"/>
    </row>
    <row r="43" spans="1:18" ht="3.75" customHeight="1" thickBot="1" x14ac:dyDescent="0.3">
      <c r="A43" s="453"/>
      <c r="B43" s="495"/>
      <c r="C43" s="494"/>
      <c r="D43" s="453"/>
      <c r="E43" s="415"/>
      <c r="F43" s="525"/>
      <c r="G43" s="492"/>
      <c r="H43" s="491"/>
      <c r="I43" s="491"/>
      <c r="J43" s="492"/>
      <c r="K43" s="491"/>
      <c r="L43" s="522">
        <f t="shared" si="1"/>
        <v>0</v>
      </c>
      <c r="N43" s="742"/>
      <c r="P43" s="1"/>
    </row>
    <row r="44" spans="1:18" ht="15" customHeight="1" x14ac:dyDescent="0.25">
      <c r="A44" s="453"/>
      <c r="B44" s="489" t="s">
        <v>397</v>
      </c>
      <c r="C44" s="532">
        <v>1</v>
      </c>
      <c r="D44" s="520" t="s">
        <v>357</v>
      </c>
      <c r="E44" s="519">
        <v>350</v>
      </c>
      <c r="F44" s="518">
        <v>36</v>
      </c>
      <c r="G44" s="751">
        <v>13</v>
      </c>
      <c r="H44" s="752"/>
      <c r="I44" s="484"/>
      <c r="J44" s="517">
        <f>G44*E44</f>
        <v>4550</v>
      </c>
      <c r="K44" s="531"/>
      <c r="L44" s="481">
        <f>J44*CT_VALEUR_POINT*(1-CT_REMISE_POINTS)</f>
        <v>2047.5000000000002</v>
      </c>
      <c r="N44" s="742"/>
      <c r="P44" s="1"/>
    </row>
    <row r="45" spans="1:18" ht="15" customHeight="1" x14ac:dyDescent="0.25">
      <c r="A45" s="453"/>
      <c r="B45" s="530" t="s">
        <v>397</v>
      </c>
      <c r="C45" s="529">
        <v>1</v>
      </c>
      <c r="D45" s="528" t="s">
        <v>357</v>
      </c>
      <c r="E45" s="507">
        <v>650</v>
      </c>
      <c r="F45" s="506">
        <v>1</v>
      </c>
      <c r="G45" s="706">
        <v>0</v>
      </c>
      <c r="H45" s="739"/>
      <c r="I45" s="505"/>
      <c r="J45" s="504">
        <f>E45*G45</f>
        <v>0</v>
      </c>
      <c r="K45" s="527"/>
      <c r="L45" s="502">
        <f>J45*CT_VALEUR_POINT*(1-CT_REMISE_POINTS)</f>
        <v>0</v>
      </c>
      <c r="N45" s="586"/>
      <c r="P45" s="1"/>
    </row>
    <row r="46" spans="1:18" ht="15.75" customHeight="1" thickBot="1" x14ac:dyDescent="0.3">
      <c r="A46" s="453"/>
      <c r="B46" s="463" t="s">
        <v>398</v>
      </c>
      <c r="C46" s="515">
        <v>16</v>
      </c>
      <c r="D46" s="461" t="s">
        <v>358</v>
      </c>
      <c r="E46" s="499">
        <v>192</v>
      </c>
      <c r="F46" s="498">
        <v>1</v>
      </c>
      <c r="G46" s="717">
        <v>138</v>
      </c>
      <c r="H46" s="782"/>
      <c r="I46" s="456"/>
      <c r="J46" s="497">
        <f>G46*E46</f>
        <v>26496</v>
      </c>
      <c r="K46" s="458"/>
      <c r="L46" s="455">
        <f>J46*CT_VALEUR_POINT*(1-CT_REMISE_POINTS)</f>
        <v>11923.200000000003</v>
      </c>
      <c r="P46" s="1"/>
    </row>
    <row r="47" spans="1:18" ht="5.25" customHeight="1" thickBot="1" x14ac:dyDescent="0.3">
      <c r="A47" s="453"/>
      <c r="B47" s="495"/>
      <c r="C47" s="446"/>
      <c r="D47" s="445"/>
      <c r="E47" s="525"/>
      <c r="F47" s="525"/>
      <c r="G47" s="524"/>
      <c r="H47" s="523"/>
      <c r="I47" s="491"/>
      <c r="J47" s="492"/>
      <c r="K47" s="491"/>
      <c r="L47" s="522">
        <f t="shared" si="1"/>
        <v>0</v>
      </c>
      <c r="P47" s="1"/>
    </row>
    <row r="48" spans="1:18" ht="15" customHeight="1" x14ac:dyDescent="0.25">
      <c r="A48" s="453">
        <v>5</v>
      </c>
      <c r="B48" s="725" t="s">
        <v>399</v>
      </c>
      <c r="C48" s="521">
        <v>10</v>
      </c>
      <c r="D48" s="520" t="s">
        <v>400</v>
      </c>
      <c r="E48" s="519">
        <v>2400</v>
      </c>
      <c r="F48" s="518">
        <v>1</v>
      </c>
      <c r="G48" s="780">
        <v>12</v>
      </c>
      <c r="H48" s="781"/>
      <c r="I48" s="484"/>
      <c r="J48" s="517">
        <v>28800</v>
      </c>
      <c r="K48" s="516"/>
      <c r="L48" s="481">
        <f>J48*CT_VALEUR_POINT*(1-CT_REMISE_POINTS)</f>
        <v>12960.000000000002</v>
      </c>
      <c r="P48" s="1"/>
    </row>
    <row r="49" spans="1:25" ht="15" customHeight="1" x14ac:dyDescent="0.25">
      <c r="A49" s="453">
        <v>10</v>
      </c>
      <c r="B49" s="726"/>
      <c r="C49" s="515">
        <v>500</v>
      </c>
      <c r="D49" s="478" t="s">
        <v>358</v>
      </c>
      <c r="E49" s="514">
        <v>160</v>
      </c>
      <c r="F49" s="514">
        <v>1</v>
      </c>
      <c r="G49" s="706">
        <v>9</v>
      </c>
      <c r="H49" s="739"/>
      <c r="I49" s="513"/>
      <c r="J49" s="512">
        <v>1440</v>
      </c>
      <c r="K49" s="511"/>
      <c r="L49" s="510">
        <f>J49*CT_VALEUR_POINT*(1-CT_REMISE_POINTS)</f>
        <v>648.00000000000011</v>
      </c>
      <c r="P49" s="1"/>
    </row>
    <row r="50" spans="1:25" ht="15" customHeight="1" x14ac:dyDescent="0.25">
      <c r="A50" s="453"/>
      <c r="B50" s="731" t="s">
        <v>360</v>
      </c>
      <c r="C50" s="509">
        <v>10</v>
      </c>
      <c r="D50" s="508" t="s">
        <v>400</v>
      </c>
      <c r="E50" s="507">
        <v>600</v>
      </c>
      <c r="F50" s="506">
        <v>1</v>
      </c>
      <c r="G50" s="714">
        <v>14</v>
      </c>
      <c r="H50" s="716"/>
      <c r="I50" s="505"/>
      <c r="J50" s="504">
        <v>8400</v>
      </c>
      <c r="K50" s="503"/>
      <c r="L50" s="502">
        <f>J50*CT_VALEUR_POINT*(1-CT_REMISE_POINTS)</f>
        <v>3780.0000000000005</v>
      </c>
      <c r="P50" s="1"/>
    </row>
    <row r="51" spans="1:25" ht="15.75" customHeight="1" thickBot="1" x14ac:dyDescent="0.3">
      <c r="A51" s="453">
        <v>10</v>
      </c>
      <c r="B51" s="732"/>
      <c r="C51" s="501">
        <v>500</v>
      </c>
      <c r="D51" s="500" t="s">
        <v>358</v>
      </c>
      <c r="E51" s="499">
        <v>40</v>
      </c>
      <c r="F51" s="498">
        <v>1</v>
      </c>
      <c r="G51" s="717">
        <v>12</v>
      </c>
      <c r="H51" s="718"/>
      <c r="I51" s="456"/>
      <c r="J51" s="497">
        <v>480</v>
      </c>
      <c r="K51" s="496"/>
      <c r="L51" s="455">
        <f>J51*CT_VALEUR_POINT*(1-CT_REMISE_POINTS)</f>
        <v>216.00000000000003</v>
      </c>
      <c r="P51" s="1"/>
    </row>
    <row r="52" spans="1:25" ht="3.75" customHeight="1" thickBot="1" x14ac:dyDescent="0.3">
      <c r="A52" s="453"/>
      <c r="B52" s="495"/>
      <c r="C52" s="494"/>
      <c r="D52" s="453"/>
      <c r="E52" s="415"/>
      <c r="F52" s="493"/>
      <c r="G52" s="492"/>
      <c r="H52" s="491"/>
      <c r="I52" s="491"/>
      <c r="J52" s="492"/>
      <c r="K52" s="491"/>
      <c r="L52" s="490">
        <f t="shared" si="1"/>
        <v>0</v>
      </c>
      <c r="P52" s="1"/>
    </row>
    <row r="53" spans="1:25" ht="15" customHeight="1" x14ac:dyDescent="0.25">
      <c r="A53" s="453">
        <v>58</v>
      </c>
      <c r="B53" s="489" t="s">
        <v>401</v>
      </c>
      <c r="C53" s="488">
        <v>1</v>
      </c>
      <c r="D53" s="487" t="s">
        <v>361</v>
      </c>
      <c r="E53" s="486">
        <v>20</v>
      </c>
      <c r="F53" s="485">
        <v>1</v>
      </c>
      <c r="G53" s="712">
        <v>98</v>
      </c>
      <c r="H53" s="713"/>
      <c r="I53" s="484"/>
      <c r="J53" s="483">
        <f>G53*E53</f>
        <v>1960</v>
      </c>
      <c r="K53" s="482"/>
      <c r="L53" s="481">
        <f>J53*CT_VALEUR_POINT*(1-CT_REMISE_POINTS)</f>
        <v>882.00000000000011</v>
      </c>
      <c r="P53" s="1"/>
    </row>
    <row r="54" spans="1:25" ht="15" customHeight="1" x14ac:dyDescent="0.25">
      <c r="A54" s="453"/>
      <c r="B54" s="480" t="s">
        <v>402</v>
      </c>
      <c r="C54" s="479">
        <v>1</v>
      </c>
      <c r="D54" s="478" t="s">
        <v>403</v>
      </c>
      <c r="E54" s="477">
        <v>60</v>
      </c>
      <c r="F54" s="476">
        <v>1</v>
      </c>
      <c r="G54" s="714">
        <v>1</v>
      </c>
      <c r="H54" s="715"/>
      <c r="I54" s="475"/>
      <c r="J54" s="474">
        <v>60</v>
      </c>
      <c r="K54" s="473"/>
      <c r="L54" s="422">
        <f>J54*CT_VALEUR_POINT*(1-CT_REMISE_POINTS)</f>
        <v>27.000000000000004</v>
      </c>
      <c r="P54" s="1"/>
    </row>
    <row r="55" spans="1:25" ht="15" customHeight="1" x14ac:dyDescent="0.25">
      <c r="A55" s="453"/>
      <c r="B55" s="472" t="s">
        <v>404</v>
      </c>
      <c r="C55" s="471">
        <v>100</v>
      </c>
      <c r="D55" s="470" t="s">
        <v>395</v>
      </c>
      <c r="E55" s="469">
        <v>850</v>
      </c>
      <c r="F55" s="468">
        <v>1</v>
      </c>
      <c r="G55" s="714">
        <v>0</v>
      </c>
      <c r="H55" s="716"/>
      <c r="I55" s="467"/>
      <c r="J55" s="466">
        <f>G55*E55</f>
        <v>0</v>
      </c>
      <c r="K55" s="465"/>
      <c r="L55" s="464">
        <f>J55*CT_VALEUR_POINT*(1-CT_REMISE_POINTS)</f>
        <v>0</v>
      </c>
      <c r="P55" s="1"/>
    </row>
    <row r="56" spans="1:25" ht="15.75" customHeight="1" thickBot="1" x14ac:dyDescent="0.3">
      <c r="A56" s="453"/>
      <c r="B56" s="463" t="s">
        <v>154</v>
      </c>
      <c r="C56" s="462">
        <v>1</v>
      </c>
      <c r="D56" s="461" t="s">
        <v>155</v>
      </c>
      <c r="E56" s="460">
        <v>125</v>
      </c>
      <c r="F56" s="459">
        <v>1</v>
      </c>
      <c r="G56" s="717">
        <v>1</v>
      </c>
      <c r="H56" s="718"/>
      <c r="I56" s="458"/>
      <c r="J56" s="457">
        <f>G56*E56</f>
        <v>125</v>
      </c>
      <c r="K56" s="456"/>
      <c r="L56" s="455">
        <f t="shared" si="1"/>
        <v>56.250000000000007</v>
      </c>
      <c r="P56" s="1"/>
    </row>
    <row r="57" spans="1:25" ht="6.75" customHeight="1" thickBot="1" x14ac:dyDescent="0.3">
      <c r="B57" s="454"/>
      <c r="C57" s="415"/>
      <c r="D57" s="453"/>
      <c r="E57" s="453"/>
      <c r="F57" s="453"/>
      <c r="G57" s="453"/>
      <c r="H57" s="453"/>
      <c r="I57" s="453"/>
      <c r="J57" s="453"/>
      <c r="K57" s="453"/>
      <c r="L57" s="453"/>
      <c r="M57" s="453"/>
      <c r="P57" s="1"/>
    </row>
    <row r="58" spans="1:25" ht="30.75" customHeight="1" thickBot="1" x14ac:dyDescent="0.3">
      <c r="A58" s="453"/>
      <c r="B58" s="452" t="s">
        <v>362</v>
      </c>
      <c r="C58" s="719">
        <v>1.5</v>
      </c>
      <c r="D58" s="720"/>
      <c r="E58" s="721" t="s">
        <v>405</v>
      </c>
      <c r="F58" s="722"/>
      <c r="G58" s="451">
        <v>0.7</v>
      </c>
      <c r="H58" s="723" t="s">
        <v>406</v>
      </c>
      <c r="I58" s="724"/>
      <c r="J58" s="450">
        <f>SUM(J37:J56)</f>
        <v>73539</v>
      </c>
      <c r="K58" s="449" t="s">
        <v>407</v>
      </c>
      <c r="L58" s="448">
        <f>SUM(L37:L56)</f>
        <v>33092.550000000003</v>
      </c>
      <c r="P58" s="323" t="s">
        <v>587</v>
      </c>
      <c r="Q58" s="419" t="s">
        <v>588</v>
      </c>
      <c r="R58" s="419"/>
      <c r="S58" s="419"/>
      <c r="T58" s="419"/>
      <c r="U58" s="419"/>
      <c r="V58" s="419"/>
      <c r="W58" s="419"/>
      <c r="X58" s="419"/>
      <c r="Y58" s="419"/>
    </row>
    <row r="59" spans="1:25" ht="22.5" customHeight="1" thickBot="1" x14ac:dyDescent="0.3">
      <c r="B59" s="447" t="s">
        <v>408</v>
      </c>
      <c r="C59" s="446"/>
      <c r="D59" s="445"/>
      <c r="E59" s="445"/>
      <c r="F59" s="445"/>
      <c r="G59" s="445"/>
      <c r="H59" s="445"/>
      <c r="I59" s="445"/>
      <c r="J59" s="445"/>
      <c r="K59" s="445"/>
      <c r="L59" s="444"/>
      <c r="Q59" s="419"/>
      <c r="R59" s="419"/>
      <c r="S59" s="419"/>
      <c r="T59" s="419"/>
      <c r="U59" s="419"/>
      <c r="V59" s="419"/>
      <c r="W59" s="419"/>
      <c r="X59" s="419"/>
      <c r="Y59" s="419"/>
    </row>
    <row r="60" spans="1:25" ht="26.25" thickBot="1" x14ac:dyDescent="0.3">
      <c r="B60" s="443" t="s">
        <v>344</v>
      </c>
      <c r="C60" s="701" t="s">
        <v>345</v>
      </c>
      <c r="D60" s="702"/>
      <c r="E60" s="587" t="s">
        <v>409</v>
      </c>
      <c r="F60" s="588" t="s">
        <v>369</v>
      </c>
      <c r="G60" s="703" t="s">
        <v>340</v>
      </c>
      <c r="H60" s="704"/>
      <c r="I60" s="703" t="s">
        <v>348</v>
      </c>
      <c r="J60" s="705"/>
      <c r="K60" s="409" t="s">
        <v>385</v>
      </c>
      <c r="L60" s="407" t="s">
        <v>337</v>
      </c>
      <c r="P60" s="1"/>
      <c r="Q60" s="419"/>
      <c r="R60" s="419"/>
      <c r="S60" s="419"/>
      <c r="T60" s="419"/>
      <c r="U60" s="419"/>
      <c r="V60" s="419"/>
      <c r="W60" s="419"/>
      <c r="X60" s="419"/>
      <c r="Y60" s="419"/>
    </row>
    <row r="61" spans="1:25" ht="15" customHeight="1" x14ac:dyDescent="0.25">
      <c r="B61" s="440" t="s">
        <v>410</v>
      </c>
      <c r="C61" s="439">
        <v>5</v>
      </c>
      <c r="D61" s="438" t="s">
        <v>411</v>
      </c>
      <c r="E61" s="437">
        <v>139</v>
      </c>
      <c r="F61" s="436">
        <v>1</v>
      </c>
      <c r="G61" s="706">
        <v>0</v>
      </c>
      <c r="H61" s="707"/>
      <c r="I61" s="708"/>
      <c r="J61" s="709"/>
      <c r="K61" s="435"/>
      <c r="L61" s="434">
        <f>E61*G61</f>
        <v>0</v>
      </c>
      <c r="P61" s="1"/>
      <c r="Q61" s="419"/>
      <c r="R61" s="419"/>
      <c r="S61" s="419"/>
      <c r="T61" s="419"/>
      <c r="U61" s="419"/>
      <c r="V61" s="419"/>
      <c r="W61" s="419"/>
      <c r="X61" s="419"/>
      <c r="Y61" s="419"/>
    </row>
    <row r="62" spans="1:25" ht="15" customHeight="1" x14ac:dyDescent="0.25">
      <c r="B62" s="433" t="s">
        <v>412</v>
      </c>
      <c r="C62" s="432">
        <v>1</v>
      </c>
      <c r="D62" s="431" t="s">
        <v>359</v>
      </c>
      <c r="E62" s="430">
        <v>890</v>
      </c>
      <c r="F62" s="429">
        <v>36</v>
      </c>
      <c r="G62" s="706">
        <v>1</v>
      </c>
      <c r="H62" s="707"/>
      <c r="I62" s="710"/>
      <c r="J62" s="711"/>
      <c r="K62" s="423"/>
      <c r="L62" s="422">
        <f>E62*G62</f>
        <v>890</v>
      </c>
      <c r="P62" s="1"/>
      <c r="Q62" s="419"/>
      <c r="R62" s="419"/>
      <c r="S62" s="419"/>
      <c r="T62" s="419"/>
      <c r="U62" s="419"/>
      <c r="V62" s="419"/>
      <c r="W62" s="419"/>
      <c r="X62" s="419"/>
      <c r="Y62" s="419"/>
    </row>
    <row r="63" spans="1:25" ht="15.75" customHeight="1" thickBot="1" x14ac:dyDescent="0.3">
      <c r="B63" s="428" t="s">
        <v>413</v>
      </c>
      <c r="C63" s="427">
        <v>1</v>
      </c>
      <c r="D63" s="426" t="s">
        <v>414</v>
      </c>
      <c r="E63" s="425">
        <v>90</v>
      </c>
      <c r="F63" s="424">
        <v>1</v>
      </c>
      <c r="G63" s="687">
        <v>1</v>
      </c>
      <c r="H63" s="688"/>
      <c r="I63" s="689"/>
      <c r="J63" s="690"/>
      <c r="K63" s="423"/>
      <c r="L63" s="422">
        <f>E63*G63</f>
        <v>90</v>
      </c>
      <c r="P63" s="1"/>
      <c r="Q63" s="419"/>
      <c r="R63" s="419"/>
      <c r="S63" s="419"/>
      <c r="T63" s="419"/>
      <c r="U63" s="419"/>
      <c r="V63" s="419"/>
      <c r="W63" s="419"/>
      <c r="X63" s="419"/>
      <c r="Y63" s="419"/>
    </row>
    <row r="64" spans="1:25" ht="15.75" customHeight="1" thickBot="1" x14ac:dyDescent="0.3">
      <c r="B64" s="418"/>
      <c r="C64" s="417"/>
      <c r="D64" s="417"/>
      <c r="E64" s="417"/>
      <c r="F64" s="417"/>
      <c r="G64" s="417"/>
      <c r="H64" s="416"/>
      <c r="I64" s="416"/>
      <c r="J64" s="415"/>
      <c r="K64" s="421" t="s">
        <v>407</v>
      </c>
      <c r="L64" s="420">
        <f>SUM(L61:L63)</f>
        <v>980</v>
      </c>
      <c r="P64" s="323" t="s">
        <v>587</v>
      </c>
      <c r="Q64" s="419" t="s">
        <v>408</v>
      </c>
      <c r="R64" s="419"/>
      <c r="S64" s="419"/>
      <c r="T64" s="419"/>
      <c r="U64" s="419"/>
      <c r="V64" s="419"/>
      <c r="W64" s="419"/>
      <c r="X64" s="419"/>
      <c r="Y64" s="419"/>
    </row>
    <row r="65" spans="1:16" ht="11.25" customHeight="1" thickBot="1" x14ac:dyDescent="0.3">
      <c r="B65" s="418"/>
      <c r="C65" s="417"/>
      <c r="D65" s="417"/>
      <c r="E65" s="417"/>
      <c r="F65" s="417"/>
      <c r="G65" s="417"/>
      <c r="H65" s="416"/>
      <c r="I65" s="416"/>
      <c r="J65" s="415"/>
      <c r="K65" s="414"/>
      <c r="L65" s="413"/>
      <c r="P65" s="1"/>
    </row>
    <row r="66" spans="1:16" ht="21.75" thickBot="1" x14ac:dyDescent="0.3">
      <c r="B66" s="691" t="s">
        <v>363</v>
      </c>
      <c r="C66" s="692"/>
      <c r="D66" s="692"/>
      <c r="E66" s="692"/>
      <c r="F66" s="692"/>
      <c r="G66" s="692"/>
      <c r="H66" s="692"/>
      <c r="I66" s="692"/>
      <c r="J66" s="692"/>
      <c r="K66" s="693"/>
      <c r="L66" s="412">
        <f>L64+L58</f>
        <v>34072.550000000003</v>
      </c>
    </row>
    <row r="67" spans="1:16" ht="13.5" customHeight="1" thickBot="1" x14ac:dyDescent="0.3">
      <c r="B67" s="331"/>
      <c r="J67" s="2"/>
      <c r="K67" s="2"/>
    </row>
    <row r="68" spans="1:16" ht="19.5" thickBot="1" x14ac:dyDescent="0.35">
      <c r="B68" s="694" t="s">
        <v>415</v>
      </c>
      <c r="C68" s="695"/>
      <c r="D68" s="695"/>
      <c r="E68" s="695"/>
      <c r="F68" s="695"/>
      <c r="G68" s="695"/>
      <c r="H68" s="695"/>
      <c r="I68" s="695"/>
      <c r="J68" s="695"/>
      <c r="K68" s="411"/>
      <c r="L68" s="410"/>
    </row>
    <row r="69" spans="1:16" ht="40.5" customHeight="1" thickBot="1" x14ac:dyDescent="0.3">
      <c r="B69" s="696" t="s">
        <v>364</v>
      </c>
      <c r="C69" s="697"/>
      <c r="D69" s="697"/>
      <c r="E69" s="697"/>
      <c r="F69" s="697"/>
      <c r="G69" s="697"/>
      <c r="H69" s="409" t="s">
        <v>345</v>
      </c>
      <c r="I69" s="409" t="s">
        <v>339</v>
      </c>
      <c r="J69" s="408" t="s">
        <v>340</v>
      </c>
      <c r="K69" s="408" t="s">
        <v>341</v>
      </c>
      <c r="L69" s="407" t="s">
        <v>337</v>
      </c>
    </row>
    <row r="70" spans="1:16" x14ac:dyDescent="0.25">
      <c r="B70" s="698" t="s">
        <v>416</v>
      </c>
      <c r="C70" s="699"/>
      <c r="D70" s="699"/>
      <c r="E70" s="699"/>
      <c r="F70" s="699"/>
      <c r="G70" s="700"/>
      <c r="H70" s="406">
        <v>0.09</v>
      </c>
      <c r="I70" s="405">
        <f>ROUNDUP(L66*H70,0)</f>
        <v>3067</v>
      </c>
      <c r="J70" s="401">
        <v>1</v>
      </c>
      <c r="K70" s="404"/>
      <c r="L70" s="403">
        <f>I70*J70</f>
        <v>3067</v>
      </c>
    </row>
    <row r="71" spans="1:16" x14ac:dyDescent="0.25">
      <c r="A71" s="1">
        <v>13</v>
      </c>
      <c r="B71" s="677" t="s">
        <v>586</v>
      </c>
      <c r="C71" s="678"/>
      <c r="D71" s="678"/>
      <c r="E71" s="678"/>
      <c r="F71" s="678"/>
      <c r="G71" s="679"/>
      <c r="H71" s="399">
        <v>1</v>
      </c>
      <c r="I71" s="398">
        <v>115</v>
      </c>
      <c r="J71" s="401">
        <v>24</v>
      </c>
      <c r="K71" s="400"/>
      <c r="L71" s="397">
        <f>I71*J71</f>
        <v>2760</v>
      </c>
    </row>
    <row r="72" spans="1:16" x14ac:dyDescent="0.25">
      <c r="B72" s="677" t="s">
        <v>585</v>
      </c>
      <c r="C72" s="678"/>
      <c r="D72" s="678"/>
      <c r="E72" s="678"/>
      <c r="F72" s="678"/>
      <c r="G72" s="679"/>
      <c r="H72" s="399">
        <v>1</v>
      </c>
      <c r="I72" s="398">
        <v>100</v>
      </c>
      <c r="J72" s="401">
        <v>15</v>
      </c>
      <c r="K72" s="400"/>
      <c r="L72" s="397">
        <f t="shared" ref="L72:L79" si="2">I72*J72</f>
        <v>1500</v>
      </c>
    </row>
    <row r="73" spans="1:16" x14ac:dyDescent="0.25">
      <c r="A73" s="1">
        <v>26</v>
      </c>
      <c r="B73" s="677" t="s">
        <v>584</v>
      </c>
      <c r="C73" s="678"/>
      <c r="D73" s="678"/>
      <c r="E73" s="678"/>
      <c r="F73" s="678"/>
      <c r="G73" s="679"/>
      <c r="H73" s="399">
        <v>1</v>
      </c>
      <c r="I73" s="398">
        <v>85</v>
      </c>
      <c r="J73" s="401">
        <v>19</v>
      </c>
      <c r="K73" s="400"/>
      <c r="L73" s="397">
        <f t="shared" si="2"/>
        <v>1615</v>
      </c>
    </row>
    <row r="74" spans="1:16" x14ac:dyDescent="0.25">
      <c r="B74" s="677" t="s">
        <v>583</v>
      </c>
      <c r="C74" s="678"/>
      <c r="D74" s="678"/>
      <c r="E74" s="678"/>
      <c r="F74" s="678"/>
      <c r="G74" s="679"/>
      <c r="H74" s="399">
        <v>1</v>
      </c>
      <c r="I74" s="398">
        <v>110</v>
      </c>
      <c r="J74" s="401"/>
      <c r="K74" s="400"/>
      <c r="L74" s="397">
        <f t="shared" si="2"/>
        <v>0</v>
      </c>
    </row>
    <row r="75" spans="1:16" x14ac:dyDescent="0.25">
      <c r="B75" s="677" t="s">
        <v>582</v>
      </c>
      <c r="C75" s="678"/>
      <c r="D75" s="678"/>
      <c r="E75" s="678"/>
      <c r="F75" s="678"/>
      <c r="G75" s="679"/>
      <c r="H75" s="399">
        <v>1</v>
      </c>
      <c r="I75" s="398">
        <v>90</v>
      </c>
      <c r="J75" s="401"/>
      <c r="K75" s="402"/>
      <c r="L75" s="397">
        <f t="shared" si="2"/>
        <v>0</v>
      </c>
    </row>
    <row r="76" spans="1:16" x14ac:dyDescent="0.25">
      <c r="B76" s="677" t="s">
        <v>581</v>
      </c>
      <c r="C76" s="678"/>
      <c r="D76" s="678"/>
      <c r="E76" s="678"/>
      <c r="F76" s="678"/>
      <c r="G76" s="679"/>
      <c r="H76" s="399">
        <v>1</v>
      </c>
      <c r="I76" s="398">
        <v>80</v>
      </c>
      <c r="J76" s="401"/>
      <c r="K76" s="402"/>
      <c r="L76" s="397">
        <f t="shared" si="2"/>
        <v>0</v>
      </c>
    </row>
    <row r="77" spans="1:16" x14ac:dyDescent="0.25">
      <c r="A77" s="1">
        <v>1</v>
      </c>
      <c r="B77" s="677" t="s">
        <v>580</v>
      </c>
      <c r="C77" s="678"/>
      <c r="D77" s="678"/>
      <c r="E77" s="678"/>
      <c r="F77" s="678"/>
      <c r="G77" s="679"/>
      <c r="H77" s="399">
        <v>1</v>
      </c>
      <c r="I77" s="398">
        <v>950</v>
      </c>
      <c r="J77" s="401">
        <v>1</v>
      </c>
      <c r="K77" s="400"/>
      <c r="L77" s="397">
        <f t="shared" si="2"/>
        <v>950</v>
      </c>
    </row>
    <row r="78" spans="1:16" x14ac:dyDescent="0.25">
      <c r="B78" s="677" t="s">
        <v>423</v>
      </c>
      <c r="C78" s="678"/>
      <c r="D78" s="678"/>
      <c r="E78" s="678"/>
      <c r="F78" s="678"/>
      <c r="G78" s="679"/>
      <c r="H78" s="399">
        <v>1</v>
      </c>
      <c r="I78" s="398">
        <v>10</v>
      </c>
      <c r="J78" s="392">
        <v>32</v>
      </c>
      <c r="K78" s="594"/>
      <c r="L78" s="397">
        <f t="shared" si="2"/>
        <v>320</v>
      </c>
    </row>
    <row r="79" spans="1:16" ht="15.75" customHeight="1" x14ac:dyDescent="0.25">
      <c r="A79" s="1">
        <v>1</v>
      </c>
      <c r="B79" s="677" t="s">
        <v>424</v>
      </c>
      <c r="C79" s="678"/>
      <c r="D79" s="678"/>
      <c r="E79" s="678"/>
      <c r="F79" s="396"/>
      <c r="G79" s="395"/>
      <c r="H79" s="394">
        <v>1</v>
      </c>
      <c r="I79" s="393">
        <v>2590</v>
      </c>
      <c r="J79" s="392">
        <v>1</v>
      </c>
      <c r="K79" s="594"/>
      <c r="L79" s="390">
        <f t="shared" si="2"/>
        <v>2590</v>
      </c>
    </row>
    <row r="80" spans="1:16" ht="15.75" thickBot="1" x14ac:dyDescent="0.3">
      <c r="B80" s="680" t="s">
        <v>425</v>
      </c>
      <c r="C80" s="681"/>
      <c r="D80" s="681"/>
      <c r="E80" s="681"/>
      <c r="F80" s="681"/>
      <c r="G80" s="682"/>
      <c r="H80" s="389">
        <v>1</v>
      </c>
      <c r="I80" s="388">
        <v>130</v>
      </c>
      <c r="J80" s="387">
        <v>0</v>
      </c>
      <c r="K80" s="386"/>
      <c r="L80" s="385">
        <f>I80*J80</f>
        <v>0</v>
      </c>
    </row>
    <row r="81" spans="2:16" x14ac:dyDescent="0.25">
      <c r="B81" s="675" t="s">
        <v>426</v>
      </c>
      <c r="C81" s="676"/>
      <c r="D81" s="676"/>
      <c r="E81" s="676"/>
      <c r="F81" s="676"/>
      <c r="G81" s="676"/>
      <c r="H81" s="350"/>
      <c r="I81" s="350"/>
      <c r="J81" s="349"/>
      <c r="K81" s="348"/>
      <c r="L81" s="347"/>
    </row>
    <row r="82" spans="2:16" ht="15" customHeight="1" x14ac:dyDescent="0.25">
      <c r="B82" s="683" t="s">
        <v>427</v>
      </c>
      <c r="C82" s="684"/>
      <c r="D82" s="685" t="s">
        <v>427</v>
      </c>
      <c r="E82" s="684"/>
      <c r="F82" s="685" t="s">
        <v>427</v>
      </c>
      <c r="G82" s="686"/>
      <c r="H82" s="379" t="s">
        <v>428</v>
      </c>
      <c r="I82" s="377"/>
      <c r="J82" s="377"/>
      <c r="K82" s="371"/>
      <c r="L82" s="376">
        <f>I82*J82</f>
        <v>0</v>
      </c>
    </row>
    <row r="83" spans="2:16" ht="15" customHeight="1" x14ac:dyDescent="0.25">
      <c r="B83" s="382" t="s">
        <v>429</v>
      </c>
      <c r="C83" s="592"/>
      <c r="D83" s="592"/>
      <c r="E83" s="592"/>
      <c r="F83" s="592"/>
      <c r="G83" s="593"/>
      <c r="H83" s="379">
        <v>1</v>
      </c>
      <c r="I83" s="378">
        <v>150</v>
      </c>
      <c r="J83" s="377"/>
      <c r="K83" s="371"/>
      <c r="L83" s="376">
        <f t="shared" ref="L83:L90" si="3">I83*J83</f>
        <v>0</v>
      </c>
    </row>
    <row r="84" spans="2:16" ht="15" customHeight="1" x14ac:dyDescent="0.25">
      <c r="B84" s="584" t="s">
        <v>430</v>
      </c>
      <c r="C84" s="592"/>
      <c r="D84" s="585"/>
      <c r="E84" s="592"/>
      <c r="F84" s="585"/>
      <c r="G84" s="593"/>
      <c r="H84" s="379">
        <v>1</v>
      </c>
      <c r="I84" s="378">
        <v>85</v>
      </c>
      <c r="J84" s="377"/>
      <c r="K84" s="371"/>
      <c r="L84" s="376">
        <f t="shared" si="3"/>
        <v>0</v>
      </c>
    </row>
    <row r="85" spans="2:16" ht="15" customHeight="1" x14ac:dyDescent="0.25">
      <c r="B85" s="382" t="s">
        <v>431</v>
      </c>
      <c r="C85" s="592"/>
      <c r="D85" s="592"/>
      <c r="E85" s="592"/>
      <c r="F85" s="592"/>
      <c r="G85" s="593"/>
      <c r="H85" s="379">
        <v>1</v>
      </c>
      <c r="I85" s="378">
        <v>55</v>
      </c>
      <c r="J85" s="377"/>
      <c r="K85" s="371"/>
      <c r="L85" s="376">
        <f t="shared" si="3"/>
        <v>0</v>
      </c>
    </row>
    <row r="86" spans="2:16" ht="15" customHeight="1" x14ac:dyDescent="0.25">
      <c r="B86" s="382" t="s">
        <v>432</v>
      </c>
      <c r="C86" s="592"/>
      <c r="D86" s="592"/>
      <c r="E86" s="592"/>
      <c r="F86" s="592"/>
      <c r="G86" s="593"/>
      <c r="H86" s="379">
        <v>1</v>
      </c>
      <c r="I86" s="378">
        <v>35</v>
      </c>
      <c r="J86" s="377"/>
      <c r="K86" s="371"/>
      <c r="L86" s="376">
        <f t="shared" si="3"/>
        <v>0</v>
      </c>
    </row>
    <row r="87" spans="2:16" ht="15" customHeight="1" thickBot="1" x14ac:dyDescent="0.3">
      <c r="B87" s="661" t="s">
        <v>433</v>
      </c>
      <c r="C87" s="662"/>
      <c r="D87" s="662"/>
      <c r="E87" s="662"/>
      <c r="F87" s="662"/>
      <c r="G87" s="375"/>
      <c r="H87" s="374">
        <v>2</v>
      </c>
      <c r="I87" s="373"/>
      <c r="J87" s="372"/>
      <c r="K87" s="371"/>
      <c r="L87" s="370">
        <f t="shared" si="3"/>
        <v>0</v>
      </c>
    </row>
    <row r="88" spans="2:16" ht="4.5" customHeight="1" thickBot="1" x14ac:dyDescent="0.3">
      <c r="B88" s="369"/>
      <c r="C88" s="368"/>
      <c r="D88" s="368"/>
      <c r="E88" s="368"/>
      <c r="F88" s="368"/>
      <c r="G88" s="368"/>
      <c r="H88" s="367"/>
      <c r="I88" s="366"/>
      <c r="J88" s="365"/>
      <c r="K88" s="364"/>
      <c r="L88" s="363"/>
    </row>
    <row r="89" spans="2:16" ht="15" customHeight="1" x14ac:dyDescent="0.25">
      <c r="B89" s="663" t="s">
        <v>434</v>
      </c>
      <c r="C89" s="664"/>
      <c r="D89" s="664"/>
      <c r="E89" s="595"/>
      <c r="F89" s="595"/>
      <c r="G89" s="361"/>
      <c r="H89" s="360">
        <v>1</v>
      </c>
      <c r="I89" s="359">
        <v>200</v>
      </c>
      <c r="J89" s="358"/>
      <c r="K89" s="357"/>
      <c r="L89" s="356">
        <f t="shared" si="3"/>
        <v>0</v>
      </c>
    </row>
    <row r="90" spans="2:16" ht="15" customHeight="1" thickBot="1" x14ac:dyDescent="0.3">
      <c r="B90" s="665" t="s">
        <v>435</v>
      </c>
      <c r="C90" s="666">
        <v>1</v>
      </c>
      <c r="D90" s="666" t="s">
        <v>435</v>
      </c>
      <c r="E90" s="666">
        <v>1</v>
      </c>
      <c r="F90" s="666" t="s">
        <v>435</v>
      </c>
      <c r="G90" s="667">
        <v>1</v>
      </c>
      <c r="H90" s="355">
        <v>1</v>
      </c>
      <c r="I90" s="354">
        <v>400</v>
      </c>
      <c r="J90" s="353"/>
      <c r="K90" s="352"/>
      <c r="L90" s="351">
        <f t="shared" si="3"/>
        <v>0</v>
      </c>
    </row>
    <row r="91" spans="2:16" x14ac:dyDescent="0.25">
      <c r="B91" s="668"/>
      <c r="C91" s="669"/>
      <c r="D91" s="669"/>
      <c r="E91" s="669"/>
      <c r="F91" s="669"/>
      <c r="G91" s="670"/>
      <c r="H91" s="350"/>
      <c r="I91" s="350"/>
      <c r="J91" s="349"/>
      <c r="K91" s="348"/>
      <c r="L91" s="347"/>
    </row>
    <row r="92" spans="2:16" s="333" customFormat="1" ht="18" customHeight="1" thickBot="1" x14ac:dyDescent="0.3">
      <c r="B92" s="671" t="s">
        <v>365</v>
      </c>
      <c r="C92" s="672"/>
      <c r="D92" s="672"/>
      <c r="E92" s="672"/>
      <c r="F92" s="672"/>
      <c r="G92" s="672"/>
      <c r="H92" s="346">
        <v>0.09</v>
      </c>
      <c r="I92" s="346"/>
      <c r="J92" s="345">
        <v>1</v>
      </c>
      <c r="K92" s="345"/>
      <c r="L92" s="344">
        <f>SUM(L70:L90)*H92</f>
        <v>1152.18</v>
      </c>
      <c r="N92" s="343"/>
    </row>
    <row r="93" spans="2:16" s="327" customFormat="1" ht="15.75" customHeight="1" x14ac:dyDescent="0.25">
      <c r="B93" s="673" t="s">
        <v>366</v>
      </c>
      <c r="C93" s="674"/>
      <c r="D93" s="673" t="s">
        <v>340</v>
      </c>
      <c r="E93" s="674"/>
      <c r="F93" s="675" t="s">
        <v>367</v>
      </c>
      <c r="G93" s="676"/>
      <c r="H93" s="337"/>
      <c r="I93" s="337"/>
      <c r="J93" s="336"/>
      <c r="K93" s="335"/>
      <c r="L93" s="340"/>
      <c r="N93" s="328"/>
      <c r="P93" s="333"/>
    </row>
    <row r="94" spans="2:16" s="327" customFormat="1" x14ac:dyDescent="0.25">
      <c r="B94" s="342"/>
      <c r="C94" s="341"/>
      <c r="D94" s="656" t="s">
        <v>579</v>
      </c>
      <c r="E94" s="656"/>
      <c r="F94" s="656"/>
      <c r="G94" s="656"/>
      <c r="H94" s="337"/>
      <c r="I94" s="337"/>
      <c r="J94" s="336"/>
      <c r="K94" s="335"/>
      <c r="L94" s="340"/>
      <c r="N94" s="328"/>
      <c r="P94" s="333"/>
    </row>
    <row r="95" spans="2:16" s="327" customFormat="1" ht="15.75" thickBot="1" x14ac:dyDescent="0.3">
      <c r="B95" s="339"/>
      <c r="C95" s="338"/>
      <c r="D95" s="657"/>
      <c r="E95" s="657"/>
      <c r="F95" s="657"/>
      <c r="G95" s="657"/>
      <c r="H95" s="337"/>
      <c r="I95" s="337"/>
      <c r="J95" s="336"/>
      <c r="K95" s="335"/>
      <c r="L95" s="334"/>
      <c r="N95" s="328"/>
      <c r="P95" s="333"/>
    </row>
    <row r="96" spans="2:16" s="327" customFormat="1" ht="19.5" thickBot="1" x14ac:dyDescent="0.25">
      <c r="B96" s="658" t="s">
        <v>368</v>
      </c>
      <c r="C96" s="659"/>
      <c r="D96" s="659"/>
      <c r="E96" s="659"/>
      <c r="F96" s="659"/>
      <c r="G96" s="659"/>
      <c r="H96" s="659"/>
      <c r="I96" s="659"/>
      <c r="J96" s="659"/>
      <c r="K96" s="660"/>
      <c r="L96" s="332">
        <f>SUM(L70:L95)</f>
        <v>13954.18</v>
      </c>
      <c r="N96" s="328"/>
    </row>
    <row r="97" spans="2:17" s="327" customFormat="1" ht="12.75" x14ac:dyDescent="0.2">
      <c r="B97" s="331"/>
      <c r="C97" s="330"/>
      <c r="L97" s="329"/>
      <c r="N97" s="328"/>
    </row>
    <row r="98" spans="2:17" ht="15.75" thickBot="1" x14ac:dyDescent="0.3"/>
    <row r="99" spans="2:17" ht="19.5" thickBot="1" x14ac:dyDescent="0.35">
      <c r="K99" s="326" t="s">
        <v>484</v>
      </c>
      <c r="L99" s="325">
        <f>L25+L32+L66+L96</f>
        <v>50958.130000000005</v>
      </c>
    </row>
    <row r="100" spans="2:17" ht="19.5" thickBot="1" x14ac:dyDescent="0.35">
      <c r="K100" s="326" t="s">
        <v>485</v>
      </c>
      <c r="L100" s="325">
        <v>-1850</v>
      </c>
    </row>
    <row r="101" spans="2:17" ht="19.5" thickBot="1" x14ac:dyDescent="0.35">
      <c r="K101" s="326" t="s">
        <v>486</v>
      </c>
      <c r="L101" s="325">
        <f>L99+L100</f>
        <v>49108.130000000005</v>
      </c>
    </row>
    <row r="102" spans="2:17" ht="16.5" thickBot="1" x14ac:dyDescent="0.3">
      <c r="L102" s="320">
        <f>L96-L103</f>
        <v>12954.776</v>
      </c>
      <c r="P102" s="323" t="s">
        <v>577</v>
      </c>
      <c r="Q102" s="322" t="s">
        <v>576</v>
      </c>
    </row>
    <row r="103" spans="2:17" ht="16.5" thickBot="1" x14ac:dyDescent="0.3">
      <c r="L103" s="324">
        <f>L77+J70*(50*((3+0.98*(1+0.98))/5))</f>
        <v>999.404</v>
      </c>
      <c r="P103" s="323" t="s">
        <v>575</v>
      </c>
      <c r="Q103" s="322" t="s">
        <v>574</v>
      </c>
    </row>
    <row r="105" spans="2:17" ht="27" thickBot="1" x14ac:dyDescent="0.3">
      <c r="K105" s="596" t="s">
        <v>749</v>
      </c>
      <c r="L105" s="321">
        <v>60631.009653760004</v>
      </c>
    </row>
    <row r="106" spans="2:17" ht="16.5" thickBot="1" x14ac:dyDescent="0.3">
      <c r="L106" s="597">
        <f>L100*(L58+L64)/(L58+L64+L102)</f>
        <v>-1340.3742645286702</v>
      </c>
      <c r="P106" s="323" t="s">
        <v>587</v>
      </c>
      <c r="Q106" s="322" t="s">
        <v>485</v>
      </c>
    </row>
    <row r="107" spans="2:17" ht="16.5" thickBot="1" x14ac:dyDescent="0.3">
      <c r="L107" s="597">
        <f>L100*(L102)/(L58+L64+L102)</f>
        <v>-509.62573547133002</v>
      </c>
      <c r="P107" s="323" t="s">
        <v>577</v>
      </c>
      <c r="Q107" s="1" t="s">
        <v>485</v>
      </c>
    </row>
    <row r="115" spans="12:12" x14ac:dyDescent="0.25">
      <c r="L115" s="320"/>
    </row>
  </sheetData>
  <mergeCells count="110">
    <mergeCell ref="C4:D4"/>
    <mergeCell ref="B6:L6"/>
    <mergeCell ref="B7:E7"/>
    <mergeCell ref="F7:G7"/>
    <mergeCell ref="H7:I7"/>
    <mergeCell ref="B8:E8"/>
    <mergeCell ref="H8:I8"/>
    <mergeCell ref="B12:E12"/>
    <mergeCell ref="H12:I12"/>
    <mergeCell ref="B13:E13"/>
    <mergeCell ref="H13:I13"/>
    <mergeCell ref="B14:E14"/>
    <mergeCell ref="H14:I14"/>
    <mergeCell ref="B9:E9"/>
    <mergeCell ref="H9:I9"/>
    <mergeCell ref="B10:E10"/>
    <mergeCell ref="H10:I10"/>
    <mergeCell ref="B11:E11"/>
    <mergeCell ref="H11:I11"/>
    <mergeCell ref="B18:E18"/>
    <mergeCell ref="H18:I18"/>
    <mergeCell ref="B19:E19"/>
    <mergeCell ref="H19:I19"/>
    <mergeCell ref="B20:E20"/>
    <mergeCell ref="H20:I20"/>
    <mergeCell ref="B15:E15"/>
    <mergeCell ref="H15:I15"/>
    <mergeCell ref="B16:E16"/>
    <mergeCell ref="H16:I16"/>
    <mergeCell ref="B17:E17"/>
    <mergeCell ref="H17:I17"/>
    <mergeCell ref="B28:G28"/>
    <mergeCell ref="H28:I28"/>
    <mergeCell ref="B29:G29"/>
    <mergeCell ref="H29:I29"/>
    <mergeCell ref="B30:G30"/>
    <mergeCell ref="H30:I30"/>
    <mergeCell ref="B21:E21"/>
    <mergeCell ref="H21:I21"/>
    <mergeCell ref="B23:K23"/>
    <mergeCell ref="B24:K24"/>
    <mergeCell ref="B25:K25"/>
    <mergeCell ref="B27:J27"/>
    <mergeCell ref="G40:H40"/>
    <mergeCell ref="G41:H41"/>
    <mergeCell ref="G42:H42"/>
    <mergeCell ref="G44:H44"/>
    <mergeCell ref="G45:H45"/>
    <mergeCell ref="G46:H46"/>
    <mergeCell ref="N30:N44"/>
    <mergeCell ref="B31:G31"/>
    <mergeCell ref="H31:I31"/>
    <mergeCell ref="B32:K32"/>
    <mergeCell ref="B34:J34"/>
    <mergeCell ref="C36:D36"/>
    <mergeCell ref="G36:H36"/>
    <mergeCell ref="G37:H37"/>
    <mergeCell ref="G38:H38"/>
    <mergeCell ref="G39:H39"/>
    <mergeCell ref="G53:H53"/>
    <mergeCell ref="G54:H54"/>
    <mergeCell ref="G55:H55"/>
    <mergeCell ref="G56:H56"/>
    <mergeCell ref="C58:D58"/>
    <mergeCell ref="E58:F58"/>
    <mergeCell ref="H58:I58"/>
    <mergeCell ref="B48:B49"/>
    <mergeCell ref="G48:H48"/>
    <mergeCell ref="G49:H49"/>
    <mergeCell ref="B50:B51"/>
    <mergeCell ref="G50:H50"/>
    <mergeCell ref="G51:H51"/>
    <mergeCell ref="G63:H63"/>
    <mergeCell ref="I63:J63"/>
    <mergeCell ref="B66:K66"/>
    <mergeCell ref="B68:J68"/>
    <mergeCell ref="B69:G69"/>
    <mergeCell ref="B70:G70"/>
    <mergeCell ref="C60:D60"/>
    <mergeCell ref="G60:H60"/>
    <mergeCell ref="I60:J60"/>
    <mergeCell ref="G61:H61"/>
    <mergeCell ref="I61:J61"/>
    <mergeCell ref="G62:H62"/>
    <mergeCell ref="I62:J62"/>
    <mergeCell ref="B77:G77"/>
    <mergeCell ref="B78:G78"/>
    <mergeCell ref="B79:E79"/>
    <mergeCell ref="B80:G80"/>
    <mergeCell ref="B81:G81"/>
    <mergeCell ref="B82:G82"/>
    <mergeCell ref="B71:G71"/>
    <mergeCell ref="B72:G72"/>
    <mergeCell ref="B73:G73"/>
    <mergeCell ref="B74:G74"/>
    <mergeCell ref="B75:G75"/>
    <mergeCell ref="B76:G76"/>
    <mergeCell ref="D94:E94"/>
    <mergeCell ref="F94:G94"/>
    <mergeCell ref="D95:E95"/>
    <mergeCell ref="F95:G95"/>
    <mergeCell ref="B96:K96"/>
    <mergeCell ref="B87:F87"/>
    <mergeCell ref="B89:D89"/>
    <mergeCell ref="B90:G90"/>
    <mergeCell ref="B91:G91"/>
    <mergeCell ref="B92:G92"/>
    <mergeCell ref="B93:C93"/>
    <mergeCell ref="D93:E93"/>
    <mergeCell ref="F93:G93"/>
  </mergeCells>
  <pageMargins left="0.25" right="0.25" top="0.75" bottom="0.75" header="0.3" footer="0.3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theme="6" tint="-0.249977111117893"/>
  </sheetPr>
  <dimension ref="A1:Y115"/>
  <sheetViews>
    <sheetView zoomScale="80" zoomScaleNormal="80" workbookViewId="0">
      <selection activeCell="E36" sqref="E36"/>
    </sheetView>
  </sheetViews>
  <sheetFormatPr baseColWidth="10" defaultRowHeight="15" x14ac:dyDescent="0.25"/>
  <cols>
    <col min="1" max="1" width="11.42578125" style="1"/>
    <col min="2" max="2" width="29.28515625" style="1" customWidth="1"/>
    <col min="3" max="3" width="6.28515625" style="319" customWidth="1"/>
    <col min="4" max="4" width="24.140625" style="1" customWidth="1"/>
    <col min="5" max="5" width="8.7109375" style="1" customWidth="1"/>
    <col min="6" max="6" width="11.140625" style="1" customWidth="1"/>
    <col min="7" max="8" width="8.140625" style="1" customWidth="1"/>
    <col min="9" max="9" width="13" style="1" customWidth="1"/>
    <col min="10" max="10" width="17.28515625" style="1" customWidth="1"/>
    <col min="11" max="11" width="23.28515625" style="1" customWidth="1"/>
    <col min="12" max="12" width="21.42578125" style="1" customWidth="1"/>
    <col min="13" max="13" width="5.85546875" style="1" customWidth="1"/>
    <col min="14" max="14" width="4.7109375" style="318" customWidth="1"/>
    <col min="15" max="15" width="4.28515625" customWidth="1"/>
    <col min="16" max="16" width="14.5703125" style="317" customWidth="1"/>
    <col min="17" max="17" width="16.28515625" style="1" customWidth="1"/>
    <col min="18" max="16384" width="11.42578125" style="1"/>
  </cols>
  <sheetData>
    <row r="1" spans="2:20" ht="23.25" x14ac:dyDescent="0.35">
      <c r="O1" s="318"/>
      <c r="P1" s="577" t="s">
        <v>609</v>
      </c>
      <c r="Q1" s="318"/>
      <c r="R1" s="318"/>
      <c r="S1" s="318"/>
      <c r="T1" s="318"/>
    </row>
    <row r="2" spans="2:20" ht="15.75" thickBot="1" x14ac:dyDescent="0.3">
      <c r="O2" s="1"/>
      <c r="P2" s="1"/>
    </row>
    <row r="3" spans="2:20" ht="16.5" thickBot="1" x14ac:dyDescent="0.3">
      <c r="O3" s="1"/>
      <c r="P3" s="576" t="s">
        <v>608</v>
      </c>
      <c r="Q3" s="323" t="s">
        <v>607</v>
      </c>
    </row>
    <row r="4" spans="2:20" ht="41.25" customHeight="1" x14ac:dyDescent="0.25">
      <c r="B4" s="575" t="s">
        <v>606</v>
      </c>
      <c r="C4" s="768">
        <v>42522</v>
      </c>
      <c r="D4" s="768"/>
      <c r="E4" s="574"/>
      <c r="F4" s="573"/>
      <c r="G4" s="573"/>
      <c r="H4" s="573"/>
      <c r="I4" s="573"/>
      <c r="J4" s="573"/>
      <c r="K4" s="573"/>
      <c r="L4" s="573"/>
      <c r="O4" s="1"/>
      <c r="P4" s="1"/>
    </row>
    <row r="5" spans="2:20" ht="26.25" thickBot="1" x14ac:dyDescent="0.3">
      <c r="P5" s="572" t="s">
        <v>605</v>
      </c>
      <c r="Q5" s="572" t="s">
        <v>604</v>
      </c>
    </row>
    <row r="6" spans="2:20" ht="18.75" x14ac:dyDescent="0.3">
      <c r="B6" s="694" t="s">
        <v>603</v>
      </c>
      <c r="C6" s="695"/>
      <c r="D6" s="695"/>
      <c r="E6" s="695"/>
      <c r="F6" s="695"/>
      <c r="G6" s="695"/>
      <c r="H6" s="695"/>
      <c r="I6" s="695"/>
      <c r="J6" s="695"/>
      <c r="K6" s="695"/>
      <c r="L6" s="769"/>
    </row>
    <row r="7" spans="2:20" ht="18" customHeight="1" thickBot="1" x14ac:dyDescent="0.3">
      <c r="B7" s="770" t="s">
        <v>336</v>
      </c>
      <c r="C7" s="771"/>
      <c r="D7" s="771"/>
      <c r="E7" s="772"/>
      <c r="F7" s="770" t="s">
        <v>345</v>
      </c>
      <c r="G7" s="772"/>
      <c r="H7" s="770" t="s">
        <v>339</v>
      </c>
      <c r="I7" s="772"/>
      <c r="J7" s="571" t="s">
        <v>340</v>
      </c>
      <c r="K7" s="571" t="s">
        <v>369</v>
      </c>
      <c r="L7" s="571" t="s">
        <v>337</v>
      </c>
    </row>
    <row r="8" spans="2:20" ht="15" customHeight="1" thickBot="1" x14ac:dyDescent="0.3">
      <c r="B8" s="773" t="s">
        <v>370</v>
      </c>
      <c r="C8" s="774"/>
      <c r="D8" s="774"/>
      <c r="E8" s="775"/>
      <c r="F8" s="570" t="s">
        <v>371</v>
      </c>
      <c r="G8" s="569" t="s">
        <v>350</v>
      </c>
      <c r="H8" s="776"/>
      <c r="I8" s="777"/>
      <c r="J8" s="568">
        <v>0</v>
      </c>
      <c r="K8" s="563">
        <v>36</v>
      </c>
      <c r="L8" s="567">
        <f>H8*J8</f>
        <v>0</v>
      </c>
      <c r="P8" s="323" t="s">
        <v>595</v>
      </c>
      <c r="Q8" s="322" t="s">
        <v>602</v>
      </c>
    </row>
    <row r="9" spans="2:20" ht="16.5" customHeight="1" thickBot="1" x14ac:dyDescent="0.3">
      <c r="B9" s="683" t="s">
        <v>372</v>
      </c>
      <c r="C9" s="685"/>
      <c r="D9" s="685"/>
      <c r="E9" s="757"/>
      <c r="F9" s="566">
        <v>1000</v>
      </c>
      <c r="G9" s="565" t="s">
        <v>350</v>
      </c>
      <c r="H9" s="760">
        <v>975</v>
      </c>
      <c r="I9" s="761">
        <v>975</v>
      </c>
      <c r="J9" s="564">
        <v>1</v>
      </c>
      <c r="K9" s="563">
        <v>36</v>
      </c>
      <c r="L9" s="567">
        <f>H9*J9</f>
        <v>975</v>
      </c>
      <c r="P9" s="323" t="s">
        <v>595</v>
      </c>
      <c r="Q9" s="322" t="s">
        <v>601</v>
      </c>
    </row>
    <row r="10" spans="2:20" ht="16.5" customHeight="1" thickBot="1" x14ac:dyDescent="0.3">
      <c r="B10" s="683" t="s">
        <v>373</v>
      </c>
      <c r="C10" s="685"/>
      <c r="D10" s="685"/>
      <c r="E10" s="757"/>
      <c r="F10" s="566">
        <v>200</v>
      </c>
      <c r="G10" s="565" t="s">
        <v>350</v>
      </c>
      <c r="H10" s="760"/>
      <c r="I10" s="761"/>
      <c r="J10" s="564">
        <v>0</v>
      </c>
      <c r="K10" s="563">
        <v>36</v>
      </c>
      <c r="L10" s="562">
        <f>J10*H10</f>
        <v>0</v>
      </c>
      <c r="P10" s="323" t="s">
        <v>595</v>
      </c>
      <c r="Q10" s="322" t="s">
        <v>600</v>
      </c>
    </row>
    <row r="11" spans="2:20" ht="16.5" customHeight="1" thickBot="1" x14ac:dyDescent="0.3">
      <c r="B11" s="683" t="s">
        <v>374</v>
      </c>
      <c r="C11" s="685"/>
      <c r="D11" s="685"/>
      <c r="E11" s="757"/>
      <c r="F11" s="566">
        <v>100</v>
      </c>
      <c r="G11" s="565" t="s">
        <v>350</v>
      </c>
      <c r="H11" s="760"/>
      <c r="I11" s="761"/>
      <c r="J11" s="564">
        <v>0</v>
      </c>
      <c r="K11" s="563">
        <v>36</v>
      </c>
      <c r="L11" s="562">
        <f t="shared" ref="L11:L21" si="0">H11*J11</f>
        <v>0</v>
      </c>
      <c r="P11" s="323" t="s">
        <v>595</v>
      </c>
      <c r="Q11" s="322" t="s">
        <v>599</v>
      </c>
    </row>
    <row r="12" spans="2:20" ht="16.5" customHeight="1" thickBot="1" x14ac:dyDescent="0.3">
      <c r="B12" s="683" t="s">
        <v>375</v>
      </c>
      <c r="C12" s="685"/>
      <c r="D12" s="685"/>
      <c r="E12" s="757"/>
      <c r="F12" s="566">
        <v>100</v>
      </c>
      <c r="G12" s="565" t="s">
        <v>350</v>
      </c>
      <c r="H12" s="760">
        <v>1320</v>
      </c>
      <c r="I12" s="761">
        <v>1013</v>
      </c>
      <c r="J12" s="564">
        <v>0</v>
      </c>
      <c r="K12" s="563">
        <v>36</v>
      </c>
      <c r="L12" s="562">
        <f t="shared" si="0"/>
        <v>0</v>
      </c>
      <c r="P12" s="323" t="s">
        <v>595</v>
      </c>
      <c r="Q12" s="322" t="s">
        <v>598</v>
      </c>
    </row>
    <row r="13" spans="2:20" ht="16.5" customHeight="1" thickBot="1" x14ac:dyDescent="0.3">
      <c r="B13" s="683" t="s">
        <v>376</v>
      </c>
      <c r="C13" s="685"/>
      <c r="D13" s="685"/>
      <c r="E13" s="757"/>
      <c r="F13" s="566">
        <v>10</v>
      </c>
      <c r="G13" s="565" t="s">
        <v>350</v>
      </c>
      <c r="H13" s="760"/>
      <c r="I13" s="761"/>
      <c r="J13" s="564">
        <v>0</v>
      </c>
      <c r="K13" s="563">
        <v>36</v>
      </c>
      <c r="L13" s="562">
        <f t="shared" si="0"/>
        <v>0</v>
      </c>
      <c r="P13" s="323" t="s">
        <v>595</v>
      </c>
      <c r="Q13" s="322" t="s">
        <v>598</v>
      </c>
    </row>
    <row r="14" spans="2:20" ht="16.5" customHeight="1" thickBot="1" x14ac:dyDescent="0.3">
      <c r="B14" s="683" t="s">
        <v>377</v>
      </c>
      <c r="C14" s="685"/>
      <c r="D14" s="685"/>
      <c r="E14" s="757"/>
      <c r="F14" s="566">
        <v>100</v>
      </c>
      <c r="G14" s="565" t="s">
        <v>350</v>
      </c>
      <c r="H14" s="760"/>
      <c r="I14" s="761"/>
      <c r="J14" s="564">
        <v>0</v>
      </c>
      <c r="K14" s="563">
        <v>36</v>
      </c>
      <c r="L14" s="562">
        <f t="shared" si="0"/>
        <v>0</v>
      </c>
      <c r="P14" s="323" t="s">
        <v>595</v>
      </c>
      <c r="Q14" s="322" t="s">
        <v>597</v>
      </c>
    </row>
    <row r="15" spans="2:20" ht="16.5" customHeight="1" thickBot="1" x14ac:dyDescent="0.3">
      <c r="B15" s="683" t="s">
        <v>378</v>
      </c>
      <c r="C15" s="685"/>
      <c r="D15" s="685"/>
      <c r="E15" s="757"/>
      <c r="F15" s="566">
        <v>10</v>
      </c>
      <c r="G15" s="565" t="s">
        <v>350</v>
      </c>
      <c r="H15" s="760"/>
      <c r="I15" s="761"/>
      <c r="J15" s="564">
        <v>0</v>
      </c>
      <c r="K15" s="563">
        <v>36</v>
      </c>
      <c r="L15" s="562">
        <f t="shared" si="0"/>
        <v>0</v>
      </c>
      <c r="P15" s="323" t="s">
        <v>595</v>
      </c>
      <c r="Q15" s="322" t="s">
        <v>597</v>
      </c>
    </row>
    <row r="16" spans="2:20" ht="16.5" customHeight="1" thickBot="1" x14ac:dyDescent="0.3">
      <c r="B16" s="683" t="s">
        <v>379</v>
      </c>
      <c r="C16" s="685"/>
      <c r="D16" s="685"/>
      <c r="E16" s="757"/>
      <c r="F16" s="566">
        <v>20</v>
      </c>
      <c r="G16" s="565" t="s">
        <v>350</v>
      </c>
      <c r="H16" s="760"/>
      <c r="I16" s="761"/>
      <c r="J16" s="564">
        <v>0</v>
      </c>
      <c r="K16" s="563">
        <v>36</v>
      </c>
      <c r="L16" s="562">
        <f t="shared" si="0"/>
        <v>0</v>
      </c>
      <c r="P16" s="323" t="s">
        <v>595</v>
      </c>
      <c r="Q16" s="322" t="s">
        <v>596</v>
      </c>
    </row>
    <row r="17" spans="1:25" ht="15" customHeight="1" thickBot="1" x14ac:dyDescent="0.3">
      <c r="B17" s="683" t="s">
        <v>379</v>
      </c>
      <c r="C17" s="685"/>
      <c r="D17" s="685"/>
      <c r="E17" s="757"/>
      <c r="F17" s="566">
        <v>10</v>
      </c>
      <c r="G17" s="565" t="s">
        <v>350</v>
      </c>
      <c r="H17" s="760"/>
      <c r="I17" s="761"/>
      <c r="J17" s="564" t="s">
        <v>579</v>
      </c>
      <c r="K17" s="563">
        <v>36</v>
      </c>
      <c r="L17" s="562">
        <f t="shared" si="0"/>
        <v>0</v>
      </c>
      <c r="P17" s="323" t="s">
        <v>595</v>
      </c>
      <c r="Q17" s="322" t="s">
        <v>596</v>
      </c>
    </row>
    <row r="18" spans="1:25" ht="15" customHeight="1" thickBot="1" x14ac:dyDescent="0.3">
      <c r="B18" s="683" t="s">
        <v>380</v>
      </c>
      <c r="C18" s="685"/>
      <c r="D18" s="685"/>
      <c r="E18" s="757"/>
      <c r="F18" s="566">
        <v>20</v>
      </c>
      <c r="G18" s="565" t="s">
        <v>350</v>
      </c>
      <c r="H18" s="760">
        <v>720</v>
      </c>
      <c r="I18" s="761">
        <v>136</v>
      </c>
      <c r="J18" s="564">
        <v>1</v>
      </c>
      <c r="K18" s="563">
        <v>36</v>
      </c>
      <c r="L18" s="562">
        <f t="shared" si="0"/>
        <v>720</v>
      </c>
      <c r="P18" s="323" t="s">
        <v>595</v>
      </c>
      <c r="Q18" s="322" t="s">
        <v>596</v>
      </c>
    </row>
    <row r="19" spans="1:25" ht="15" customHeight="1" thickBot="1" x14ac:dyDescent="0.3">
      <c r="B19" s="683" t="s">
        <v>381</v>
      </c>
      <c r="C19" s="685"/>
      <c r="D19" s="685"/>
      <c r="E19" s="757"/>
      <c r="F19" s="566">
        <v>20</v>
      </c>
      <c r="G19" s="565" t="s">
        <v>350</v>
      </c>
      <c r="H19" s="760"/>
      <c r="I19" s="761"/>
      <c r="J19" s="564">
        <v>0</v>
      </c>
      <c r="K19" s="563">
        <v>36</v>
      </c>
      <c r="L19" s="562">
        <f t="shared" si="0"/>
        <v>0</v>
      </c>
      <c r="P19" s="323" t="s">
        <v>595</v>
      </c>
      <c r="Q19" s="322" t="s">
        <v>594</v>
      </c>
    </row>
    <row r="20" spans="1:25" ht="15" customHeight="1" thickBot="1" x14ac:dyDescent="0.3">
      <c r="B20" s="683" t="s">
        <v>381</v>
      </c>
      <c r="C20" s="685"/>
      <c r="D20" s="685"/>
      <c r="E20" s="757"/>
      <c r="F20" s="566">
        <v>10</v>
      </c>
      <c r="G20" s="565" t="s">
        <v>350</v>
      </c>
      <c r="H20" s="760"/>
      <c r="I20" s="761"/>
      <c r="J20" s="564" t="s">
        <v>579</v>
      </c>
      <c r="K20" s="563">
        <v>36</v>
      </c>
      <c r="L20" s="562">
        <f t="shared" si="0"/>
        <v>0</v>
      </c>
      <c r="P20" s="323" t="s">
        <v>595</v>
      </c>
      <c r="Q20" s="322" t="s">
        <v>594</v>
      </c>
    </row>
    <row r="21" spans="1:25" ht="15.75" customHeight="1" thickBot="1" x14ac:dyDescent="0.3">
      <c r="B21" s="683" t="s">
        <v>382</v>
      </c>
      <c r="C21" s="685"/>
      <c r="D21" s="685"/>
      <c r="E21" s="757"/>
      <c r="F21" s="566">
        <v>1</v>
      </c>
      <c r="G21" s="565" t="s">
        <v>350</v>
      </c>
      <c r="H21" s="760"/>
      <c r="I21" s="761"/>
      <c r="J21" s="564">
        <v>0</v>
      </c>
      <c r="K21" s="563">
        <v>36</v>
      </c>
      <c r="L21" s="562">
        <f t="shared" si="0"/>
        <v>0</v>
      </c>
      <c r="P21" s="323" t="s">
        <v>595</v>
      </c>
      <c r="Q21" s="322" t="s">
        <v>594</v>
      </c>
    </row>
    <row r="22" spans="1:25" ht="15.75" hidden="1" customHeight="1" thickBot="1" x14ac:dyDescent="0.3">
      <c r="B22" s="454"/>
      <c r="C22" s="494"/>
      <c r="D22" s="453"/>
      <c r="E22" s="453"/>
      <c r="F22" s="453"/>
      <c r="G22" s="453"/>
      <c r="H22" s="453"/>
      <c r="I22" s="453"/>
      <c r="J22" s="453"/>
      <c r="K22" s="453"/>
      <c r="L22" s="561"/>
      <c r="Q22" s="1" t="s">
        <v>594</v>
      </c>
    </row>
    <row r="23" spans="1:25" ht="18.75" x14ac:dyDescent="0.3">
      <c r="B23" s="762" t="s">
        <v>383</v>
      </c>
      <c r="C23" s="763"/>
      <c r="D23" s="763"/>
      <c r="E23" s="763"/>
      <c r="F23" s="763"/>
      <c r="G23" s="763"/>
      <c r="H23" s="763"/>
      <c r="I23" s="763"/>
      <c r="J23" s="763"/>
      <c r="K23" s="764"/>
      <c r="L23" s="560">
        <f>L8+L9</f>
        <v>975</v>
      </c>
      <c r="P23" s="1"/>
    </row>
    <row r="24" spans="1:25" ht="19.5" thickBot="1" x14ac:dyDescent="0.35">
      <c r="B24" s="765" t="s">
        <v>384</v>
      </c>
      <c r="C24" s="766"/>
      <c r="D24" s="766"/>
      <c r="E24" s="766"/>
      <c r="F24" s="766"/>
      <c r="G24" s="766"/>
      <c r="H24" s="766"/>
      <c r="I24" s="766"/>
      <c r="J24" s="766"/>
      <c r="K24" s="767"/>
      <c r="L24" s="559">
        <f>L25-L23</f>
        <v>720</v>
      </c>
      <c r="P24" s="1"/>
    </row>
    <row r="25" spans="1:25" ht="19.5" thickBot="1" x14ac:dyDescent="0.35">
      <c r="B25" s="658" t="s">
        <v>338</v>
      </c>
      <c r="C25" s="659"/>
      <c r="D25" s="659"/>
      <c r="E25" s="659"/>
      <c r="F25" s="659"/>
      <c r="G25" s="659"/>
      <c r="H25" s="659"/>
      <c r="I25" s="659"/>
      <c r="J25" s="659"/>
      <c r="K25" s="660"/>
      <c r="L25" s="558">
        <f>SUM(L8:L22)</f>
        <v>1695</v>
      </c>
      <c r="P25" s="1"/>
    </row>
    <row r="26" spans="1:25" ht="15.75" thickBot="1" x14ac:dyDescent="0.3"/>
    <row r="27" spans="1:25" ht="19.5" thickBot="1" x14ac:dyDescent="0.35">
      <c r="B27" s="694" t="s">
        <v>593</v>
      </c>
      <c r="C27" s="695"/>
      <c r="D27" s="695"/>
      <c r="E27" s="695"/>
      <c r="F27" s="695"/>
      <c r="G27" s="695"/>
      <c r="H27" s="695"/>
      <c r="I27" s="695"/>
      <c r="J27" s="695"/>
      <c r="K27" s="411"/>
      <c r="L27" s="410"/>
    </row>
    <row r="28" spans="1:25" ht="18.75" customHeight="1" thickBot="1" x14ac:dyDescent="0.3">
      <c r="B28" s="753" t="s">
        <v>336</v>
      </c>
      <c r="C28" s="754"/>
      <c r="D28" s="754"/>
      <c r="E28" s="754"/>
      <c r="F28" s="754"/>
      <c r="G28" s="755"/>
      <c r="H28" s="753" t="s">
        <v>339</v>
      </c>
      <c r="I28" s="756"/>
      <c r="J28" s="409" t="s">
        <v>340</v>
      </c>
      <c r="K28" s="409" t="s">
        <v>385</v>
      </c>
      <c r="L28" s="407" t="s">
        <v>337</v>
      </c>
    </row>
    <row r="29" spans="1:25" ht="30" customHeight="1" thickBot="1" x14ac:dyDescent="0.3">
      <c r="A29" s="1">
        <v>4</v>
      </c>
      <c r="B29" s="683" t="s">
        <v>386</v>
      </c>
      <c r="C29" s="685"/>
      <c r="D29" s="685"/>
      <c r="E29" s="685"/>
      <c r="F29" s="685"/>
      <c r="G29" s="757"/>
      <c r="H29" s="758">
        <v>136.5</v>
      </c>
      <c r="I29" s="759"/>
      <c r="J29" s="401">
        <v>0</v>
      </c>
      <c r="K29" s="557"/>
      <c r="L29" s="556">
        <f>H29*J29</f>
        <v>0</v>
      </c>
      <c r="P29" s="323" t="s">
        <v>748</v>
      </c>
      <c r="Q29" s="322" t="s">
        <v>592</v>
      </c>
    </row>
    <row r="30" spans="1:25" ht="30" customHeight="1" thickBot="1" x14ac:dyDescent="0.3">
      <c r="B30" s="743" t="s">
        <v>487</v>
      </c>
      <c r="C30" s="744"/>
      <c r="D30" s="744"/>
      <c r="E30" s="744"/>
      <c r="F30" s="744"/>
      <c r="G30" s="745"/>
      <c r="H30" s="746">
        <v>19.7</v>
      </c>
      <c r="I30" s="747"/>
      <c r="J30" s="401">
        <v>22</v>
      </c>
      <c r="K30" s="557"/>
      <c r="L30" s="556">
        <f>H30*J30</f>
        <v>433.4</v>
      </c>
      <c r="N30" s="742"/>
      <c r="P30" s="323" t="s">
        <v>748</v>
      </c>
      <c r="Q30" s="419" t="s">
        <v>591</v>
      </c>
    </row>
    <row r="31" spans="1:25" ht="30" customHeight="1" thickBot="1" x14ac:dyDescent="0.3">
      <c r="A31" s="1">
        <v>9</v>
      </c>
      <c r="B31" s="743" t="s">
        <v>388</v>
      </c>
      <c r="C31" s="744"/>
      <c r="D31" s="744"/>
      <c r="E31" s="744"/>
      <c r="F31" s="744"/>
      <c r="G31" s="745"/>
      <c r="H31" s="746">
        <v>160.6</v>
      </c>
      <c r="I31" s="747"/>
      <c r="J31" s="401">
        <v>5</v>
      </c>
      <c r="K31" s="557"/>
      <c r="L31" s="556">
        <f>H31*J31</f>
        <v>803</v>
      </c>
      <c r="N31" s="742"/>
      <c r="P31" s="323" t="s">
        <v>748</v>
      </c>
      <c r="Q31" s="419" t="s">
        <v>589</v>
      </c>
    </row>
    <row r="32" spans="1:25" ht="19.5" thickBot="1" x14ac:dyDescent="0.35">
      <c r="B32" s="658" t="s">
        <v>342</v>
      </c>
      <c r="C32" s="659"/>
      <c r="D32" s="659"/>
      <c r="E32" s="659"/>
      <c r="F32" s="659"/>
      <c r="G32" s="659"/>
      <c r="H32" s="659"/>
      <c r="I32" s="659"/>
      <c r="J32" s="659"/>
      <c r="K32" s="660"/>
      <c r="L32" s="325">
        <f>SUM(L29:L31)</f>
        <v>1236.4000000000001</v>
      </c>
      <c r="N32" s="742"/>
      <c r="P32" s="552"/>
      <c r="Q32" s="552"/>
      <c r="R32" s="552"/>
      <c r="S32" s="552"/>
      <c r="T32" s="552"/>
      <c r="U32" s="552"/>
      <c r="V32" s="552"/>
      <c r="W32" s="552"/>
      <c r="X32" s="552"/>
      <c r="Y32" s="552"/>
    </row>
    <row r="33" spans="1:18" s="552" customFormat="1" ht="34.5" customHeight="1" thickBot="1" x14ac:dyDescent="0.25">
      <c r="B33" s="555"/>
      <c r="C33" s="330"/>
      <c r="D33" s="555"/>
      <c r="E33" s="555"/>
      <c r="F33" s="554"/>
      <c r="N33" s="742"/>
      <c r="P33" s="553"/>
    </row>
    <row r="34" spans="1:18" ht="19.5" thickBot="1" x14ac:dyDescent="0.35">
      <c r="B34" s="694" t="s">
        <v>343</v>
      </c>
      <c r="C34" s="695"/>
      <c r="D34" s="695"/>
      <c r="E34" s="695"/>
      <c r="F34" s="695"/>
      <c r="G34" s="695"/>
      <c r="H34" s="695"/>
      <c r="I34" s="695"/>
      <c r="J34" s="695"/>
      <c r="K34" s="411"/>
      <c r="L34" s="410"/>
      <c r="N34" s="742"/>
      <c r="P34" s="1"/>
    </row>
    <row r="35" spans="1:18" ht="15.75" customHeight="1" thickBot="1" x14ac:dyDescent="0.3">
      <c r="B35" s="551" t="s">
        <v>391</v>
      </c>
      <c r="C35" s="446"/>
      <c r="D35" s="550"/>
      <c r="E35" s="550"/>
      <c r="F35" s="550"/>
      <c r="G35" s="549"/>
      <c r="H35" s="549"/>
      <c r="I35" s="549"/>
      <c r="J35" s="549"/>
      <c r="K35" s="549"/>
      <c r="L35" s="548"/>
      <c r="M35" s="547"/>
      <c r="N35" s="742"/>
      <c r="P35" s="1"/>
    </row>
    <row r="36" spans="1:18" ht="39" thickBot="1" x14ac:dyDescent="0.3">
      <c r="B36" s="589" t="s">
        <v>344</v>
      </c>
      <c r="C36" s="748" t="s">
        <v>345</v>
      </c>
      <c r="D36" s="749"/>
      <c r="E36" s="591" t="s">
        <v>346</v>
      </c>
      <c r="F36" s="590" t="s">
        <v>347</v>
      </c>
      <c r="G36" s="703" t="s">
        <v>340</v>
      </c>
      <c r="H36" s="750"/>
      <c r="I36" s="409" t="s">
        <v>348</v>
      </c>
      <c r="J36" s="409" t="s">
        <v>392</v>
      </c>
      <c r="K36" s="408" t="s">
        <v>385</v>
      </c>
      <c r="L36" s="407" t="s">
        <v>337</v>
      </c>
      <c r="N36" s="742"/>
      <c r="P36" s="1"/>
      <c r="Q36" s="1">
        <v>16</v>
      </c>
    </row>
    <row r="37" spans="1:18" ht="15" customHeight="1" x14ac:dyDescent="0.25">
      <c r="B37" s="489" t="s">
        <v>393</v>
      </c>
      <c r="C37" s="521">
        <v>1</v>
      </c>
      <c r="D37" s="520" t="s">
        <v>349</v>
      </c>
      <c r="E37" s="519">
        <v>100</v>
      </c>
      <c r="F37" s="543">
        <v>1</v>
      </c>
      <c r="G37" s="751">
        <v>2</v>
      </c>
      <c r="H37" s="752"/>
      <c r="I37" s="531"/>
      <c r="J37" s="517">
        <f>G37*E37</f>
        <v>200</v>
      </c>
      <c r="K37" s="531"/>
      <c r="L37" s="481">
        <f t="shared" ref="L37:L56" si="1">J37*CT_VALEUR_POINT*(1-CT_REMISE_POINTS)</f>
        <v>90.000000000000014</v>
      </c>
      <c r="N37" s="742"/>
      <c r="P37" s="1"/>
    </row>
    <row r="38" spans="1:18" ht="15" customHeight="1" x14ac:dyDescent="0.25">
      <c r="B38" s="542" t="s">
        <v>394</v>
      </c>
      <c r="C38" s="509">
        <v>100</v>
      </c>
      <c r="D38" s="508" t="s">
        <v>395</v>
      </c>
      <c r="E38" s="541">
        <v>150</v>
      </c>
      <c r="F38" s="540">
        <v>1</v>
      </c>
      <c r="G38" s="706">
        <v>2</v>
      </c>
      <c r="H38" s="739"/>
      <c r="I38" s="511"/>
      <c r="J38" s="512">
        <f>E38*G38</f>
        <v>300</v>
      </c>
      <c r="K38" s="511"/>
      <c r="L38" s="539">
        <f t="shared" si="1"/>
        <v>135.00000000000003</v>
      </c>
      <c r="N38" s="742"/>
      <c r="P38" s="1"/>
    </row>
    <row r="39" spans="1:18" ht="15" customHeight="1" x14ac:dyDescent="0.25">
      <c r="B39" s="480" t="s">
        <v>396</v>
      </c>
      <c r="C39" s="538">
        <v>100</v>
      </c>
      <c r="D39" s="478" t="s">
        <v>395</v>
      </c>
      <c r="E39" s="536">
        <v>150</v>
      </c>
      <c r="F39" s="537">
        <v>1</v>
      </c>
      <c r="G39" s="706">
        <v>1</v>
      </c>
      <c r="H39" s="707"/>
      <c r="I39" s="475"/>
      <c r="J39" s="534">
        <f>G39*E39</f>
        <v>150</v>
      </c>
      <c r="K39" s="475"/>
      <c r="L39" s="422">
        <f t="shared" si="1"/>
        <v>67.500000000000014</v>
      </c>
      <c r="N39" s="742"/>
      <c r="P39" s="1"/>
    </row>
    <row r="40" spans="1:18" ht="15" customHeight="1" x14ac:dyDescent="0.25">
      <c r="B40" s="480" t="s">
        <v>351</v>
      </c>
      <c r="C40" s="538">
        <v>8</v>
      </c>
      <c r="D40" s="478" t="s">
        <v>352</v>
      </c>
      <c r="E40" s="536">
        <v>64</v>
      </c>
      <c r="F40" s="537">
        <v>1</v>
      </c>
      <c r="G40" s="706">
        <v>2</v>
      </c>
      <c r="H40" s="707"/>
      <c r="I40" s="475"/>
      <c r="J40" s="534">
        <f>E40*G40</f>
        <v>128</v>
      </c>
      <c r="K40" s="475"/>
      <c r="L40" s="422">
        <f t="shared" si="1"/>
        <v>57.600000000000009</v>
      </c>
      <c r="N40" s="742"/>
      <c r="P40" s="1"/>
    </row>
    <row r="41" spans="1:18" ht="15" customHeight="1" x14ac:dyDescent="0.25">
      <c r="B41" s="480" t="s">
        <v>353</v>
      </c>
      <c r="C41" s="515">
        <v>1</v>
      </c>
      <c r="D41" s="478" t="s">
        <v>354</v>
      </c>
      <c r="E41" s="536">
        <v>75</v>
      </c>
      <c r="F41" s="535">
        <v>1</v>
      </c>
      <c r="G41" s="706">
        <v>6</v>
      </c>
      <c r="H41" s="707"/>
      <c r="I41" s="473"/>
      <c r="J41" s="534">
        <f>G41*E41</f>
        <v>450</v>
      </c>
      <c r="K41" s="475"/>
      <c r="L41" s="422">
        <f t="shared" si="1"/>
        <v>202.50000000000003</v>
      </c>
      <c r="N41" s="742"/>
      <c r="P41" s="1"/>
    </row>
    <row r="42" spans="1:18" ht="15.75" customHeight="1" thickBot="1" x14ac:dyDescent="0.3">
      <c r="A42" s="453">
        <v>2</v>
      </c>
      <c r="B42" s="463" t="s">
        <v>355</v>
      </c>
      <c r="C42" s="533">
        <v>1</v>
      </c>
      <c r="D42" s="461" t="s">
        <v>356</v>
      </c>
      <c r="E42" s="499">
        <v>110</v>
      </c>
      <c r="F42" s="498">
        <v>1</v>
      </c>
      <c r="G42" s="687">
        <v>0</v>
      </c>
      <c r="H42" s="688"/>
      <c r="I42" s="456"/>
      <c r="J42" s="497">
        <f>G42*E42</f>
        <v>0</v>
      </c>
      <c r="K42" s="458"/>
      <c r="L42" s="455">
        <f t="shared" si="1"/>
        <v>0</v>
      </c>
      <c r="N42" s="742"/>
      <c r="P42" s="1"/>
      <c r="R42" s="2"/>
    </row>
    <row r="43" spans="1:18" ht="3.75" customHeight="1" thickBot="1" x14ac:dyDescent="0.3">
      <c r="A43" s="453"/>
      <c r="B43" s="495"/>
      <c r="C43" s="494"/>
      <c r="D43" s="453"/>
      <c r="E43" s="415"/>
      <c r="F43" s="525"/>
      <c r="G43" s="492"/>
      <c r="H43" s="491"/>
      <c r="I43" s="491"/>
      <c r="J43" s="492"/>
      <c r="K43" s="491"/>
      <c r="L43" s="522">
        <f t="shared" si="1"/>
        <v>0</v>
      </c>
      <c r="N43" s="742"/>
      <c r="P43" s="1"/>
    </row>
    <row r="44" spans="1:18" ht="15" customHeight="1" x14ac:dyDescent="0.25">
      <c r="A44" s="453"/>
      <c r="B44" s="489" t="s">
        <v>397</v>
      </c>
      <c r="C44" s="532">
        <v>1</v>
      </c>
      <c r="D44" s="520" t="s">
        <v>357</v>
      </c>
      <c r="E44" s="519">
        <v>350</v>
      </c>
      <c r="F44" s="518">
        <v>36</v>
      </c>
      <c r="G44" s="751">
        <v>13</v>
      </c>
      <c r="H44" s="752"/>
      <c r="I44" s="484"/>
      <c r="J44" s="517">
        <f>G44*E44</f>
        <v>4550</v>
      </c>
      <c r="K44" s="531"/>
      <c r="L44" s="481">
        <f>J44*CT_VALEUR_POINT*(1-CT_REMISE_POINTS)</f>
        <v>2047.5000000000002</v>
      </c>
      <c r="N44" s="742"/>
      <c r="P44" s="1"/>
    </row>
    <row r="45" spans="1:18" ht="15" customHeight="1" x14ac:dyDescent="0.25">
      <c r="A45" s="453"/>
      <c r="B45" s="530" t="s">
        <v>397</v>
      </c>
      <c r="C45" s="529">
        <v>1</v>
      </c>
      <c r="D45" s="528" t="s">
        <v>357</v>
      </c>
      <c r="E45" s="507">
        <v>650</v>
      </c>
      <c r="F45" s="506">
        <v>1</v>
      </c>
      <c r="G45" s="706">
        <v>0</v>
      </c>
      <c r="H45" s="739"/>
      <c r="I45" s="505"/>
      <c r="J45" s="504">
        <f>E45*G45</f>
        <v>0</v>
      </c>
      <c r="K45" s="527"/>
      <c r="L45" s="502">
        <f>J45*CT_VALEUR_POINT*(1-CT_REMISE_POINTS)</f>
        <v>0</v>
      </c>
      <c r="N45" s="586"/>
      <c r="P45" s="1"/>
    </row>
    <row r="46" spans="1:18" ht="15.75" customHeight="1" thickBot="1" x14ac:dyDescent="0.3">
      <c r="A46" s="453"/>
      <c r="B46" s="463" t="s">
        <v>398</v>
      </c>
      <c r="C46" s="515">
        <v>16</v>
      </c>
      <c r="D46" s="461" t="s">
        <v>358</v>
      </c>
      <c r="E46" s="499">
        <v>192</v>
      </c>
      <c r="F46" s="498">
        <v>1</v>
      </c>
      <c r="G46" s="717">
        <v>138</v>
      </c>
      <c r="H46" s="782"/>
      <c r="I46" s="456"/>
      <c r="J46" s="497">
        <f>G46*E46</f>
        <v>26496</v>
      </c>
      <c r="K46" s="458"/>
      <c r="L46" s="455">
        <f>J46*CT_VALEUR_POINT*(1-CT_REMISE_POINTS)</f>
        <v>11923.200000000003</v>
      </c>
      <c r="P46" s="1"/>
    </row>
    <row r="47" spans="1:18" ht="5.25" customHeight="1" thickBot="1" x14ac:dyDescent="0.3">
      <c r="A47" s="453"/>
      <c r="B47" s="495"/>
      <c r="C47" s="446"/>
      <c r="D47" s="445"/>
      <c r="E47" s="525"/>
      <c r="F47" s="525"/>
      <c r="G47" s="524"/>
      <c r="H47" s="523"/>
      <c r="I47" s="491"/>
      <c r="J47" s="492"/>
      <c r="K47" s="491"/>
      <c r="L47" s="522">
        <f t="shared" si="1"/>
        <v>0</v>
      </c>
      <c r="P47" s="1"/>
    </row>
    <row r="48" spans="1:18" ht="15" customHeight="1" x14ac:dyDescent="0.25">
      <c r="A48" s="453">
        <v>5</v>
      </c>
      <c r="B48" s="725" t="s">
        <v>399</v>
      </c>
      <c r="C48" s="521">
        <v>10</v>
      </c>
      <c r="D48" s="520" t="s">
        <v>400</v>
      </c>
      <c r="E48" s="519">
        <v>2400</v>
      </c>
      <c r="F48" s="518">
        <v>1</v>
      </c>
      <c r="G48" s="780">
        <v>12</v>
      </c>
      <c r="H48" s="781"/>
      <c r="I48" s="484"/>
      <c r="J48" s="517">
        <v>28800</v>
      </c>
      <c r="K48" s="516"/>
      <c r="L48" s="481">
        <f>J48*CT_VALEUR_POINT*(1-CT_REMISE_POINTS)</f>
        <v>12960.000000000002</v>
      </c>
      <c r="P48" s="1"/>
    </row>
    <row r="49" spans="1:25" ht="15" customHeight="1" x14ac:dyDescent="0.25">
      <c r="A49" s="453">
        <v>10</v>
      </c>
      <c r="B49" s="726"/>
      <c r="C49" s="515">
        <v>500</v>
      </c>
      <c r="D49" s="478" t="s">
        <v>358</v>
      </c>
      <c r="E49" s="514">
        <v>160</v>
      </c>
      <c r="F49" s="514">
        <v>1</v>
      </c>
      <c r="G49" s="706">
        <v>9</v>
      </c>
      <c r="H49" s="739"/>
      <c r="I49" s="513"/>
      <c r="J49" s="512">
        <v>1440</v>
      </c>
      <c r="K49" s="511"/>
      <c r="L49" s="510">
        <f>J49*CT_VALEUR_POINT*(1-CT_REMISE_POINTS)</f>
        <v>648.00000000000011</v>
      </c>
      <c r="P49" s="1"/>
    </row>
    <row r="50" spans="1:25" ht="15" customHeight="1" x14ac:dyDescent="0.25">
      <c r="A50" s="453"/>
      <c r="B50" s="731" t="s">
        <v>360</v>
      </c>
      <c r="C50" s="509">
        <v>10</v>
      </c>
      <c r="D50" s="508" t="s">
        <v>400</v>
      </c>
      <c r="E50" s="507">
        <v>600</v>
      </c>
      <c r="F50" s="506">
        <v>1</v>
      </c>
      <c r="G50" s="714">
        <v>14</v>
      </c>
      <c r="H50" s="716"/>
      <c r="I50" s="505"/>
      <c r="J50" s="504">
        <v>8400</v>
      </c>
      <c r="K50" s="503"/>
      <c r="L50" s="502">
        <f>J50*CT_VALEUR_POINT*(1-CT_REMISE_POINTS)</f>
        <v>3780.0000000000005</v>
      </c>
      <c r="P50" s="1"/>
    </row>
    <row r="51" spans="1:25" ht="15.75" customHeight="1" thickBot="1" x14ac:dyDescent="0.3">
      <c r="A51" s="453">
        <v>10</v>
      </c>
      <c r="B51" s="732"/>
      <c r="C51" s="501">
        <v>500</v>
      </c>
      <c r="D51" s="500" t="s">
        <v>358</v>
      </c>
      <c r="E51" s="499">
        <v>40</v>
      </c>
      <c r="F51" s="498">
        <v>1</v>
      </c>
      <c r="G51" s="717">
        <v>12</v>
      </c>
      <c r="H51" s="718"/>
      <c r="I51" s="456"/>
      <c r="J51" s="497">
        <v>480</v>
      </c>
      <c r="K51" s="496"/>
      <c r="L51" s="455">
        <f>J51*CT_VALEUR_POINT*(1-CT_REMISE_POINTS)</f>
        <v>216.00000000000003</v>
      </c>
      <c r="P51" s="1"/>
    </row>
    <row r="52" spans="1:25" ht="3.75" customHeight="1" thickBot="1" x14ac:dyDescent="0.3">
      <c r="A52" s="453"/>
      <c r="B52" s="495"/>
      <c r="C52" s="494"/>
      <c r="D52" s="453"/>
      <c r="E52" s="415"/>
      <c r="F52" s="493"/>
      <c r="G52" s="492"/>
      <c r="H52" s="491"/>
      <c r="I52" s="491"/>
      <c r="J52" s="492"/>
      <c r="K52" s="491"/>
      <c r="L52" s="490">
        <f t="shared" si="1"/>
        <v>0</v>
      </c>
      <c r="P52" s="1"/>
    </row>
    <row r="53" spans="1:25" ht="15" customHeight="1" x14ac:dyDescent="0.25">
      <c r="A53" s="453">
        <v>58</v>
      </c>
      <c r="B53" s="489" t="s">
        <v>401</v>
      </c>
      <c r="C53" s="488">
        <v>1</v>
      </c>
      <c r="D53" s="487" t="s">
        <v>361</v>
      </c>
      <c r="E53" s="486">
        <v>20</v>
      </c>
      <c r="F53" s="485">
        <v>1</v>
      </c>
      <c r="G53" s="727">
        <v>98</v>
      </c>
      <c r="H53" s="728"/>
      <c r="I53" s="484"/>
      <c r="J53" s="483">
        <f>G53*E53</f>
        <v>1960</v>
      </c>
      <c r="K53" s="482"/>
      <c r="L53" s="481">
        <f>J53*CT_VALEUR_POINT*(1-CT_REMISE_POINTS)</f>
        <v>882.00000000000011</v>
      </c>
      <c r="P53" s="1"/>
    </row>
    <row r="54" spans="1:25" ht="15" customHeight="1" x14ac:dyDescent="0.25">
      <c r="A54" s="453"/>
      <c r="B54" s="480" t="s">
        <v>402</v>
      </c>
      <c r="C54" s="479">
        <v>1</v>
      </c>
      <c r="D54" s="478" t="s">
        <v>403</v>
      </c>
      <c r="E54" s="477">
        <v>60</v>
      </c>
      <c r="F54" s="476">
        <v>1</v>
      </c>
      <c r="G54" s="714">
        <v>1</v>
      </c>
      <c r="H54" s="715"/>
      <c r="I54" s="475"/>
      <c r="J54" s="474">
        <v>60</v>
      </c>
      <c r="K54" s="473"/>
      <c r="L54" s="422">
        <f>J54*CT_VALEUR_POINT*(1-CT_REMISE_POINTS)</f>
        <v>27.000000000000004</v>
      </c>
      <c r="P54" s="1"/>
    </row>
    <row r="55" spans="1:25" ht="15" customHeight="1" x14ac:dyDescent="0.25">
      <c r="A55" s="453"/>
      <c r="B55" s="472" t="s">
        <v>404</v>
      </c>
      <c r="C55" s="471">
        <v>100</v>
      </c>
      <c r="D55" s="470" t="s">
        <v>395</v>
      </c>
      <c r="E55" s="469">
        <v>850</v>
      </c>
      <c r="F55" s="468">
        <v>1</v>
      </c>
      <c r="G55" s="714">
        <v>0</v>
      </c>
      <c r="H55" s="716"/>
      <c r="I55" s="467"/>
      <c r="J55" s="466">
        <f>G55*E55</f>
        <v>0</v>
      </c>
      <c r="K55" s="465"/>
      <c r="L55" s="464">
        <f>J55*CT_VALEUR_POINT*(1-CT_REMISE_POINTS)</f>
        <v>0</v>
      </c>
      <c r="P55" s="1"/>
    </row>
    <row r="56" spans="1:25" ht="15.75" customHeight="1" thickBot="1" x14ac:dyDescent="0.3">
      <c r="A56" s="453"/>
      <c r="B56" s="463" t="s">
        <v>154</v>
      </c>
      <c r="C56" s="462">
        <v>1</v>
      </c>
      <c r="D56" s="461" t="s">
        <v>155</v>
      </c>
      <c r="E56" s="460">
        <v>125</v>
      </c>
      <c r="F56" s="459">
        <v>1</v>
      </c>
      <c r="G56" s="717">
        <v>1</v>
      </c>
      <c r="H56" s="718"/>
      <c r="I56" s="458"/>
      <c r="J56" s="457">
        <f>G56*E56</f>
        <v>125</v>
      </c>
      <c r="K56" s="456"/>
      <c r="L56" s="455">
        <f t="shared" si="1"/>
        <v>56.250000000000007</v>
      </c>
      <c r="P56" s="1"/>
    </row>
    <row r="57" spans="1:25" ht="6.75" customHeight="1" thickBot="1" x14ac:dyDescent="0.3">
      <c r="B57" s="454"/>
      <c r="C57" s="415"/>
      <c r="D57" s="453"/>
      <c r="E57" s="453"/>
      <c r="F57" s="453"/>
      <c r="G57" s="453"/>
      <c r="H57" s="453"/>
      <c r="I57" s="453"/>
      <c r="J57" s="453"/>
      <c r="K57" s="453"/>
      <c r="L57" s="453"/>
      <c r="M57" s="453"/>
      <c r="P57" s="1"/>
    </row>
    <row r="58" spans="1:25" ht="30.75" customHeight="1" thickBot="1" x14ac:dyDescent="0.3">
      <c r="A58" s="453"/>
      <c r="B58" s="452" t="s">
        <v>362</v>
      </c>
      <c r="C58" s="719">
        <v>1.5</v>
      </c>
      <c r="D58" s="720"/>
      <c r="E58" s="721" t="s">
        <v>405</v>
      </c>
      <c r="F58" s="722"/>
      <c r="G58" s="451">
        <v>0.7</v>
      </c>
      <c r="H58" s="723" t="s">
        <v>406</v>
      </c>
      <c r="I58" s="724"/>
      <c r="J58" s="450">
        <f>SUM(J37:J56)</f>
        <v>73539</v>
      </c>
      <c r="K58" s="449" t="s">
        <v>407</v>
      </c>
      <c r="L58" s="448">
        <f>SUM(L37:L56)</f>
        <v>33092.550000000003</v>
      </c>
      <c r="P58" s="323" t="s">
        <v>587</v>
      </c>
      <c r="Q58" s="419" t="s">
        <v>588</v>
      </c>
      <c r="R58" s="419"/>
      <c r="S58" s="419"/>
      <c r="T58" s="419"/>
      <c r="U58" s="419"/>
      <c r="V58" s="419"/>
      <c r="W58" s="419"/>
      <c r="X58" s="419"/>
      <c r="Y58" s="419"/>
    </row>
    <row r="59" spans="1:25" ht="22.5" customHeight="1" thickBot="1" x14ac:dyDescent="0.3">
      <c r="B59" s="447" t="s">
        <v>408</v>
      </c>
      <c r="C59" s="446"/>
      <c r="D59" s="445"/>
      <c r="E59" s="445"/>
      <c r="F59" s="445"/>
      <c r="G59" s="445"/>
      <c r="H59" s="445"/>
      <c r="I59" s="445"/>
      <c r="J59" s="445"/>
      <c r="K59" s="445"/>
      <c r="L59" s="444"/>
      <c r="Q59" s="419"/>
      <c r="R59" s="419"/>
      <c r="S59" s="419"/>
      <c r="T59" s="419"/>
      <c r="U59" s="419"/>
      <c r="V59" s="419"/>
      <c r="W59" s="419"/>
      <c r="X59" s="419"/>
      <c r="Y59" s="419"/>
    </row>
    <row r="60" spans="1:25" ht="26.25" thickBot="1" x14ac:dyDescent="0.3">
      <c r="B60" s="443" t="s">
        <v>344</v>
      </c>
      <c r="C60" s="701" t="s">
        <v>345</v>
      </c>
      <c r="D60" s="702"/>
      <c r="E60" s="587" t="s">
        <v>409</v>
      </c>
      <c r="F60" s="588" t="s">
        <v>369</v>
      </c>
      <c r="G60" s="703" t="s">
        <v>340</v>
      </c>
      <c r="H60" s="704"/>
      <c r="I60" s="703" t="s">
        <v>348</v>
      </c>
      <c r="J60" s="705"/>
      <c r="K60" s="409" t="s">
        <v>385</v>
      </c>
      <c r="L60" s="407" t="s">
        <v>337</v>
      </c>
      <c r="P60" s="1"/>
      <c r="Q60" s="419"/>
      <c r="R60" s="419"/>
      <c r="S60" s="419"/>
      <c r="T60" s="419"/>
      <c r="U60" s="419"/>
      <c r="V60" s="419"/>
      <c r="W60" s="419"/>
      <c r="X60" s="419"/>
      <c r="Y60" s="419"/>
    </row>
    <row r="61" spans="1:25" ht="15" customHeight="1" x14ac:dyDescent="0.25">
      <c r="B61" s="440" t="s">
        <v>410</v>
      </c>
      <c r="C61" s="439">
        <v>5</v>
      </c>
      <c r="D61" s="438" t="s">
        <v>411</v>
      </c>
      <c r="E61" s="437">
        <v>139</v>
      </c>
      <c r="F61" s="436">
        <v>1</v>
      </c>
      <c r="G61" s="706">
        <v>0</v>
      </c>
      <c r="H61" s="707"/>
      <c r="I61" s="708"/>
      <c r="J61" s="709"/>
      <c r="K61" s="435"/>
      <c r="L61" s="434">
        <f>E61*G61</f>
        <v>0</v>
      </c>
      <c r="P61" s="1"/>
      <c r="Q61" s="419"/>
      <c r="R61" s="419"/>
      <c r="S61" s="419"/>
      <c r="T61" s="419"/>
      <c r="U61" s="419"/>
      <c r="V61" s="419"/>
      <c r="W61" s="419"/>
      <c r="X61" s="419"/>
      <c r="Y61" s="419"/>
    </row>
    <row r="62" spans="1:25" ht="15" customHeight="1" x14ac:dyDescent="0.25">
      <c r="B62" s="433" t="s">
        <v>412</v>
      </c>
      <c r="C62" s="432">
        <v>1</v>
      </c>
      <c r="D62" s="431" t="s">
        <v>359</v>
      </c>
      <c r="E62" s="430">
        <v>890</v>
      </c>
      <c r="F62" s="429">
        <v>36</v>
      </c>
      <c r="G62" s="706">
        <v>1</v>
      </c>
      <c r="H62" s="707"/>
      <c r="I62" s="710"/>
      <c r="J62" s="711"/>
      <c r="K62" s="423"/>
      <c r="L62" s="422">
        <f>E62*G62</f>
        <v>890</v>
      </c>
      <c r="P62" s="1"/>
      <c r="Q62" s="419"/>
      <c r="R62" s="419"/>
      <c r="S62" s="419"/>
      <c r="T62" s="419"/>
      <c r="U62" s="419"/>
      <c r="V62" s="419"/>
      <c r="W62" s="419"/>
      <c r="X62" s="419"/>
      <c r="Y62" s="419"/>
    </row>
    <row r="63" spans="1:25" ht="15.75" customHeight="1" thickBot="1" x14ac:dyDescent="0.3">
      <c r="B63" s="428" t="s">
        <v>413</v>
      </c>
      <c r="C63" s="427">
        <v>1</v>
      </c>
      <c r="D63" s="426" t="s">
        <v>414</v>
      </c>
      <c r="E63" s="425">
        <v>90</v>
      </c>
      <c r="F63" s="424">
        <v>1</v>
      </c>
      <c r="G63" s="687">
        <v>1</v>
      </c>
      <c r="H63" s="688"/>
      <c r="I63" s="689"/>
      <c r="J63" s="690"/>
      <c r="K63" s="423"/>
      <c r="L63" s="422">
        <f>E63*G63</f>
        <v>90</v>
      </c>
      <c r="P63" s="1"/>
      <c r="Q63" s="419"/>
      <c r="R63" s="419"/>
      <c r="S63" s="419"/>
      <c r="T63" s="419"/>
      <c r="U63" s="419"/>
      <c r="V63" s="419"/>
      <c r="W63" s="419"/>
      <c r="X63" s="419"/>
      <c r="Y63" s="419"/>
    </row>
    <row r="64" spans="1:25" ht="15.75" customHeight="1" thickBot="1" x14ac:dyDescent="0.3">
      <c r="B64" s="418"/>
      <c r="C64" s="417"/>
      <c r="D64" s="417"/>
      <c r="E64" s="417"/>
      <c r="F64" s="417"/>
      <c r="G64" s="417"/>
      <c r="H64" s="416"/>
      <c r="I64" s="416"/>
      <c r="J64" s="415"/>
      <c r="K64" s="421" t="s">
        <v>407</v>
      </c>
      <c r="L64" s="420">
        <f>SUM(L61:L63)</f>
        <v>980</v>
      </c>
      <c r="P64" s="323" t="s">
        <v>587</v>
      </c>
      <c r="Q64" s="419" t="s">
        <v>408</v>
      </c>
      <c r="R64" s="419"/>
      <c r="S64" s="419"/>
      <c r="T64" s="419"/>
      <c r="U64" s="419"/>
      <c r="V64" s="419"/>
      <c r="W64" s="419"/>
      <c r="X64" s="419"/>
      <c r="Y64" s="419"/>
    </row>
    <row r="65" spans="1:16" ht="11.25" customHeight="1" thickBot="1" x14ac:dyDescent="0.3">
      <c r="B65" s="418"/>
      <c r="C65" s="417"/>
      <c r="D65" s="417"/>
      <c r="E65" s="417"/>
      <c r="F65" s="417"/>
      <c r="G65" s="417"/>
      <c r="H65" s="416"/>
      <c r="I65" s="416"/>
      <c r="J65" s="415"/>
      <c r="K65" s="414"/>
      <c r="L65" s="413"/>
      <c r="P65" s="1"/>
    </row>
    <row r="66" spans="1:16" ht="21.75" thickBot="1" x14ac:dyDescent="0.3">
      <c r="B66" s="691" t="s">
        <v>363</v>
      </c>
      <c r="C66" s="692"/>
      <c r="D66" s="692"/>
      <c r="E66" s="692"/>
      <c r="F66" s="692"/>
      <c r="G66" s="692"/>
      <c r="H66" s="692"/>
      <c r="I66" s="692"/>
      <c r="J66" s="692"/>
      <c r="K66" s="693"/>
      <c r="L66" s="412">
        <f>L64+L58</f>
        <v>34072.550000000003</v>
      </c>
    </row>
    <row r="67" spans="1:16" ht="13.5" customHeight="1" thickBot="1" x14ac:dyDescent="0.3">
      <c r="B67" s="331"/>
      <c r="J67" s="2"/>
      <c r="K67" s="2"/>
    </row>
    <row r="68" spans="1:16" ht="19.5" thickBot="1" x14ac:dyDescent="0.35">
      <c r="B68" s="694" t="s">
        <v>415</v>
      </c>
      <c r="C68" s="695"/>
      <c r="D68" s="695"/>
      <c r="E68" s="695"/>
      <c r="F68" s="695"/>
      <c r="G68" s="695"/>
      <c r="H68" s="695"/>
      <c r="I68" s="695"/>
      <c r="J68" s="695"/>
      <c r="K68" s="411"/>
      <c r="L68" s="410"/>
    </row>
    <row r="69" spans="1:16" ht="40.5" customHeight="1" thickBot="1" x14ac:dyDescent="0.3">
      <c r="B69" s="696" t="s">
        <v>364</v>
      </c>
      <c r="C69" s="697"/>
      <c r="D69" s="697"/>
      <c r="E69" s="697"/>
      <c r="F69" s="697"/>
      <c r="G69" s="697"/>
      <c r="H69" s="409" t="s">
        <v>345</v>
      </c>
      <c r="I69" s="409" t="s">
        <v>339</v>
      </c>
      <c r="J69" s="408" t="s">
        <v>340</v>
      </c>
      <c r="K69" s="408" t="s">
        <v>341</v>
      </c>
      <c r="L69" s="407" t="s">
        <v>337</v>
      </c>
    </row>
    <row r="70" spans="1:16" x14ac:dyDescent="0.25">
      <c r="B70" s="698" t="s">
        <v>416</v>
      </c>
      <c r="C70" s="699"/>
      <c r="D70" s="699"/>
      <c r="E70" s="699"/>
      <c r="F70" s="699"/>
      <c r="G70" s="700"/>
      <c r="H70" s="406">
        <v>0.09</v>
      </c>
      <c r="I70" s="405">
        <f>ROUNDUP(L66*H70,0)</f>
        <v>3067</v>
      </c>
      <c r="J70" s="401">
        <v>1</v>
      </c>
      <c r="K70" s="404"/>
      <c r="L70" s="403">
        <f>I70*J70</f>
        <v>3067</v>
      </c>
    </row>
    <row r="71" spans="1:16" x14ac:dyDescent="0.25">
      <c r="A71" s="1">
        <v>13</v>
      </c>
      <c r="B71" s="677" t="s">
        <v>586</v>
      </c>
      <c r="C71" s="678"/>
      <c r="D71" s="678"/>
      <c r="E71" s="678"/>
      <c r="F71" s="678"/>
      <c r="G71" s="679"/>
      <c r="H71" s="399">
        <v>1</v>
      </c>
      <c r="I71" s="398">
        <v>115</v>
      </c>
      <c r="J71" s="401">
        <v>24</v>
      </c>
      <c r="K71" s="400"/>
      <c r="L71" s="397">
        <f>I71*J71</f>
        <v>2760</v>
      </c>
    </row>
    <row r="72" spans="1:16" x14ac:dyDescent="0.25">
      <c r="B72" s="677" t="s">
        <v>585</v>
      </c>
      <c r="C72" s="678"/>
      <c r="D72" s="678"/>
      <c r="E72" s="678"/>
      <c r="F72" s="678"/>
      <c r="G72" s="679"/>
      <c r="H72" s="399">
        <v>1</v>
      </c>
      <c r="I72" s="398">
        <v>100</v>
      </c>
      <c r="J72" s="401">
        <v>15</v>
      </c>
      <c r="K72" s="400"/>
      <c r="L72" s="397">
        <f t="shared" ref="L72:L79" si="2">I72*J72</f>
        <v>1500</v>
      </c>
    </row>
    <row r="73" spans="1:16" x14ac:dyDescent="0.25">
      <c r="A73" s="1">
        <v>26</v>
      </c>
      <c r="B73" s="677" t="s">
        <v>584</v>
      </c>
      <c r="C73" s="678"/>
      <c r="D73" s="678"/>
      <c r="E73" s="678"/>
      <c r="F73" s="678"/>
      <c r="G73" s="679"/>
      <c r="H73" s="399">
        <v>1</v>
      </c>
      <c r="I73" s="398">
        <v>85</v>
      </c>
      <c r="J73" s="401">
        <v>19</v>
      </c>
      <c r="K73" s="400"/>
      <c r="L73" s="397">
        <f t="shared" si="2"/>
        <v>1615</v>
      </c>
    </row>
    <row r="74" spans="1:16" x14ac:dyDescent="0.25">
      <c r="B74" s="677" t="s">
        <v>583</v>
      </c>
      <c r="C74" s="678"/>
      <c r="D74" s="678"/>
      <c r="E74" s="678"/>
      <c r="F74" s="678"/>
      <c r="G74" s="679"/>
      <c r="H74" s="399">
        <v>1</v>
      </c>
      <c r="I74" s="398">
        <v>110</v>
      </c>
      <c r="J74" s="401"/>
      <c r="K74" s="400"/>
      <c r="L74" s="397">
        <f t="shared" si="2"/>
        <v>0</v>
      </c>
    </row>
    <row r="75" spans="1:16" x14ac:dyDescent="0.25">
      <c r="B75" s="677" t="s">
        <v>582</v>
      </c>
      <c r="C75" s="678"/>
      <c r="D75" s="678"/>
      <c r="E75" s="678"/>
      <c r="F75" s="678"/>
      <c r="G75" s="679"/>
      <c r="H75" s="399">
        <v>1</v>
      </c>
      <c r="I75" s="398">
        <v>90</v>
      </c>
      <c r="J75" s="401"/>
      <c r="K75" s="402"/>
      <c r="L75" s="397">
        <f t="shared" si="2"/>
        <v>0</v>
      </c>
    </row>
    <row r="76" spans="1:16" x14ac:dyDescent="0.25">
      <c r="B76" s="677" t="s">
        <v>581</v>
      </c>
      <c r="C76" s="678"/>
      <c r="D76" s="678"/>
      <c r="E76" s="678"/>
      <c r="F76" s="678"/>
      <c r="G76" s="679"/>
      <c r="H76" s="399">
        <v>1</v>
      </c>
      <c r="I76" s="398">
        <v>80</v>
      </c>
      <c r="J76" s="401"/>
      <c r="K76" s="402"/>
      <c r="L76" s="397">
        <f t="shared" si="2"/>
        <v>0</v>
      </c>
    </row>
    <row r="77" spans="1:16" x14ac:dyDescent="0.25">
      <c r="A77" s="1">
        <v>1</v>
      </c>
      <c r="B77" s="677" t="s">
        <v>580</v>
      </c>
      <c r="C77" s="678"/>
      <c r="D77" s="678"/>
      <c r="E77" s="678"/>
      <c r="F77" s="678"/>
      <c r="G77" s="679"/>
      <c r="H77" s="399">
        <v>1</v>
      </c>
      <c r="I77" s="398">
        <v>950</v>
      </c>
      <c r="J77" s="401">
        <v>1</v>
      </c>
      <c r="K77" s="400"/>
      <c r="L77" s="397">
        <f t="shared" si="2"/>
        <v>950</v>
      </c>
    </row>
    <row r="78" spans="1:16" x14ac:dyDescent="0.25">
      <c r="B78" s="677" t="s">
        <v>423</v>
      </c>
      <c r="C78" s="678"/>
      <c r="D78" s="678"/>
      <c r="E78" s="678"/>
      <c r="F78" s="678"/>
      <c r="G78" s="679"/>
      <c r="H78" s="399">
        <v>1</v>
      </c>
      <c r="I78" s="398">
        <v>10</v>
      </c>
      <c r="J78" s="392">
        <v>32</v>
      </c>
      <c r="K78" s="594"/>
      <c r="L78" s="397">
        <f t="shared" si="2"/>
        <v>320</v>
      </c>
    </row>
    <row r="79" spans="1:16" ht="15.75" customHeight="1" x14ac:dyDescent="0.25">
      <c r="A79" s="1">
        <v>1</v>
      </c>
      <c r="B79" s="677" t="s">
        <v>424</v>
      </c>
      <c r="C79" s="678"/>
      <c r="D79" s="678"/>
      <c r="E79" s="678"/>
      <c r="F79" s="396"/>
      <c r="G79" s="395"/>
      <c r="H79" s="394">
        <v>1</v>
      </c>
      <c r="I79" s="393">
        <v>2590</v>
      </c>
      <c r="J79" s="392">
        <v>1</v>
      </c>
      <c r="K79" s="594"/>
      <c r="L79" s="390">
        <f t="shared" si="2"/>
        <v>2590</v>
      </c>
    </row>
    <row r="80" spans="1:16" ht="15.75" thickBot="1" x14ac:dyDescent="0.3">
      <c r="B80" s="680" t="s">
        <v>425</v>
      </c>
      <c r="C80" s="681"/>
      <c r="D80" s="681"/>
      <c r="E80" s="681"/>
      <c r="F80" s="681"/>
      <c r="G80" s="682"/>
      <c r="H80" s="389">
        <v>1</v>
      </c>
      <c r="I80" s="388">
        <v>130</v>
      </c>
      <c r="J80" s="387">
        <v>0</v>
      </c>
      <c r="K80" s="386"/>
      <c r="L80" s="385">
        <f>I80*J80</f>
        <v>0</v>
      </c>
    </row>
    <row r="81" spans="2:16" x14ac:dyDescent="0.25">
      <c r="B81" s="675" t="s">
        <v>426</v>
      </c>
      <c r="C81" s="676"/>
      <c r="D81" s="676"/>
      <c r="E81" s="676"/>
      <c r="F81" s="676"/>
      <c r="G81" s="676"/>
      <c r="H81" s="350"/>
      <c r="I81" s="350"/>
      <c r="J81" s="349"/>
      <c r="K81" s="348"/>
      <c r="L81" s="347"/>
    </row>
    <row r="82" spans="2:16" ht="15" customHeight="1" x14ac:dyDescent="0.25">
      <c r="B82" s="683" t="s">
        <v>427</v>
      </c>
      <c r="C82" s="684"/>
      <c r="D82" s="685" t="s">
        <v>427</v>
      </c>
      <c r="E82" s="684"/>
      <c r="F82" s="685" t="s">
        <v>427</v>
      </c>
      <c r="G82" s="686"/>
      <c r="H82" s="379" t="s">
        <v>428</v>
      </c>
      <c r="I82" s="377"/>
      <c r="J82" s="377"/>
      <c r="K82" s="371"/>
      <c r="L82" s="376">
        <f>I82*J82</f>
        <v>0</v>
      </c>
    </row>
    <row r="83" spans="2:16" ht="15" customHeight="1" x14ac:dyDescent="0.25">
      <c r="B83" s="382" t="s">
        <v>429</v>
      </c>
      <c r="C83" s="592"/>
      <c r="D83" s="592"/>
      <c r="E83" s="592"/>
      <c r="F83" s="592"/>
      <c r="G83" s="593"/>
      <c r="H83" s="379">
        <v>1</v>
      </c>
      <c r="I83" s="378">
        <v>150</v>
      </c>
      <c r="J83" s="377"/>
      <c r="K83" s="371"/>
      <c r="L83" s="376">
        <f t="shared" ref="L83:L90" si="3">I83*J83</f>
        <v>0</v>
      </c>
    </row>
    <row r="84" spans="2:16" ht="15" customHeight="1" x14ac:dyDescent="0.25">
      <c r="B84" s="584" t="s">
        <v>430</v>
      </c>
      <c r="C84" s="592"/>
      <c r="D84" s="585"/>
      <c r="E84" s="592"/>
      <c r="F84" s="585"/>
      <c r="G84" s="593"/>
      <c r="H84" s="379">
        <v>1</v>
      </c>
      <c r="I84" s="378">
        <v>85</v>
      </c>
      <c r="J84" s="377"/>
      <c r="K84" s="371"/>
      <c r="L84" s="376">
        <f t="shared" si="3"/>
        <v>0</v>
      </c>
    </row>
    <row r="85" spans="2:16" ht="15" customHeight="1" x14ac:dyDescent="0.25">
      <c r="B85" s="382" t="s">
        <v>431</v>
      </c>
      <c r="C85" s="592"/>
      <c r="D85" s="592"/>
      <c r="E85" s="592"/>
      <c r="F85" s="592"/>
      <c r="G85" s="593"/>
      <c r="H85" s="379">
        <v>1</v>
      </c>
      <c r="I85" s="378">
        <v>55</v>
      </c>
      <c r="J85" s="377"/>
      <c r="K85" s="371"/>
      <c r="L85" s="376">
        <f t="shared" si="3"/>
        <v>0</v>
      </c>
    </row>
    <row r="86" spans="2:16" ht="15" customHeight="1" x14ac:dyDescent="0.25">
      <c r="B86" s="382" t="s">
        <v>432</v>
      </c>
      <c r="C86" s="592"/>
      <c r="D86" s="592"/>
      <c r="E86" s="592"/>
      <c r="F86" s="592"/>
      <c r="G86" s="593"/>
      <c r="H86" s="379">
        <v>1</v>
      </c>
      <c r="I86" s="378">
        <v>35</v>
      </c>
      <c r="J86" s="377"/>
      <c r="K86" s="371"/>
      <c r="L86" s="376">
        <f t="shared" si="3"/>
        <v>0</v>
      </c>
    </row>
    <row r="87" spans="2:16" ht="15" customHeight="1" thickBot="1" x14ac:dyDescent="0.3">
      <c r="B87" s="661" t="s">
        <v>433</v>
      </c>
      <c r="C87" s="662"/>
      <c r="D87" s="662"/>
      <c r="E87" s="662"/>
      <c r="F87" s="662"/>
      <c r="G87" s="375"/>
      <c r="H87" s="374">
        <v>2</v>
      </c>
      <c r="I87" s="373"/>
      <c r="J87" s="372"/>
      <c r="K87" s="371"/>
      <c r="L87" s="370">
        <f t="shared" si="3"/>
        <v>0</v>
      </c>
    </row>
    <row r="88" spans="2:16" ht="4.5" customHeight="1" thickBot="1" x14ac:dyDescent="0.3">
      <c r="B88" s="369"/>
      <c r="C88" s="368"/>
      <c r="D88" s="368"/>
      <c r="E88" s="368"/>
      <c r="F88" s="368"/>
      <c r="G88" s="368"/>
      <c r="H88" s="367"/>
      <c r="I88" s="366"/>
      <c r="J88" s="365"/>
      <c r="K88" s="364"/>
      <c r="L88" s="363"/>
    </row>
    <row r="89" spans="2:16" ht="15" customHeight="1" x14ac:dyDescent="0.25">
      <c r="B89" s="663" t="s">
        <v>434</v>
      </c>
      <c r="C89" s="664"/>
      <c r="D89" s="664"/>
      <c r="E89" s="595"/>
      <c r="F89" s="595"/>
      <c r="G89" s="361"/>
      <c r="H89" s="360">
        <v>1</v>
      </c>
      <c r="I89" s="359">
        <v>200</v>
      </c>
      <c r="J89" s="358"/>
      <c r="K89" s="357"/>
      <c r="L89" s="356">
        <f t="shared" si="3"/>
        <v>0</v>
      </c>
    </row>
    <row r="90" spans="2:16" ht="15" customHeight="1" thickBot="1" x14ac:dyDescent="0.3">
      <c r="B90" s="665" t="s">
        <v>435</v>
      </c>
      <c r="C90" s="666">
        <v>1</v>
      </c>
      <c r="D90" s="666" t="s">
        <v>435</v>
      </c>
      <c r="E90" s="666">
        <v>1</v>
      </c>
      <c r="F90" s="666" t="s">
        <v>435</v>
      </c>
      <c r="G90" s="667">
        <v>1</v>
      </c>
      <c r="H90" s="355">
        <v>1</v>
      </c>
      <c r="I90" s="354">
        <v>400</v>
      </c>
      <c r="J90" s="353"/>
      <c r="K90" s="352"/>
      <c r="L90" s="351">
        <f t="shared" si="3"/>
        <v>0</v>
      </c>
    </row>
    <row r="91" spans="2:16" x14ac:dyDescent="0.25">
      <c r="B91" s="668"/>
      <c r="C91" s="669"/>
      <c r="D91" s="669"/>
      <c r="E91" s="669"/>
      <c r="F91" s="669"/>
      <c r="G91" s="670"/>
      <c r="H91" s="350"/>
      <c r="I91" s="350"/>
      <c r="J91" s="349"/>
      <c r="K91" s="348"/>
      <c r="L91" s="347"/>
    </row>
    <row r="92" spans="2:16" s="333" customFormat="1" ht="18" customHeight="1" thickBot="1" x14ac:dyDescent="0.3">
      <c r="B92" s="671" t="s">
        <v>365</v>
      </c>
      <c r="C92" s="672"/>
      <c r="D92" s="672"/>
      <c r="E92" s="672"/>
      <c r="F92" s="672"/>
      <c r="G92" s="672"/>
      <c r="H92" s="346">
        <v>0.09</v>
      </c>
      <c r="I92" s="346"/>
      <c r="J92" s="345">
        <v>1</v>
      </c>
      <c r="K92" s="345"/>
      <c r="L92" s="344">
        <f>SUM(L70:L90)*H92</f>
        <v>1152.18</v>
      </c>
      <c r="N92" s="343"/>
    </row>
    <row r="93" spans="2:16" s="327" customFormat="1" ht="15.75" customHeight="1" x14ac:dyDescent="0.25">
      <c r="B93" s="673" t="s">
        <v>366</v>
      </c>
      <c r="C93" s="674"/>
      <c r="D93" s="673" t="s">
        <v>340</v>
      </c>
      <c r="E93" s="674"/>
      <c r="F93" s="675" t="s">
        <v>367</v>
      </c>
      <c r="G93" s="676"/>
      <c r="H93" s="337"/>
      <c r="I93" s="337"/>
      <c r="J93" s="336"/>
      <c r="K93" s="335"/>
      <c r="L93" s="340"/>
      <c r="N93" s="328"/>
      <c r="P93" s="333"/>
    </row>
    <row r="94" spans="2:16" s="327" customFormat="1" x14ac:dyDescent="0.25">
      <c r="B94" s="342"/>
      <c r="C94" s="341"/>
      <c r="D94" s="656" t="s">
        <v>579</v>
      </c>
      <c r="E94" s="656"/>
      <c r="F94" s="656"/>
      <c r="G94" s="656"/>
      <c r="H94" s="337"/>
      <c r="I94" s="337"/>
      <c r="J94" s="336"/>
      <c r="K94" s="335"/>
      <c r="L94" s="340"/>
      <c r="N94" s="328"/>
      <c r="P94" s="333"/>
    </row>
    <row r="95" spans="2:16" s="327" customFormat="1" ht="15.75" thickBot="1" x14ac:dyDescent="0.3">
      <c r="B95" s="339"/>
      <c r="C95" s="338"/>
      <c r="D95" s="657"/>
      <c r="E95" s="657"/>
      <c r="F95" s="657"/>
      <c r="G95" s="657"/>
      <c r="H95" s="337"/>
      <c r="I95" s="337"/>
      <c r="J95" s="336"/>
      <c r="K95" s="335"/>
      <c r="L95" s="334"/>
      <c r="N95" s="328"/>
      <c r="P95" s="333"/>
    </row>
    <row r="96" spans="2:16" s="327" customFormat="1" ht="19.5" thickBot="1" x14ac:dyDescent="0.25">
      <c r="B96" s="658" t="s">
        <v>368</v>
      </c>
      <c r="C96" s="659"/>
      <c r="D96" s="659"/>
      <c r="E96" s="659"/>
      <c r="F96" s="659"/>
      <c r="G96" s="659"/>
      <c r="H96" s="659"/>
      <c r="I96" s="659"/>
      <c r="J96" s="659"/>
      <c r="K96" s="660"/>
      <c r="L96" s="332">
        <f>SUM(L70:L95)</f>
        <v>13954.18</v>
      </c>
      <c r="N96" s="328"/>
    </row>
    <row r="97" spans="2:17" s="327" customFormat="1" ht="12.75" x14ac:dyDescent="0.2">
      <c r="B97" s="331"/>
      <c r="C97" s="330"/>
      <c r="L97" s="329"/>
      <c r="N97" s="328"/>
    </row>
    <row r="98" spans="2:17" ht="15.75" thickBot="1" x14ac:dyDescent="0.3"/>
    <row r="99" spans="2:17" ht="19.5" thickBot="1" x14ac:dyDescent="0.35">
      <c r="K99" s="326" t="s">
        <v>484</v>
      </c>
      <c r="L99" s="325">
        <f>L25+L32+L66+L96</f>
        <v>50958.130000000005</v>
      </c>
    </row>
    <row r="100" spans="2:17" ht="19.5" thickBot="1" x14ac:dyDescent="0.35">
      <c r="K100" s="326" t="s">
        <v>485</v>
      </c>
      <c r="L100" s="325">
        <v>-1850</v>
      </c>
    </row>
    <row r="101" spans="2:17" ht="19.5" thickBot="1" x14ac:dyDescent="0.35">
      <c r="K101" s="326" t="s">
        <v>486</v>
      </c>
      <c r="L101" s="325">
        <f>L99+L100</f>
        <v>49108.130000000005</v>
      </c>
    </row>
    <row r="102" spans="2:17" ht="16.5" thickBot="1" x14ac:dyDescent="0.3">
      <c r="L102" s="320">
        <f>L96-L103</f>
        <v>12954.776</v>
      </c>
      <c r="P102" s="323" t="s">
        <v>577</v>
      </c>
      <c r="Q102" s="322" t="s">
        <v>576</v>
      </c>
    </row>
    <row r="103" spans="2:17" ht="16.5" thickBot="1" x14ac:dyDescent="0.3">
      <c r="L103" s="324">
        <f>L77+J70*(50*((3+0.98*(1+0.98))/5))</f>
        <v>999.404</v>
      </c>
      <c r="P103" s="323" t="s">
        <v>575</v>
      </c>
      <c r="Q103" s="322" t="s">
        <v>574</v>
      </c>
    </row>
    <row r="105" spans="2:17" ht="27" thickBot="1" x14ac:dyDescent="0.3">
      <c r="K105" s="596" t="s">
        <v>749</v>
      </c>
      <c r="L105" s="321">
        <v>60631.009653760004</v>
      </c>
    </row>
    <row r="106" spans="2:17" ht="16.5" thickBot="1" x14ac:dyDescent="0.3">
      <c r="L106" s="597">
        <f>L100*(L58+L64)/(L58+L64+L102)</f>
        <v>-1340.3742645286702</v>
      </c>
      <c r="P106" s="323" t="s">
        <v>587</v>
      </c>
      <c r="Q106" s="322" t="s">
        <v>485</v>
      </c>
    </row>
    <row r="107" spans="2:17" ht="16.5" thickBot="1" x14ac:dyDescent="0.3">
      <c r="L107" s="597">
        <f>L100*(L102)/(L58+L64+L102)</f>
        <v>-509.62573547133002</v>
      </c>
      <c r="P107" s="323" t="s">
        <v>577</v>
      </c>
      <c r="Q107" s="1" t="s">
        <v>485</v>
      </c>
    </row>
    <row r="115" spans="12:12" x14ac:dyDescent="0.25">
      <c r="L115" s="320"/>
    </row>
  </sheetData>
  <mergeCells count="110">
    <mergeCell ref="C4:D4"/>
    <mergeCell ref="B6:L6"/>
    <mergeCell ref="B7:E7"/>
    <mergeCell ref="F7:G7"/>
    <mergeCell ref="H7:I7"/>
    <mergeCell ref="B8:E8"/>
    <mergeCell ref="H8:I8"/>
    <mergeCell ref="B12:E12"/>
    <mergeCell ref="H12:I12"/>
    <mergeCell ref="B13:E13"/>
    <mergeCell ref="H13:I13"/>
    <mergeCell ref="B14:E14"/>
    <mergeCell ref="H14:I14"/>
    <mergeCell ref="B9:E9"/>
    <mergeCell ref="H9:I9"/>
    <mergeCell ref="B10:E10"/>
    <mergeCell ref="H10:I10"/>
    <mergeCell ref="B11:E11"/>
    <mergeCell ref="H11:I11"/>
    <mergeCell ref="B18:E18"/>
    <mergeCell ref="H18:I18"/>
    <mergeCell ref="B19:E19"/>
    <mergeCell ref="H19:I19"/>
    <mergeCell ref="B20:E20"/>
    <mergeCell ref="H20:I20"/>
    <mergeCell ref="B15:E15"/>
    <mergeCell ref="H15:I15"/>
    <mergeCell ref="B16:E16"/>
    <mergeCell ref="H16:I16"/>
    <mergeCell ref="B17:E17"/>
    <mergeCell ref="H17:I17"/>
    <mergeCell ref="B28:G28"/>
    <mergeCell ref="H28:I28"/>
    <mergeCell ref="B29:G29"/>
    <mergeCell ref="H29:I29"/>
    <mergeCell ref="B30:G30"/>
    <mergeCell ref="H30:I30"/>
    <mergeCell ref="B21:E21"/>
    <mergeCell ref="H21:I21"/>
    <mergeCell ref="B23:K23"/>
    <mergeCell ref="B24:K24"/>
    <mergeCell ref="B25:K25"/>
    <mergeCell ref="B27:J27"/>
    <mergeCell ref="G40:H40"/>
    <mergeCell ref="G41:H41"/>
    <mergeCell ref="G42:H42"/>
    <mergeCell ref="G44:H44"/>
    <mergeCell ref="G45:H45"/>
    <mergeCell ref="G46:H46"/>
    <mergeCell ref="N30:N44"/>
    <mergeCell ref="B31:G31"/>
    <mergeCell ref="H31:I31"/>
    <mergeCell ref="B32:K32"/>
    <mergeCell ref="B34:J34"/>
    <mergeCell ref="C36:D36"/>
    <mergeCell ref="G36:H36"/>
    <mergeCell ref="G37:H37"/>
    <mergeCell ref="G38:H38"/>
    <mergeCell ref="G39:H39"/>
    <mergeCell ref="G53:H53"/>
    <mergeCell ref="G54:H54"/>
    <mergeCell ref="G55:H55"/>
    <mergeCell ref="G56:H56"/>
    <mergeCell ref="C58:D58"/>
    <mergeCell ref="E58:F58"/>
    <mergeCell ref="H58:I58"/>
    <mergeCell ref="B48:B49"/>
    <mergeCell ref="G48:H48"/>
    <mergeCell ref="G49:H49"/>
    <mergeCell ref="B50:B51"/>
    <mergeCell ref="G50:H50"/>
    <mergeCell ref="G51:H51"/>
    <mergeCell ref="G63:H63"/>
    <mergeCell ref="I63:J63"/>
    <mergeCell ref="B66:K66"/>
    <mergeCell ref="B68:J68"/>
    <mergeCell ref="B69:G69"/>
    <mergeCell ref="B70:G70"/>
    <mergeCell ref="C60:D60"/>
    <mergeCell ref="G60:H60"/>
    <mergeCell ref="I60:J60"/>
    <mergeCell ref="G61:H61"/>
    <mergeCell ref="I61:J61"/>
    <mergeCell ref="G62:H62"/>
    <mergeCell ref="I62:J62"/>
    <mergeCell ref="B77:G77"/>
    <mergeCell ref="B78:G78"/>
    <mergeCell ref="B79:E79"/>
    <mergeCell ref="B80:G80"/>
    <mergeCell ref="B81:G81"/>
    <mergeCell ref="B82:G82"/>
    <mergeCell ref="B71:G71"/>
    <mergeCell ref="B72:G72"/>
    <mergeCell ref="B73:G73"/>
    <mergeCell ref="B74:G74"/>
    <mergeCell ref="B75:G75"/>
    <mergeCell ref="B76:G76"/>
    <mergeCell ref="D94:E94"/>
    <mergeCell ref="F94:G94"/>
    <mergeCell ref="D95:E95"/>
    <mergeCell ref="F95:G95"/>
    <mergeCell ref="B96:K96"/>
    <mergeCell ref="B87:F87"/>
    <mergeCell ref="B89:D89"/>
    <mergeCell ref="B90:G90"/>
    <mergeCell ref="B91:G91"/>
    <mergeCell ref="B92:G92"/>
    <mergeCell ref="B93:C93"/>
    <mergeCell ref="D93:E93"/>
    <mergeCell ref="F93:G93"/>
  </mergeCells>
  <pageMargins left="0.25" right="0.25" top="0.75" bottom="0.75" header="0.3" footer="0.3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1">
    <tabColor theme="0"/>
  </sheetPr>
  <dimension ref="A1:Y116"/>
  <sheetViews>
    <sheetView zoomScale="80" zoomScaleNormal="80" workbookViewId="0">
      <selection activeCell="G48" sqref="G48:H48"/>
    </sheetView>
  </sheetViews>
  <sheetFormatPr baseColWidth="10" defaultRowHeight="15" x14ac:dyDescent="0.25"/>
  <cols>
    <col min="1" max="1" width="11.42578125" style="1"/>
    <col min="2" max="2" width="29.28515625" style="1" customWidth="1"/>
    <col min="3" max="3" width="6.28515625" style="319" customWidth="1"/>
    <col min="4" max="4" width="24.140625" style="1" customWidth="1"/>
    <col min="5" max="5" width="8.7109375" style="1" customWidth="1"/>
    <col min="6" max="6" width="11.140625" style="1" customWidth="1"/>
    <col min="7" max="8" width="8.140625" style="1" customWidth="1"/>
    <col min="9" max="9" width="13" style="1" customWidth="1"/>
    <col min="10" max="10" width="17.28515625" style="1" customWidth="1"/>
    <col min="11" max="11" width="23.28515625" style="1" customWidth="1"/>
    <col min="12" max="12" width="21.42578125" style="1" customWidth="1"/>
    <col min="13" max="13" width="5.85546875" style="1" customWidth="1"/>
    <col min="14" max="14" width="4.7109375" style="318" customWidth="1"/>
    <col min="15" max="15" width="4.28515625" customWidth="1"/>
    <col min="16" max="16" width="14.5703125" style="317" customWidth="1"/>
    <col min="17" max="17" width="16.28515625" style="1" customWidth="1"/>
    <col min="18" max="16384" width="11.42578125" style="1"/>
  </cols>
  <sheetData>
    <row r="1" spans="2:20" ht="23.25" x14ac:dyDescent="0.35">
      <c r="O1" s="318"/>
      <c r="P1" s="577" t="s">
        <v>609</v>
      </c>
      <c r="Q1" s="318"/>
      <c r="R1" s="318"/>
      <c r="S1" s="318"/>
      <c r="T1" s="318"/>
    </row>
    <row r="2" spans="2:20" ht="15.75" thickBot="1" x14ac:dyDescent="0.3">
      <c r="O2" s="1"/>
      <c r="P2" s="1"/>
    </row>
    <row r="3" spans="2:20" ht="16.5" thickBot="1" x14ac:dyDescent="0.3">
      <c r="O3" s="1"/>
      <c r="P3" s="576" t="s">
        <v>608</v>
      </c>
      <c r="Q3" s="323" t="s">
        <v>607</v>
      </c>
    </row>
    <row r="4" spans="2:20" ht="41.25" customHeight="1" x14ac:dyDescent="0.25">
      <c r="B4" s="575" t="s">
        <v>606</v>
      </c>
      <c r="C4" s="768">
        <v>42491</v>
      </c>
      <c r="D4" s="768"/>
      <c r="E4" s="574"/>
      <c r="F4" s="573"/>
      <c r="G4" s="573"/>
      <c r="H4" s="573"/>
      <c r="I4" s="573"/>
      <c r="J4" s="573"/>
      <c r="K4" s="573"/>
      <c r="L4" s="573"/>
      <c r="O4" s="1"/>
      <c r="P4" s="1"/>
    </row>
    <row r="5" spans="2:20" ht="26.25" thickBot="1" x14ac:dyDescent="0.3">
      <c r="P5" s="572" t="s">
        <v>605</v>
      </c>
      <c r="Q5" s="572" t="s">
        <v>604</v>
      </c>
    </row>
    <row r="6" spans="2:20" ht="18.75" x14ac:dyDescent="0.3">
      <c r="B6" s="694" t="s">
        <v>603</v>
      </c>
      <c r="C6" s="695"/>
      <c r="D6" s="695"/>
      <c r="E6" s="695"/>
      <c r="F6" s="695"/>
      <c r="G6" s="695"/>
      <c r="H6" s="695"/>
      <c r="I6" s="695"/>
      <c r="J6" s="695"/>
      <c r="K6" s="695"/>
      <c r="L6" s="769"/>
    </row>
    <row r="7" spans="2:20" ht="18" customHeight="1" thickBot="1" x14ac:dyDescent="0.3">
      <c r="B7" s="770" t="s">
        <v>336</v>
      </c>
      <c r="C7" s="771"/>
      <c r="D7" s="771"/>
      <c r="E7" s="772"/>
      <c r="F7" s="770" t="s">
        <v>345</v>
      </c>
      <c r="G7" s="772"/>
      <c r="H7" s="770" t="s">
        <v>339</v>
      </c>
      <c r="I7" s="772"/>
      <c r="J7" s="571" t="s">
        <v>340</v>
      </c>
      <c r="K7" s="571" t="s">
        <v>369</v>
      </c>
      <c r="L7" s="571" t="s">
        <v>337</v>
      </c>
    </row>
    <row r="8" spans="2:20" ht="15" customHeight="1" thickBot="1" x14ac:dyDescent="0.3">
      <c r="B8" s="773" t="s">
        <v>370</v>
      </c>
      <c r="C8" s="774"/>
      <c r="D8" s="774"/>
      <c r="E8" s="775"/>
      <c r="F8" s="570" t="s">
        <v>371</v>
      </c>
      <c r="G8" s="569" t="s">
        <v>350</v>
      </c>
      <c r="H8" s="776"/>
      <c r="I8" s="777"/>
      <c r="J8" s="568">
        <v>0</v>
      </c>
      <c r="K8" s="563">
        <v>36</v>
      </c>
      <c r="L8" s="567">
        <f>H8*J8</f>
        <v>0</v>
      </c>
      <c r="P8" s="323" t="s">
        <v>595</v>
      </c>
      <c r="Q8" s="322" t="s">
        <v>602</v>
      </c>
    </row>
    <row r="9" spans="2:20" ht="16.5" customHeight="1" thickBot="1" x14ac:dyDescent="0.3">
      <c r="B9" s="683" t="s">
        <v>372</v>
      </c>
      <c r="C9" s="685"/>
      <c r="D9" s="685"/>
      <c r="E9" s="757"/>
      <c r="F9" s="566">
        <v>1000</v>
      </c>
      <c r="G9" s="565" t="s">
        <v>350</v>
      </c>
      <c r="H9" s="760">
        <v>975</v>
      </c>
      <c r="I9" s="761">
        <v>975</v>
      </c>
      <c r="J9" s="564">
        <v>1</v>
      </c>
      <c r="K9" s="563">
        <v>36</v>
      </c>
      <c r="L9" s="567">
        <f>H9*J9</f>
        <v>975</v>
      </c>
      <c r="P9" s="323" t="s">
        <v>595</v>
      </c>
      <c r="Q9" s="322" t="s">
        <v>601</v>
      </c>
    </row>
    <row r="10" spans="2:20" ht="16.5" customHeight="1" thickBot="1" x14ac:dyDescent="0.3">
      <c r="B10" s="683" t="s">
        <v>373</v>
      </c>
      <c r="C10" s="685"/>
      <c r="D10" s="685"/>
      <c r="E10" s="757"/>
      <c r="F10" s="566">
        <v>200</v>
      </c>
      <c r="G10" s="565" t="s">
        <v>350</v>
      </c>
      <c r="H10" s="760"/>
      <c r="I10" s="761"/>
      <c r="J10" s="564">
        <v>0</v>
      </c>
      <c r="K10" s="563">
        <v>36</v>
      </c>
      <c r="L10" s="562">
        <f>J10*H10</f>
        <v>0</v>
      </c>
      <c r="P10" s="323" t="s">
        <v>595</v>
      </c>
      <c r="Q10" s="322" t="s">
        <v>600</v>
      </c>
    </row>
    <row r="11" spans="2:20" ht="16.5" customHeight="1" thickBot="1" x14ac:dyDescent="0.3">
      <c r="B11" s="683" t="s">
        <v>374</v>
      </c>
      <c r="C11" s="685"/>
      <c r="D11" s="685"/>
      <c r="E11" s="757"/>
      <c r="F11" s="566">
        <v>100</v>
      </c>
      <c r="G11" s="565" t="s">
        <v>350</v>
      </c>
      <c r="H11" s="760"/>
      <c r="I11" s="761"/>
      <c r="J11" s="564">
        <v>0</v>
      </c>
      <c r="K11" s="563">
        <v>36</v>
      </c>
      <c r="L11" s="562">
        <f t="shared" ref="L11:L21" si="0">H11*J11</f>
        <v>0</v>
      </c>
      <c r="P11" s="323" t="s">
        <v>595</v>
      </c>
      <c r="Q11" s="322" t="s">
        <v>599</v>
      </c>
    </row>
    <row r="12" spans="2:20" ht="16.5" customHeight="1" thickBot="1" x14ac:dyDescent="0.3">
      <c r="B12" s="683" t="s">
        <v>375</v>
      </c>
      <c r="C12" s="685"/>
      <c r="D12" s="685"/>
      <c r="E12" s="757"/>
      <c r="F12" s="566">
        <v>100</v>
      </c>
      <c r="G12" s="565" t="s">
        <v>350</v>
      </c>
      <c r="H12" s="760">
        <v>1320</v>
      </c>
      <c r="I12" s="761">
        <v>1013</v>
      </c>
      <c r="J12" s="564">
        <v>0</v>
      </c>
      <c r="K12" s="563">
        <v>36</v>
      </c>
      <c r="L12" s="562">
        <f t="shared" si="0"/>
        <v>0</v>
      </c>
      <c r="P12" s="323" t="s">
        <v>595</v>
      </c>
      <c r="Q12" s="322" t="s">
        <v>598</v>
      </c>
    </row>
    <row r="13" spans="2:20" ht="16.5" customHeight="1" thickBot="1" x14ac:dyDescent="0.3">
      <c r="B13" s="683" t="s">
        <v>376</v>
      </c>
      <c r="C13" s="685"/>
      <c r="D13" s="685"/>
      <c r="E13" s="757"/>
      <c r="F13" s="566">
        <v>10</v>
      </c>
      <c r="G13" s="565" t="s">
        <v>350</v>
      </c>
      <c r="H13" s="760"/>
      <c r="I13" s="761"/>
      <c r="J13" s="564">
        <v>0</v>
      </c>
      <c r="K13" s="563">
        <v>36</v>
      </c>
      <c r="L13" s="562">
        <f t="shared" si="0"/>
        <v>0</v>
      </c>
      <c r="P13" s="323" t="s">
        <v>595</v>
      </c>
      <c r="Q13" s="322" t="s">
        <v>598</v>
      </c>
    </row>
    <row r="14" spans="2:20" ht="16.5" customHeight="1" thickBot="1" x14ac:dyDescent="0.3">
      <c r="B14" s="683" t="s">
        <v>377</v>
      </c>
      <c r="C14" s="685"/>
      <c r="D14" s="685"/>
      <c r="E14" s="757"/>
      <c r="F14" s="566">
        <v>100</v>
      </c>
      <c r="G14" s="565" t="s">
        <v>350</v>
      </c>
      <c r="H14" s="760"/>
      <c r="I14" s="761"/>
      <c r="J14" s="564">
        <v>0</v>
      </c>
      <c r="K14" s="563">
        <v>36</v>
      </c>
      <c r="L14" s="562">
        <f t="shared" si="0"/>
        <v>0</v>
      </c>
      <c r="P14" s="323" t="s">
        <v>595</v>
      </c>
      <c r="Q14" s="322" t="s">
        <v>597</v>
      </c>
    </row>
    <row r="15" spans="2:20" ht="16.5" customHeight="1" thickBot="1" x14ac:dyDescent="0.3">
      <c r="B15" s="683" t="s">
        <v>378</v>
      </c>
      <c r="C15" s="685"/>
      <c r="D15" s="685"/>
      <c r="E15" s="757"/>
      <c r="F15" s="566">
        <v>10</v>
      </c>
      <c r="G15" s="565" t="s">
        <v>350</v>
      </c>
      <c r="H15" s="760"/>
      <c r="I15" s="761"/>
      <c r="J15" s="564">
        <v>0</v>
      </c>
      <c r="K15" s="563">
        <v>36</v>
      </c>
      <c r="L15" s="562">
        <f t="shared" si="0"/>
        <v>0</v>
      </c>
      <c r="P15" s="323" t="s">
        <v>595</v>
      </c>
      <c r="Q15" s="322" t="s">
        <v>597</v>
      </c>
    </row>
    <row r="16" spans="2:20" ht="16.5" customHeight="1" thickBot="1" x14ac:dyDescent="0.3">
      <c r="B16" s="683" t="s">
        <v>379</v>
      </c>
      <c r="C16" s="685"/>
      <c r="D16" s="685"/>
      <c r="E16" s="757"/>
      <c r="F16" s="566">
        <v>20</v>
      </c>
      <c r="G16" s="565" t="s">
        <v>350</v>
      </c>
      <c r="H16" s="760"/>
      <c r="I16" s="761"/>
      <c r="J16" s="564">
        <v>0</v>
      </c>
      <c r="K16" s="563">
        <v>36</v>
      </c>
      <c r="L16" s="562">
        <f t="shared" si="0"/>
        <v>0</v>
      </c>
      <c r="P16" s="323" t="s">
        <v>595</v>
      </c>
      <c r="Q16" s="322" t="s">
        <v>596</v>
      </c>
    </row>
    <row r="17" spans="1:25" ht="15" customHeight="1" thickBot="1" x14ac:dyDescent="0.3">
      <c r="B17" s="683" t="s">
        <v>379</v>
      </c>
      <c r="C17" s="685"/>
      <c r="D17" s="685"/>
      <c r="E17" s="757"/>
      <c r="F17" s="566">
        <v>10</v>
      </c>
      <c r="G17" s="565" t="s">
        <v>350</v>
      </c>
      <c r="H17" s="760"/>
      <c r="I17" s="761"/>
      <c r="J17" s="564" t="s">
        <v>579</v>
      </c>
      <c r="K17" s="563">
        <v>36</v>
      </c>
      <c r="L17" s="562">
        <f t="shared" si="0"/>
        <v>0</v>
      </c>
      <c r="P17" s="323" t="s">
        <v>595</v>
      </c>
      <c r="Q17" s="322" t="s">
        <v>596</v>
      </c>
    </row>
    <row r="18" spans="1:25" ht="15" customHeight="1" thickBot="1" x14ac:dyDescent="0.3">
      <c r="B18" s="683" t="s">
        <v>380</v>
      </c>
      <c r="C18" s="685"/>
      <c r="D18" s="685"/>
      <c r="E18" s="757"/>
      <c r="F18" s="566">
        <v>20</v>
      </c>
      <c r="G18" s="565" t="s">
        <v>350</v>
      </c>
      <c r="H18" s="760">
        <v>720</v>
      </c>
      <c r="I18" s="761">
        <v>136</v>
      </c>
      <c r="J18" s="564">
        <v>1</v>
      </c>
      <c r="K18" s="563">
        <v>36</v>
      </c>
      <c r="L18" s="562">
        <f t="shared" si="0"/>
        <v>720</v>
      </c>
      <c r="P18" s="323" t="s">
        <v>595</v>
      </c>
      <c r="Q18" s="322" t="s">
        <v>596</v>
      </c>
    </row>
    <row r="19" spans="1:25" ht="15" customHeight="1" thickBot="1" x14ac:dyDescent="0.3">
      <c r="B19" s="683" t="s">
        <v>381</v>
      </c>
      <c r="C19" s="685"/>
      <c r="D19" s="685"/>
      <c r="E19" s="757"/>
      <c r="F19" s="566">
        <v>20</v>
      </c>
      <c r="G19" s="565" t="s">
        <v>350</v>
      </c>
      <c r="H19" s="760"/>
      <c r="I19" s="761"/>
      <c r="J19" s="564">
        <v>0</v>
      </c>
      <c r="K19" s="563">
        <v>36</v>
      </c>
      <c r="L19" s="562">
        <f t="shared" si="0"/>
        <v>0</v>
      </c>
      <c r="P19" s="323" t="s">
        <v>595</v>
      </c>
      <c r="Q19" s="322" t="s">
        <v>594</v>
      </c>
    </row>
    <row r="20" spans="1:25" ht="15" customHeight="1" thickBot="1" x14ac:dyDescent="0.3">
      <c r="B20" s="683" t="s">
        <v>381</v>
      </c>
      <c r="C20" s="685"/>
      <c r="D20" s="685"/>
      <c r="E20" s="757"/>
      <c r="F20" s="566">
        <v>10</v>
      </c>
      <c r="G20" s="565" t="s">
        <v>350</v>
      </c>
      <c r="H20" s="760"/>
      <c r="I20" s="761"/>
      <c r="J20" s="564" t="s">
        <v>579</v>
      </c>
      <c r="K20" s="563">
        <v>36</v>
      </c>
      <c r="L20" s="562">
        <f t="shared" si="0"/>
        <v>0</v>
      </c>
      <c r="P20" s="323" t="s">
        <v>595</v>
      </c>
      <c r="Q20" s="322" t="s">
        <v>594</v>
      </c>
    </row>
    <row r="21" spans="1:25" ht="15.75" customHeight="1" thickBot="1" x14ac:dyDescent="0.3">
      <c r="B21" s="683" t="s">
        <v>382</v>
      </c>
      <c r="C21" s="685"/>
      <c r="D21" s="685"/>
      <c r="E21" s="757"/>
      <c r="F21" s="566">
        <v>1</v>
      </c>
      <c r="G21" s="565" t="s">
        <v>350</v>
      </c>
      <c r="H21" s="760"/>
      <c r="I21" s="761"/>
      <c r="J21" s="564">
        <v>0</v>
      </c>
      <c r="K21" s="563">
        <v>36</v>
      </c>
      <c r="L21" s="562">
        <f t="shared" si="0"/>
        <v>0</v>
      </c>
      <c r="P21" s="323" t="s">
        <v>595</v>
      </c>
      <c r="Q21" s="322" t="s">
        <v>594</v>
      </c>
    </row>
    <row r="22" spans="1:25" ht="15.75" hidden="1" customHeight="1" thickBot="1" x14ac:dyDescent="0.3">
      <c r="B22" s="454"/>
      <c r="C22" s="494"/>
      <c r="D22" s="453"/>
      <c r="E22" s="453"/>
      <c r="F22" s="453"/>
      <c r="G22" s="453"/>
      <c r="H22" s="453"/>
      <c r="I22" s="453"/>
      <c r="J22" s="453"/>
      <c r="K22" s="453"/>
      <c r="L22" s="561"/>
      <c r="Q22" s="1" t="s">
        <v>594</v>
      </c>
    </row>
    <row r="23" spans="1:25" ht="18.75" x14ac:dyDescent="0.3">
      <c r="B23" s="762" t="s">
        <v>383</v>
      </c>
      <c r="C23" s="763"/>
      <c r="D23" s="763"/>
      <c r="E23" s="763"/>
      <c r="F23" s="763"/>
      <c r="G23" s="763"/>
      <c r="H23" s="763"/>
      <c r="I23" s="763"/>
      <c r="J23" s="763"/>
      <c r="K23" s="764"/>
      <c r="L23" s="560">
        <f>L8+L9</f>
        <v>975</v>
      </c>
      <c r="P23" s="1"/>
    </row>
    <row r="24" spans="1:25" ht="19.5" thickBot="1" x14ac:dyDescent="0.35">
      <c r="B24" s="765" t="s">
        <v>384</v>
      </c>
      <c r="C24" s="766"/>
      <c r="D24" s="766"/>
      <c r="E24" s="766"/>
      <c r="F24" s="766"/>
      <c r="G24" s="766"/>
      <c r="H24" s="766"/>
      <c r="I24" s="766"/>
      <c r="J24" s="766"/>
      <c r="K24" s="767"/>
      <c r="L24" s="559">
        <f>L25-L23</f>
        <v>720</v>
      </c>
      <c r="P24" s="1"/>
    </row>
    <row r="25" spans="1:25" ht="19.5" thickBot="1" x14ac:dyDescent="0.35">
      <c r="B25" s="658" t="s">
        <v>338</v>
      </c>
      <c r="C25" s="659"/>
      <c r="D25" s="659"/>
      <c r="E25" s="659"/>
      <c r="F25" s="659"/>
      <c r="G25" s="659"/>
      <c r="H25" s="659"/>
      <c r="I25" s="659"/>
      <c r="J25" s="659"/>
      <c r="K25" s="660"/>
      <c r="L25" s="558">
        <f>SUM(L8:L22)</f>
        <v>1695</v>
      </c>
      <c r="P25" s="1"/>
    </row>
    <row r="26" spans="1:25" ht="15.75" thickBot="1" x14ac:dyDescent="0.3"/>
    <row r="27" spans="1:25" ht="19.5" thickBot="1" x14ac:dyDescent="0.35">
      <c r="B27" s="694" t="s">
        <v>593</v>
      </c>
      <c r="C27" s="695"/>
      <c r="D27" s="695"/>
      <c r="E27" s="695"/>
      <c r="F27" s="695"/>
      <c r="G27" s="695"/>
      <c r="H27" s="695"/>
      <c r="I27" s="695"/>
      <c r="J27" s="695"/>
      <c r="K27" s="411"/>
      <c r="L27" s="410"/>
    </row>
    <row r="28" spans="1:25" ht="18.75" customHeight="1" thickBot="1" x14ac:dyDescent="0.3">
      <c r="B28" s="753" t="s">
        <v>336</v>
      </c>
      <c r="C28" s="754"/>
      <c r="D28" s="754"/>
      <c r="E28" s="754"/>
      <c r="F28" s="754"/>
      <c r="G28" s="755"/>
      <c r="H28" s="753" t="s">
        <v>339</v>
      </c>
      <c r="I28" s="756"/>
      <c r="J28" s="409" t="s">
        <v>340</v>
      </c>
      <c r="K28" s="409" t="s">
        <v>385</v>
      </c>
      <c r="L28" s="407" t="s">
        <v>337</v>
      </c>
    </row>
    <row r="29" spans="1:25" ht="30" customHeight="1" thickBot="1" x14ac:dyDescent="0.3">
      <c r="A29" s="1">
        <v>4</v>
      </c>
      <c r="B29" s="683" t="s">
        <v>386</v>
      </c>
      <c r="C29" s="685"/>
      <c r="D29" s="685"/>
      <c r="E29" s="685"/>
      <c r="F29" s="685"/>
      <c r="G29" s="757"/>
      <c r="H29" s="758">
        <v>136.5</v>
      </c>
      <c r="I29" s="759"/>
      <c r="J29" s="401">
        <v>0</v>
      </c>
      <c r="K29" s="557"/>
      <c r="L29" s="556">
        <f>H29*J29</f>
        <v>0</v>
      </c>
      <c r="P29" s="323" t="s">
        <v>590</v>
      </c>
      <c r="Q29" s="322" t="s">
        <v>592</v>
      </c>
    </row>
    <row r="30" spans="1:25" ht="30" customHeight="1" thickBot="1" x14ac:dyDescent="0.3">
      <c r="B30" s="743" t="s">
        <v>487</v>
      </c>
      <c r="C30" s="744"/>
      <c r="D30" s="744"/>
      <c r="E30" s="744"/>
      <c r="F30" s="744"/>
      <c r="G30" s="745"/>
      <c r="H30" s="746">
        <v>19.7</v>
      </c>
      <c r="I30" s="747"/>
      <c r="J30" s="401">
        <v>22</v>
      </c>
      <c r="K30" s="557"/>
      <c r="L30" s="556">
        <f>H30*J30</f>
        <v>433.4</v>
      </c>
      <c r="N30" s="742"/>
      <c r="P30" s="323" t="s">
        <v>590</v>
      </c>
      <c r="Q30" s="419" t="s">
        <v>591</v>
      </c>
    </row>
    <row r="31" spans="1:25" ht="30" customHeight="1" thickBot="1" x14ac:dyDescent="0.3">
      <c r="A31" s="1">
        <v>9</v>
      </c>
      <c r="B31" s="743" t="s">
        <v>388</v>
      </c>
      <c r="C31" s="744"/>
      <c r="D31" s="744"/>
      <c r="E31" s="744"/>
      <c r="F31" s="744"/>
      <c r="G31" s="745"/>
      <c r="H31" s="746">
        <v>160.6</v>
      </c>
      <c r="I31" s="747"/>
      <c r="J31" s="401">
        <v>5</v>
      </c>
      <c r="K31" s="557"/>
      <c r="L31" s="556">
        <f>H31*J31</f>
        <v>803</v>
      </c>
      <c r="N31" s="742"/>
      <c r="P31" s="323" t="s">
        <v>590</v>
      </c>
      <c r="Q31" s="419" t="s">
        <v>589</v>
      </c>
    </row>
    <row r="32" spans="1:25" ht="19.5" thickBot="1" x14ac:dyDescent="0.35">
      <c r="B32" s="658" t="s">
        <v>342</v>
      </c>
      <c r="C32" s="659"/>
      <c r="D32" s="659"/>
      <c r="E32" s="659"/>
      <c r="F32" s="659"/>
      <c r="G32" s="659"/>
      <c r="H32" s="659"/>
      <c r="I32" s="659"/>
      <c r="J32" s="659"/>
      <c r="K32" s="660"/>
      <c r="L32" s="325">
        <f>SUM(L29:L31)</f>
        <v>1236.4000000000001</v>
      </c>
      <c r="N32" s="742"/>
      <c r="P32" s="552"/>
      <c r="Q32" s="552"/>
      <c r="R32" s="552"/>
      <c r="S32" s="552"/>
      <c r="T32" s="552"/>
      <c r="U32" s="552"/>
      <c r="V32" s="552"/>
      <c r="W32" s="552"/>
      <c r="X32" s="552"/>
      <c r="Y32" s="552"/>
    </row>
    <row r="33" spans="1:18" s="552" customFormat="1" ht="34.5" customHeight="1" thickBot="1" x14ac:dyDescent="0.25">
      <c r="B33" s="555"/>
      <c r="C33" s="330"/>
      <c r="D33" s="555"/>
      <c r="E33" s="555"/>
      <c r="F33" s="554"/>
      <c r="N33" s="742"/>
      <c r="P33" s="553"/>
    </row>
    <row r="34" spans="1:18" ht="19.5" thickBot="1" x14ac:dyDescent="0.35">
      <c r="B34" s="694" t="s">
        <v>343</v>
      </c>
      <c r="C34" s="695"/>
      <c r="D34" s="695"/>
      <c r="E34" s="695"/>
      <c r="F34" s="695"/>
      <c r="G34" s="695"/>
      <c r="H34" s="695"/>
      <c r="I34" s="695"/>
      <c r="J34" s="695"/>
      <c r="K34" s="411"/>
      <c r="L34" s="410"/>
      <c r="N34" s="742"/>
      <c r="P34" s="1"/>
    </row>
    <row r="35" spans="1:18" ht="15.75" customHeight="1" thickBot="1" x14ac:dyDescent="0.3">
      <c r="B35" s="551" t="s">
        <v>391</v>
      </c>
      <c r="C35" s="446"/>
      <c r="D35" s="550"/>
      <c r="E35" s="550"/>
      <c r="F35" s="550"/>
      <c r="G35" s="549"/>
      <c r="H35" s="549"/>
      <c r="I35" s="549"/>
      <c r="J35" s="549"/>
      <c r="K35" s="549"/>
      <c r="L35" s="548"/>
      <c r="M35" s="547"/>
      <c r="N35" s="742"/>
      <c r="P35" s="1"/>
    </row>
    <row r="36" spans="1:18" ht="39" thickBot="1" x14ac:dyDescent="0.3">
      <c r="B36" s="546" t="s">
        <v>344</v>
      </c>
      <c r="C36" s="748" t="s">
        <v>345</v>
      </c>
      <c r="D36" s="749"/>
      <c r="E36" s="545" t="s">
        <v>346</v>
      </c>
      <c r="F36" s="544" t="s">
        <v>347</v>
      </c>
      <c r="G36" s="703" t="s">
        <v>340</v>
      </c>
      <c r="H36" s="750"/>
      <c r="I36" s="409" t="s">
        <v>348</v>
      </c>
      <c r="J36" s="409" t="s">
        <v>392</v>
      </c>
      <c r="K36" s="408" t="s">
        <v>385</v>
      </c>
      <c r="L36" s="407" t="s">
        <v>337</v>
      </c>
      <c r="N36" s="742"/>
      <c r="P36" s="1"/>
    </row>
    <row r="37" spans="1:18" ht="15" customHeight="1" x14ac:dyDescent="0.25">
      <c r="B37" s="489" t="s">
        <v>393</v>
      </c>
      <c r="C37" s="521">
        <v>1</v>
      </c>
      <c r="D37" s="520" t="s">
        <v>349</v>
      </c>
      <c r="E37" s="519">
        <v>100</v>
      </c>
      <c r="F37" s="543">
        <v>1</v>
      </c>
      <c r="G37" s="751">
        <v>2</v>
      </c>
      <c r="H37" s="752"/>
      <c r="I37" s="531"/>
      <c r="J37" s="517">
        <f>G37*E37</f>
        <v>200</v>
      </c>
      <c r="K37" s="531"/>
      <c r="L37" s="481">
        <f t="shared" ref="L37:L56" si="1">J37*CT_VALEUR_POINT*(1-CT_REMISE_POINTS)</f>
        <v>90.000000000000014</v>
      </c>
      <c r="N37" s="742"/>
      <c r="P37" s="1"/>
    </row>
    <row r="38" spans="1:18" ht="15" customHeight="1" x14ac:dyDescent="0.25">
      <c r="B38" s="542" t="s">
        <v>394</v>
      </c>
      <c r="C38" s="509">
        <v>100</v>
      </c>
      <c r="D38" s="508" t="s">
        <v>395</v>
      </c>
      <c r="E38" s="541">
        <v>150</v>
      </c>
      <c r="F38" s="540">
        <v>1</v>
      </c>
      <c r="G38" s="706">
        <v>2</v>
      </c>
      <c r="H38" s="739"/>
      <c r="I38" s="511"/>
      <c r="J38" s="512">
        <f>E38*G38</f>
        <v>300</v>
      </c>
      <c r="K38" s="511"/>
      <c r="L38" s="539">
        <f t="shared" si="1"/>
        <v>135.00000000000003</v>
      </c>
      <c r="N38" s="742"/>
      <c r="P38" s="1"/>
    </row>
    <row r="39" spans="1:18" ht="15" customHeight="1" x14ac:dyDescent="0.25">
      <c r="B39" s="480" t="s">
        <v>396</v>
      </c>
      <c r="C39" s="538">
        <v>100</v>
      </c>
      <c r="D39" s="478" t="s">
        <v>395</v>
      </c>
      <c r="E39" s="536">
        <v>150</v>
      </c>
      <c r="F39" s="537">
        <v>1</v>
      </c>
      <c r="G39" s="706">
        <v>1</v>
      </c>
      <c r="H39" s="707"/>
      <c r="I39" s="475"/>
      <c r="J39" s="534">
        <f>G39*E39</f>
        <v>150</v>
      </c>
      <c r="K39" s="475"/>
      <c r="L39" s="422">
        <f t="shared" si="1"/>
        <v>67.500000000000014</v>
      </c>
      <c r="N39" s="742"/>
      <c r="P39" s="1"/>
    </row>
    <row r="40" spans="1:18" ht="15" customHeight="1" x14ac:dyDescent="0.25">
      <c r="B40" s="480" t="s">
        <v>351</v>
      </c>
      <c r="C40" s="538">
        <v>8</v>
      </c>
      <c r="D40" s="478" t="s">
        <v>352</v>
      </c>
      <c r="E40" s="536">
        <v>64</v>
      </c>
      <c r="F40" s="537">
        <v>1</v>
      </c>
      <c r="G40" s="706">
        <v>2</v>
      </c>
      <c r="H40" s="707"/>
      <c r="I40" s="475"/>
      <c r="J40" s="534">
        <f>E40*G40</f>
        <v>128</v>
      </c>
      <c r="K40" s="475"/>
      <c r="L40" s="422">
        <f t="shared" si="1"/>
        <v>57.600000000000009</v>
      </c>
      <c r="N40" s="742"/>
      <c r="P40" s="1"/>
    </row>
    <row r="41" spans="1:18" ht="15" customHeight="1" x14ac:dyDescent="0.25">
      <c r="B41" s="480" t="s">
        <v>353</v>
      </c>
      <c r="C41" s="515">
        <v>1</v>
      </c>
      <c r="D41" s="478" t="s">
        <v>354</v>
      </c>
      <c r="E41" s="536">
        <v>75</v>
      </c>
      <c r="F41" s="535">
        <v>1</v>
      </c>
      <c r="G41" s="706">
        <v>6</v>
      </c>
      <c r="H41" s="707"/>
      <c r="I41" s="473"/>
      <c r="J41" s="534">
        <f>G41*E41</f>
        <v>450</v>
      </c>
      <c r="K41" s="475"/>
      <c r="L41" s="422">
        <f t="shared" si="1"/>
        <v>202.50000000000003</v>
      </c>
      <c r="N41" s="742"/>
      <c r="P41" s="1"/>
    </row>
    <row r="42" spans="1:18" ht="15.75" customHeight="1" thickBot="1" x14ac:dyDescent="0.3">
      <c r="A42" s="453">
        <v>2</v>
      </c>
      <c r="B42" s="463" t="s">
        <v>355</v>
      </c>
      <c r="C42" s="533">
        <v>1</v>
      </c>
      <c r="D42" s="461" t="s">
        <v>356</v>
      </c>
      <c r="E42" s="499">
        <v>110</v>
      </c>
      <c r="F42" s="498">
        <v>1</v>
      </c>
      <c r="G42" s="687">
        <v>0</v>
      </c>
      <c r="H42" s="688"/>
      <c r="I42" s="456"/>
      <c r="J42" s="497">
        <f>G42*E42</f>
        <v>0</v>
      </c>
      <c r="K42" s="458"/>
      <c r="L42" s="455">
        <f t="shared" si="1"/>
        <v>0</v>
      </c>
      <c r="N42" s="742"/>
      <c r="P42" s="1"/>
      <c r="R42" s="2"/>
    </row>
    <row r="43" spans="1:18" ht="3.75" customHeight="1" thickBot="1" x14ac:dyDescent="0.3">
      <c r="A43" s="453"/>
      <c r="B43" s="495"/>
      <c r="C43" s="494"/>
      <c r="D43" s="453"/>
      <c r="E43" s="415"/>
      <c r="F43" s="525"/>
      <c r="G43" s="492"/>
      <c r="H43" s="491"/>
      <c r="I43" s="491"/>
      <c r="J43" s="492"/>
      <c r="K43" s="491"/>
      <c r="L43" s="522">
        <f t="shared" si="1"/>
        <v>0</v>
      </c>
      <c r="N43" s="742"/>
      <c r="P43" s="1"/>
    </row>
    <row r="44" spans="1:18" ht="15" customHeight="1" x14ac:dyDescent="0.25">
      <c r="A44" s="453"/>
      <c r="B44" s="489" t="s">
        <v>397</v>
      </c>
      <c r="C44" s="532">
        <v>1</v>
      </c>
      <c r="D44" s="520" t="s">
        <v>357</v>
      </c>
      <c r="E44" s="519">
        <v>350</v>
      </c>
      <c r="F44" s="518">
        <v>36</v>
      </c>
      <c r="G44" s="751">
        <v>13</v>
      </c>
      <c r="H44" s="752"/>
      <c r="I44" s="484"/>
      <c r="J44" s="517">
        <f>G44*E44</f>
        <v>4550</v>
      </c>
      <c r="K44" s="531"/>
      <c r="L44" s="481">
        <f>J44*CT_VALEUR_POINT*(1-CT_REMISE_POINTS)</f>
        <v>2047.5000000000002</v>
      </c>
      <c r="N44" s="742"/>
      <c r="P44" s="1"/>
    </row>
    <row r="45" spans="1:18" ht="15" customHeight="1" x14ac:dyDescent="0.25">
      <c r="A45" s="453"/>
      <c r="B45" s="530" t="s">
        <v>397</v>
      </c>
      <c r="C45" s="529">
        <v>1</v>
      </c>
      <c r="D45" s="528" t="s">
        <v>357</v>
      </c>
      <c r="E45" s="507">
        <v>650</v>
      </c>
      <c r="F45" s="506">
        <v>1</v>
      </c>
      <c r="G45" s="706">
        <v>0</v>
      </c>
      <c r="H45" s="739"/>
      <c r="I45" s="505"/>
      <c r="J45" s="504">
        <f>E45*G45</f>
        <v>0</v>
      </c>
      <c r="K45" s="527"/>
      <c r="L45" s="502">
        <f>J45*CT_VALEUR_POINT*(1-CT_REMISE_POINTS)</f>
        <v>0</v>
      </c>
      <c r="N45" s="526"/>
      <c r="P45" s="1"/>
    </row>
    <row r="46" spans="1:18" ht="15.75" customHeight="1" thickBot="1" x14ac:dyDescent="0.3">
      <c r="A46" s="453"/>
      <c r="B46" s="463" t="s">
        <v>398</v>
      </c>
      <c r="C46" s="515">
        <v>16</v>
      </c>
      <c r="D46" s="461" t="s">
        <v>358</v>
      </c>
      <c r="E46" s="499">
        <v>192</v>
      </c>
      <c r="F46" s="498">
        <v>1</v>
      </c>
      <c r="G46" s="717">
        <v>138</v>
      </c>
      <c r="H46" s="782"/>
      <c r="I46" s="456"/>
      <c r="J46" s="497">
        <f>G46*E46</f>
        <v>26496</v>
      </c>
      <c r="K46" s="458"/>
      <c r="L46" s="455">
        <f>J46*CT_VALEUR_POINT*(1-CT_REMISE_POINTS)</f>
        <v>11923.200000000003</v>
      </c>
      <c r="P46" s="1"/>
    </row>
    <row r="47" spans="1:18" ht="5.25" customHeight="1" thickBot="1" x14ac:dyDescent="0.3">
      <c r="A47" s="453"/>
      <c r="B47" s="495"/>
      <c r="C47" s="446"/>
      <c r="D47" s="445"/>
      <c r="E47" s="525"/>
      <c r="F47" s="525"/>
      <c r="G47" s="524"/>
      <c r="H47" s="523"/>
      <c r="I47" s="491"/>
      <c r="J47" s="492"/>
      <c r="K47" s="491"/>
      <c r="L47" s="522">
        <f t="shared" si="1"/>
        <v>0</v>
      </c>
      <c r="P47" s="1"/>
    </row>
    <row r="48" spans="1:18" ht="15" customHeight="1" x14ac:dyDescent="0.25">
      <c r="A48" s="453">
        <v>5</v>
      </c>
      <c r="B48" s="725" t="s">
        <v>399</v>
      </c>
      <c r="C48" s="521">
        <v>10</v>
      </c>
      <c r="D48" s="520" t="s">
        <v>400</v>
      </c>
      <c r="E48" s="519">
        <v>2400</v>
      </c>
      <c r="F48" s="518">
        <v>1</v>
      </c>
      <c r="G48" s="780">
        <v>12</v>
      </c>
      <c r="H48" s="781"/>
      <c r="I48" s="484"/>
      <c r="J48" s="517">
        <v>28800</v>
      </c>
      <c r="K48" s="516"/>
      <c r="L48" s="481">
        <f>J48*CT_VALEUR_POINT*(1-CT_REMISE_POINTS)</f>
        <v>12960.000000000002</v>
      </c>
      <c r="P48" s="1"/>
    </row>
    <row r="49" spans="1:25" ht="15" customHeight="1" x14ac:dyDescent="0.25">
      <c r="A49" s="453">
        <v>10</v>
      </c>
      <c r="B49" s="726"/>
      <c r="C49" s="515">
        <v>500</v>
      </c>
      <c r="D49" s="478" t="s">
        <v>358</v>
      </c>
      <c r="E49" s="514">
        <v>160</v>
      </c>
      <c r="F49" s="514">
        <v>1</v>
      </c>
      <c r="G49" s="706">
        <v>9</v>
      </c>
      <c r="H49" s="739"/>
      <c r="I49" s="513"/>
      <c r="J49" s="512">
        <v>1440</v>
      </c>
      <c r="K49" s="511"/>
      <c r="L49" s="510">
        <f>J49*CT_VALEUR_POINT*(1-CT_REMISE_POINTS)</f>
        <v>648.00000000000011</v>
      </c>
      <c r="P49" s="1"/>
    </row>
    <row r="50" spans="1:25" ht="15" customHeight="1" x14ac:dyDescent="0.25">
      <c r="A50" s="453"/>
      <c r="B50" s="731" t="s">
        <v>360</v>
      </c>
      <c r="C50" s="509">
        <v>10</v>
      </c>
      <c r="D50" s="508" t="s">
        <v>400</v>
      </c>
      <c r="E50" s="507">
        <v>600</v>
      </c>
      <c r="F50" s="506">
        <v>1</v>
      </c>
      <c r="G50" s="714">
        <v>14</v>
      </c>
      <c r="H50" s="716"/>
      <c r="I50" s="505"/>
      <c r="J50" s="504">
        <v>8400</v>
      </c>
      <c r="K50" s="503"/>
      <c r="L50" s="502">
        <f>J50*CT_VALEUR_POINT*(1-CT_REMISE_POINTS)</f>
        <v>3780.0000000000005</v>
      </c>
      <c r="P50" s="1"/>
    </row>
    <row r="51" spans="1:25" ht="15.75" customHeight="1" thickBot="1" x14ac:dyDescent="0.3">
      <c r="A51" s="453">
        <v>10</v>
      </c>
      <c r="B51" s="732"/>
      <c r="C51" s="501">
        <v>500</v>
      </c>
      <c r="D51" s="500" t="s">
        <v>358</v>
      </c>
      <c r="E51" s="499">
        <v>40</v>
      </c>
      <c r="F51" s="498">
        <v>1</v>
      </c>
      <c r="G51" s="717">
        <v>12</v>
      </c>
      <c r="H51" s="718"/>
      <c r="I51" s="456"/>
      <c r="J51" s="497">
        <v>480</v>
      </c>
      <c r="K51" s="496"/>
      <c r="L51" s="455">
        <f>J51*CT_VALEUR_POINT*(1-CT_REMISE_POINTS)</f>
        <v>216.00000000000003</v>
      </c>
      <c r="P51" s="1"/>
    </row>
    <row r="52" spans="1:25" ht="3.75" customHeight="1" thickBot="1" x14ac:dyDescent="0.3">
      <c r="A52" s="453"/>
      <c r="B52" s="495"/>
      <c r="C52" s="494"/>
      <c r="D52" s="453"/>
      <c r="E52" s="415"/>
      <c r="F52" s="493"/>
      <c r="G52" s="492"/>
      <c r="H52" s="491"/>
      <c r="I52" s="491"/>
      <c r="J52" s="492"/>
      <c r="K52" s="491"/>
      <c r="L52" s="490">
        <f t="shared" si="1"/>
        <v>0</v>
      </c>
      <c r="P52" s="1"/>
    </row>
    <row r="53" spans="1:25" ht="15" customHeight="1" x14ac:dyDescent="0.25">
      <c r="A53" s="453">
        <v>58</v>
      </c>
      <c r="B53" s="489" t="s">
        <v>401</v>
      </c>
      <c r="C53" s="488">
        <v>1</v>
      </c>
      <c r="D53" s="487" t="s">
        <v>361</v>
      </c>
      <c r="E53" s="486">
        <v>20</v>
      </c>
      <c r="F53" s="485">
        <v>1</v>
      </c>
      <c r="G53" s="780">
        <v>96</v>
      </c>
      <c r="H53" s="781"/>
      <c r="I53" s="484"/>
      <c r="J53" s="483">
        <f>G53*E53</f>
        <v>1920</v>
      </c>
      <c r="K53" s="482"/>
      <c r="L53" s="481">
        <f>J53*CT_VALEUR_POINT*(1-CT_REMISE_POINTS)</f>
        <v>864.00000000000011</v>
      </c>
      <c r="P53" s="1"/>
    </row>
    <row r="54" spans="1:25" ht="15" customHeight="1" x14ac:dyDescent="0.25">
      <c r="A54" s="453"/>
      <c r="B54" s="480" t="s">
        <v>402</v>
      </c>
      <c r="C54" s="479">
        <v>1</v>
      </c>
      <c r="D54" s="478" t="s">
        <v>403</v>
      </c>
      <c r="E54" s="477">
        <v>60</v>
      </c>
      <c r="F54" s="476">
        <v>1</v>
      </c>
      <c r="G54" s="714">
        <v>1</v>
      </c>
      <c r="H54" s="715"/>
      <c r="I54" s="475"/>
      <c r="J54" s="474">
        <v>60</v>
      </c>
      <c r="K54" s="473"/>
      <c r="L54" s="422">
        <f>J54*CT_VALEUR_POINT*(1-CT_REMISE_POINTS)</f>
        <v>27.000000000000004</v>
      </c>
      <c r="P54" s="1"/>
    </row>
    <row r="55" spans="1:25" ht="15" customHeight="1" x14ac:dyDescent="0.25">
      <c r="A55" s="453"/>
      <c r="B55" s="472" t="s">
        <v>404</v>
      </c>
      <c r="C55" s="471">
        <v>100</v>
      </c>
      <c r="D55" s="470" t="s">
        <v>395</v>
      </c>
      <c r="E55" s="469">
        <v>850</v>
      </c>
      <c r="F55" s="468">
        <v>1</v>
      </c>
      <c r="G55" s="714">
        <v>0</v>
      </c>
      <c r="H55" s="716"/>
      <c r="I55" s="467"/>
      <c r="J55" s="466">
        <f>G55*E55</f>
        <v>0</v>
      </c>
      <c r="K55" s="465"/>
      <c r="L55" s="464">
        <f>J55*CT_VALEUR_POINT*(1-CT_REMISE_POINTS)</f>
        <v>0</v>
      </c>
      <c r="P55" s="1"/>
    </row>
    <row r="56" spans="1:25" ht="15.75" customHeight="1" thickBot="1" x14ac:dyDescent="0.3">
      <c r="A56" s="453"/>
      <c r="B56" s="463" t="s">
        <v>154</v>
      </c>
      <c r="C56" s="462">
        <v>1</v>
      </c>
      <c r="D56" s="461" t="s">
        <v>155</v>
      </c>
      <c r="E56" s="460">
        <v>125</v>
      </c>
      <c r="F56" s="459">
        <v>1</v>
      </c>
      <c r="G56" s="717">
        <v>1</v>
      </c>
      <c r="H56" s="718"/>
      <c r="I56" s="458"/>
      <c r="J56" s="457">
        <f>G56*E56</f>
        <v>125</v>
      </c>
      <c r="K56" s="456"/>
      <c r="L56" s="455">
        <f t="shared" si="1"/>
        <v>56.250000000000007</v>
      </c>
      <c r="P56" s="1"/>
    </row>
    <row r="57" spans="1:25" ht="6.75" customHeight="1" thickBot="1" x14ac:dyDescent="0.3">
      <c r="B57" s="454"/>
      <c r="C57" s="415"/>
      <c r="D57" s="453"/>
      <c r="E57" s="453"/>
      <c r="F57" s="453"/>
      <c r="G57" s="453"/>
      <c r="H57" s="453"/>
      <c r="I57" s="453"/>
      <c r="J57" s="453"/>
      <c r="K57" s="453"/>
      <c r="L57" s="453"/>
      <c r="M57" s="453"/>
      <c r="P57" s="1"/>
    </row>
    <row r="58" spans="1:25" ht="30.75" customHeight="1" thickBot="1" x14ac:dyDescent="0.3">
      <c r="A58" s="453"/>
      <c r="B58" s="452" t="s">
        <v>362</v>
      </c>
      <c r="C58" s="719">
        <v>1.5</v>
      </c>
      <c r="D58" s="720"/>
      <c r="E58" s="721" t="s">
        <v>405</v>
      </c>
      <c r="F58" s="722"/>
      <c r="G58" s="451">
        <v>0.7</v>
      </c>
      <c r="H58" s="723" t="s">
        <v>406</v>
      </c>
      <c r="I58" s="724"/>
      <c r="J58" s="450">
        <f>SUM(J37:J56)</f>
        <v>73499</v>
      </c>
      <c r="K58" s="449" t="s">
        <v>407</v>
      </c>
      <c r="L58" s="448">
        <f>SUM(L37:L56)</f>
        <v>33074.550000000003</v>
      </c>
      <c r="P58" s="323" t="s">
        <v>587</v>
      </c>
      <c r="Q58" s="419" t="s">
        <v>588</v>
      </c>
      <c r="R58" s="419"/>
      <c r="S58" s="419"/>
      <c r="T58" s="419"/>
      <c r="U58" s="419"/>
      <c r="V58" s="419"/>
      <c r="W58" s="419"/>
      <c r="X58" s="419"/>
      <c r="Y58" s="419"/>
    </row>
    <row r="59" spans="1:25" ht="22.5" customHeight="1" thickBot="1" x14ac:dyDescent="0.3">
      <c r="B59" s="447" t="s">
        <v>408</v>
      </c>
      <c r="C59" s="446"/>
      <c r="D59" s="445"/>
      <c r="E59" s="445"/>
      <c r="F59" s="445"/>
      <c r="G59" s="445"/>
      <c r="H59" s="445"/>
      <c r="I59" s="445"/>
      <c r="J59" s="445"/>
      <c r="K59" s="445"/>
      <c r="L59" s="444"/>
      <c r="Q59" s="419"/>
      <c r="R59" s="419"/>
      <c r="S59" s="419"/>
      <c r="T59" s="419"/>
      <c r="U59" s="419"/>
      <c r="V59" s="419"/>
      <c r="W59" s="419"/>
      <c r="X59" s="419"/>
      <c r="Y59" s="419"/>
    </row>
    <row r="60" spans="1:25" ht="26.25" thickBot="1" x14ac:dyDescent="0.3">
      <c r="B60" s="443" t="s">
        <v>344</v>
      </c>
      <c r="C60" s="701" t="s">
        <v>345</v>
      </c>
      <c r="D60" s="702"/>
      <c r="E60" s="442" t="s">
        <v>409</v>
      </c>
      <c r="F60" s="441" t="s">
        <v>369</v>
      </c>
      <c r="G60" s="703" t="s">
        <v>340</v>
      </c>
      <c r="H60" s="704"/>
      <c r="I60" s="703" t="s">
        <v>348</v>
      </c>
      <c r="J60" s="705"/>
      <c r="K60" s="409" t="s">
        <v>385</v>
      </c>
      <c r="L60" s="407" t="s">
        <v>337</v>
      </c>
      <c r="P60" s="1"/>
      <c r="Q60" s="419"/>
      <c r="R60" s="419"/>
      <c r="S60" s="419"/>
      <c r="T60" s="419"/>
      <c r="U60" s="419"/>
      <c r="V60" s="419"/>
      <c r="W60" s="419"/>
      <c r="X60" s="419"/>
      <c r="Y60" s="419"/>
    </row>
    <row r="61" spans="1:25" ht="15" customHeight="1" x14ac:dyDescent="0.25">
      <c r="B61" s="440" t="s">
        <v>410</v>
      </c>
      <c r="C61" s="439">
        <v>5</v>
      </c>
      <c r="D61" s="438" t="s">
        <v>411</v>
      </c>
      <c r="E61" s="437">
        <v>139</v>
      </c>
      <c r="F61" s="436">
        <v>1</v>
      </c>
      <c r="G61" s="706">
        <v>0</v>
      </c>
      <c r="H61" s="707"/>
      <c r="I61" s="708"/>
      <c r="J61" s="709"/>
      <c r="K61" s="435"/>
      <c r="L61" s="434">
        <f>E61*G61</f>
        <v>0</v>
      </c>
      <c r="P61" s="1"/>
      <c r="Q61" s="419"/>
      <c r="R61" s="419"/>
      <c r="S61" s="419"/>
      <c r="T61" s="419"/>
      <c r="U61" s="419"/>
      <c r="V61" s="419"/>
      <c r="W61" s="419"/>
      <c r="X61" s="419"/>
      <c r="Y61" s="419"/>
    </row>
    <row r="62" spans="1:25" ht="15" customHeight="1" x14ac:dyDescent="0.25">
      <c r="B62" s="433" t="s">
        <v>412</v>
      </c>
      <c r="C62" s="432">
        <v>1</v>
      </c>
      <c r="D62" s="431" t="s">
        <v>359</v>
      </c>
      <c r="E62" s="430">
        <v>890</v>
      </c>
      <c r="F62" s="429">
        <v>36</v>
      </c>
      <c r="G62" s="706">
        <v>1</v>
      </c>
      <c r="H62" s="707"/>
      <c r="I62" s="710"/>
      <c r="J62" s="711"/>
      <c r="K62" s="423"/>
      <c r="L62" s="422">
        <f>E62*G62</f>
        <v>890</v>
      </c>
      <c r="P62" s="1"/>
      <c r="Q62" s="419"/>
      <c r="R62" s="419"/>
      <c r="S62" s="419"/>
      <c r="T62" s="419"/>
      <c r="U62" s="419"/>
      <c r="V62" s="419"/>
      <c r="W62" s="419"/>
      <c r="X62" s="419"/>
      <c r="Y62" s="419"/>
    </row>
    <row r="63" spans="1:25" ht="15.75" customHeight="1" thickBot="1" x14ac:dyDescent="0.3">
      <c r="B63" s="428" t="s">
        <v>413</v>
      </c>
      <c r="C63" s="427">
        <v>1</v>
      </c>
      <c r="D63" s="426" t="s">
        <v>414</v>
      </c>
      <c r="E63" s="425">
        <v>90</v>
      </c>
      <c r="F63" s="424">
        <v>1</v>
      </c>
      <c r="G63" s="687">
        <v>1</v>
      </c>
      <c r="H63" s="688"/>
      <c r="I63" s="689"/>
      <c r="J63" s="690"/>
      <c r="K63" s="423"/>
      <c r="L63" s="422">
        <f>E63*G63</f>
        <v>90</v>
      </c>
      <c r="P63" s="1"/>
      <c r="Q63" s="419"/>
      <c r="R63" s="419"/>
      <c r="S63" s="419"/>
      <c r="T63" s="419"/>
      <c r="U63" s="419"/>
      <c r="V63" s="419"/>
      <c r="W63" s="419"/>
      <c r="X63" s="419"/>
      <c r="Y63" s="419"/>
    </row>
    <row r="64" spans="1:25" ht="15.75" customHeight="1" thickBot="1" x14ac:dyDescent="0.3">
      <c r="B64" s="418"/>
      <c r="C64" s="417"/>
      <c r="D64" s="417"/>
      <c r="E64" s="417"/>
      <c r="F64" s="417"/>
      <c r="G64" s="417"/>
      <c r="H64" s="416"/>
      <c r="I64" s="416"/>
      <c r="J64" s="415"/>
      <c r="K64" s="421" t="s">
        <v>407</v>
      </c>
      <c r="L64" s="420">
        <f>SUM(L61:L63)</f>
        <v>980</v>
      </c>
      <c r="P64" s="323" t="s">
        <v>587</v>
      </c>
      <c r="Q64" s="419" t="s">
        <v>408</v>
      </c>
      <c r="R64" s="419"/>
      <c r="S64" s="419"/>
      <c r="T64" s="419"/>
      <c r="U64" s="419"/>
      <c r="V64" s="419"/>
      <c r="W64" s="419"/>
      <c r="X64" s="419"/>
      <c r="Y64" s="419"/>
    </row>
    <row r="65" spans="1:16" ht="11.25" customHeight="1" thickBot="1" x14ac:dyDescent="0.3">
      <c r="B65" s="418"/>
      <c r="C65" s="417"/>
      <c r="D65" s="417"/>
      <c r="E65" s="417"/>
      <c r="F65" s="417"/>
      <c r="G65" s="417"/>
      <c r="H65" s="416"/>
      <c r="I65" s="416"/>
      <c r="J65" s="415"/>
      <c r="K65" s="414"/>
      <c r="L65" s="413"/>
      <c r="P65" s="1"/>
    </row>
    <row r="66" spans="1:16" ht="21.75" thickBot="1" x14ac:dyDescent="0.3">
      <c r="B66" s="691" t="s">
        <v>363</v>
      </c>
      <c r="C66" s="692"/>
      <c r="D66" s="692"/>
      <c r="E66" s="692"/>
      <c r="F66" s="692"/>
      <c r="G66" s="692"/>
      <c r="H66" s="692"/>
      <c r="I66" s="692"/>
      <c r="J66" s="692"/>
      <c r="K66" s="693"/>
      <c r="L66" s="412">
        <f>L64+L58</f>
        <v>34054.550000000003</v>
      </c>
    </row>
    <row r="67" spans="1:16" ht="13.5" customHeight="1" thickBot="1" x14ac:dyDescent="0.3">
      <c r="B67" s="331"/>
      <c r="J67" s="2"/>
      <c r="K67" s="2"/>
    </row>
    <row r="68" spans="1:16" ht="19.5" thickBot="1" x14ac:dyDescent="0.35">
      <c r="B68" s="694" t="s">
        <v>415</v>
      </c>
      <c r="C68" s="695"/>
      <c r="D68" s="695"/>
      <c r="E68" s="695"/>
      <c r="F68" s="695"/>
      <c r="G68" s="695"/>
      <c r="H68" s="695"/>
      <c r="I68" s="695"/>
      <c r="J68" s="695"/>
      <c r="K68" s="411"/>
      <c r="L68" s="410"/>
    </row>
    <row r="69" spans="1:16" ht="40.5" customHeight="1" thickBot="1" x14ac:dyDescent="0.3">
      <c r="B69" s="696" t="s">
        <v>364</v>
      </c>
      <c r="C69" s="697"/>
      <c r="D69" s="697"/>
      <c r="E69" s="697"/>
      <c r="F69" s="697"/>
      <c r="G69" s="697"/>
      <c r="H69" s="409" t="s">
        <v>345</v>
      </c>
      <c r="I69" s="409" t="s">
        <v>339</v>
      </c>
      <c r="J69" s="408" t="s">
        <v>340</v>
      </c>
      <c r="K69" s="408" t="s">
        <v>341</v>
      </c>
      <c r="L69" s="407" t="s">
        <v>337</v>
      </c>
    </row>
    <row r="70" spans="1:16" x14ac:dyDescent="0.25">
      <c r="B70" s="698" t="s">
        <v>416</v>
      </c>
      <c r="C70" s="699"/>
      <c r="D70" s="699"/>
      <c r="E70" s="699"/>
      <c r="F70" s="699"/>
      <c r="G70" s="700"/>
      <c r="H70" s="406">
        <v>0.09</v>
      </c>
      <c r="I70" s="405">
        <f>ROUNDUP(L66*H70,0)</f>
        <v>3065</v>
      </c>
      <c r="J70" s="401">
        <v>1</v>
      </c>
      <c r="K70" s="404"/>
      <c r="L70" s="403">
        <f>I70*J70</f>
        <v>3065</v>
      </c>
    </row>
    <row r="71" spans="1:16" x14ac:dyDescent="0.25">
      <c r="A71" s="1">
        <v>13</v>
      </c>
      <c r="B71" s="677" t="s">
        <v>586</v>
      </c>
      <c r="C71" s="678"/>
      <c r="D71" s="678"/>
      <c r="E71" s="678"/>
      <c r="F71" s="678"/>
      <c r="G71" s="679"/>
      <c r="H71" s="399">
        <v>1</v>
      </c>
      <c r="I71" s="398">
        <v>115</v>
      </c>
      <c r="J71" s="401">
        <v>24</v>
      </c>
      <c r="K71" s="400"/>
      <c r="L71" s="397">
        <f>I71*J71</f>
        <v>2760</v>
      </c>
    </row>
    <row r="72" spans="1:16" x14ac:dyDescent="0.25">
      <c r="B72" s="677" t="s">
        <v>585</v>
      </c>
      <c r="C72" s="678"/>
      <c r="D72" s="678"/>
      <c r="E72" s="678"/>
      <c r="F72" s="678"/>
      <c r="G72" s="679"/>
      <c r="H72" s="399">
        <v>1</v>
      </c>
      <c r="I72" s="398">
        <v>100</v>
      </c>
      <c r="J72" s="401">
        <v>15</v>
      </c>
      <c r="K72" s="400"/>
      <c r="L72" s="397">
        <f t="shared" ref="L72:L79" si="2">I72*J72</f>
        <v>1500</v>
      </c>
    </row>
    <row r="73" spans="1:16" x14ac:dyDescent="0.25">
      <c r="A73" s="1">
        <v>26</v>
      </c>
      <c r="B73" s="677" t="s">
        <v>584</v>
      </c>
      <c r="C73" s="678"/>
      <c r="D73" s="678"/>
      <c r="E73" s="678"/>
      <c r="F73" s="678"/>
      <c r="G73" s="679"/>
      <c r="H73" s="399">
        <v>1</v>
      </c>
      <c r="I73" s="398">
        <v>85</v>
      </c>
      <c r="J73" s="401">
        <v>19</v>
      </c>
      <c r="K73" s="400"/>
      <c r="L73" s="397">
        <f t="shared" si="2"/>
        <v>1615</v>
      </c>
    </row>
    <row r="74" spans="1:16" x14ac:dyDescent="0.25">
      <c r="B74" s="677" t="s">
        <v>583</v>
      </c>
      <c r="C74" s="678"/>
      <c r="D74" s="678"/>
      <c r="E74" s="678"/>
      <c r="F74" s="678"/>
      <c r="G74" s="679"/>
      <c r="H74" s="399">
        <v>1</v>
      </c>
      <c r="I74" s="398">
        <v>110</v>
      </c>
      <c r="J74" s="401"/>
      <c r="K74" s="400"/>
      <c r="L74" s="397">
        <f t="shared" si="2"/>
        <v>0</v>
      </c>
    </row>
    <row r="75" spans="1:16" x14ac:dyDescent="0.25">
      <c r="B75" s="677" t="s">
        <v>582</v>
      </c>
      <c r="C75" s="678"/>
      <c r="D75" s="678"/>
      <c r="E75" s="678"/>
      <c r="F75" s="678"/>
      <c r="G75" s="679"/>
      <c r="H75" s="399">
        <v>1</v>
      </c>
      <c r="I75" s="398">
        <v>90</v>
      </c>
      <c r="J75" s="401"/>
      <c r="K75" s="402"/>
      <c r="L75" s="397">
        <f t="shared" si="2"/>
        <v>0</v>
      </c>
    </row>
    <row r="76" spans="1:16" x14ac:dyDescent="0.25">
      <c r="B76" s="677" t="s">
        <v>581</v>
      </c>
      <c r="C76" s="678"/>
      <c r="D76" s="678"/>
      <c r="E76" s="678"/>
      <c r="F76" s="678"/>
      <c r="G76" s="679"/>
      <c r="H76" s="399">
        <v>1</v>
      </c>
      <c r="I76" s="398">
        <v>80</v>
      </c>
      <c r="J76" s="401"/>
      <c r="K76" s="402"/>
      <c r="L76" s="397">
        <f t="shared" si="2"/>
        <v>0</v>
      </c>
    </row>
    <row r="77" spans="1:16" x14ac:dyDescent="0.25">
      <c r="A77" s="1">
        <v>1</v>
      </c>
      <c r="B77" s="677" t="s">
        <v>580</v>
      </c>
      <c r="C77" s="678"/>
      <c r="D77" s="678"/>
      <c r="E77" s="678"/>
      <c r="F77" s="678"/>
      <c r="G77" s="679"/>
      <c r="H77" s="399">
        <v>1</v>
      </c>
      <c r="I77" s="398">
        <v>950</v>
      </c>
      <c r="J77" s="401">
        <v>1</v>
      </c>
      <c r="K77" s="400"/>
      <c r="L77" s="397">
        <f t="shared" si="2"/>
        <v>950</v>
      </c>
    </row>
    <row r="78" spans="1:16" x14ac:dyDescent="0.25">
      <c r="B78" s="677" t="s">
        <v>423</v>
      </c>
      <c r="C78" s="678"/>
      <c r="D78" s="678"/>
      <c r="E78" s="678"/>
      <c r="F78" s="678"/>
      <c r="G78" s="679"/>
      <c r="H78" s="399">
        <v>1</v>
      </c>
      <c r="I78" s="398">
        <v>10</v>
      </c>
      <c r="J78" s="392">
        <v>32</v>
      </c>
      <c r="K78" s="391"/>
      <c r="L78" s="397">
        <f t="shared" si="2"/>
        <v>320</v>
      </c>
    </row>
    <row r="79" spans="1:16" ht="15.75" customHeight="1" x14ac:dyDescent="0.25">
      <c r="A79" s="1">
        <v>1</v>
      </c>
      <c r="B79" s="677" t="s">
        <v>424</v>
      </c>
      <c r="C79" s="678"/>
      <c r="D79" s="678"/>
      <c r="E79" s="678"/>
      <c r="F79" s="396"/>
      <c r="G79" s="395"/>
      <c r="H79" s="394">
        <v>1</v>
      </c>
      <c r="I79" s="393">
        <v>2590</v>
      </c>
      <c r="J79" s="392">
        <v>1</v>
      </c>
      <c r="K79" s="391"/>
      <c r="L79" s="390">
        <f t="shared" si="2"/>
        <v>2590</v>
      </c>
    </row>
    <row r="80" spans="1:16" ht="15.75" thickBot="1" x14ac:dyDescent="0.3">
      <c r="B80" s="680" t="s">
        <v>425</v>
      </c>
      <c r="C80" s="681"/>
      <c r="D80" s="681"/>
      <c r="E80" s="681"/>
      <c r="F80" s="681"/>
      <c r="G80" s="682"/>
      <c r="H80" s="389">
        <v>1</v>
      </c>
      <c r="I80" s="388">
        <v>130</v>
      </c>
      <c r="J80" s="387">
        <v>0</v>
      </c>
      <c r="K80" s="386"/>
      <c r="L80" s="385">
        <f>I80*J80</f>
        <v>0</v>
      </c>
    </row>
    <row r="81" spans="2:16" x14ac:dyDescent="0.25">
      <c r="B81" s="675" t="s">
        <v>426</v>
      </c>
      <c r="C81" s="676"/>
      <c r="D81" s="676"/>
      <c r="E81" s="676"/>
      <c r="F81" s="676"/>
      <c r="G81" s="676"/>
      <c r="H81" s="350"/>
      <c r="I81" s="350"/>
      <c r="J81" s="349"/>
      <c r="K81" s="348"/>
      <c r="L81" s="347"/>
    </row>
    <row r="82" spans="2:16" ht="15" customHeight="1" x14ac:dyDescent="0.25">
      <c r="B82" s="683" t="s">
        <v>427</v>
      </c>
      <c r="C82" s="684"/>
      <c r="D82" s="685" t="s">
        <v>427</v>
      </c>
      <c r="E82" s="684"/>
      <c r="F82" s="685" t="s">
        <v>427</v>
      </c>
      <c r="G82" s="686"/>
      <c r="H82" s="379" t="s">
        <v>428</v>
      </c>
      <c r="I82" s="377"/>
      <c r="J82" s="377"/>
      <c r="K82" s="371"/>
      <c r="L82" s="376">
        <f>I82*J82</f>
        <v>0</v>
      </c>
    </row>
    <row r="83" spans="2:16" ht="15" customHeight="1" x14ac:dyDescent="0.25">
      <c r="B83" s="382" t="s">
        <v>429</v>
      </c>
      <c r="C83" s="381"/>
      <c r="D83" s="381"/>
      <c r="E83" s="381"/>
      <c r="F83" s="381"/>
      <c r="G83" s="380"/>
      <c r="H83" s="379">
        <v>1</v>
      </c>
      <c r="I83" s="378">
        <v>150</v>
      </c>
      <c r="J83" s="377"/>
      <c r="K83" s="371"/>
      <c r="L83" s="376">
        <f t="shared" ref="L83:L90" si="3">I83*J83</f>
        <v>0</v>
      </c>
    </row>
    <row r="84" spans="2:16" ht="15" customHeight="1" x14ac:dyDescent="0.25">
      <c r="B84" s="384" t="s">
        <v>430</v>
      </c>
      <c r="C84" s="381"/>
      <c r="D84" s="383"/>
      <c r="E84" s="381"/>
      <c r="F84" s="383"/>
      <c r="G84" s="380"/>
      <c r="H84" s="379">
        <v>1</v>
      </c>
      <c r="I84" s="378">
        <v>85</v>
      </c>
      <c r="J84" s="377"/>
      <c r="K84" s="371"/>
      <c r="L84" s="376">
        <f t="shared" si="3"/>
        <v>0</v>
      </c>
    </row>
    <row r="85" spans="2:16" ht="15" customHeight="1" x14ac:dyDescent="0.25">
      <c r="B85" s="382" t="s">
        <v>431</v>
      </c>
      <c r="C85" s="381"/>
      <c r="D85" s="381"/>
      <c r="E85" s="381"/>
      <c r="F85" s="381"/>
      <c r="G85" s="380"/>
      <c r="H85" s="379">
        <v>1</v>
      </c>
      <c r="I85" s="378">
        <v>55</v>
      </c>
      <c r="J85" s="377"/>
      <c r="K85" s="371"/>
      <c r="L85" s="376">
        <f t="shared" si="3"/>
        <v>0</v>
      </c>
    </row>
    <row r="86" spans="2:16" ht="15" customHeight="1" x14ac:dyDescent="0.25">
      <c r="B86" s="382" t="s">
        <v>432</v>
      </c>
      <c r="C86" s="381"/>
      <c r="D86" s="381"/>
      <c r="E86" s="381"/>
      <c r="F86" s="381"/>
      <c r="G86" s="380"/>
      <c r="H86" s="379">
        <v>1</v>
      </c>
      <c r="I86" s="378">
        <v>35</v>
      </c>
      <c r="J86" s="377"/>
      <c r="K86" s="371"/>
      <c r="L86" s="376">
        <f t="shared" si="3"/>
        <v>0</v>
      </c>
    </row>
    <row r="87" spans="2:16" ht="15" customHeight="1" thickBot="1" x14ac:dyDescent="0.3">
      <c r="B87" s="661" t="s">
        <v>433</v>
      </c>
      <c r="C87" s="662"/>
      <c r="D87" s="662"/>
      <c r="E87" s="662"/>
      <c r="F87" s="662"/>
      <c r="G87" s="375"/>
      <c r="H87" s="374">
        <v>2</v>
      </c>
      <c r="I87" s="373"/>
      <c r="J87" s="372"/>
      <c r="K87" s="371"/>
      <c r="L87" s="370">
        <f t="shared" si="3"/>
        <v>0</v>
      </c>
    </row>
    <row r="88" spans="2:16" ht="4.5" customHeight="1" thickBot="1" x14ac:dyDescent="0.3">
      <c r="B88" s="369"/>
      <c r="C88" s="368"/>
      <c r="D88" s="368"/>
      <c r="E88" s="368"/>
      <c r="F88" s="368"/>
      <c r="G88" s="368"/>
      <c r="H88" s="367"/>
      <c r="I88" s="366"/>
      <c r="J88" s="365"/>
      <c r="K88" s="364"/>
      <c r="L88" s="363"/>
    </row>
    <row r="89" spans="2:16" ht="15" customHeight="1" x14ac:dyDescent="0.25">
      <c r="B89" s="663" t="s">
        <v>434</v>
      </c>
      <c r="C89" s="664"/>
      <c r="D89" s="664"/>
      <c r="E89" s="362"/>
      <c r="F89" s="362"/>
      <c r="G89" s="361"/>
      <c r="H89" s="360">
        <v>1</v>
      </c>
      <c r="I89" s="359">
        <v>200</v>
      </c>
      <c r="J89" s="358"/>
      <c r="K89" s="357"/>
      <c r="L89" s="356">
        <f t="shared" si="3"/>
        <v>0</v>
      </c>
    </row>
    <row r="90" spans="2:16" ht="15" customHeight="1" thickBot="1" x14ac:dyDescent="0.3">
      <c r="B90" s="665" t="s">
        <v>435</v>
      </c>
      <c r="C90" s="666">
        <v>1</v>
      </c>
      <c r="D90" s="666" t="s">
        <v>435</v>
      </c>
      <c r="E90" s="666">
        <v>1</v>
      </c>
      <c r="F90" s="666" t="s">
        <v>435</v>
      </c>
      <c r="G90" s="667">
        <v>1</v>
      </c>
      <c r="H90" s="355">
        <v>1</v>
      </c>
      <c r="I90" s="354">
        <v>400</v>
      </c>
      <c r="J90" s="353"/>
      <c r="K90" s="352"/>
      <c r="L90" s="351">
        <f t="shared" si="3"/>
        <v>0</v>
      </c>
    </row>
    <row r="91" spans="2:16" x14ac:dyDescent="0.25">
      <c r="B91" s="668"/>
      <c r="C91" s="669"/>
      <c r="D91" s="669"/>
      <c r="E91" s="669"/>
      <c r="F91" s="669"/>
      <c r="G91" s="670"/>
      <c r="H91" s="350"/>
      <c r="I91" s="350"/>
      <c r="J91" s="349"/>
      <c r="K91" s="348"/>
      <c r="L91" s="347"/>
    </row>
    <row r="92" spans="2:16" s="333" customFormat="1" ht="18" customHeight="1" thickBot="1" x14ac:dyDescent="0.3">
      <c r="B92" s="671" t="s">
        <v>365</v>
      </c>
      <c r="C92" s="672"/>
      <c r="D92" s="672"/>
      <c r="E92" s="672"/>
      <c r="F92" s="672"/>
      <c r="G92" s="672"/>
      <c r="H92" s="346">
        <v>0.09</v>
      </c>
      <c r="I92" s="346"/>
      <c r="J92" s="345">
        <v>1</v>
      </c>
      <c r="K92" s="345"/>
      <c r="L92" s="344">
        <f>SUM(L70:L90)*H92</f>
        <v>1152</v>
      </c>
      <c r="N92" s="343"/>
    </row>
    <row r="93" spans="2:16" s="327" customFormat="1" ht="15.75" customHeight="1" x14ac:dyDescent="0.25">
      <c r="B93" s="673" t="s">
        <v>366</v>
      </c>
      <c r="C93" s="674"/>
      <c r="D93" s="673" t="s">
        <v>340</v>
      </c>
      <c r="E93" s="674"/>
      <c r="F93" s="675" t="s">
        <v>367</v>
      </c>
      <c r="G93" s="676"/>
      <c r="H93" s="337"/>
      <c r="I93" s="337"/>
      <c r="J93" s="336"/>
      <c r="K93" s="335"/>
      <c r="L93" s="340"/>
      <c r="N93" s="328"/>
      <c r="P93" s="333"/>
    </row>
    <row r="94" spans="2:16" s="327" customFormat="1" x14ac:dyDescent="0.25">
      <c r="B94" s="342"/>
      <c r="C94" s="341"/>
      <c r="D94" s="656" t="s">
        <v>579</v>
      </c>
      <c r="E94" s="656"/>
      <c r="F94" s="656"/>
      <c r="G94" s="656"/>
      <c r="H94" s="337"/>
      <c r="I94" s="337"/>
      <c r="J94" s="336"/>
      <c r="K94" s="335"/>
      <c r="L94" s="340"/>
      <c r="N94" s="328"/>
      <c r="P94" s="333"/>
    </row>
    <row r="95" spans="2:16" s="327" customFormat="1" ht="15.75" thickBot="1" x14ac:dyDescent="0.3">
      <c r="B95" s="339"/>
      <c r="C95" s="338"/>
      <c r="D95" s="657"/>
      <c r="E95" s="657"/>
      <c r="F95" s="657"/>
      <c r="G95" s="657"/>
      <c r="H95" s="337"/>
      <c r="I95" s="337"/>
      <c r="J95" s="336"/>
      <c r="K95" s="335"/>
      <c r="L95" s="334"/>
      <c r="N95" s="328"/>
      <c r="P95" s="333"/>
    </row>
    <row r="96" spans="2:16" s="327" customFormat="1" ht="19.5" thickBot="1" x14ac:dyDescent="0.25">
      <c r="B96" s="658" t="s">
        <v>368</v>
      </c>
      <c r="C96" s="659"/>
      <c r="D96" s="659"/>
      <c r="E96" s="659"/>
      <c r="F96" s="659"/>
      <c r="G96" s="659"/>
      <c r="H96" s="659"/>
      <c r="I96" s="659"/>
      <c r="J96" s="659"/>
      <c r="K96" s="660"/>
      <c r="L96" s="332">
        <f>SUM(L70:L95)</f>
        <v>13952</v>
      </c>
      <c r="N96" s="328"/>
    </row>
    <row r="97" spans="2:17" s="327" customFormat="1" ht="12.75" x14ac:dyDescent="0.2">
      <c r="B97" s="331"/>
      <c r="C97" s="330"/>
      <c r="L97" s="329"/>
      <c r="N97" s="328"/>
    </row>
    <row r="98" spans="2:17" ht="15.75" thickBot="1" x14ac:dyDescent="0.3"/>
    <row r="99" spans="2:17" ht="19.5" thickBot="1" x14ac:dyDescent="0.35">
      <c r="K99" s="326" t="s">
        <v>484</v>
      </c>
      <c r="L99" s="325">
        <f>L25+L32+L66+L96</f>
        <v>50937.950000000004</v>
      </c>
    </row>
    <row r="100" spans="2:17" ht="19.5" thickBot="1" x14ac:dyDescent="0.35">
      <c r="B100" s="578" t="s">
        <v>610</v>
      </c>
      <c r="K100" s="579" t="s">
        <v>611</v>
      </c>
      <c r="L100" s="325">
        <v>-3961</v>
      </c>
    </row>
    <row r="101" spans="2:17" ht="19.5" thickBot="1" x14ac:dyDescent="0.35">
      <c r="K101" s="326" t="s">
        <v>485</v>
      </c>
      <c r="L101" s="325">
        <v>-1850</v>
      </c>
      <c r="P101" s="323" t="s">
        <v>578</v>
      </c>
      <c r="Q101" s="322" t="s">
        <v>485</v>
      </c>
    </row>
    <row r="102" spans="2:17" ht="19.5" thickBot="1" x14ac:dyDescent="0.35">
      <c r="K102" s="326" t="s">
        <v>486</v>
      </c>
      <c r="L102" s="325">
        <f>L99+L100+L101</f>
        <v>45126.950000000004</v>
      </c>
    </row>
    <row r="103" spans="2:17" ht="16.5" thickBot="1" x14ac:dyDescent="0.3">
      <c r="L103" s="320">
        <f>L96-L104</f>
        <v>12952.596</v>
      </c>
      <c r="P103" s="323" t="s">
        <v>577</v>
      </c>
      <c r="Q103" s="322" t="s">
        <v>576</v>
      </c>
    </row>
    <row r="104" spans="2:17" ht="16.5" thickBot="1" x14ac:dyDescent="0.3">
      <c r="L104" s="324">
        <f>L77+J70*(50*((3+0.98*(1+0.98))/5))</f>
        <v>999.404</v>
      </c>
      <c r="P104" s="323" t="s">
        <v>575</v>
      </c>
      <c r="Q104" s="322" t="s">
        <v>574</v>
      </c>
    </row>
    <row r="106" spans="2:17" x14ac:dyDescent="0.25">
      <c r="L106" s="321">
        <v>60631.009653760004</v>
      </c>
    </row>
    <row r="116" spans="12:12" x14ac:dyDescent="0.25">
      <c r="L116" s="320">
        <f>L99-L106</f>
        <v>-9693.0596537599995</v>
      </c>
    </row>
  </sheetData>
  <mergeCells count="110">
    <mergeCell ref="D94:E94"/>
    <mergeCell ref="F94:G94"/>
    <mergeCell ref="D95:E95"/>
    <mergeCell ref="F95:G95"/>
    <mergeCell ref="B96:K96"/>
    <mergeCell ref="B87:F87"/>
    <mergeCell ref="B89:D89"/>
    <mergeCell ref="B90:G90"/>
    <mergeCell ref="B91:G91"/>
    <mergeCell ref="B92:G92"/>
    <mergeCell ref="B93:C93"/>
    <mergeCell ref="D93:E93"/>
    <mergeCell ref="F93:G93"/>
    <mergeCell ref="B77:G77"/>
    <mergeCell ref="B78:G78"/>
    <mergeCell ref="B79:E79"/>
    <mergeCell ref="B80:G80"/>
    <mergeCell ref="B81:G81"/>
    <mergeCell ref="B82:G82"/>
    <mergeCell ref="B71:G71"/>
    <mergeCell ref="B72:G72"/>
    <mergeCell ref="B73:G73"/>
    <mergeCell ref="B74:G74"/>
    <mergeCell ref="B75:G75"/>
    <mergeCell ref="B76:G76"/>
    <mergeCell ref="G63:H63"/>
    <mergeCell ref="I63:J63"/>
    <mergeCell ref="B66:K66"/>
    <mergeCell ref="B68:J68"/>
    <mergeCell ref="B69:G69"/>
    <mergeCell ref="B70:G70"/>
    <mergeCell ref="C60:D60"/>
    <mergeCell ref="G60:H60"/>
    <mergeCell ref="I60:J60"/>
    <mergeCell ref="G61:H61"/>
    <mergeCell ref="I61:J61"/>
    <mergeCell ref="G62:H62"/>
    <mergeCell ref="I62:J62"/>
    <mergeCell ref="G53:H53"/>
    <mergeCell ref="G54:H54"/>
    <mergeCell ref="G55:H55"/>
    <mergeCell ref="G56:H56"/>
    <mergeCell ref="C58:D58"/>
    <mergeCell ref="E58:F58"/>
    <mergeCell ref="H58:I58"/>
    <mergeCell ref="B48:B49"/>
    <mergeCell ref="G48:H48"/>
    <mergeCell ref="G49:H49"/>
    <mergeCell ref="B50:B51"/>
    <mergeCell ref="G50:H50"/>
    <mergeCell ref="G51:H51"/>
    <mergeCell ref="G40:H40"/>
    <mergeCell ref="G41:H41"/>
    <mergeCell ref="G42:H42"/>
    <mergeCell ref="G44:H44"/>
    <mergeCell ref="G45:H45"/>
    <mergeCell ref="G46:H46"/>
    <mergeCell ref="N30:N44"/>
    <mergeCell ref="B31:G31"/>
    <mergeCell ref="H31:I31"/>
    <mergeCell ref="B32:K32"/>
    <mergeCell ref="B34:J34"/>
    <mergeCell ref="C36:D36"/>
    <mergeCell ref="G36:H36"/>
    <mergeCell ref="G37:H37"/>
    <mergeCell ref="G38:H38"/>
    <mergeCell ref="G39:H39"/>
    <mergeCell ref="B28:G28"/>
    <mergeCell ref="H28:I28"/>
    <mergeCell ref="B29:G29"/>
    <mergeCell ref="H29:I29"/>
    <mergeCell ref="B30:G30"/>
    <mergeCell ref="H30:I30"/>
    <mergeCell ref="B21:E21"/>
    <mergeCell ref="H21:I21"/>
    <mergeCell ref="B23:K23"/>
    <mergeCell ref="B24:K24"/>
    <mergeCell ref="B25:K25"/>
    <mergeCell ref="B27:J27"/>
    <mergeCell ref="B18:E18"/>
    <mergeCell ref="H18:I18"/>
    <mergeCell ref="B19:E19"/>
    <mergeCell ref="H19:I19"/>
    <mergeCell ref="B20:E20"/>
    <mergeCell ref="H20:I20"/>
    <mergeCell ref="B15:E15"/>
    <mergeCell ref="H15:I15"/>
    <mergeCell ref="B16:E16"/>
    <mergeCell ref="H16:I16"/>
    <mergeCell ref="B17:E17"/>
    <mergeCell ref="H17:I17"/>
    <mergeCell ref="B13:E13"/>
    <mergeCell ref="H13:I13"/>
    <mergeCell ref="B14:E14"/>
    <mergeCell ref="H14:I14"/>
    <mergeCell ref="B9:E9"/>
    <mergeCell ref="H9:I9"/>
    <mergeCell ref="B10:E10"/>
    <mergeCell ref="H10:I10"/>
    <mergeCell ref="B11:E11"/>
    <mergeCell ref="H11:I11"/>
    <mergeCell ref="C4:D4"/>
    <mergeCell ref="B6:L6"/>
    <mergeCell ref="B7:E7"/>
    <mergeCell ref="F7:G7"/>
    <mergeCell ref="H7:I7"/>
    <mergeCell ref="B8:E8"/>
    <mergeCell ref="H8:I8"/>
    <mergeCell ref="B12:E12"/>
    <mergeCell ref="H12:I12"/>
  </mergeCells>
  <pageMargins left="0.25" right="0.25" top="0.75" bottom="0.75" header="0.3" footer="0.3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1">
    <tabColor theme="0"/>
  </sheetPr>
  <dimension ref="A1:Y115"/>
  <sheetViews>
    <sheetView topLeftCell="A28" zoomScale="80" zoomScaleNormal="80" workbookViewId="0">
      <selection activeCell="J51" sqref="J51"/>
    </sheetView>
  </sheetViews>
  <sheetFormatPr baseColWidth="10" defaultRowHeight="15" x14ac:dyDescent="0.25"/>
  <cols>
    <col min="1" max="1" width="11.42578125" style="1"/>
    <col min="2" max="2" width="29.28515625" style="1" customWidth="1"/>
    <col min="3" max="3" width="6.28515625" style="319" customWidth="1"/>
    <col min="4" max="4" width="24.140625" style="1" customWidth="1"/>
    <col min="5" max="5" width="8.7109375" style="1" customWidth="1"/>
    <col min="6" max="6" width="11.140625" style="1" customWidth="1"/>
    <col min="7" max="8" width="8.140625" style="1" customWidth="1"/>
    <col min="9" max="9" width="13" style="1" customWidth="1"/>
    <col min="10" max="10" width="17.28515625" style="1" customWidth="1"/>
    <col min="11" max="11" width="23.28515625" style="1" customWidth="1"/>
    <col min="12" max="12" width="21.42578125" style="1" customWidth="1"/>
    <col min="13" max="13" width="5.85546875" style="1" customWidth="1"/>
    <col min="14" max="14" width="4.7109375" style="318" customWidth="1"/>
    <col min="15" max="15" width="4.28515625" customWidth="1"/>
    <col min="16" max="16" width="14.5703125" style="317" customWidth="1"/>
    <col min="17" max="17" width="16.28515625" style="1" customWidth="1"/>
    <col min="18" max="16384" width="11.42578125" style="1"/>
  </cols>
  <sheetData>
    <row r="1" spans="2:20" ht="23.25" x14ac:dyDescent="0.35">
      <c r="O1" s="318"/>
      <c r="P1" s="577" t="s">
        <v>609</v>
      </c>
      <c r="Q1" s="318"/>
      <c r="R1" s="318"/>
      <c r="S1" s="318"/>
      <c r="T1" s="318"/>
    </row>
    <row r="2" spans="2:20" ht="15.75" thickBot="1" x14ac:dyDescent="0.3">
      <c r="O2" s="1"/>
      <c r="P2" s="1"/>
    </row>
    <row r="3" spans="2:20" ht="16.5" thickBot="1" x14ac:dyDescent="0.3">
      <c r="O3" s="1"/>
      <c r="P3" s="576" t="s">
        <v>608</v>
      </c>
      <c r="Q3" s="323" t="s">
        <v>607</v>
      </c>
    </row>
    <row r="4" spans="2:20" ht="41.25" customHeight="1" x14ac:dyDescent="0.25">
      <c r="B4" s="575" t="s">
        <v>606</v>
      </c>
      <c r="C4" s="768">
        <v>42461</v>
      </c>
      <c r="D4" s="768"/>
      <c r="E4" s="574"/>
      <c r="F4" s="573"/>
      <c r="G4" s="573"/>
      <c r="H4" s="573"/>
      <c r="I4" s="573"/>
      <c r="J4" s="573"/>
      <c r="K4" s="573"/>
      <c r="L4" s="573"/>
      <c r="O4" s="1"/>
      <c r="P4" s="1"/>
    </row>
    <row r="5" spans="2:20" ht="26.25" thickBot="1" x14ac:dyDescent="0.3">
      <c r="P5" s="572" t="s">
        <v>605</v>
      </c>
      <c r="Q5" s="572" t="s">
        <v>604</v>
      </c>
    </row>
    <row r="6" spans="2:20" ht="18.75" x14ac:dyDescent="0.3">
      <c r="B6" s="694" t="s">
        <v>603</v>
      </c>
      <c r="C6" s="695"/>
      <c r="D6" s="695"/>
      <c r="E6" s="695"/>
      <c r="F6" s="695"/>
      <c r="G6" s="695"/>
      <c r="H6" s="695"/>
      <c r="I6" s="695"/>
      <c r="J6" s="695"/>
      <c r="K6" s="695"/>
      <c r="L6" s="769"/>
    </row>
    <row r="7" spans="2:20" ht="18" customHeight="1" thickBot="1" x14ac:dyDescent="0.3">
      <c r="B7" s="770" t="s">
        <v>336</v>
      </c>
      <c r="C7" s="771"/>
      <c r="D7" s="771"/>
      <c r="E7" s="772"/>
      <c r="F7" s="770" t="s">
        <v>345</v>
      </c>
      <c r="G7" s="772"/>
      <c r="H7" s="770" t="s">
        <v>339</v>
      </c>
      <c r="I7" s="772"/>
      <c r="J7" s="571" t="s">
        <v>340</v>
      </c>
      <c r="K7" s="571" t="s">
        <v>369</v>
      </c>
      <c r="L7" s="571" t="s">
        <v>337</v>
      </c>
    </row>
    <row r="8" spans="2:20" ht="15" customHeight="1" thickBot="1" x14ac:dyDescent="0.3">
      <c r="B8" s="773" t="s">
        <v>370</v>
      </c>
      <c r="C8" s="774"/>
      <c r="D8" s="774"/>
      <c r="E8" s="775"/>
      <c r="F8" s="570" t="s">
        <v>371</v>
      </c>
      <c r="G8" s="569" t="s">
        <v>350</v>
      </c>
      <c r="H8" s="776"/>
      <c r="I8" s="777"/>
      <c r="J8" s="568">
        <v>0</v>
      </c>
      <c r="K8" s="563">
        <v>36</v>
      </c>
      <c r="L8" s="567">
        <f>H8*J8</f>
        <v>0</v>
      </c>
      <c r="P8" s="323" t="s">
        <v>595</v>
      </c>
      <c r="Q8" s="322" t="s">
        <v>602</v>
      </c>
    </row>
    <row r="9" spans="2:20" ht="16.5" customHeight="1" thickBot="1" x14ac:dyDescent="0.3">
      <c r="B9" s="683" t="s">
        <v>372</v>
      </c>
      <c r="C9" s="685"/>
      <c r="D9" s="685"/>
      <c r="E9" s="757"/>
      <c r="F9" s="566">
        <v>1000</v>
      </c>
      <c r="G9" s="565" t="s">
        <v>350</v>
      </c>
      <c r="H9" s="760">
        <v>975</v>
      </c>
      <c r="I9" s="761">
        <v>975</v>
      </c>
      <c r="J9" s="564">
        <v>1</v>
      </c>
      <c r="K9" s="563">
        <v>36</v>
      </c>
      <c r="L9" s="567">
        <f>H9*J9</f>
        <v>975</v>
      </c>
      <c r="P9" s="323" t="s">
        <v>595</v>
      </c>
      <c r="Q9" s="322" t="s">
        <v>601</v>
      </c>
    </row>
    <row r="10" spans="2:20" ht="16.5" customHeight="1" thickBot="1" x14ac:dyDescent="0.3">
      <c r="B10" s="683" t="s">
        <v>373</v>
      </c>
      <c r="C10" s="685"/>
      <c r="D10" s="685"/>
      <c r="E10" s="757"/>
      <c r="F10" s="566">
        <v>200</v>
      </c>
      <c r="G10" s="565" t="s">
        <v>350</v>
      </c>
      <c r="H10" s="760"/>
      <c r="I10" s="761"/>
      <c r="J10" s="564">
        <v>0</v>
      </c>
      <c r="K10" s="563">
        <v>36</v>
      </c>
      <c r="L10" s="562">
        <f>J10*H10</f>
        <v>0</v>
      </c>
      <c r="P10" s="323" t="s">
        <v>595</v>
      </c>
      <c r="Q10" s="322" t="s">
        <v>600</v>
      </c>
    </row>
    <row r="11" spans="2:20" ht="16.5" customHeight="1" thickBot="1" x14ac:dyDescent="0.3">
      <c r="B11" s="683" t="s">
        <v>374</v>
      </c>
      <c r="C11" s="685"/>
      <c r="D11" s="685"/>
      <c r="E11" s="757"/>
      <c r="F11" s="566">
        <v>100</v>
      </c>
      <c r="G11" s="565" t="s">
        <v>350</v>
      </c>
      <c r="H11" s="760"/>
      <c r="I11" s="761"/>
      <c r="J11" s="564">
        <v>0</v>
      </c>
      <c r="K11" s="563">
        <v>36</v>
      </c>
      <c r="L11" s="562">
        <f t="shared" ref="L11:L21" si="0">H11*J11</f>
        <v>0</v>
      </c>
      <c r="P11" s="323" t="s">
        <v>595</v>
      </c>
      <c r="Q11" s="322" t="s">
        <v>599</v>
      </c>
    </row>
    <row r="12" spans="2:20" ht="16.5" customHeight="1" thickBot="1" x14ac:dyDescent="0.3">
      <c r="B12" s="683" t="s">
        <v>375</v>
      </c>
      <c r="C12" s="685"/>
      <c r="D12" s="685"/>
      <c r="E12" s="757"/>
      <c r="F12" s="566">
        <v>100</v>
      </c>
      <c r="G12" s="565" t="s">
        <v>350</v>
      </c>
      <c r="H12" s="760">
        <v>1320</v>
      </c>
      <c r="I12" s="761">
        <v>1013</v>
      </c>
      <c r="J12" s="564">
        <v>0</v>
      </c>
      <c r="K12" s="563">
        <v>36</v>
      </c>
      <c r="L12" s="562">
        <f t="shared" si="0"/>
        <v>0</v>
      </c>
      <c r="P12" s="323" t="s">
        <v>595</v>
      </c>
      <c r="Q12" s="322" t="s">
        <v>598</v>
      </c>
    </row>
    <row r="13" spans="2:20" ht="16.5" customHeight="1" thickBot="1" x14ac:dyDescent="0.3">
      <c r="B13" s="683" t="s">
        <v>376</v>
      </c>
      <c r="C13" s="685"/>
      <c r="D13" s="685"/>
      <c r="E13" s="757"/>
      <c r="F13" s="566">
        <v>10</v>
      </c>
      <c r="G13" s="565" t="s">
        <v>350</v>
      </c>
      <c r="H13" s="760"/>
      <c r="I13" s="761"/>
      <c r="J13" s="564">
        <v>0</v>
      </c>
      <c r="K13" s="563">
        <v>36</v>
      </c>
      <c r="L13" s="562">
        <f t="shared" si="0"/>
        <v>0</v>
      </c>
      <c r="P13" s="323" t="s">
        <v>595</v>
      </c>
      <c r="Q13" s="322" t="s">
        <v>598</v>
      </c>
    </row>
    <row r="14" spans="2:20" ht="16.5" customHeight="1" thickBot="1" x14ac:dyDescent="0.3">
      <c r="B14" s="683" t="s">
        <v>377</v>
      </c>
      <c r="C14" s="685"/>
      <c r="D14" s="685"/>
      <c r="E14" s="757"/>
      <c r="F14" s="566">
        <v>100</v>
      </c>
      <c r="G14" s="565" t="s">
        <v>350</v>
      </c>
      <c r="H14" s="760"/>
      <c r="I14" s="761"/>
      <c r="J14" s="564">
        <v>0</v>
      </c>
      <c r="K14" s="563">
        <v>36</v>
      </c>
      <c r="L14" s="562">
        <f t="shared" si="0"/>
        <v>0</v>
      </c>
      <c r="P14" s="323" t="s">
        <v>595</v>
      </c>
      <c r="Q14" s="322" t="s">
        <v>597</v>
      </c>
    </row>
    <row r="15" spans="2:20" ht="16.5" customHeight="1" thickBot="1" x14ac:dyDescent="0.3">
      <c r="B15" s="683" t="s">
        <v>378</v>
      </c>
      <c r="C15" s="685"/>
      <c r="D15" s="685"/>
      <c r="E15" s="757"/>
      <c r="F15" s="566">
        <v>10</v>
      </c>
      <c r="G15" s="565" t="s">
        <v>350</v>
      </c>
      <c r="H15" s="760"/>
      <c r="I15" s="761"/>
      <c r="J15" s="564">
        <v>0</v>
      </c>
      <c r="K15" s="563">
        <v>36</v>
      </c>
      <c r="L15" s="562">
        <f t="shared" si="0"/>
        <v>0</v>
      </c>
      <c r="P15" s="323" t="s">
        <v>595</v>
      </c>
      <c r="Q15" s="322" t="s">
        <v>597</v>
      </c>
    </row>
    <row r="16" spans="2:20" ht="16.5" customHeight="1" thickBot="1" x14ac:dyDescent="0.3">
      <c r="B16" s="683" t="s">
        <v>379</v>
      </c>
      <c r="C16" s="685"/>
      <c r="D16" s="685"/>
      <c r="E16" s="757"/>
      <c r="F16" s="566">
        <v>20</v>
      </c>
      <c r="G16" s="565" t="s">
        <v>350</v>
      </c>
      <c r="H16" s="760"/>
      <c r="I16" s="761"/>
      <c r="J16" s="564">
        <v>0</v>
      </c>
      <c r="K16" s="563">
        <v>36</v>
      </c>
      <c r="L16" s="562">
        <f t="shared" si="0"/>
        <v>0</v>
      </c>
      <c r="P16" s="323" t="s">
        <v>595</v>
      </c>
      <c r="Q16" s="322" t="s">
        <v>596</v>
      </c>
    </row>
    <row r="17" spans="1:25" ht="15" customHeight="1" thickBot="1" x14ac:dyDescent="0.3">
      <c r="B17" s="683" t="s">
        <v>379</v>
      </c>
      <c r="C17" s="685"/>
      <c r="D17" s="685"/>
      <c r="E17" s="757"/>
      <c r="F17" s="566">
        <v>10</v>
      </c>
      <c r="G17" s="565" t="s">
        <v>350</v>
      </c>
      <c r="H17" s="760"/>
      <c r="I17" s="761"/>
      <c r="J17" s="564" t="s">
        <v>579</v>
      </c>
      <c r="K17" s="563">
        <v>36</v>
      </c>
      <c r="L17" s="562">
        <f t="shared" si="0"/>
        <v>0</v>
      </c>
      <c r="P17" s="323" t="s">
        <v>595</v>
      </c>
      <c r="Q17" s="322" t="s">
        <v>596</v>
      </c>
    </row>
    <row r="18" spans="1:25" ht="15" customHeight="1" thickBot="1" x14ac:dyDescent="0.3">
      <c r="B18" s="683" t="s">
        <v>380</v>
      </c>
      <c r="C18" s="685"/>
      <c r="D18" s="685"/>
      <c r="E18" s="757"/>
      <c r="F18" s="566">
        <v>20</v>
      </c>
      <c r="G18" s="565" t="s">
        <v>350</v>
      </c>
      <c r="H18" s="760">
        <v>720</v>
      </c>
      <c r="I18" s="761">
        <v>136</v>
      </c>
      <c r="J18" s="564">
        <v>1</v>
      </c>
      <c r="K18" s="563">
        <v>36</v>
      </c>
      <c r="L18" s="562">
        <f t="shared" si="0"/>
        <v>720</v>
      </c>
      <c r="P18" s="323" t="s">
        <v>595</v>
      </c>
      <c r="Q18" s="322" t="s">
        <v>596</v>
      </c>
    </row>
    <row r="19" spans="1:25" ht="15" customHeight="1" thickBot="1" x14ac:dyDescent="0.3">
      <c r="B19" s="683" t="s">
        <v>381</v>
      </c>
      <c r="C19" s="685"/>
      <c r="D19" s="685"/>
      <c r="E19" s="757"/>
      <c r="F19" s="566">
        <v>20</v>
      </c>
      <c r="G19" s="565" t="s">
        <v>350</v>
      </c>
      <c r="H19" s="760"/>
      <c r="I19" s="761"/>
      <c r="J19" s="564">
        <v>0</v>
      </c>
      <c r="K19" s="563">
        <v>36</v>
      </c>
      <c r="L19" s="562">
        <f t="shared" si="0"/>
        <v>0</v>
      </c>
      <c r="P19" s="323" t="s">
        <v>595</v>
      </c>
      <c r="Q19" s="322" t="s">
        <v>594</v>
      </c>
    </row>
    <row r="20" spans="1:25" ht="15" customHeight="1" thickBot="1" x14ac:dyDescent="0.3">
      <c r="B20" s="683" t="s">
        <v>381</v>
      </c>
      <c r="C20" s="685"/>
      <c r="D20" s="685"/>
      <c r="E20" s="757"/>
      <c r="F20" s="566">
        <v>10</v>
      </c>
      <c r="G20" s="565" t="s">
        <v>350</v>
      </c>
      <c r="H20" s="760"/>
      <c r="I20" s="761"/>
      <c r="J20" s="564" t="s">
        <v>579</v>
      </c>
      <c r="K20" s="563">
        <v>36</v>
      </c>
      <c r="L20" s="562">
        <f t="shared" si="0"/>
        <v>0</v>
      </c>
      <c r="P20" s="323" t="s">
        <v>595</v>
      </c>
      <c r="Q20" s="322" t="s">
        <v>594</v>
      </c>
    </row>
    <row r="21" spans="1:25" ht="15.75" customHeight="1" thickBot="1" x14ac:dyDescent="0.3">
      <c r="B21" s="683" t="s">
        <v>382</v>
      </c>
      <c r="C21" s="685"/>
      <c r="D21" s="685"/>
      <c r="E21" s="757"/>
      <c r="F21" s="566">
        <v>1</v>
      </c>
      <c r="G21" s="565" t="s">
        <v>350</v>
      </c>
      <c r="H21" s="760"/>
      <c r="I21" s="761"/>
      <c r="J21" s="564">
        <v>0</v>
      </c>
      <c r="K21" s="563">
        <v>36</v>
      </c>
      <c r="L21" s="562">
        <f t="shared" si="0"/>
        <v>0</v>
      </c>
      <c r="P21" s="323" t="s">
        <v>595</v>
      </c>
      <c r="Q21" s="322" t="s">
        <v>594</v>
      </c>
    </row>
    <row r="22" spans="1:25" ht="15.75" hidden="1" customHeight="1" thickBot="1" x14ac:dyDescent="0.3">
      <c r="B22" s="454"/>
      <c r="C22" s="494"/>
      <c r="D22" s="453"/>
      <c r="E22" s="453"/>
      <c r="F22" s="453"/>
      <c r="G22" s="453"/>
      <c r="H22" s="453"/>
      <c r="I22" s="453"/>
      <c r="J22" s="453"/>
      <c r="K22" s="453"/>
      <c r="L22" s="561"/>
      <c r="Q22" s="1" t="s">
        <v>594</v>
      </c>
    </row>
    <row r="23" spans="1:25" ht="18.75" x14ac:dyDescent="0.3">
      <c r="B23" s="762" t="s">
        <v>383</v>
      </c>
      <c r="C23" s="763"/>
      <c r="D23" s="763"/>
      <c r="E23" s="763"/>
      <c r="F23" s="763"/>
      <c r="G23" s="763"/>
      <c r="H23" s="763"/>
      <c r="I23" s="763"/>
      <c r="J23" s="763"/>
      <c r="K23" s="764"/>
      <c r="L23" s="560">
        <f>L8+L9</f>
        <v>975</v>
      </c>
      <c r="P23" s="1"/>
    </row>
    <row r="24" spans="1:25" ht="19.5" thickBot="1" x14ac:dyDescent="0.35">
      <c r="B24" s="765" t="s">
        <v>384</v>
      </c>
      <c r="C24" s="766"/>
      <c r="D24" s="766"/>
      <c r="E24" s="766"/>
      <c r="F24" s="766"/>
      <c r="G24" s="766"/>
      <c r="H24" s="766"/>
      <c r="I24" s="766"/>
      <c r="J24" s="766"/>
      <c r="K24" s="767"/>
      <c r="L24" s="559">
        <f>L25-L23</f>
        <v>720</v>
      </c>
      <c r="P24" s="1"/>
    </row>
    <row r="25" spans="1:25" ht="19.5" thickBot="1" x14ac:dyDescent="0.35">
      <c r="B25" s="658" t="s">
        <v>338</v>
      </c>
      <c r="C25" s="659"/>
      <c r="D25" s="659"/>
      <c r="E25" s="659"/>
      <c r="F25" s="659"/>
      <c r="G25" s="659"/>
      <c r="H25" s="659"/>
      <c r="I25" s="659"/>
      <c r="J25" s="659"/>
      <c r="K25" s="660"/>
      <c r="L25" s="558">
        <f>SUM(L8:L22)</f>
        <v>1695</v>
      </c>
      <c r="P25" s="1"/>
    </row>
    <row r="26" spans="1:25" ht="15.75" thickBot="1" x14ac:dyDescent="0.3"/>
    <row r="27" spans="1:25" ht="19.5" thickBot="1" x14ac:dyDescent="0.35">
      <c r="B27" s="694" t="s">
        <v>593</v>
      </c>
      <c r="C27" s="695"/>
      <c r="D27" s="695"/>
      <c r="E27" s="695"/>
      <c r="F27" s="695"/>
      <c r="G27" s="695"/>
      <c r="H27" s="695"/>
      <c r="I27" s="695"/>
      <c r="J27" s="695"/>
      <c r="K27" s="411"/>
      <c r="L27" s="410"/>
    </row>
    <row r="28" spans="1:25" ht="18.75" customHeight="1" thickBot="1" x14ac:dyDescent="0.3">
      <c r="B28" s="753" t="s">
        <v>336</v>
      </c>
      <c r="C28" s="754"/>
      <c r="D28" s="754"/>
      <c r="E28" s="754"/>
      <c r="F28" s="754"/>
      <c r="G28" s="755"/>
      <c r="H28" s="753" t="s">
        <v>339</v>
      </c>
      <c r="I28" s="756"/>
      <c r="J28" s="409" t="s">
        <v>340</v>
      </c>
      <c r="K28" s="409" t="s">
        <v>385</v>
      </c>
      <c r="L28" s="407" t="s">
        <v>337</v>
      </c>
    </row>
    <row r="29" spans="1:25" ht="30" customHeight="1" thickBot="1" x14ac:dyDescent="0.3">
      <c r="A29" s="1">
        <v>4</v>
      </c>
      <c r="B29" s="683" t="s">
        <v>386</v>
      </c>
      <c r="C29" s="685"/>
      <c r="D29" s="685"/>
      <c r="E29" s="685"/>
      <c r="F29" s="685"/>
      <c r="G29" s="757"/>
      <c r="H29" s="758">
        <v>136.5</v>
      </c>
      <c r="I29" s="759"/>
      <c r="J29" s="401">
        <v>0</v>
      </c>
      <c r="K29" s="557"/>
      <c r="L29" s="556">
        <f>H29*J29</f>
        <v>0</v>
      </c>
      <c r="P29" s="323" t="s">
        <v>590</v>
      </c>
      <c r="Q29" s="322" t="s">
        <v>592</v>
      </c>
    </row>
    <row r="30" spans="1:25" ht="30" customHeight="1" thickBot="1" x14ac:dyDescent="0.3">
      <c r="B30" s="743" t="s">
        <v>487</v>
      </c>
      <c r="C30" s="744"/>
      <c r="D30" s="744"/>
      <c r="E30" s="744"/>
      <c r="F30" s="744"/>
      <c r="G30" s="745"/>
      <c r="H30" s="746">
        <v>19.7</v>
      </c>
      <c r="I30" s="747"/>
      <c r="J30" s="401">
        <v>22</v>
      </c>
      <c r="K30" s="557"/>
      <c r="L30" s="556">
        <f>H30*J30</f>
        <v>433.4</v>
      </c>
      <c r="N30" s="742"/>
      <c r="P30" s="323" t="s">
        <v>590</v>
      </c>
      <c r="Q30" s="419" t="s">
        <v>591</v>
      </c>
    </row>
    <row r="31" spans="1:25" ht="30" customHeight="1" thickBot="1" x14ac:dyDescent="0.3">
      <c r="A31" s="1">
        <v>9</v>
      </c>
      <c r="B31" s="743" t="s">
        <v>388</v>
      </c>
      <c r="C31" s="744"/>
      <c r="D31" s="744"/>
      <c r="E31" s="744"/>
      <c r="F31" s="744"/>
      <c r="G31" s="745"/>
      <c r="H31" s="746">
        <v>160.6</v>
      </c>
      <c r="I31" s="747"/>
      <c r="J31" s="401">
        <v>5</v>
      </c>
      <c r="K31" s="557"/>
      <c r="L31" s="556">
        <f>H31*J31</f>
        <v>803</v>
      </c>
      <c r="N31" s="742"/>
      <c r="P31" s="323" t="s">
        <v>590</v>
      </c>
      <c r="Q31" s="419" t="s">
        <v>589</v>
      </c>
    </row>
    <row r="32" spans="1:25" ht="19.5" thickBot="1" x14ac:dyDescent="0.35">
      <c r="B32" s="658" t="s">
        <v>342</v>
      </c>
      <c r="C32" s="659"/>
      <c r="D32" s="659"/>
      <c r="E32" s="659"/>
      <c r="F32" s="659"/>
      <c r="G32" s="659"/>
      <c r="H32" s="659"/>
      <c r="I32" s="659"/>
      <c r="J32" s="659"/>
      <c r="K32" s="660"/>
      <c r="L32" s="325">
        <f>SUM(L29:L31)</f>
        <v>1236.4000000000001</v>
      </c>
      <c r="N32" s="742"/>
      <c r="P32" s="552"/>
      <c r="Q32" s="552"/>
      <c r="R32" s="552"/>
      <c r="S32" s="552"/>
      <c r="T32" s="552"/>
      <c r="U32" s="552"/>
      <c r="V32" s="552"/>
      <c r="W32" s="552"/>
      <c r="X32" s="552"/>
      <c r="Y32" s="552"/>
    </row>
    <row r="33" spans="1:18" s="552" customFormat="1" ht="34.5" customHeight="1" thickBot="1" x14ac:dyDescent="0.25">
      <c r="B33" s="555"/>
      <c r="C33" s="330"/>
      <c r="D33" s="555"/>
      <c r="E33" s="555"/>
      <c r="F33" s="554"/>
      <c r="N33" s="742"/>
      <c r="P33" s="553"/>
    </row>
    <row r="34" spans="1:18" ht="19.5" thickBot="1" x14ac:dyDescent="0.35">
      <c r="B34" s="694" t="s">
        <v>343</v>
      </c>
      <c r="C34" s="695"/>
      <c r="D34" s="695"/>
      <c r="E34" s="695"/>
      <c r="F34" s="695"/>
      <c r="G34" s="695"/>
      <c r="H34" s="695"/>
      <c r="I34" s="695"/>
      <c r="J34" s="695"/>
      <c r="K34" s="411"/>
      <c r="L34" s="410"/>
      <c r="N34" s="742"/>
      <c r="P34" s="1"/>
    </row>
    <row r="35" spans="1:18" ht="15.75" customHeight="1" thickBot="1" x14ac:dyDescent="0.3">
      <c r="B35" s="551" t="s">
        <v>391</v>
      </c>
      <c r="C35" s="446"/>
      <c r="D35" s="550"/>
      <c r="E35" s="550"/>
      <c r="F35" s="550"/>
      <c r="G35" s="549"/>
      <c r="H35" s="549"/>
      <c r="I35" s="549"/>
      <c r="J35" s="549"/>
      <c r="K35" s="549"/>
      <c r="L35" s="548"/>
      <c r="M35" s="547"/>
      <c r="N35" s="742"/>
      <c r="P35" s="1"/>
    </row>
    <row r="36" spans="1:18" ht="39" thickBot="1" x14ac:dyDescent="0.3">
      <c r="B36" s="546" t="s">
        <v>344</v>
      </c>
      <c r="C36" s="748" t="s">
        <v>345</v>
      </c>
      <c r="D36" s="749"/>
      <c r="E36" s="545" t="s">
        <v>346</v>
      </c>
      <c r="F36" s="544" t="s">
        <v>347</v>
      </c>
      <c r="G36" s="703" t="s">
        <v>340</v>
      </c>
      <c r="H36" s="750"/>
      <c r="I36" s="409" t="s">
        <v>348</v>
      </c>
      <c r="J36" s="409" t="s">
        <v>392</v>
      </c>
      <c r="K36" s="408" t="s">
        <v>385</v>
      </c>
      <c r="L36" s="407" t="s">
        <v>337</v>
      </c>
      <c r="N36" s="742"/>
      <c r="P36" s="1"/>
    </row>
    <row r="37" spans="1:18" ht="15" customHeight="1" x14ac:dyDescent="0.25">
      <c r="B37" s="489" t="s">
        <v>393</v>
      </c>
      <c r="C37" s="521">
        <v>1</v>
      </c>
      <c r="D37" s="520" t="s">
        <v>349</v>
      </c>
      <c r="E37" s="519">
        <v>100</v>
      </c>
      <c r="F37" s="543">
        <v>1</v>
      </c>
      <c r="G37" s="751">
        <v>2</v>
      </c>
      <c r="H37" s="752"/>
      <c r="I37" s="531"/>
      <c r="J37" s="517">
        <f>G37*E37</f>
        <v>200</v>
      </c>
      <c r="K37" s="531"/>
      <c r="L37" s="481">
        <f t="shared" ref="L37:L56" si="1">J37*CT_VALEUR_POINT*(1-CT_REMISE_POINTS)</f>
        <v>90.000000000000014</v>
      </c>
      <c r="N37" s="742"/>
      <c r="P37" s="1"/>
    </row>
    <row r="38" spans="1:18" ht="15" customHeight="1" x14ac:dyDescent="0.25">
      <c r="B38" s="542" t="s">
        <v>394</v>
      </c>
      <c r="C38" s="509">
        <v>100</v>
      </c>
      <c r="D38" s="508" t="s">
        <v>395</v>
      </c>
      <c r="E38" s="541">
        <v>150</v>
      </c>
      <c r="F38" s="540">
        <v>1</v>
      </c>
      <c r="G38" s="706">
        <v>2</v>
      </c>
      <c r="H38" s="739"/>
      <c r="I38" s="511"/>
      <c r="J38" s="512">
        <f>E38*G38</f>
        <v>300</v>
      </c>
      <c r="K38" s="511"/>
      <c r="L38" s="539">
        <f t="shared" si="1"/>
        <v>135.00000000000003</v>
      </c>
      <c r="N38" s="742"/>
      <c r="P38" s="1"/>
    </row>
    <row r="39" spans="1:18" ht="15" customHeight="1" x14ac:dyDescent="0.25">
      <c r="B39" s="480" t="s">
        <v>396</v>
      </c>
      <c r="C39" s="538">
        <v>100</v>
      </c>
      <c r="D39" s="478" t="s">
        <v>395</v>
      </c>
      <c r="E39" s="536">
        <v>150</v>
      </c>
      <c r="F39" s="537">
        <v>1</v>
      </c>
      <c r="G39" s="706">
        <v>1</v>
      </c>
      <c r="H39" s="707"/>
      <c r="I39" s="475"/>
      <c r="J39" s="534">
        <f>G39*E39</f>
        <v>150</v>
      </c>
      <c r="K39" s="475"/>
      <c r="L39" s="422">
        <f t="shared" si="1"/>
        <v>67.500000000000014</v>
      </c>
      <c r="N39" s="742"/>
      <c r="P39" s="1"/>
    </row>
    <row r="40" spans="1:18" ht="15" customHeight="1" x14ac:dyDescent="0.25">
      <c r="B40" s="480" t="s">
        <v>351</v>
      </c>
      <c r="C40" s="538">
        <v>8</v>
      </c>
      <c r="D40" s="478" t="s">
        <v>352</v>
      </c>
      <c r="E40" s="536">
        <v>64</v>
      </c>
      <c r="F40" s="537">
        <v>1</v>
      </c>
      <c r="G40" s="706">
        <v>2</v>
      </c>
      <c r="H40" s="707"/>
      <c r="I40" s="475"/>
      <c r="J40" s="534">
        <f>E40*G40</f>
        <v>128</v>
      </c>
      <c r="K40" s="475"/>
      <c r="L40" s="422">
        <f t="shared" si="1"/>
        <v>57.600000000000009</v>
      </c>
      <c r="N40" s="742"/>
      <c r="P40" s="1"/>
    </row>
    <row r="41" spans="1:18" ht="15" customHeight="1" x14ac:dyDescent="0.25">
      <c r="B41" s="480" t="s">
        <v>353</v>
      </c>
      <c r="C41" s="515">
        <v>1</v>
      </c>
      <c r="D41" s="478" t="s">
        <v>354</v>
      </c>
      <c r="E41" s="536">
        <v>75</v>
      </c>
      <c r="F41" s="535">
        <v>1</v>
      </c>
      <c r="G41" s="706">
        <v>6</v>
      </c>
      <c r="H41" s="707"/>
      <c r="I41" s="473"/>
      <c r="J41" s="534">
        <f>G41*E41</f>
        <v>450</v>
      </c>
      <c r="K41" s="475"/>
      <c r="L41" s="422">
        <f t="shared" si="1"/>
        <v>202.50000000000003</v>
      </c>
      <c r="N41" s="742"/>
      <c r="P41" s="1"/>
    </row>
    <row r="42" spans="1:18" ht="15.75" customHeight="1" thickBot="1" x14ac:dyDescent="0.3">
      <c r="A42" s="453">
        <v>2</v>
      </c>
      <c r="B42" s="463" t="s">
        <v>355</v>
      </c>
      <c r="C42" s="533">
        <v>1</v>
      </c>
      <c r="D42" s="461" t="s">
        <v>356</v>
      </c>
      <c r="E42" s="499">
        <v>110</v>
      </c>
      <c r="F42" s="498">
        <v>1</v>
      </c>
      <c r="G42" s="687">
        <v>0</v>
      </c>
      <c r="H42" s="688"/>
      <c r="I42" s="456"/>
      <c r="J42" s="497">
        <f>G42*E42</f>
        <v>0</v>
      </c>
      <c r="K42" s="458"/>
      <c r="L42" s="455">
        <f t="shared" si="1"/>
        <v>0</v>
      </c>
      <c r="N42" s="742"/>
      <c r="P42" s="1"/>
      <c r="R42" s="2"/>
    </row>
    <row r="43" spans="1:18" ht="3.75" customHeight="1" thickBot="1" x14ac:dyDescent="0.3">
      <c r="A43" s="453"/>
      <c r="B43" s="495"/>
      <c r="C43" s="494"/>
      <c r="D43" s="453"/>
      <c r="E43" s="415"/>
      <c r="F43" s="525"/>
      <c r="G43" s="492"/>
      <c r="H43" s="491"/>
      <c r="I43" s="491"/>
      <c r="J43" s="492"/>
      <c r="K43" s="491"/>
      <c r="L43" s="522">
        <f t="shared" si="1"/>
        <v>0</v>
      </c>
      <c r="N43" s="742"/>
      <c r="P43" s="1"/>
    </row>
    <row r="44" spans="1:18" ht="15" customHeight="1" x14ac:dyDescent="0.25">
      <c r="A44" s="453"/>
      <c r="B44" s="489" t="s">
        <v>397</v>
      </c>
      <c r="C44" s="532">
        <v>1</v>
      </c>
      <c r="D44" s="520" t="s">
        <v>357</v>
      </c>
      <c r="E44" s="519">
        <v>350</v>
      </c>
      <c r="F44" s="518">
        <v>36</v>
      </c>
      <c r="G44" s="751">
        <v>13</v>
      </c>
      <c r="H44" s="752"/>
      <c r="I44" s="484"/>
      <c r="J44" s="517">
        <f>G44*E44</f>
        <v>4550</v>
      </c>
      <c r="K44" s="531"/>
      <c r="L44" s="481">
        <f>J44*CT_VALEUR_POINT*(1-CT_REMISE_POINTS)</f>
        <v>2047.5000000000002</v>
      </c>
      <c r="N44" s="742"/>
      <c r="P44" s="1"/>
    </row>
    <row r="45" spans="1:18" ht="15" customHeight="1" x14ac:dyDescent="0.25">
      <c r="A45" s="453"/>
      <c r="B45" s="530" t="s">
        <v>397</v>
      </c>
      <c r="C45" s="529">
        <v>1</v>
      </c>
      <c r="D45" s="528" t="s">
        <v>357</v>
      </c>
      <c r="E45" s="507">
        <v>650</v>
      </c>
      <c r="F45" s="506">
        <v>1</v>
      </c>
      <c r="G45" s="706">
        <v>0</v>
      </c>
      <c r="H45" s="739"/>
      <c r="I45" s="505"/>
      <c r="J45" s="504">
        <f>E45*G45</f>
        <v>0</v>
      </c>
      <c r="K45" s="527"/>
      <c r="L45" s="502">
        <f>J45*CT_VALEUR_POINT*(1-CT_REMISE_POINTS)</f>
        <v>0</v>
      </c>
      <c r="N45" s="526"/>
      <c r="P45" s="1"/>
    </row>
    <row r="46" spans="1:18" ht="15.75" customHeight="1" thickBot="1" x14ac:dyDescent="0.3">
      <c r="A46" s="453"/>
      <c r="B46" s="463" t="s">
        <v>398</v>
      </c>
      <c r="C46" s="515">
        <v>16</v>
      </c>
      <c r="D46" s="461" t="s">
        <v>358</v>
      </c>
      <c r="E46" s="499">
        <v>192</v>
      </c>
      <c r="F46" s="498">
        <v>1</v>
      </c>
      <c r="G46" s="717">
        <v>138</v>
      </c>
      <c r="H46" s="782"/>
      <c r="I46" s="456"/>
      <c r="J46" s="497">
        <f>G46*E46</f>
        <v>26496</v>
      </c>
      <c r="K46" s="458"/>
      <c r="L46" s="455">
        <f>J46*CT_VALEUR_POINT*(1-CT_REMISE_POINTS)</f>
        <v>11923.200000000003</v>
      </c>
      <c r="P46" s="1"/>
    </row>
    <row r="47" spans="1:18" ht="5.25" customHeight="1" thickBot="1" x14ac:dyDescent="0.3">
      <c r="A47" s="453"/>
      <c r="B47" s="495"/>
      <c r="C47" s="446"/>
      <c r="D47" s="445"/>
      <c r="E47" s="525"/>
      <c r="F47" s="525"/>
      <c r="G47" s="524"/>
      <c r="H47" s="523"/>
      <c r="I47" s="491"/>
      <c r="J47" s="492"/>
      <c r="K47" s="491"/>
      <c r="L47" s="522">
        <f t="shared" si="1"/>
        <v>0</v>
      </c>
      <c r="P47" s="1"/>
    </row>
    <row r="48" spans="1:18" ht="15" customHeight="1" x14ac:dyDescent="0.25">
      <c r="A48" s="453">
        <v>5</v>
      </c>
      <c r="B48" s="725" t="s">
        <v>399</v>
      </c>
      <c r="C48" s="521">
        <v>10</v>
      </c>
      <c r="D48" s="520" t="s">
        <v>400</v>
      </c>
      <c r="E48" s="519">
        <v>2400</v>
      </c>
      <c r="F48" s="518">
        <v>1</v>
      </c>
      <c r="G48" s="780">
        <v>12</v>
      </c>
      <c r="H48" s="781"/>
      <c r="I48" s="484"/>
      <c r="J48" s="517">
        <v>28800</v>
      </c>
      <c r="K48" s="516"/>
      <c r="L48" s="481">
        <f>J48*CT_VALEUR_POINT*(1-CT_REMISE_POINTS)</f>
        <v>12960.000000000002</v>
      </c>
      <c r="P48" s="1"/>
    </row>
    <row r="49" spans="1:25" ht="15" customHeight="1" x14ac:dyDescent="0.25">
      <c r="A49" s="453">
        <v>10</v>
      </c>
      <c r="B49" s="726"/>
      <c r="C49" s="515">
        <v>500</v>
      </c>
      <c r="D49" s="478" t="s">
        <v>358</v>
      </c>
      <c r="E49" s="514">
        <v>160</v>
      </c>
      <c r="F49" s="514">
        <v>1</v>
      </c>
      <c r="G49" s="706">
        <v>9</v>
      </c>
      <c r="H49" s="739"/>
      <c r="I49" s="513"/>
      <c r="J49" s="512">
        <v>1440</v>
      </c>
      <c r="K49" s="511"/>
      <c r="L49" s="510">
        <f>J49*CT_VALEUR_POINT*(1-CT_REMISE_POINTS)</f>
        <v>648.00000000000011</v>
      </c>
      <c r="P49" s="1"/>
    </row>
    <row r="50" spans="1:25" ht="15" customHeight="1" x14ac:dyDescent="0.25">
      <c r="A50" s="453"/>
      <c r="B50" s="731" t="s">
        <v>360</v>
      </c>
      <c r="C50" s="509">
        <v>10</v>
      </c>
      <c r="D50" s="508" t="s">
        <v>400</v>
      </c>
      <c r="E50" s="507">
        <v>600</v>
      </c>
      <c r="F50" s="506">
        <v>1</v>
      </c>
      <c r="G50" s="714">
        <v>14</v>
      </c>
      <c r="H50" s="716"/>
      <c r="I50" s="505"/>
      <c r="J50" s="504">
        <v>8400</v>
      </c>
      <c r="K50" s="503"/>
      <c r="L50" s="502">
        <f>J50*CT_VALEUR_POINT*(1-CT_REMISE_POINTS)</f>
        <v>3780.0000000000005</v>
      </c>
      <c r="P50" s="1"/>
    </row>
    <row r="51" spans="1:25" ht="15.75" customHeight="1" thickBot="1" x14ac:dyDescent="0.3">
      <c r="A51" s="453">
        <v>10</v>
      </c>
      <c r="B51" s="732"/>
      <c r="C51" s="501">
        <v>500</v>
      </c>
      <c r="D51" s="500" t="s">
        <v>358</v>
      </c>
      <c r="E51" s="499">
        <v>40</v>
      </c>
      <c r="F51" s="498">
        <v>1</v>
      </c>
      <c r="G51" s="717">
        <v>12</v>
      </c>
      <c r="H51" s="718"/>
      <c r="I51" s="456"/>
      <c r="J51" s="497">
        <v>480</v>
      </c>
      <c r="K51" s="496"/>
      <c r="L51" s="455">
        <f>J51*CT_VALEUR_POINT*(1-CT_REMISE_POINTS)</f>
        <v>216.00000000000003</v>
      </c>
      <c r="P51" s="1"/>
    </row>
    <row r="52" spans="1:25" ht="3.75" customHeight="1" thickBot="1" x14ac:dyDescent="0.3">
      <c r="A52" s="453"/>
      <c r="B52" s="495"/>
      <c r="C52" s="494"/>
      <c r="D52" s="453"/>
      <c r="E52" s="415"/>
      <c r="F52" s="493"/>
      <c r="G52" s="492"/>
      <c r="H52" s="491"/>
      <c r="I52" s="491"/>
      <c r="J52" s="492"/>
      <c r="K52" s="491"/>
      <c r="L52" s="490">
        <f t="shared" si="1"/>
        <v>0</v>
      </c>
      <c r="P52" s="1"/>
    </row>
    <row r="53" spans="1:25" ht="15" customHeight="1" x14ac:dyDescent="0.25">
      <c r="A53" s="453">
        <v>58</v>
      </c>
      <c r="B53" s="489" t="s">
        <v>401</v>
      </c>
      <c r="C53" s="488">
        <v>1</v>
      </c>
      <c r="D53" s="487" t="s">
        <v>361</v>
      </c>
      <c r="E53" s="486">
        <v>20</v>
      </c>
      <c r="F53" s="485">
        <v>1</v>
      </c>
      <c r="G53" s="780">
        <v>96</v>
      </c>
      <c r="H53" s="781"/>
      <c r="I53" s="484"/>
      <c r="J53" s="483">
        <f>G53*E53</f>
        <v>1920</v>
      </c>
      <c r="K53" s="482"/>
      <c r="L53" s="481">
        <f>J53*CT_VALEUR_POINT*(1-CT_REMISE_POINTS)</f>
        <v>864.00000000000011</v>
      </c>
      <c r="P53" s="1"/>
    </row>
    <row r="54" spans="1:25" ht="15" customHeight="1" x14ac:dyDescent="0.25">
      <c r="A54" s="453"/>
      <c r="B54" s="480" t="s">
        <v>402</v>
      </c>
      <c r="C54" s="479">
        <v>1</v>
      </c>
      <c r="D54" s="478" t="s">
        <v>403</v>
      </c>
      <c r="E54" s="477">
        <v>60</v>
      </c>
      <c r="F54" s="476">
        <v>1</v>
      </c>
      <c r="G54" s="714">
        <v>1</v>
      </c>
      <c r="H54" s="715"/>
      <c r="I54" s="475"/>
      <c r="J54" s="474">
        <v>60</v>
      </c>
      <c r="K54" s="473"/>
      <c r="L54" s="422">
        <f>J54*CT_VALEUR_POINT*(1-CT_REMISE_POINTS)</f>
        <v>27.000000000000004</v>
      </c>
      <c r="P54" s="1"/>
    </row>
    <row r="55" spans="1:25" ht="15" customHeight="1" x14ac:dyDescent="0.25">
      <c r="A55" s="453"/>
      <c r="B55" s="472" t="s">
        <v>404</v>
      </c>
      <c r="C55" s="471">
        <v>100</v>
      </c>
      <c r="D55" s="470" t="s">
        <v>395</v>
      </c>
      <c r="E55" s="469">
        <v>850</v>
      </c>
      <c r="F55" s="468">
        <v>1</v>
      </c>
      <c r="G55" s="714">
        <v>0</v>
      </c>
      <c r="H55" s="716"/>
      <c r="I55" s="467"/>
      <c r="J55" s="466">
        <f>G55*E55</f>
        <v>0</v>
      </c>
      <c r="K55" s="465"/>
      <c r="L55" s="464">
        <f>J55*CT_VALEUR_POINT*(1-CT_REMISE_POINTS)</f>
        <v>0</v>
      </c>
      <c r="P55" s="1"/>
    </row>
    <row r="56" spans="1:25" ht="15.75" customHeight="1" thickBot="1" x14ac:dyDescent="0.3">
      <c r="A56" s="453"/>
      <c r="B56" s="463" t="s">
        <v>154</v>
      </c>
      <c r="C56" s="462">
        <v>1</v>
      </c>
      <c r="D56" s="461" t="s">
        <v>155</v>
      </c>
      <c r="E56" s="460">
        <v>125</v>
      </c>
      <c r="F56" s="459">
        <v>1</v>
      </c>
      <c r="G56" s="717">
        <v>1</v>
      </c>
      <c r="H56" s="718"/>
      <c r="I56" s="458"/>
      <c r="J56" s="457">
        <f>G56*E56</f>
        <v>125</v>
      </c>
      <c r="K56" s="456"/>
      <c r="L56" s="455">
        <f t="shared" si="1"/>
        <v>56.250000000000007</v>
      </c>
      <c r="P56" s="1"/>
    </row>
    <row r="57" spans="1:25" ht="6.75" customHeight="1" thickBot="1" x14ac:dyDescent="0.3">
      <c r="B57" s="454"/>
      <c r="C57" s="415"/>
      <c r="D57" s="453"/>
      <c r="E57" s="453"/>
      <c r="F57" s="453"/>
      <c r="G57" s="453"/>
      <c r="H57" s="453"/>
      <c r="I57" s="453"/>
      <c r="J57" s="453"/>
      <c r="K57" s="453"/>
      <c r="L57" s="453"/>
      <c r="M57" s="453"/>
      <c r="P57" s="1"/>
    </row>
    <row r="58" spans="1:25" ht="30.75" customHeight="1" thickBot="1" x14ac:dyDescent="0.3">
      <c r="A58" s="453"/>
      <c r="B58" s="452" t="s">
        <v>362</v>
      </c>
      <c r="C58" s="719">
        <v>1.5</v>
      </c>
      <c r="D58" s="720"/>
      <c r="E58" s="721" t="s">
        <v>405</v>
      </c>
      <c r="F58" s="722"/>
      <c r="G58" s="451">
        <v>0.7</v>
      </c>
      <c r="H58" s="723" t="s">
        <v>406</v>
      </c>
      <c r="I58" s="724"/>
      <c r="J58" s="450">
        <f>SUM(J37:J56)</f>
        <v>73499</v>
      </c>
      <c r="K58" s="449" t="s">
        <v>407</v>
      </c>
      <c r="L58" s="448">
        <f>SUM(L37:L56)</f>
        <v>33074.550000000003</v>
      </c>
      <c r="P58" s="323" t="s">
        <v>587</v>
      </c>
      <c r="Q58" s="419" t="s">
        <v>588</v>
      </c>
      <c r="R58" s="419"/>
      <c r="S58" s="419"/>
      <c r="T58" s="419"/>
      <c r="U58" s="419"/>
      <c r="V58" s="419"/>
      <c r="W58" s="419"/>
      <c r="X58" s="419"/>
      <c r="Y58" s="419"/>
    </row>
    <row r="59" spans="1:25" ht="22.5" customHeight="1" thickBot="1" x14ac:dyDescent="0.3">
      <c r="B59" s="447" t="s">
        <v>408</v>
      </c>
      <c r="C59" s="446"/>
      <c r="D59" s="445"/>
      <c r="E59" s="445"/>
      <c r="F59" s="445"/>
      <c r="G59" s="445"/>
      <c r="H59" s="445"/>
      <c r="I59" s="445"/>
      <c r="J59" s="445"/>
      <c r="K59" s="445"/>
      <c r="L59" s="444"/>
      <c r="Q59" s="419"/>
      <c r="R59" s="419"/>
      <c r="S59" s="419"/>
      <c r="T59" s="419"/>
      <c r="U59" s="419"/>
      <c r="V59" s="419"/>
      <c r="W59" s="419"/>
      <c r="X59" s="419"/>
      <c r="Y59" s="419"/>
    </row>
    <row r="60" spans="1:25" ht="26.25" thickBot="1" x14ac:dyDescent="0.3">
      <c r="B60" s="443" t="s">
        <v>344</v>
      </c>
      <c r="C60" s="701" t="s">
        <v>345</v>
      </c>
      <c r="D60" s="702"/>
      <c r="E60" s="442" t="s">
        <v>409</v>
      </c>
      <c r="F60" s="441" t="s">
        <v>369</v>
      </c>
      <c r="G60" s="703" t="s">
        <v>340</v>
      </c>
      <c r="H60" s="704"/>
      <c r="I60" s="703" t="s">
        <v>348</v>
      </c>
      <c r="J60" s="705"/>
      <c r="K60" s="409" t="s">
        <v>385</v>
      </c>
      <c r="L60" s="407" t="s">
        <v>337</v>
      </c>
      <c r="P60" s="1"/>
      <c r="Q60" s="419"/>
      <c r="R60" s="419"/>
      <c r="S60" s="419"/>
      <c r="T60" s="419"/>
      <c r="U60" s="419"/>
      <c r="V60" s="419"/>
      <c r="W60" s="419"/>
      <c r="X60" s="419"/>
      <c r="Y60" s="419"/>
    </row>
    <row r="61" spans="1:25" ht="15" customHeight="1" x14ac:dyDescent="0.25">
      <c r="B61" s="440" t="s">
        <v>410</v>
      </c>
      <c r="C61" s="439">
        <v>5</v>
      </c>
      <c r="D61" s="438" t="s">
        <v>411</v>
      </c>
      <c r="E61" s="437">
        <v>139</v>
      </c>
      <c r="F61" s="436">
        <v>1</v>
      </c>
      <c r="G61" s="706">
        <v>0</v>
      </c>
      <c r="H61" s="707"/>
      <c r="I61" s="708"/>
      <c r="J61" s="709"/>
      <c r="K61" s="435"/>
      <c r="L61" s="434">
        <f>E61*G61</f>
        <v>0</v>
      </c>
      <c r="P61" s="1"/>
      <c r="Q61" s="419"/>
      <c r="R61" s="419"/>
      <c r="S61" s="419"/>
      <c r="T61" s="419"/>
      <c r="U61" s="419"/>
      <c r="V61" s="419"/>
      <c r="W61" s="419"/>
      <c r="X61" s="419"/>
      <c r="Y61" s="419"/>
    </row>
    <row r="62" spans="1:25" ht="15" customHeight="1" x14ac:dyDescent="0.25">
      <c r="B62" s="433" t="s">
        <v>412</v>
      </c>
      <c r="C62" s="432">
        <v>1</v>
      </c>
      <c r="D62" s="431" t="s">
        <v>359</v>
      </c>
      <c r="E62" s="430">
        <v>890</v>
      </c>
      <c r="F62" s="429">
        <v>36</v>
      </c>
      <c r="G62" s="706">
        <v>1</v>
      </c>
      <c r="H62" s="707"/>
      <c r="I62" s="710"/>
      <c r="J62" s="711"/>
      <c r="K62" s="423"/>
      <c r="L62" s="422">
        <f>E62*G62</f>
        <v>890</v>
      </c>
      <c r="P62" s="1"/>
      <c r="Q62" s="419"/>
      <c r="R62" s="419"/>
      <c r="S62" s="419"/>
      <c r="T62" s="419"/>
      <c r="U62" s="419"/>
      <c r="V62" s="419"/>
      <c r="W62" s="419"/>
      <c r="X62" s="419"/>
      <c r="Y62" s="419"/>
    </row>
    <row r="63" spans="1:25" ht="15.75" customHeight="1" thickBot="1" x14ac:dyDescent="0.3">
      <c r="B63" s="428" t="s">
        <v>413</v>
      </c>
      <c r="C63" s="427">
        <v>1</v>
      </c>
      <c r="D63" s="426" t="s">
        <v>414</v>
      </c>
      <c r="E63" s="425">
        <v>90</v>
      </c>
      <c r="F63" s="424">
        <v>1</v>
      </c>
      <c r="G63" s="687">
        <v>1</v>
      </c>
      <c r="H63" s="688"/>
      <c r="I63" s="689"/>
      <c r="J63" s="690"/>
      <c r="K63" s="423"/>
      <c r="L63" s="422">
        <f>E63*G63</f>
        <v>90</v>
      </c>
      <c r="P63" s="1"/>
      <c r="Q63" s="419"/>
      <c r="R63" s="419"/>
      <c r="S63" s="419"/>
      <c r="T63" s="419"/>
      <c r="U63" s="419"/>
      <c r="V63" s="419"/>
      <c r="W63" s="419"/>
      <c r="X63" s="419"/>
      <c r="Y63" s="419"/>
    </row>
    <row r="64" spans="1:25" ht="15.75" customHeight="1" thickBot="1" x14ac:dyDescent="0.3">
      <c r="B64" s="418"/>
      <c r="C64" s="417"/>
      <c r="D64" s="417"/>
      <c r="E64" s="417"/>
      <c r="F64" s="417"/>
      <c r="G64" s="417"/>
      <c r="H64" s="416"/>
      <c r="I64" s="416"/>
      <c r="J64" s="415"/>
      <c r="K64" s="421" t="s">
        <v>407</v>
      </c>
      <c r="L64" s="420">
        <f>SUM(L61:L63)</f>
        <v>980</v>
      </c>
      <c r="P64" s="323" t="s">
        <v>587</v>
      </c>
      <c r="Q64" s="419" t="s">
        <v>408</v>
      </c>
      <c r="R64" s="419"/>
      <c r="S64" s="419"/>
      <c r="T64" s="419"/>
      <c r="U64" s="419"/>
      <c r="V64" s="419"/>
      <c r="W64" s="419"/>
      <c r="X64" s="419"/>
      <c r="Y64" s="419"/>
    </row>
    <row r="65" spans="1:16" ht="11.25" customHeight="1" thickBot="1" x14ac:dyDescent="0.3">
      <c r="B65" s="418"/>
      <c r="C65" s="417"/>
      <c r="D65" s="417"/>
      <c r="E65" s="417"/>
      <c r="F65" s="417"/>
      <c r="G65" s="417"/>
      <c r="H65" s="416"/>
      <c r="I65" s="416"/>
      <c r="J65" s="415"/>
      <c r="K65" s="414"/>
      <c r="L65" s="413"/>
      <c r="P65" s="1"/>
    </row>
    <row r="66" spans="1:16" ht="21.75" thickBot="1" x14ac:dyDescent="0.3">
      <c r="B66" s="691" t="s">
        <v>363</v>
      </c>
      <c r="C66" s="692"/>
      <c r="D66" s="692"/>
      <c r="E66" s="692"/>
      <c r="F66" s="692"/>
      <c r="G66" s="692"/>
      <c r="H66" s="692"/>
      <c r="I66" s="692"/>
      <c r="J66" s="692"/>
      <c r="K66" s="693"/>
      <c r="L66" s="412">
        <f>L64+L58</f>
        <v>34054.550000000003</v>
      </c>
    </row>
    <row r="67" spans="1:16" ht="13.5" customHeight="1" thickBot="1" x14ac:dyDescent="0.3">
      <c r="B67" s="331"/>
      <c r="J67" s="2"/>
      <c r="K67" s="2"/>
    </row>
    <row r="68" spans="1:16" ht="19.5" thickBot="1" x14ac:dyDescent="0.35">
      <c r="B68" s="694" t="s">
        <v>415</v>
      </c>
      <c r="C68" s="695"/>
      <c r="D68" s="695"/>
      <c r="E68" s="695"/>
      <c r="F68" s="695"/>
      <c r="G68" s="695"/>
      <c r="H68" s="695"/>
      <c r="I68" s="695"/>
      <c r="J68" s="695"/>
      <c r="K68" s="411"/>
      <c r="L68" s="410"/>
    </row>
    <row r="69" spans="1:16" ht="40.5" customHeight="1" thickBot="1" x14ac:dyDescent="0.3">
      <c r="B69" s="696" t="s">
        <v>364</v>
      </c>
      <c r="C69" s="697"/>
      <c r="D69" s="697"/>
      <c r="E69" s="697"/>
      <c r="F69" s="697"/>
      <c r="G69" s="697"/>
      <c r="H69" s="409" t="s">
        <v>345</v>
      </c>
      <c r="I69" s="409" t="s">
        <v>339</v>
      </c>
      <c r="J69" s="408" t="s">
        <v>340</v>
      </c>
      <c r="K69" s="408" t="s">
        <v>341</v>
      </c>
      <c r="L69" s="407" t="s">
        <v>337</v>
      </c>
    </row>
    <row r="70" spans="1:16" x14ac:dyDescent="0.25">
      <c r="B70" s="698" t="s">
        <v>416</v>
      </c>
      <c r="C70" s="699"/>
      <c r="D70" s="699"/>
      <c r="E70" s="699"/>
      <c r="F70" s="699"/>
      <c r="G70" s="700"/>
      <c r="H70" s="406">
        <v>0.09</v>
      </c>
      <c r="I70" s="405">
        <f>ROUNDUP(L66*H70,0)</f>
        <v>3065</v>
      </c>
      <c r="J70" s="401">
        <v>1</v>
      </c>
      <c r="K70" s="404"/>
      <c r="L70" s="403">
        <f>I70*J70</f>
        <v>3065</v>
      </c>
    </row>
    <row r="71" spans="1:16" x14ac:dyDescent="0.25">
      <c r="A71" s="1">
        <v>13</v>
      </c>
      <c r="B71" s="677" t="s">
        <v>586</v>
      </c>
      <c r="C71" s="678"/>
      <c r="D71" s="678"/>
      <c r="E71" s="678"/>
      <c r="F71" s="678"/>
      <c r="G71" s="679"/>
      <c r="H71" s="399">
        <v>1</v>
      </c>
      <c r="I71" s="398">
        <v>115</v>
      </c>
      <c r="J71" s="401">
        <v>24</v>
      </c>
      <c r="K71" s="400"/>
      <c r="L71" s="397">
        <f>I71*J71</f>
        <v>2760</v>
      </c>
    </row>
    <row r="72" spans="1:16" x14ac:dyDescent="0.25">
      <c r="B72" s="677" t="s">
        <v>585</v>
      </c>
      <c r="C72" s="678"/>
      <c r="D72" s="678"/>
      <c r="E72" s="678"/>
      <c r="F72" s="678"/>
      <c r="G72" s="679"/>
      <c r="H72" s="399">
        <v>1</v>
      </c>
      <c r="I72" s="398">
        <v>100</v>
      </c>
      <c r="J72" s="401">
        <v>15</v>
      </c>
      <c r="K72" s="400"/>
      <c r="L72" s="397">
        <f t="shared" ref="L72:L79" si="2">I72*J72</f>
        <v>1500</v>
      </c>
    </row>
    <row r="73" spans="1:16" x14ac:dyDescent="0.25">
      <c r="A73" s="1">
        <v>26</v>
      </c>
      <c r="B73" s="677" t="s">
        <v>584</v>
      </c>
      <c r="C73" s="678"/>
      <c r="D73" s="678"/>
      <c r="E73" s="678"/>
      <c r="F73" s="678"/>
      <c r="G73" s="679"/>
      <c r="H73" s="399">
        <v>1</v>
      </c>
      <c r="I73" s="398">
        <v>85</v>
      </c>
      <c r="J73" s="401">
        <v>19</v>
      </c>
      <c r="K73" s="400"/>
      <c r="L73" s="397">
        <f t="shared" si="2"/>
        <v>1615</v>
      </c>
    </row>
    <row r="74" spans="1:16" x14ac:dyDescent="0.25">
      <c r="B74" s="677" t="s">
        <v>583</v>
      </c>
      <c r="C74" s="678"/>
      <c r="D74" s="678"/>
      <c r="E74" s="678"/>
      <c r="F74" s="678"/>
      <c r="G74" s="679"/>
      <c r="H74" s="399">
        <v>1</v>
      </c>
      <c r="I74" s="398">
        <v>110</v>
      </c>
      <c r="J74" s="401"/>
      <c r="K74" s="400"/>
      <c r="L74" s="397">
        <f t="shared" si="2"/>
        <v>0</v>
      </c>
    </row>
    <row r="75" spans="1:16" x14ac:dyDescent="0.25">
      <c r="B75" s="677" t="s">
        <v>582</v>
      </c>
      <c r="C75" s="678"/>
      <c r="D75" s="678"/>
      <c r="E75" s="678"/>
      <c r="F75" s="678"/>
      <c r="G75" s="679"/>
      <c r="H75" s="399">
        <v>1</v>
      </c>
      <c r="I75" s="398">
        <v>90</v>
      </c>
      <c r="J75" s="401"/>
      <c r="K75" s="402"/>
      <c r="L75" s="397">
        <f t="shared" si="2"/>
        <v>0</v>
      </c>
    </row>
    <row r="76" spans="1:16" x14ac:dyDescent="0.25">
      <c r="B76" s="677" t="s">
        <v>581</v>
      </c>
      <c r="C76" s="678"/>
      <c r="D76" s="678"/>
      <c r="E76" s="678"/>
      <c r="F76" s="678"/>
      <c r="G76" s="679"/>
      <c r="H76" s="399">
        <v>1</v>
      </c>
      <c r="I76" s="398">
        <v>80</v>
      </c>
      <c r="J76" s="401"/>
      <c r="K76" s="402"/>
      <c r="L76" s="397">
        <f t="shared" si="2"/>
        <v>0</v>
      </c>
    </row>
    <row r="77" spans="1:16" x14ac:dyDescent="0.25">
      <c r="A77" s="1">
        <v>1</v>
      </c>
      <c r="B77" s="677" t="s">
        <v>580</v>
      </c>
      <c r="C77" s="678"/>
      <c r="D77" s="678"/>
      <c r="E77" s="678"/>
      <c r="F77" s="678"/>
      <c r="G77" s="679"/>
      <c r="H77" s="399">
        <v>1</v>
      </c>
      <c r="I77" s="398">
        <v>950</v>
      </c>
      <c r="J77" s="401">
        <v>1</v>
      </c>
      <c r="K77" s="400"/>
      <c r="L77" s="397">
        <f t="shared" si="2"/>
        <v>950</v>
      </c>
    </row>
    <row r="78" spans="1:16" x14ac:dyDescent="0.25">
      <c r="B78" s="677" t="s">
        <v>423</v>
      </c>
      <c r="C78" s="678"/>
      <c r="D78" s="678"/>
      <c r="E78" s="678"/>
      <c r="F78" s="678"/>
      <c r="G78" s="679"/>
      <c r="H78" s="399">
        <v>1</v>
      </c>
      <c r="I78" s="398">
        <v>10</v>
      </c>
      <c r="J78" s="392">
        <v>32</v>
      </c>
      <c r="K78" s="391"/>
      <c r="L78" s="397">
        <f t="shared" si="2"/>
        <v>320</v>
      </c>
    </row>
    <row r="79" spans="1:16" ht="15.75" customHeight="1" x14ac:dyDescent="0.25">
      <c r="A79" s="1">
        <v>1</v>
      </c>
      <c r="B79" s="677" t="s">
        <v>424</v>
      </c>
      <c r="C79" s="678"/>
      <c r="D79" s="678"/>
      <c r="E79" s="678"/>
      <c r="F79" s="396"/>
      <c r="G79" s="395"/>
      <c r="H79" s="394">
        <v>1</v>
      </c>
      <c r="I79" s="393">
        <v>2590</v>
      </c>
      <c r="J79" s="392">
        <v>1</v>
      </c>
      <c r="K79" s="391"/>
      <c r="L79" s="390">
        <f t="shared" si="2"/>
        <v>2590</v>
      </c>
    </row>
    <row r="80" spans="1:16" ht="15.75" thickBot="1" x14ac:dyDescent="0.3">
      <c r="B80" s="680" t="s">
        <v>425</v>
      </c>
      <c r="C80" s="681"/>
      <c r="D80" s="681"/>
      <c r="E80" s="681"/>
      <c r="F80" s="681"/>
      <c r="G80" s="682"/>
      <c r="H80" s="389">
        <v>1</v>
      </c>
      <c r="I80" s="388">
        <v>130</v>
      </c>
      <c r="J80" s="387">
        <v>0</v>
      </c>
      <c r="K80" s="386"/>
      <c r="L80" s="385">
        <f>I80*J80</f>
        <v>0</v>
      </c>
    </row>
    <row r="81" spans="2:16" x14ac:dyDescent="0.25">
      <c r="B81" s="675" t="s">
        <v>426</v>
      </c>
      <c r="C81" s="676"/>
      <c r="D81" s="676"/>
      <c r="E81" s="676"/>
      <c r="F81" s="676"/>
      <c r="G81" s="676"/>
      <c r="H81" s="350"/>
      <c r="I81" s="350"/>
      <c r="J81" s="349"/>
      <c r="K81" s="348"/>
      <c r="L81" s="347"/>
    </row>
    <row r="82" spans="2:16" ht="15" customHeight="1" x14ac:dyDescent="0.25">
      <c r="B82" s="683" t="s">
        <v>427</v>
      </c>
      <c r="C82" s="684"/>
      <c r="D82" s="685" t="s">
        <v>427</v>
      </c>
      <c r="E82" s="684"/>
      <c r="F82" s="685" t="s">
        <v>427</v>
      </c>
      <c r="G82" s="686"/>
      <c r="H82" s="379" t="s">
        <v>428</v>
      </c>
      <c r="I82" s="377"/>
      <c r="J82" s="377"/>
      <c r="K82" s="371"/>
      <c r="L82" s="376">
        <f>I82*J82</f>
        <v>0</v>
      </c>
    </row>
    <row r="83" spans="2:16" ht="15" customHeight="1" x14ac:dyDescent="0.25">
      <c r="B83" s="382" t="s">
        <v>429</v>
      </c>
      <c r="C83" s="381"/>
      <c r="D83" s="381"/>
      <c r="E83" s="381"/>
      <c r="F83" s="381"/>
      <c r="G83" s="380"/>
      <c r="H83" s="379">
        <v>1</v>
      </c>
      <c r="I83" s="378">
        <v>150</v>
      </c>
      <c r="J83" s="377"/>
      <c r="K83" s="371"/>
      <c r="L83" s="376">
        <f t="shared" ref="L83:L90" si="3">I83*J83</f>
        <v>0</v>
      </c>
    </row>
    <row r="84" spans="2:16" ht="15" customHeight="1" x14ac:dyDescent="0.25">
      <c r="B84" s="384" t="s">
        <v>430</v>
      </c>
      <c r="C84" s="381"/>
      <c r="D84" s="383"/>
      <c r="E84" s="381"/>
      <c r="F84" s="383"/>
      <c r="G84" s="380"/>
      <c r="H84" s="379">
        <v>1</v>
      </c>
      <c r="I84" s="378">
        <v>85</v>
      </c>
      <c r="J84" s="377"/>
      <c r="K84" s="371"/>
      <c r="L84" s="376">
        <f t="shared" si="3"/>
        <v>0</v>
      </c>
    </row>
    <row r="85" spans="2:16" ht="15" customHeight="1" x14ac:dyDescent="0.25">
      <c r="B85" s="382" t="s">
        <v>431</v>
      </c>
      <c r="C85" s="381"/>
      <c r="D85" s="381"/>
      <c r="E85" s="381"/>
      <c r="F85" s="381"/>
      <c r="G85" s="380"/>
      <c r="H85" s="379">
        <v>1</v>
      </c>
      <c r="I85" s="378">
        <v>55</v>
      </c>
      <c r="J85" s="377"/>
      <c r="K85" s="371"/>
      <c r="L85" s="376">
        <f t="shared" si="3"/>
        <v>0</v>
      </c>
    </row>
    <row r="86" spans="2:16" ht="15" customHeight="1" x14ac:dyDescent="0.25">
      <c r="B86" s="382" t="s">
        <v>432</v>
      </c>
      <c r="C86" s="381"/>
      <c r="D86" s="381"/>
      <c r="E86" s="381"/>
      <c r="F86" s="381"/>
      <c r="G86" s="380"/>
      <c r="H86" s="379">
        <v>1</v>
      </c>
      <c r="I86" s="378">
        <v>35</v>
      </c>
      <c r="J86" s="377"/>
      <c r="K86" s="371"/>
      <c r="L86" s="376">
        <f t="shared" si="3"/>
        <v>0</v>
      </c>
    </row>
    <row r="87" spans="2:16" ht="15" customHeight="1" thickBot="1" x14ac:dyDescent="0.3">
      <c r="B87" s="661" t="s">
        <v>433</v>
      </c>
      <c r="C87" s="662"/>
      <c r="D87" s="662"/>
      <c r="E87" s="662"/>
      <c r="F87" s="662"/>
      <c r="G87" s="375"/>
      <c r="H87" s="374">
        <v>2</v>
      </c>
      <c r="I87" s="373"/>
      <c r="J87" s="372"/>
      <c r="K87" s="371"/>
      <c r="L87" s="370">
        <f t="shared" si="3"/>
        <v>0</v>
      </c>
    </row>
    <row r="88" spans="2:16" ht="4.5" customHeight="1" thickBot="1" x14ac:dyDescent="0.3">
      <c r="B88" s="369"/>
      <c r="C88" s="368"/>
      <c r="D88" s="368"/>
      <c r="E88" s="368"/>
      <c r="F88" s="368"/>
      <c r="G88" s="368"/>
      <c r="H88" s="367"/>
      <c r="I88" s="366"/>
      <c r="J88" s="365"/>
      <c r="K88" s="364"/>
      <c r="L88" s="363"/>
    </row>
    <row r="89" spans="2:16" ht="15" customHeight="1" x14ac:dyDescent="0.25">
      <c r="B89" s="663" t="s">
        <v>434</v>
      </c>
      <c r="C89" s="664"/>
      <c r="D89" s="664"/>
      <c r="E89" s="362"/>
      <c r="F89" s="362"/>
      <c r="G89" s="361"/>
      <c r="H89" s="360">
        <v>1</v>
      </c>
      <c r="I89" s="359">
        <v>200</v>
      </c>
      <c r="J89" s="358"/>
      <c r="K89" s="357"/>
      <c r="L89" s="356">
        <f t="shared" si="3"/>
        <v>0</v>
      </c>
    </row>
    <row r="90" spans="2:16" ht="15" customHeight="1" thickBot="1" x14ac:dyDescent="0.3">
      <c r="B90" s="665" t="s">
        <v>435</v>
      </c>
      <c r="C90" s="666">
        <v>1</v>
      </c>
      <c r="D90" s="666" t="s">
        <v>435</v>
      </c>
      <c r="E90" s="666">
        <v>1</v>
      </c>
      <c r="F90" s="666" t="s">
        <v>435</v>
      </c>
      <c r="G90" s="667">
        <v>1</v>
      </c>
      <c r="H90" s="355">
        <v>1</v>
      </c>
      <c r="I90" s="354">
        <v>400</v>
      </c>
      <c r="J90" s="353"/>
      <c r="K90" s="352"/>
      <c r="L90" s="351">
        <f t="shared" si="3"/>
        <v>0</v>
      </c>
    </row>
    <row r="91" spans="2:16" x14ac:dyDescent="0.25">
      <c r="B91" s="668"/>
      <c r="C91" s="669"/>
      <c r="D91" s="669"/>
      <c r="E91" s="669"/>
      <c r="F91" s="669"/>
      <c r="G91" s="670"/>
      <c r="H91" s="350"/>
      <c r="I91" s="350"/>
      <c r="J91" s="349"/>
      <c r="K91" s="348"/>
      <c r="L91" s="347"/>
    </row>
    <row r="92" spans="2:16" s="333" customFormat="1" ht="18" customHeight="1" thickBot="1" x14ac:dyDescent="0.3">
      <c r="B92" s="671" t="s">
        <v>365</v>
      </c>
      <c r="C92" s="672"/>
      <c r="D92" s="672"/>
      <c r="E92" s="672"/>
      <c r="F92" s="672"/>
      <c r="G92" s="672"/>
      <c r="H92" s="346">
        <v>0.09</v>
      </c>
      <c r="I92" s="346"/>
      <c r="J92" s="345">
        <v>1</v>
      </c>
      <c r="K92" s="345"/>
      <c r="L92" s="344">
        <f>SUM(L70:L90)*H92</f>
        <v>1152</v>
      </c>
      <c r="N92" s="343"/>
    </row>
    <row r="93" spans="2:16" s="327" customFormat="1" ht="15.75" customHeight="1" x14ac:dyDescent="0.25">
      <c r="B93" s="673" t="s">
        <v>366</v>
      </c>
      <c r="C93" s="674"/>
      <c r="D93" s="673" t="s">
        <v>340</v>
      </c>
      <c r="E93" s="674"/>
      <c r="F93" s="675" t="s">
        <v>367</v>
      </c>
      <c r="G93" s="676"/>
      <c r="H93" s="337"/>
      <c r="I93" s="337"/>
      <c r="J93" s="336"/>
      <c r="K93" s="335"/>
      <c r="L93" s="340"/>
      <c r="N93" s="328"/>
      <c r="P93" s="333"/>
    </row>
    <row r="94" spans="2:16" s="327" customFormat="1" x14ac:dyDescent="0.25">
      <c r="B94" s="342"/>
      <c r="C94" s="341"/>
      <c r="D94" s="656" t="s">
        <v>579</v>
      </c>
      <c r="E94" s="656"/>
      <c r="F94" s="656"/>
      <c r="G94" s="656"/>
      <c r="H94" s="337"/>
      <c r="I94" s="337"/>
      <c r="J94" s="336"/>
      <c r="K94" s="335"/>
      <c r="L94" s="340"/>
      <c r="N94" s="328"/>
      <c r="P94" s="333"/>
    </row>
    <row r="95" spans="2:16" s="327" customFormat="1" ht="15.75" thickBot="1" x14ac:dyDescent="0.3">
      <c r="B95" s="339"/>
      <c r="C95" s="338"/>
      <c r="D95" s="657"/>
      <c r="E95" s="657"/>
      <c r="F95" s="657"/>
      <c r="G95" s="657"/>
      <c r="H95" s="337"/>
      <c r="I95" s="337"/>
      <c r="J95" s="336"/>
      <c r="K95" s="335"/>
      <c r="L95" s="334"/>
      <c r="N95" s="328"/>
      <c r="P95" s="333"/>
    </row>
    <row r="96" spans="2:16" s="327" customFormat="1" ht="19.5" thickBot="1" x14ac:dyDescent="0.25">
      <c r="B96" s="658" t="s">
        <v>368</v>
      </c>
      <c r="C96" s="659"/>
      <c r="D96" s="659"/>
      <c r="E96" s="659"/>
      <c r="F96" s="659"/>
      <c r="G96" s="659"/>
      <c r="H96" s="659"/>
      <c r="I96" s="659"/>
      <c r="J96" s="659"/>
      <c r="K96" s="660"/>
      <c r="L96" s="332">
        <f>SUM(L70:L95)</f>
        <v>13952</v>
      </c>
      <c r="N96" s="328"/>
    </row>
    <row r="97" spans="2:17" s="327" customFormat="1" ht="12.75" x14ac:dyDescent="0.2">
      <c r="B97" s="331"/>
      <c r="C97" s="330"/>
      <c r="L97" s="329"/>
      <c r="N97" s="328"/>
    </row>
    <row r="98" spans="2:17" ht="15.75" thickBot="1" x14ac:dyDescent="0.3"/>
    <row r="99" spans="2:17" ht="19.5" thickBot="1" x14ac:dyDescent="0.35">
      <c r="K99" s="326" t="s">
        <v>484</v>
      </c>
      <c r="L99" s="325">
        <f>L25+L32+L66+L96</f>
        <v>50937.950000000004</v>
      </c>
    </row>
    <row r="100" spans="2:17" ht="19.5" thickBot="1" x14ac:dyDescent="0.35">
      <c r="K100" s="326" t="s">
        <v>485</v>
      </c>
      <c r="L100" s="325">
        <v>-1850</v>
      </c>
      <c r="P100" s="323" t="s">
        <v>578</v>
      </c>
      <c r="Q100" s="322" t="s">
        <v>485</v>
      </c>
    </row>
    <row r="101" spans="2:17" ht="19.5" thickBot="1" x14ac:dyDescent="0.35">
      <c r="K101" s="326" t="s">
        <v>486</v>
      </c>
      <c r="L101" s="325">
        <f>L99+L100</f>
        <v>49087.950000000004</v>
      </c>
    </row>
    <row r="102" spans="2:17" ht="16.5" thickBot="1" x14ac:dyDescent="0.3">
      <c r="L102" s="320">
        <f>L96-L103</f>
        <v>12952.596</v>
      </c>
      <c r="P102" s="323" t="s">
        <v>577</v>
      </c>
      <c r="Q102" s="322" t="s">
        <v>576</v>
      </c>
    </row>
    <row r="103" spans="2:17" ht="16.5" thickBot="1" x14ac:dyDescent="0.3">
      <c r="L103" s="324">
        <f>L77+J70*(50*((3+0.98*(1+0.98))/5))</f>
        <v>999.404</v>
      </c>
      <c r="P103" s="323" t="s">
        <v>575</v>
      </c>
      <c r="Q103" s="322" t="s">
        <v>574</v>
      </c>
    </row>
    <row r="105" spans="2:17" x14ac:dyDescent="0.25">
      <c r="L105" s="321">
        <v>60631.009653760004</v>
      </c>
    </row>
    <row r="115" spans="12:12" x14ac:dyDescent="0.25">
      <c r="L115" s="320">
        <f>L99-L105</f>
        <v>-9693.0596537599995</v>
      </c>
    </row>
  </sheetData>
  <mergeCells count="110">
    <mergeCell ref="D94:E94"/>
    <mergeCell ref="F94:G94"/>
    <mergeCell ref="D95:E95"/>
    <mergeCell ref="F95:G95"/>
    <mergeCell ref="B96:K96"/>
    <mergeCell ref="B87:F87"/>
    <mergeCell ref="B89:D89"/>
    <mergeCell ref="B90:G90"/>
    <mergeCell ref="B91:G91"/>
    <mergeCell ref="B92:G92"/>
    <mergeCell ref="B93:C93"/>
    <mergeCell ref="D93:E93"/>
    <mergeCell ref="F93:G93"/>
    <mergeCell ref="B77:G77"/>
    <mergeCell ref="B78:G78"/>
    <mergeCell ref="B79:E79"/>
    <mergeCell ref="B80:G80"/>
    <mergeCell ref="B81:G81"/>
    <mergeCell ref="B82:G82"/>
    <mergeCell ref="B71:G71"/>
    <mergeCell ref="B72:G72"/>
    <mergeCell ref="B73:G73"/>
    <mergeCell ref="B74:G74"/>
    <mergeCell ref="B75:G75"/>
    <mergeCell ref="B76:G76"/>
    <mergeCell ref="G63:H63"/>
    <mergeCell ref="I63:J63"/>
    <mergeCell ref="B66:K66"/>
    <mergeCell ref="B68:J68"/>
    <mergeCell ref="B69:G69"/>
    <mergeCell ref="B70:G70"/>
    <mergeCell ref="C60:D60"/>
    <mergeCell ref="G60:H60"/>
    <mergeCell ref="I60:J60"/>
    <mergeCell ref="G61:H61"/>
    <mergeCell ref="I61:J61"/>
    <mergeCell ref="G62:H62"/>
    <mergeCell ref="I62:J62"/>
    <mergeCell ref="G53:H53"/>
    <mergeCell ref="G54:H54"/>
    <mergeCell ref="G55:H55"/>
    <mergeCell ref="G56:H56"/>
    <mergeCell ref="C58:D58"/>
    <mergeCell ref="E58:F58"/>
    <mergeCell ref="H58:I58"/>
    <mergeCell ref="B48:B49"/>
    <mergeCell ref="G48:H48"/>
    <mergeCell ref="G49:H49"/>
    <mergeCell ref="B50:B51"/>
    <mergeCell ref="G50:H50"/>
    <mergeCell ref="G51:H51"/>
    <mergeCell ref="G40:H40"/>
    <mergeCell ref="G41:H41"/>
    <mergeCell ref="G42:H42"/>
    <mergeCell ref="G44:H44"/>
    <mergeCell ref="G45:H45"/>
    <mergeCell ref="G46:H46"/>
    <mergeCell ref="N30:N44"/>
    <mergeCell ref="B31:G31"/>
    <mergeCell ref="H31:I31"/>
    <mergeCell ref="B32:K32"/>
    <mergeCell ref="B34:J34"/>
    <mergeCell ref="C36:D36"/>
    <mergeCell ref="G36:H36"/>
    <mergeCell ref="G37:H37"/>
    <mergeCell ref="G38:H38"/>
    <mergeCell ref="G39:H39"/>
    <mergeCell ref="B28:G28"/>
    <mergeCell ref="H28:I28"/>
    <mergeCell ref="B29:G29"/>
    <mergeCell ref="H29:I29"/>
    <mergeCell ref="B30:G30"/>
    <mergeCell ref="H30:I30"/>
    <mergeCell ref="B21:E21"/>
    <mergeCell ref="H21:I21"/>
    <mergeCell ref="B23:K23"/>
    <mergeCell ref="B24:K24"/>
    <mergeCell ref="B25:K25"/>
    <mergeCell ref="B27:J27"/>
    <mergeCell ref="B18:E18"/>
    <mergeCell ref="H18:I18"/>
    <mergeCell ref="B19:E19"/>
    <mergeCell ref="H19:I19"/>
    <mergeCell ref="B20:E20"/>
    <mergeCell ref="H20:I20"/>
    <mergeCell ref="B15:E15"/>
    <mergeCell ref="H15:I15"/>
    <mergeCell ref="B16:E16"/>
    <mergeCell ref="H16:I16"/>
    <mergeCell ref="B17:E17"/>
    <mergeCell ref="H17:I17"/>
    <mergeCell ref="B13:E13"/>
    <mergeCell ref="H13:I13"/>
    <mergeCell ref="B14:E14"/>
    <mergeCell ref="H14:I14"/>
    <mergeCell ref="B9:E9"/>
    <mergeCell ref="H9:I9"/>
    <mergeCell ref="B10:E10"/>
    <mergeCell ref="H10:I10"/>
    <mergeCell ref="B11:E11"/>
    <mergeCell ref="H11:I11"/>
    <mergeCell ref="C4:D4"/>
    <mergeCell ref="B6:L6"/>
    <mergeCell ref="B7:E7"/>
    <mergeCell ref="F7:G7"/>
    <mergeCell ref="H7:I7"/>
    <mergeCell ref="B8:E8"/>
    <mergeCell ref="H8:I8"/>
    <mergeCell ref="B12:E12"/>
    <mergeCell ref="H12:I12"/>
  </mergeCells>
  <pageMargins left="0.25" right="0.25" top="0.75" bottom="0.75" header="0.3" footer="0.3"/>
  <pageSetup paperSize="9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1">
    <tabColor theme="0"/>
  </sheetPr>
  <dimension ref="A1:Y115"/>
  <sheetViews>
    <sheetView topLeftCell="A47" zoomScale="80" zoomScaleNormal="80" workbookViewId="0">
      <selection activeCell="G51" sqref="G51:H51"/>
    </sheetView>
  </sheetViews>
  <sheetFormatPr baseColWidth="10" defaultRowHeight="15" x14ac:dyDescent="0.25"/>
  <cols>
    <col min="1" max="1" width="11.42578125" style="1"/>
    <col min="2" max="2" width="29.28515625" style="1" customWidth="1"/>
    <col min="3" max="3" width="6.28515625" style="319" customWidth="1"/>
    <col min="4" max="4" width="24.140625" style="1" customWidth="1"/>
    <col min="5" max="5" width="8.7109375" style="1" customWidth="1"/>
    <col min="6" max="6" width="11.140625" style="1" customWidth="1"/>
    <col min="7" max="8" width="8.140625" style="1" customWidth="1"/>
    <col min="9" max="9" width="13" style="1" customWidth="1"/>
    <col min="10" max="10" width="17.28515625" style="1" customWidth="1"/>
    <col min="11" max="11" width="23.28515625" style="1" customWidth="1"/>
    <col min="12" max="12" width="21.42578125" style="1" customWidth="1"/>
    <col min="13" max="13" width="5.85546875" style="1" customWidth="1"/>
    <col min="14" max="14" width="4.7109375" style="318" customWidth="1"/>
    <col min="15" max="15" width="4.28515625" customWidth="1"/>
    <col min="16" max="16" width="14.5703125" style="317" customWidth="1"/>
    <col min="17" max="17" width="16.28515625" style="1" customWidth="1"/>
    <col min="18" max="16384" width="11.42578125" style="1"/>
  </cols>
  <sheetData>
    <row r="1" spans="2:20" ht="23.25" x14ac:dyDescent="0.35">
      <c r="O1" s="318"/>
      <c r="P1" s="577" t="s">
        <v>609</v>
      </c>
      <c r="Q1" s="318"/>
      <c r="R1" s="318"/>
      <c r="S1" s="318"/>
      <c r="T1" s="318"/>
    </row>
    <row r="2" spans="2:20" ht="15.75" thickBot="1" x14ac:dyDescent="0.3">
      <c r="O2" s="1"/>
      <c r="P2" s="1"/>
    </row>
    <row r="3" spans="2:20" ht="16.5" thickBot="1" x14ac:dyDescent="0.3">
      <c r="O3" s="1"/>
      <c r="P3" s="576" t="s">
        <v>608</v>
      </c>
      <c r="Q3" s="323" t="s">
        <v>607</v>
      </c>
    </row>
    <row r="4" spans="2:20" ht="41.25" customHeight="1" x14ac:dyDescent="0.25">
      <c r="B4" s="575" t="s">
        <v>606</v>
      </c>
      <c r="C4" s="768">
        <v>42430</v>
      </c>
      <c r="D4" s="768"/>
      <c r="E4" s="574"/>
      <c r="F4" s="573"/>
      <c r="G4" s="573"/>
      <c r="H4" s="573"/>
      <c r="I4" s="573"/>
      <c r="J4" s="573"/>
      <c r="K4" s="573"/>
      <c r="L4" s="573"/>
      <c r="O4" s="1"/>
      <c r="P4" s="1"/>
    </row>
    <row r="5" spans="2:20" ht="26.25" thickBot="1" x14ac:dyDescent="0.3">
      <c r="P5" s="572" t="s">
        <v>605</v>
      </c>
      <c r="Q5" s="572" t="s">
        <v>604</v>
      </c>
    </row>
    <row r="6" spans="2:20" ht="18.75" x14ac:dyDescent="0.3">
      <c r="B6" s="694" t="s">
        <v>603</v>
      </c>
      <c r="C6" s="695"/>
      <c r="D6" s="695"/>
      <c r="E6" s="695"/>
      <c r="F6" s="695"/>
      <c r="G6" s="695"/>
      <c r="H6" s="695"/>
      <c r="I6" s="695"/>
      <c r="J6" s="695"/>
      <c r="K6" s="695"/>
      <c r="L6" s="769"/>
    </row>
    <row r="7" spans="2:20" ht="18" customHeight="1" thickBot="1" x14ac:dyDescent="0.3">
      <c r="B7" s="770" t="s">
        <v>336</v>
      </c>
      <c r="C7" s="771"/>
      <c r="D7" s="771"/>
      <c r="E7" s="772"/>
      <c r="F7" s="770" t="s">
        <v>345</v>
      </c>
      <c r="G7" s="772"/>
      <c r="H7" s="770" t="s">
        <v>339</v>
      </c>
      <c r="I7" s="772"/>
      <c r="J7" s="571" t="s">
        <v>340</v>
      </c>
      <c r="K7" s="571" t="s">
        <v>369</v>
      </c>
      <c r="L7" s="571" t="s">
        <v>337</v>
      </c>
    </row>
    <row r="8" spans="2:20" ht="15" customHeight="1" thickBot="1" x14ac:dyDescent="0.3">
      <c r="B8" s="773" t="s">
        <v>370</v>
      </c>
      <c r="C8" s="774"/>
      <c r="D8" s="774"/>
      <c r="E8" s="775"/>
      <c r="F8" s="570" t="s">
        <v>371</v>
      </c>
      <c r="G8" s="569" t="s">
        <v>350</v>
      </c>
      <c r="H8" s="776"/>
      <c r="I8" s="777"/>
      <c r="J8" s="568">
        <v>0</v>
      </c>
      <c r="K8" s="563">
        <v>36</v>
      </c>
      <c r="L8" s="567">
        <f>H8*J8</f>
        <v>0</v>
      </c>
      <c r="P8" s="323" t="s">
        <v>595</v>
      </c>
      <c r="Q8" s="322" t="s">
        <v>602</v>
      </c>
    </row>
    <row r="9" spans="2:20" ht="16.5" customHeight="1" thickBot="1" x14ac:dyDescent="0.3">
      <c r="B9" s="683" t="s">
        <v>372</v>
      </c>
      <c r="C9" s="685"/>
      <c r="D9" s="685"/>
      <c r="E9" s="757"/>
      <c r="F9" s="566">
        <v>1000</v>
      </c>
      <c r="G9" s="565" t="s">
        <v>350</v>
      </c>
      <c r="H9" s="760">
        <v>975</v>
      </c>
      <c r="I9" s="761">
        <v>975</v>
      </c>
      <c r="J9" s="564">
        <v>1</v>
      </c>
      <c r="K9" s="563">
        <v>36</v>
      </c>
      <c r="L9" s="567">
        <f>H9*J9</f>
        <v>975</v>
      </c>
      <c r="P9" s="323" t="s">
        <v>595</v>
      </c>
      <c r="Q9" s="322" t="s">
        <v>601</v>
      </c>
    </row>
    <row r="10" spans="2:20" ht="16.5" customHeight="1" thickBot="1" x14ac:dyDescent="0.3">
      <c r="B10" s="683" t="s">
        <v>373</v>
      </c>
      <c r="C10" s="685"/>
      <c r="D10" s="685"/>
      <c r="E10" s="757"/>
      <c r="F10" s="566">
        <v>200</v>
      </c>
      <c r="G10" s="565" t="s">
        <v>350</v>
      </c>
      <c r="H10" s="760"/>
      <c r="I10" s="761"/>
      <c r="J10" s="564">
        <v>0</v>
      </c>
      <c r="K10" s="563">
        <v>36</v>
      </c>
      <c r="L10" s="562">
        <f>J10*H10</f>
        <v>0</v>
      </c>
      <c r="P10" s="323" t="s">
        <v>595</v>
      </c>
      <c r="Q10" s="322" t="s">
        <v>600</v>
      </c>
    </row>
    <row r="11" spans="2:20" ht="16.5" customHeight="1" thickBot="1" x14ac:dyDescent="0.3">
      <c r="B11" s="683" t="s">
        <v>374</v>
      </c>
      <c r="C11" s="685"/>
      <c r="D11" s="685"/>
      <c r="E11" s="757"/>
      <c r="F11" s="566">
        <v>100</v>
      </c>
      <c r="G11" s="565" t="s">
        <v>350</v>
      </c>
      <c r="H11" s="760"/>
      <c r="I11" s="761"/>
      <c r="J11" s="564">
        <v>0</v>
      </c>
      <c r="K11" s="563">
        <v>36</v>
      </c>
      <c r="L11" s="562">
        <f t="shared" ref="L11:L21" si="0">H11*J11</f>
        <v>0</v>
      </c>
      <c r="P11" s="323" t="s">
        <v>595</v>
      </c>
      <c r="Q11" s="322" t="s">
        <v>599</v>
      </c>
    </row>
    <row r="12" spans="2:20" ht="16.5" customHeight="1" thickBot="1" x14ac:dyDescent="0.3">
      <c r="B12" s="683" t="s">
        <v>375</v>
      </c>
      <c r="C12" s="685"/>
      <c r="D12" s="685"/>
      <c r="E12" s="757"/>
      <c r="F12" s="566">
        <v>100</v>
      </c>
      <c r="G12" s="565" t="s">
        <v>350</v>
      </c>
      <c r="H12" s="760">
        <v>1320</v>
      </c>
      <c r="I12" s="761">
        <v>1013</v>
      </c>
      <c r="J12" s="564">
        <v>0</v>
      </c>
      <c r="K12" s="563">
        <v>36</v>
      </c>
      <c r="L12" s="562">
        <f t="shared" si="0"/>
        <v>0</v>
      </c>
      <c r="P12" s="323" t="s">
        <v>595</v>
      </c>
      <c r="Q12" s="322" t="s">
        <v>598</v>
      </c>
    </row>
    <row r="13" spans="2:20" ht="16.5" customHeight="1" thickBot="1" x14ac:dyDescent="0.3">
      <c r="B13" s="683" t="s">
        <v>376</v>
      </c>
      <c r="C13" s="685"/>
      <c r="D13" s="685"/>
      <c r="E13" s="757"/>
      <c r="F13" s="566">
        <v>10</v>
      </c>
      <c r="G13" s="565" t="s">
        <v>350</v>
      </c>
      <c r="H13" s="760"/>
      <c r="I13" s="761"/>
      <c r="J13" s="564">
        <v>0</v>
      </c>
      <c r="K13" s="563">
        <v>36</v>
      </c>
      <c r="L13" s="562">
        <f t="shared" si="0"/>
        <v>0</v>
      </c>
      <c r="P13" s="323" t="s">
        <v>595</v>
      </c>
      <c r="Q13" s="322" t="s">
        <v>598</v>
      </c>
    </row>
    <row r="14" spans="2:20" ht="16.5" customHeight="1" thickBot="1" x14ac:dyDescent="0.3">
      <c r="B14" s="683" t="s">
        <v>377</v>
      </c>
      <c r="C14" s="685"/>
      <c r="D14" s="685"/>
      <c r="E14" s="757"/>
      <c r="F14" s="566">
        <v>100</v>
      </c>
      <c r="G14" s="565" t="s">
        <v>350</v>
      </c>
      <c r="H14" s="760"/>
      <c r="I14" s="761"/>
      <c r="J14" s="564">
        <v>0</v>
      </c>
      <c r="K14" s="563">
        <v>36</v>
      </c>
      <c r="L14" s="562">
        <f t="shared" si="0"/>
        <v>0</v>
      </c>
      <c r="P14" s="323" t="s">
        <v>595</v>
      </c>
      <c r="Q14" s="322" t="s">
        <v>597</v>
      </c>
    </row>
    <row r="15" spans="2:20" ht="16.5" customHeight="1" thickBot="1" x14ac:dyDescent="0.3">
      <c r="B15" s="683" t="s">
        <v>378</v>
      </c>
      <c r="C15" s="685"/>
      <c r="D15" s="685"/>
      <c r="E15" s="757"/>
      <c r="F15" s="566">
        <v>10</v>
      </c>
      <c r="G15" s="565" t="s">
        <v>350</v>
      </c>
      <c r="H15" s="760"/>
      <c r="I15" s="761"/>
      <c r="J15" s="564">
        <v>0</v>
      </c>
      <c r="K15" s="563">
        <v>36</v>
      </c>
      <c r="L15" s="562">
        <f t="shared" si="0"/>
        <v>0</v>
      </c>
      <c r="P15" s="323" t="s">
        <v>595</v>
      </c>
      <c r="Q15" s="322" t="s">
        <v>597</v>
      </c>
    </row>
    <row r="16" spans="2:20" ht="16.5" customHeight="1" thickBot="1" x14ac:dyDescent="0.3">
      <c r="B16" s="683" t="s">
        <v>379</v>
      </c>
      <c r="C16" s="685"/>
      <c r="D16" s="685"/>
      <c r="E16" s="757"/>
      <c r="F16" s="566">
        <v>20</v>
      </c>
      <c r="G16" s="565" t="s">
        <v>350</v>
      </c>
      <c r="H16" s="760"/>
      <c r="I16" s="761"/>
      <c r="J16" s="564">
        <v>0</v>
      </c>
      <c r="K16" s="563">
        <v>36</v>
      </c>
      <c r="L16" s="562">
        <f t="shared" si="0"/>
        <v>0</v>
      </c>
      <c r="P16" s="323" t="s">
        <v>595</v>
      </c>
      <c r="Q16" s="322" t="s">
        <v>596</v>
      </c>
    </row>
    <row r="17" spans="1:25" ht="15" customHeight="1" thickBot="1" x14ac:dyDescent="0.3">
      <c r="B17" s="683" t="s">
        <v>379</v>
      </c>
      <c r="C17" s="685"/>
      <c r="D17" s="685"/>
      <c r="E17" s="757"/>
      <c r="F17" s="566">
        <v>10</v>
      </c>
      <c r="G17" s="565" t="s">
        <v>350</v>
      </c>
      <c r="H17" s="760"/>
      <c r="I17" s="761"/>
      <c r="J17" s="564" t="s">
        <v>579</v>
      </c>
      <c r="K17" s="563">
        <v>36</v>
      </c>
      <c r="L17" s="562">
        <f t="shared" si="0"/>
        <v>0</v>
      </c>
      <c r="P17" s="323" t="s">
        <v>595</v>
      </c>
      <c r="Q17" s="322" t="s">
        <v>596</v>
      </c>
    </row>
    <row r="18" spans="1:25" ht="15" customHeight="1" thickBot="1" x14ac:dyDescent="0.3">
      <c r="B18" s="683" t="s">
        <v>380</v>
      </c>
      <c r="C18" s="685"/>
      <c r="D18" s="685"/>
      <c r="E18" s="757"/>
      <c r="F18" s="566">
        <v>20</v>
      </c>
      <c r="G18" s="565" t="s">
        <v>350</v>
      </c>
      <c r="H18" s="760">
        <v>720</v>
      </c>
      <c r="I18" s="761">
        <v>136</v>
      </c>
      <c r="J18" s="564">
        <v>1</v>
      </c>
      <c r="K18" s="563">
        <v>36</v>
      </c>
      <c r="L18" s="562">
        <f t="shared" si="0"/>
        <v>720</v>
      </c>
      <c r="P18" s="323" t="s">
        <v>595</v>
      </c>
      <c r="Q18" s="322" t="s">
        <v>596</v>
      </c>
    </row>
    <row r="19" spans="1:25" ht="15" customHeight="1" thickBot="1" x14ac:dyDescent="0.3">
      <c r="B19" s="683" t="s">
        <v>381</v>
      </c>
      <c r="C19" s="685"/>
      <c r="D19" s="685"/>
      <c r="E19" s="757"/>
      <c r="F19" s="566">
        <v>20</v>
      </c>
      <c r="G19" s="565" t="s">
        <v>350</v>
      </c>
      <c r="H19" s="760"/>
      <c r="I19" s="761"/>
      <c r="J19" s="564">
        <v>0</v>
      </c>
      <c r="K19" s="563">
        <v>36</v>
      </c>
      <c r="L19" s="562">
        <f t="shared" si="0"/>
        <v>0</v>
      </c>
      <c r="P19" s="323" t="s">
        <v>595</v>
      </c>
      <c r="Q19" s="322" t="s">
        <v>594</v>
      </c>
    </row>
    <row r="20" spans="1:25" ht="15" customHeight="1" thickBot="1" x14ac:dyDescent="0.3">
      <c r="B20" s="683" t="s">
        <v>381</v>
      </c>
      <c r="C20" s="685"/>
      <c r="D20" s="685"/>
      <c r="E20" s="757"/>
      <c r="F20" s="566">
        <v>10</v>
      </c>
      <c r="G20" s="565" t="s">
        <v>350</v>
      </c>
      <c r="H20" s="760"/>
      <c r="I20" s="761"/>
      <c r="J20" s="564" t="s">
        <v>579</v>
      </c>
      <c r="K20" s="563">
        <v>36</v>
      </c>
      <c r="L20" s="562">
        <f t="shared" si="0"/>
        <v>0</v>
      </c>
      <c r="P20" s="323" t="s">
        <v>595</v>
      </c>
      <c r="Q20" s="322" t="s">
        <v>594</v>
      </c>
    </row>
    <row r="21" spans="1:25" ht="15.75" customHeight="1" thickBot="1" x14ac:dyDescent="0.3">
      <c r="B21" s="683" t="s">
        <v>382</v>
      </c>
      <c r="C21" s="685"/>
      <c r="D21" s="685"/>
      <c r="E21" s="757"/>
      <c r="F21" s="566">
        <v>1</v>
      </c>
      <c r="G21" s="565" t="s">
        <v>350</v>
      </c>
      <c r="H21" s="760"/>
      <c r="I21" s="761"/>
      <c r="J21" s="564">
        <v>0</v>
      </c>
      <c r="K21" s="563">
        <v>36</v>
      </c>
      <c r="L21" s="562">
        <f t="shared" si="0"/>
        <v>0</v>
      </c>
      <c r="P21" s="323" t="s">
        <v>595</v>
      </c>
      <c r="Q21" s="322" t="s">
        <v>594</v>
      </c>
    </row>
    <row r="22" spans="1:25" ht="15.75" hidden="1" customHeight="1" thickBot="1" x14ac:dyDescent="0.3">
      <c r="B22" s="454"/>
      <c r="C22" s="494"/>
      <c r="D22" s="453"/>
      <c r="E22" s="453"/>
      <c r="F22" s="453"/>
      <c r="G22" s="453"/>
      <c r="H22" s="453"/>
      <c r="I22" s="453"/>
      <c r="J22" s="453"/>
      <c r="K22" s="453"/>
      <c r="L22" s="561"/>
      <c r="Q22" s="1" t="s">
        <v>594</v>
      </c>
    </row>
    <row r="23" spans="1:25" ht="18.75" x14ac:dyDescent="0.3">
      <c r="B23" s="762" t="s">
        <v>383</v>
      </c>
      <c r="C23" s="763"/>
      <c r="D23" s="763"/>
      <c r="E23" s="763"/>
      <c r="F23" s="763"/>
      <c r="G23" s="763"/>
      <c r="H23" s="763"/>
      <c r="I23" s="763"/>
      <c r="J23" s="763"/>
      <c r="K23" s="764"/>
      <c r="L23" s="560">
        <f>L8+L9</f>
        <v>975</v>
      </c>
      <c r="P23" s="1"/>
    </row>
    <row r="24" spans="1:25" ht="19.5" thickBot="1" x14ac:dyDescent="0.35">
      <c r="B24" s="765" t="s">
        <v>384</v>
      </c>
      <c r="C24" s="766"/>
      <c r="D24" s="766"/>
      <c r="E24" s="766"/>
      <c r="F24" s="766"/>
      <c r="G24" s="766"/>
      <c r="H24" s="766"/>
      <c r="I24" s="766"/>
      <c r="J24" s="766"/>
      <c r="K24" s="767"/>
      <c r="L24" s="559">
        <f>L25-L23</f>
        <v>720</v>
      </c>
      <c r="P24" s="1"/>
    </row>
    <row r="25" spans="1:25" ht="19.5" thickBot="1" x14ac:dyDescent="0.35">
      <c r="B25" s="658" t="s">
        <v>338</v>
      </c>
      <c r="C25" s="659"/>
      <c r="D25" s="659"/>
      <c r="E25" s="659"/>
      <c r="F25" s="659"/>
      <c r="G25" s="659"/>
      <c r="H25" s="659"/>
      <c r="I25" s="659"/>
      <c r="J25" s="659"/>
      <c r="K25" s="660"/>
      <c r="L25" s="558">
        <f>SUM(L8:L22)</f>
        <v>1695</v>
      </c>
      <c r="P25" s="1"/>
    </row>
    <row r="26" spans="1:25" ht="15.75" thickBot="1" x14ac:dyDescent="0.3"/>
    <row r="27" spans="1:25" ht="19.5" thickBot="1" x14ac:dyDescent="0.35">
      <c r="B27" s="694" t="s">
        <v>593</v>
      </c>
      <c r="C27" s="695"/>
      <c r="D27" s="695"/>
      <c r="E27" s="695"/>
      <c r="F27" s="695"/>
      <c r="G27" s="695"/>
      <c r="H27" s="695"/>
      <c r="I27" s="695"/>
      <c r="J27" s="695"/>
      <c r="K27" s="411"/>
      <c r="L27" s="410"/>
    </row>
    <row r="28" spans="1:25" ht="18.75" customHeight="1" thickBot="1" x14ac:dyDescent="0.3">
      <c r="B28" s="753" t="s">
        <v>336</v>
      </c>
      <c r="C28" s="754"/>
      <c r="D28" s="754"/>
      <c r="E28" s="754"/>
      <c r="F28" s="754"/>
      <c r="G28" s="755"/>
      <c r="H28" s="753" t="s">
        <v>339</v>
      </c>
      <c r="I28" s="756"/>
      <c r="J28" s="409" t="s">
        <v>340</v>
      </c>
      <c r="K28" s="409" t="s">
        <v>385</v>
      </c>
      <c r="L28" s="407" t="s">
        <v>337</v>
      </c>
    </row>
    <row r="29" spans="1:25" ht="30" customHeight="1" thickBot="1" x14ac:dyDescent="0.3">
      <c r="A29" s="1">
        <v>4</v>
      </c>
      <c r="B29" s="683" t="s">
        <v>386</v>
      </c>
      <c r="C29" s="685"/>
      <c r="D29" s="685"/>
      <c r="E29" s="685"/>
      <c r="F29" s="685"/>
      <c r="G29" s="757"/>
      <c r="H29" s="758">
        <v>136.5</v>
      </c>
      <c r="I29" s="759"/>
      <c r="J29" s="401">
        <v>0</v>
      </c>
      <c r="K29" s="557"/>
      <c r="L29" s="556">
        <f>H29*J29</f>
        <v>0</v>
      </c>
      <c r="P29" s="323" t="s">
        <v>590</v>
      </c>
      <c r="Q29" s="322" t="s">
        <v>592</v>
      </c>
    </row>
    <row r="30" spans="1:25" ht="30" customHeight="1" thickBot="1" x14ac:dyDescent="0.3">
      <c r="B30" s="743" t="s">
        <v>487</v>
      </c>
      <c r="C30" s="744"/>
      <c r="D30" s="744"/>
      <c r="E30" s="744"/>
      <c r="F30" s="744"/>
      <c r="G30" s="745"/>
      <c r="H30" s="746">
        <v>19.7</v>
      </c>
      <c r="I30" s="747"/>
      <c r="J30" s="401">
        <v>22</v>
      </c>
      <c r="K30" s="557"/>
      <c r="L30" s="556">
        <f>H30*J30</f>
        <v>433.4</v>
      </c>
      <c r="N30" s="742"/>
      <c r="P30" s="323" t="s">
        <v>590</v>
      </c>
      <c r="Q30" s="419" t="s">
        <v>591</v>
      </c>
    </row>
    <row r="31" spans="1:25" ht="30" customHeight="1" thickBot="1" x14ac:dyDescent="0.3">
      <c r="A31" s="1">
        <v>9</v>
      </c>
      <c r="B31" s="743" t="s">
        <v>388</v>
      </c>
      <c r="C31" s="744"/>
      <c r="D31" s="744"/>
      <c r="E31" s="744"/>
      <c r="F31" s="744"/>
      <c r="G31" s="745"/>
      <c r="H31" s="746">
        <v>160.6</v>
      </c>
      <c r="I31" s="747"/>
      <c r="J31" s="401">
        <v>5</v>
      </c>
      <c r="K31" s="557"/>
      <c r="L31" s="556">
        <f>H31*J31</f>
        <v>803</v>
      </c>
      <c r="N31" s="742"/>
      <c r="P31" s="323" t="s">
        <v>590</v>
      </c>
      <c r="Q31" s="419" t="s">
        <v>589</v>
      </c>
    </row>
    <row r="32" spans="1:25" ht="19.5" thickBot="1" x14ac:dyDescent="0.35">
      <c r="B32" s="658" t="s">
        <v>342</v>
      </c>
      <c r="C32" s="659"/>
      <c r="D32" s="659"/>
      <c r="E32" s="659"/>
      <c r="F32" s="659"/>
      <c r="G32" s="659"/>
      <c r="H32" s="659"/>
      <c r="I32" s="659"/>
      <c r="J32" s="659"/>
      <c r="K32" s="660"/>
      <c r="L32" s="325">
        <f>SUM(L29:L31)</f>
        <v>1236.4000000000001</v>
      </c>
      <c r="N32" s="742"/>
      <c r="P32" s="552"/>
      <c r="Q32" s="552"/>
      <c r="R32" s="552"/>
      <c r="S32" s="552"/>
      <c r="T32" s="552"/>
      <c r="U32" s="552"/>
      <c r="V32" s="552"/>
      <c r="W32" s="552"/>
      <c r="X32" s="552"/>
      <c r="Y32" s="552"/>
    </row>
    <row r="33" spans="1:18" s="552" customFormat="1" ht="34.5" customHeight="1" thickBot="1" x14ac:dyDescent="0.25">
      <c r="B33" s="555"/>
      <c r="C33" s="330"/>
      <c r="D33" s="555"/>
      <c r="E33" s="555"/>
      <c r="F33" s="554"/>
      <c r="N33" s="742"/>
      <c r="P33" s="553"/>
    </row>
    <row r="34" spans="1:18" ht="19.5" thickBot="1" x14ac:dyDescent="0.35">
      <c r="B34" s="694" t="s">
        <v>343</v>
      </c>
      <c r="C34" s="695"/>
      <c r="D34" s="695"/>
      <c r="E34" s="695"/>
      <c r="F34" s="695"/>
      <c r="G34" s="695"/>
      <c r="H34" s="695"/>
      <c r="I34" s="695"/>
      <c r="J34" s="695"/>
      <c r="K34" s="411"/>
      <c r="L34" s="410"/>
      <c r="N34" s="742"/>
      <c r="P34" s="1"/>
    </row>
    <row r="35" spans="1:18" ht="15.75" customHeight="1" thickBot="1" x14ac:dyDescent="0.3">
      <c r="B35" s="551" t="s">
        <v>391</v>
      </c>
      <c r="C35" s="446"/>
      <c r="D35" s="550"/>
      <c r="E35" s="550"/>
      <c r="F35" s="550"/>
      <c r="G35" s="549"/>
      <c r="H35" s="549"/>
      <c r="I35" s="549"/>
      <c r="J35" s="549"/>
      <c r="K35" s="549"/>
      <c r="L35" s="548"/>
      <c r="M35" s="547"/>
      <c r="N35" s="742"/>
      <c r="P35" s="1"/>
    </row>
    <row r="36" spans="1:18" ht="39" thickBot="1" x14ac:dyDescent="0.3">
      <c r="B36" s="546" t="s">
        <v>344</v>
      </c>
      <c r="C36" s="748" t="s">
        <v>345</v>
      </c>
      <c r="D36" s="749"/>
      <c r="E36" s="545" t="s">
        <v>346</v>
      </c>
      <c r="F36" s="544" t="s">
        <v>347</v>
      </c>
      <c r="G36" s="703" t="s">
        <v>340</v>
      </c>
      <c r="H36" s="750"/>
      <c r="I36" s="409" t="s">
        <v>348</v>
      </c>
      <c r="J36" s="409" t="s">
        <v>392</v>
      </c>
      <c r="K36" s="408" t="s">
        <v>385</v>
      </c>
      <c r="L36" s="407" t="s">
        <v>337</v>
      </c>
      <c r="N36" s="742"/>
      <c r="P36" s="1"/>
    </row>
    <row r="37" spans="1:18" ht="15" customHeight="1" x14ac:dyDescent="0.25">
      <c r="B37" s="489" t="s">
        <v>393</v>
      </c>
      <c r="C37" s="521">
        <v>1</v>
      </c>
      <c r="D37" s="520" t="s">
        <v>349</v>
      </c>
      <c r="E37" s="519">
        <v>100</v>
      </c>
      <c r="F37" s="543">
        <v>1</v>
      </c>
      <c r="G37" s="751">
        <v>2</v>
      </c>
      <c r="H37" s="752"/>
      <c r="I37" s="531"/>
      <c r="J37" s="517">
        <f>G37*E37</f>
        <v>200</v>
      </c>
      <c r="K37" s="531"/>
      <c r="L37" s="481">
        <f t="shared" ref="L37:L56" si="1">J37*CT_VALEUR_POINT*(1-CT_REMISE_POINTS)</f>
        <v>90.000000000000014</v>
      </c>
      <c r="N37" s="742"/>
      <c r="P37" s="1"/>
    </row>
    <row r="38" spans="1:18" ht="15" customHeight="1" x14ac:dyDescent="0.25">
      <c r="B38" s="542" t="s">
        <v>394</v>
      </c>
      <c r="C38" s="509">
        <v>100</v>
      </c>
      <c r="D38" s="508" t="s">
        <v>395</v>
      </c>
      <c r="E38" s="541">
        <v>150</v>
      </c>
      <c r="F38" s="540">
        <v>1</v>
      </c>
      <c r="G38" s="706">
        <v>2</v>
      </c>
      <c r="H38" s="739"/>
      <c r="I38" s="511"/>
      <c r="J38" s="512">
        <f>E38*G38</f>
        <v>300</v>
      </c>
      <c r="K38" s="511"/>
      <c r="L38" s="539">
        <f t="shared" si="1"/>
        <v>135.00000000000003</v>
      </c>
      <c r="N38" s="742"/>
      <c r="P38" s="1"/>
    </row>
    <row r="39" spans="1:18" ht="15" customHeight="1" x14ac:dyDescent="0.25">
      <c r="B39" s="480" t="s">
        <v>396</v>
      </c>
      <c r="C39" s="538">
        <v>100</v>
      </c>
      <c r="D39" s="478" t="s">
        <v>395</v>
      </c>
      <c r="E39" s="536">
        <v>150</v>
      </c>
      <c r="F39" s="537">
        <v>1</v>
      </c>
      <c r="G39" s="706">
        <v>1</v>
      </c>
      <c r="H39" s="707"/>
      <c r="I39" s="475"/>
      <c r="J39" s="534">
        <f>G39*E39</f>
        <v>150</v>
      </c>
      <c r="K39" s="475"/>
      <c r="L39" s="422">
        <f t="shared" si="1"/>
        <v>67.500000000000014</v>
      </c>
      <c r="N39" s="742"/>
      <c r="P39" s="1"/>
    </row>
    <row r="40" spans="1:18" ht="15" customHeight="1" x14ac:dyDescent="0.25">
      <c r="B40" s="480" t="s">
        <v>351</v>
      </c>
      <c r="C40" s="538">
        <v>8</v>
      </c>
      <c r="D40" s="478" t="s">
        <v>352</v>
      </c>
      <c r="E40" s="536">
        <v>64</v>
      </c>
      <c r="F40" s="537">
        <v>1</v>
      </c>
      <c r="G40" s="706">
        <v>2</v>
      </c>
      <c r="H40" s="707"/>
      <c r="I40" s="475"/>
      <c r="J40" s="534">
        <f>E40*G40</f>
        <v>128</v>
      </c>
      <c r="K40" s="475"/>
      <c r="L40" s="422">
        <f t="shared" si="1"/>
        <v>57.600000000000009</v>
      </c>
      <c r="N40" s="742"/>
      <c r="P40" s="1"/>
    </row>
    <row r="41" spans="1:18" ht="15" customHeight="1" x14ac:dyDescent="0.25">
      <c r="B41" s="480" t="s">
        <v>353</v>
      </c>
      <c r="C41" s="515">
        <v>1</v>
      </c>
      <c r="D41" s="478" t="s">
        <v>354</v>
      </c>
      <c r="E41" s="536">
        <v>75</v>
      </c>
      <c r="F41" s="535">
        <v>1</v>
      </c>
      <c r="G41" s="706">
        <v>6</v>
      </c>
      <c r="H41" s="707"/>
      <c r="I41" s="473"/>
      <c r="J41" s="534">
        <f>G41*E41</f>
        <v>450</v>
      </c>
      <c r="K41" s="475"/>
      <c r="L41" s="422">
        <f t="shared" si="1"/>
        <v>202.50000000000003</v>
      </c>
      <c r="N41" s="742"/>
      <c r="P41" s="1"/>
    </row>
    <row r="42" spans="1:18" ht="15.75" customHeight="1" thickBot="1" x14ac:dyDescent="0.3">
      <c r="A42" s="453">
        <v>2</v>
      </c>
      <c r="B42" s="463" t="s">
        <v>355</v>
      </c>
      <c r="C42" s="533">
        <v>1</v>
      </c>
      <c r="D42" s="461" t="s">
        <v>356</v>
      </c>
      <c r="E42" s="499">
        <v>110</v>
      </c>
      <c r="F42" s="498">
        <v>1</v>
      </c>
      <c r="G42" s="687">
        <v>0</v>
      </c>
      <c r="H42" s="688"/>
      <c r="I42" s="456"/>
      <c r="J42" s="497">
        <f>G42*E42</f>
        <v>0</v>
      </c>
      <c r="K42" s="458"/>
      <c r="L42" s="455">
        <f t="shared" si="1"/>
        <v>0</v>
      </c>
      <c r="N42" s="742"/>
      <c r="P42" s="1"/>
      <c r="R42" s="2"/>
    </row>
    <row r="43" spans="1:18" ht="3.75" customHeight="1" thickBot="1" x14ac:dyDescent="0.3">
      <c r="A43" s="453"/>
      <c r="B43" s="495"/>
      <c r="C43" s="494"/>
      <c r="D43" s="453"/>
      <c r="E43" s="415"/>
      <c r="F43" s="525"/>
      <c r="G43" s="492"/>
      <c r="H43" s="491"/>
      <c r="I43" s="491"/>
      <c r="J43" s="492"/>
      <c r="K43" s="491"/>
      <c r="L43" s="522">
        <f t="shared" si="1"/>
        <v>0</v>
      </c>
      <c r="N43" s="742"/>
      <c r="P43" s="1"/>
    </row>
    <row r="44" spans="1:18" ht="15" customHeight="1" x14ac:dyDescent="0.25">
      <c r="A44" s="453"/>
      <c r="B44" s="489" t="s">
        <v>397</v>
      </c>
      <c r="C44" s="532">
        <v>1</v>
      </c>
      <c r="D44" s="520" t="s">
        <v>357</v>
      </c>
      <c r="E44" s="519">
        <v>350</v>
      </c>
      <c r="F44" s="518">
        <v>36</v>
      </c>
      <c r="G44" s="751">
        <v>10</v>
      </c>
      <c r="H44" s="752"/>
      <c r="I44" s="484"/>
      <c r="J44" s="517">
        <f>G44*E44</f>
        <v>3500</v>
      </c>
      <c r="K44" s="531"/>
      <c r="L44" s="481">
        <f>J44*CT_VALEUR_POINT*(1-CT_REMISE_POINTS)</f>
        <v>1575.0000000000002</v>
      </c>
      <c r="N44" s="742"/>
      <c r="P44" s="1"/>
    </row>
    <row r="45" spans="1:18" ht="15" customHeight="1" x14ac:dyDescent="0.25">
      <c r="A45" s="453"/>
      <c r="B45" s="530" t="s">
        <v>397</v>
      </c>
      <c r="C45" s="529">
        <v>1</v>
      </c>
      <c r="D45" s="528" t="s">
        <v>357</v>
      </c>
      <c r="E45" s="507">
        <v>650</v>
      </c>
      <c r="F45" s="506">
        <v>1</v>
      </c>
      <c r="G45" s="706">
        <v>0</v>
      </c>
      <c r="H45" s="739"/>
      <c r="I45" s="505"/>
      <c r="J45" s="504">
        <f>E45*G45</f>
        <v>0</v>
      </c>
      <c r="K45" s="527"/>
      <c r="L45" s="502">
        <f>J45*CT_VALEUR_POINT*(1-CT_REMISE_POINTS)</f>
        <v>0</v>
      </c>
      <c r="N45" s="526"/>
      <c r="P45" s="1"/>
    </row>
    <row r="46" spans="1:18" ht="15.75" customHeight="1" thickBot="1" x14ac:dyDescent="0.3">
      <c r="A46" s="453"/>
      <c r="B46" s="463" t="s">
        <v>398</v>
      </c>
      <c r="C46" s="515">
        <v>16</v>
      </c>
      <c r="D46" s="461" t="s">
        <v>358</v>
      </c>
      <c r="E46" s="499">
        <v>192</v>
      </c>
      <c r="F46" s="498">
        <v>1</v>
      </c>
      <c r="G46" s="717">
        <v>110</v>
      </c>
      <c r="H46" s="782"/>
      <c r="I46" s="456"/>
      <c r="J46" s="497">
        <f>G46*E46</f>
        <v>21120</v>
      </c>
      <c r="K46" s="458"/>
      <c r="L46" s="455">
        <f t="shared" si="1"/>
        <v>9504.0000000000018</v>
      </c>
      <c r="P46" s="1"/>
    </row>
    <row r="47" spans="1:18" ht="5.25" customHeight="1" thickBot="1" x14ac:dyDescent="0.3">
      <c r="A47" s="453"/>
      <c r="B47" s="495"/>
      <c r="C47" s="446"/>
      <c r="D47" s="445"/>
      <c r="E47" s="525"/>
      <c r="F47" s="525"/>
      <c r="G47" s="524"/>
      <c r="H47" s="523"/>
      <c r="I47" s="491"/>
      <c r="J47" s="492"/>
      <c r="K47" s="491"/>
      <c r="L47" s="522">
        <f t="shared" si="1"/>
        <v>0</v>
      </c>
      <c r="P47" s="1"/>
    </row>
    <row r="48" spans="1:18" ht="15" customHeight="1" x14ac:dyDescent="0.25">
      <c r="A48" s="453">
        <v>5</v>
      </c>
      <c r="B48" s="725" t="s">
        <v>399</v>
      </c>
      <c r="C48" s="521">
        <v>10</v>
      </c>
      <c r="D48" s="520" t="s">
        <v>400</v>
      </c>
      <c r="E48" s="519">
        <v>2400</v>
      </c>
      <c r="F48" s="518">
        <v>1</v>
      </c>
      <c r="G48" s="780">
        <v>12</v>
      </c>
      <c r="H48" s="781"/>
      <c r="I48" s="484"/>
      <c r="J48" s="517">
        <v>28800</v>
      </c>
      <c r="K48" s="516"/>
      <c r="L48" s="481">
        <f>J48*CT_VALEUR_POINT*(1-CT_REMISE_POINTS)</f>
        <v>12960.000000000002</v>
      </c>
      <c r="P48" s="1"/>
    </row>
    <row r="49" spans="1:25" ht="15" customHeight="1" x14ac:dyDescent="0.25">
      <c r="A49" s="453">
        <v>10</v>
      </c>
      <c r="B49" s="726"/>
      <c r="C49" s="515">
        <v>500</v>
      </c>
      <c r="D49" s="478" t="s">
        <v>358</v>
      </c>
      <c r="E49" s="514">
        <v>160</v>
      </c>
      <c r="F49" s="514">
        <v>1</v>
      </c>
      <c r="G49" s="706">
        <v>9</v>
      </c>
      <c r="H49" s="739"/>
      <c r="I49" s="513"/>
      <c r="J49" s="512">
        <v>1440</v>
      </c>
      <c r="K49" s="511"/>
      <c r="L49" s="510">
        <f>J49*CT_VALEUR_POINT*(1-CT_REMISE_POINTS)</f>
        <v>648.00000000000011</v>
      </c>
      <c r="P49" s="1"/>
    </row>
    <row r="50" spans="1:25" ht="15" customHeight="1" x14ac:dyDescent="0.25">
      <c r="A50" s="453"/>
      <c r="B50" s="731" t="s">
        <v>360</v>
      </c>
      <c r="C50" s="509">
        <v>10</v>
      </c>
      <c r="D50" s="508" t="s">
        <v>400</v>
      </c>
      <c r="E50" s="507">
        <v>600</v>
      </c>
      <c r="F50" s="506">
        <v>1</v>
      </c>
      <c r="G50" s="714">
        <v>14</v>
      </c>
      <c r="H50" s="716"/>
      <c r="I50" s="505"/>
      <c r="J50" s="504">
        <v>8400</v>
      </c>
      <c r="K50" s="503"/>
      <c r="L50" s="502">
        <f>J50*CT_VALEUR_POINT*(1-CT_REMISE_POINTS)</f>
        <v>3780.0000000000005</v>
      </c>
      <c r="P50" s="1"/>
    </row>
    <row r="51" spans="1:25" ht="15.75" customHeight="1" thickBot="1" x14ac:dyDescent="0.3">
      <c r="A51" s="453">
        <v>10</v>
      </c>
      <c r="B51" s="732"/>
      <c r="C51" s="501">
        <v>500</v>
      </c>
      <c r="D51" s="500" t="s">
        <v>358</v>
      </c>
      <c r="E51" s="499">
        <v>40</v>
      </c>
      <c r="F51" s="498">
        <v>1</v>
      </c>
      <c r="G51" s="717">
        <v>12</v>
      </c>
      <c r="H51" s="718"/>
      <c r="I51" s="456"/>
      <c r="J51" s="497">
        <v>480</v>
      </c>
      <c r="K51" s="496"/>
      <c r="L51" s="455">
        <f>J51*CT_VALEUR_POINT*(1-CT_REMISE_POINTS)</f>
        <v>216.00000000000003</v>
      </c>
      <c r="P51" s="1"/>
    </row>
    <row r="52" spans="1:25" ht="3.75" customHeight="1" thickBot="1" x14ac:dyDescent="0.3">
      <c r="A52" s="453"/>
      <c r="B52" s="495"/>
      <c r="C52" s="494"/>
      <c r="D52" s="453"/>
      <c r="E52" s="415"/>
      <c r="F52" s="493"/>
      <c r="G52" s="492"/>
      <c r="H52" s="491"/>
      <c r="I52" s="491"/>
      <c r="J52" s="492"/>
      <c r="K52" s="491"/>
      <c r="L52" s="490">
        <f t="shared" si="1"/>
        <v>0</v>
      </c>
      <c r="P52" s="1"/>
    </row>
    <row r="53" spans="1:25" ht="15" customHeight="1" x14ac:dyDescent="0.25">
      <c r="A53" s="453">
        <v>58</v>
      </c>
      <c r="B53" s="489" t="s">
        <v>401</v>
      </c>
      <c r="C53" s="488">
        <v>1</v>
      </c>
      <c r="D53" s="487" t="s">
        <v>361</v>
      </c>
      <c r="E53" s="486">
        <v>20</v>
      </c>
      <c r="F53" s="485">
        <v>1</v>
      </c>
      <c r="G53" s="780">
        <v>95</v>
      </c>
      <c r="H53" s="781"/>
      <c r="I53" s="484"/>
      <c r="J53" s="483">
        <f>G53*E53</f>
        <v>1900</v>
      </c>
      <c r="K53" s="482"/>
      <c r="L53" s="481">
        <f>J53*CT_VALEUR_POINT*(1-CT_REMISE_POINTS)</f>
        <v>855.00000000000011</v>
      </c>
      <c r="P53" s="1"/>
    </row>
    <row r="54" spans="1:25" ht="15" customHeight="1" x14ac:dyDescent="0.25">
      <c r="A54" s="453"/>
      <c r="B54" s="480" t="s">
        <v>402</v>
      </c>
      <c r="C54" s="479">
        <v>1</v>
      </c>
      <c r="D54" s="478" t="s">
        <v>403</v>
      </c>
      <c r="E54" s="477">
        <v>60</v>
      </c>
      <c r="F54" s="476">
        <v>1</v>
      </c>
      <c r="G54" s="714">
        <v>1</v>
      </c>
      <c r="H54" s="715"/>
      <c r="I54" s="475"/>
      <c r="J54" s="474">
        <v>60</v>
      </c>
      <c r="K54" s="473"/>
      <c r="L54" s="422">
        <f>J54*CT_VALEUR_POINT*(1-CT_REMISE_POINTS)</f>
        <v>27.000000000000004</v>
      </c>
      <c r="P54" s="1"/>
    </row>
    <row r="55" spans="1:25" ht="15" customHeight="1" x14ac:dyDescent="0.25">
      <c r="A55" s="453"/>
      <c r="B55" s="472" t="s">
        <v>404</v>
      </c>
      <c r="C55" s="471">
        <v>100</v>
      </c>
      <c r="D55" s="470" t="s">
        <v>395</v>
      </c>
      <c r="E55" s="469">
        <v>850</v>
      </c>
      <c r="F55" s="468">
        <v>1</v>
      </c>
      <c r="G55" s="714">
        <v>0</v>
      </c>
      <c r="H55" s="716"/>
      <c r="I55" s="467"/>
      <c r="J55" s="466">
        <f>G55*E55</f>
        <v>0</v>
      </c>
      <c r="K55" s="465"/>
      <c r="L55" s="464">
        <f>J55*CT_VALEUR_POINT*(1-CT_REMISE_POINTS)</f>
        <v>0</v>
      </c>
      <c r="P55" s="1"/>
    </row>
    <row r="56" spans="1:25" ht="15.75" customHeight="1" thickBot="1" x14ac:dyDescent="0.3">
      <c r="A56" s="453"/>
      <c r="B56" s="463" t="s">
        <v>154</v>
      </c>
      <c r="C56" s="462">
        <v>1</v>
      </c>
      <c r="D56" s="461" t="s">
        <v>155</v>
      </c>
      <c r="E56" s="460">
        <v>125</v>
      </c>
      <c r="F56" s="459">
        <v>1</v>
      </c>
      <c r="G56" s="717">
        <v>1</v>
      </c>
      <c r="H56" s="718"/>
      <c r="I56" s="458"/>
      <c r="J56" s="457">
        <f>G56*E56</f>
        <v>125</v>
      </c>
      <c r="K56" s="456"/>
      <c r="L56" s="455">
        <f t="shared" si="1"/>
        <v>56.250000000000007</v>
      </c>
      <c r="P56" s="1"/>
    </row>
    <row r="57" spans="1:25" ht="6.75" customHeight="1" thickBot="1" x14ac:dyDescent="0.3">
      <c r="B57" s="454"/>
      <c r="C57" s="415"/>
      <c r="D57" s="453"/>
      <c r="E57" s="453"/>
      <c r="F57" s="453"/>
      <c r="G57" s="453"/>
      <c r="H57" s="453"/>
      <c r="I57" s="453"/>
      <c r="J57" s="453"/>
      <c r="K57" s="453"/>
      <c r="L57" s="453"/>
      <c r="M57" s="453"/>
      <c r="P57" s="1"/>
    </row>
    <row r="58" spans="1:25" ht="30.75" customHeight="1" thickBot="1" x14ac:dyDescent="0.3">
      <c r="A58" s="453"/>
      <c r="B58" s="452" t="s">
        <v>362</v>
      </c>
      <c r="C58" s="719">
        <v>1.5</v>
      </c>
      <c r="D58" s="720"/>
      <c r="E58" s="721" t="s">
        <v>405</v>
      </c>
      <c r="F58" s="722"/>
      <c r="G58" s="451">
        <v>0.7</v>
      </c>
      <c r="H58" s="723" t="s">
        <v>406</v>
      </c>
      <c r="I58" s="724"/>
      <c r="J58" s="450">
        <f>SUM(J37:J56)</f>
        <v>67053</v>
      </c>
      <c r="K58" s="449" t="s">
        <v>407</v>
      </c>
      <c r="L58" s="448">
        <f>SUM(L37:L56)</f>
        <v>30173.850000000006</v>
      </c>
      <c r="P58" s="323" t="s">
        <v>587</v>
      </c>
      <c r="Q58" s="419" t="s">
        <v>588</v>
      </c>
      <c r="R58" s="419"/>
      <c r="S58" s="419"/>
      <c r="T58" s="419"/>
      <c r="U58" s="419"/>
      <c r="V58" s="419"/>
      <c r="W58" s="419"/>
      <c r="X58" s="419"/>
      <c r="Y58" s="419"/>
    </row>
    <row r="59" spans="1:25" ht="22.5" customHeight="1" thickBot="1" x14ac:dyDescent="0.3">
      <c r="B59" s="447" t="s">
        <v>408</v>
      </c>
      <c r="C59" s="446"/>
      <c r="D59" s="445"/>
      <c r="E59" s="445"/>
      <c r="F59" s="445"/>
      <c r="G59" s="445"/>
      <c r="H59" s="445"/>
      <c r="I59" s="445"/>
      <c r="J59" s="445"/>
      <c r="K59" s="445"/>
      <c r="L59" s="444"/>
      <c r="Q59" s="419"/>
      <c r="R59" s="419"/>
      <c r="S59" s="419"/>
      <c r="T59" s="419"/>
      <c r="U59" s="419"/>
      <c r="V59" s="419"/>
      <c r="W59" s="419"/>
      <c r="X59" s="419"/>
      <c r="Y59" s="419"/>
    </row>
    <row r="60" spans="1:25" ht="26.25" thickBot="1" x14ac:dyDescent="0.3">
      <c r="B60" s="443" t="s">
        <v>344</v>
      </c>
      <c r="C60" s="701" t="s">
        <v>345</v>
      </c>
      <c r="D60" s="702"/>
      <c r="E60" s="442" t="s">
        <v>409</v>
      </c>
      <c r="F60" s="441" t="s">
        <v>369</v>
      </c>
      <c r="G60" s="703" t="s">
        <v>340</v>
      </c>
      <c r="H60" s="704"/>
      <c r="I60" s="703" t="s">
        <v>348</v>
      </c>
      <c r="J60" s="705"/>
      <c r="K60" s="409" t="s">
        <v>385</v>
      </c>
      <c r="L60" s="407" t="s">
        <v>337</v>
      </c>
      <c r="P60" s="1"/>
      <c r="Q60" s="419"/>
      <c r="R60" s="419"/>
      <c r="S60" s="419"/>
      <c r="T60" s="419"/>
      <c r="U60" s="419"/>
      <c r="V60" s="419"/>
      <c r="W60" s="419"/>
      <c r="X60" s="419"/>
      <c r="Y60" s="419"/>
    </row>
    <row r="61" spans="1:25" ht="15" customHeight="1" x14ac:dyDescent="0.25">
      <c r="B61" s="440" t="s">
        <v>410</v>
      </c>
      <c r="C61" s="439">
        <v>5</v>
      </c>
      <c r="D61" s="438" t="s">
        <v>411</v>
      </c>
      <c r="E61" s="437">
        <v>139</v>
      </c>
      <c r="F61" s="436">
        <v>1</v>
      </c>
      <c r="G61" s="706">
        <v>0</v>
      </c>
      <c r="H61" s="707"/>
      <c r="I61" s="708"/>
      <c r="J61" s="709"/>
      <c r="K61" s="435"/>
      <c r="L61" s="434">
        <f>E61*G61</f>
        <v>0</v>
      </c>
      <c r="P61" s="1"/>
      <c r="Q61" s="419"/>
      <c r="R61" s="419"/>
      <c r="S61" s="419"/>
      <c r="T61" s="419"/>
      <c r="U61" s="419"/>
      <c r="V61" s="419"/>
      <c r="W61" s="419"/>
      <c r="X61" s="419"/>
      <c r="Y61" s="419"/>
    </row>
    <row r="62" spans="1:25" ht="15" customHeight="1" x14ac:dyDescent="0.25">
      <c r="B62" s="433" t="s">
        <v>412</v>
      </c>
      <c r="C62" s="432">
        <v>1</v>
      </c>
      <c r="D62" s="431" t="s">
        <v>359</v>
      </c>
      <c r="E62" s="430">
        <v>890</v>
      </c>
      <c r="F62" s="429">
        <v>36</v>
      </c>
      <c r="G62" s="706">
        <v>1</v>
      </c>
      <c r="H62" s="707"/>
      <c r="I62" s="710"/>
      <c r="J62" s="711"/>
      <c r="K62" s="423"/>
      <c r="L62" s="422">
        <f>E62*G62</f>
        <v>890</v>
      </c>
      <c r="P62" s="1"/>
      <c r="Q62" s="419"/>
      <c r="R62" s="419"/>
      <c r="S62" s="419"/>
      <c r="T62" s="419"/>
      <c r="U62" s="419"/>
      <c r="V62" s="419"/>
      <c r="W62" s="419"/>
      <c r="X62" s="419"/>
      <c r="Y62" s="419"/>
    </row>
    <row r="63" spans="1:25" ht="15.75" customHeight="1" thickBot="1" x14ac:dyDescent="0.3">
      <c r="B63" s="428" t="s">
        <v>413</v>
      </c>
      <c r="C63" s="427">
        <v>1</v>
      </c>
      <c r="D63" s="426" t="s">
        <v>414</v>
      </c>
      <c r="E63" s="425">
        <v>90</v>
      </c>
      <c r="F63" s="424">
        <v>1</v>
      </c>
      <c r="G63" s="687">
        <v>1</v>
      </c>
      <c r="H63" s="688"/>
      <c r="I63" s="689"/>
      <c r="J63" s="690"/>
      <c r="K63" s="423"/>
      <c r="L63" s="422">
        <f>E63*G63</f>
        <v>90</v>
      </c>
      <c r="P63" s="1"/>
      <c r="Q63" s="419"/>
      <c r="R63" s="419"/>
      <c r="S63" s="419"/>
      <c r="T63" s="419"/>
      <c r="U63" s="419"/>
      <c r="V63" s="419"/>
      <c r="W63" s="419"/>
      <c r="X63" s="419"/>
      <c r="Y63" s="419"/>
    </row>
    <row r="64" spans="1:25" ht="15.75" customHeight="1" thickBot="1" x14ac:dyDescent="0.3">
      <c r="B64" s="418"/>
      <c r="C64" s="417"/>
      <c r="D64" s="417"/>
      <c r="E64" s="417"/>
      <c r="F64" s="417"/>
      <c r="G64" s="417"/>
      <c r="H64" s="416"/>
      <c r="I64" s="416"/>
      <c r="J64" s="415"/>
      <c r="K64" s="421" t="s">
        <v>407</v>
      </c>
      <c r="L64" s="420">
        <f>SUM(L61:L63)</f>
        <v>980</v>
      </c>
      <c r="P64" s="323" t="s">
        <v>587</v>
      </c>
      <c r="Q64" s="419" t="s">
        <v>408</v>
      </c>
      <c r="R64" s="419"/>
      <c r="S64" s="419"/>
      <c r="T64" s="419"/>
      <c r="U64" s="419"/>
      <c r="V64" s="419"/>
      <c r="W64" s="419"/>
      <c r="X64" s="419"/>
      <c r="Y64" s="419"/>
    </row>
    <row r="65" spans="1:16" ht="11.25" customHeight="1" thickBot="1" x14ac:dyDescent="0.3">
      <c r="B65" s="418"/>
      <c r="C65" s="417"/>
      <c r="D65" s="417"/>
      <c r="E65" s="417"/>
      <c r="F65" s="417"/>
      <c r="G65" s="417"/>
      <c r="H65" s="416"/>
      <c r="I65" s="416"/>
      <c r="J65" s="415"/>
      <c r="K65" s="414"/>
      <c r="L65" s="413"/>
      <c r="P65" s="1"/>
    </row>
    <row r="66" spans="1:16" ht="21.75" thickBot="1" x14ac:dyDescent="0.3">
      <c r="B66" s="691" t="s">
        <v>363</v>
      </c>
      <c r="C66" s="692"/>
      <c r="D66" s="692"/>
      <c r="E66" s="692"/>
      <c r="F66" s="692"/>
      <c r="G66" s="692"/>
      <c r="H66" s="692"/>
      <c r="I66" s="692"/>
      <c r="J66" s="692"/>
      <c r="K66" s="693"/>
      <c r="L66" s="412">
        <f>L64+L58</f>
        <v>31153.850000000006</v>
      </c>
    </row>
    <row r="67" spans="1:16" ht="13.5" customHeight="1" thickBot="1" x14ac:dyDescent="0.3">
      <c r="B67" s="331"/>
      <c r="J67" s="2"/>
      <c r="K67" s="2"/>
    </row>
    <row r="68" spans="1:16" ht="19.5" thickBot="1" x14ac:dyDescent="0.35">
      <c r="B68" s="694" t="s">
        <v>415</v>
      </c>
      <c r="C68" s="695"/>
      <c r="D68" s="695"/>
      <c r="E68" s="695"/>
      <c r="F68" s="695"/>
      <c r="G68" s="695"/>
      <c r="H68" s="695"/>
      <c r="I68" s="695"/>
      <c r="J68" s="695"/>
      <c r="K68" s="411"/>
      <c r="L68" s="410"/>
    </row>
    <row r="69" spans="1:16" ht="40.5" customHeight="1" thickBot="1" x14ac:dyDescent="0.3">
      <c r="B69" s="696" t="s">
        <v>364</v>
      </c>
      <c r="C69" s="697"/>
      <c r="D69" s="697"/>
      <c r="E69" s="697"/>
      <c r="F69" s="697"/>
      <c r="G69" s="697"/>
      <c r="H69" s="409" t="s">
        <v>345</v>
      </c>
      <c r="I69" s="409" t="s">
        <v>339</v>
      </c>
      <c r="J69" s="408" t="s">
        <v>340</v>
      </c>
      <c r="K69" s="408" t="s">
        <v>341</v>
      </c>
      <c r="L69" s="407" t="s">
        <v>337</v>
      </c>
    </row>
    <row r="70" spans="1:16" x14ac:dyDescent="0.25">
      <c r="B70" s="698" t="s">
        <v>416</v>
      </c>
      <c r="C70" s="699"/>
      <c r="D70" s="699"/>
      <c r="E70" s="699"/>
      <c r="F70" s="699"/>
      <c r="G70" s="700"/>
      <c r="H70" s="406">
        <v>0.09</v>
      </c>
      <c r="I70" s="405">
        <f>ROUNDUP(L66*H70,0)</f>
        <v>2804</v>
      </c>
      <c r="J70" s="401">
        <v>1</v>
      </c>
      <c r="K70" s="404"/>
      <c r="L70" s="403">
        <f>I70*J70</f>
        <v>2804</v>
      </c>
    </row>
    <row r="71" spans="1:16" x14ac:dyDescent="0.25">
      <c r="A71" s="1">
        <v>13</v>
      </c>
      <c r="B71" s="677" t="s">
        <v>586</v>
      </c>
      <c r="C71" s="678"/>
      <c r="D71" s="678"/>
      <c r="E71" s="678"/>
      <c r="F71" s="678"/>
      <c r="G71" s="679"/>
      <c r="H71" s="399">
        <v>1</v>
      </c>
      <c r="I71" s="398">
        <v>115</v>
      </c>
      <c r="J71" s="401">
        <v>24</v>
      </c>
      <c r="K71" s="400"/>
      <c r="L71" s="397">
        <f>I71*J71</f>
        <v>2760</v>
      </c>
    </row>
    <row r="72" spans="1:16" x14ac:dyDescent="0.25">
      <c r="B72" s="677" t="s">
        <v>585</v>
      </c>
      <c r="C72" s="678"/>
      <c r="D72" s="678"/>
      <c r="E72" s="678"/>
      <c r="F72" s="678"/>
      <c r="G72" s="679"/>
      <c r="H72" s="399">
        <v>1</v>
      </c>
      <c r="I72" s="398">
        <v>100</v>
      </c>
      <c r="J72" s="401">
        <v>15</v>
      </c>
      <c r="K72" s="400"/>
      <c r="L72" s="397">
        <f t="shared" ref="L72:L79" si="2">I72*J72</f>
        <v>1500</v>
      </c>
    </row>
    <row r="73" spans="1:16" x14ac:dyDescent="0.25">
      <c r="A73" s="1">
        <v>26</v>
      </c>
      <c r="B73" s="677" t="s">
        <v>584</v>
      </c>
      <c r="C73" s="678"/>
      <c r="D73" s="678"/>
      <c r="E73" s="678"/>
      <c r="F73" s="678"/>
      <c r="G73" s="679"/>
      <c r="H73" s="399">
        <v>1</v>
      </c>
      <c r="I73" s="398">
        <v>85</v>
      </c>
      <c r="J73" s="401">
        <v>19</v>
      </c>
      <c r="K73" s="400"/>
      <c r="L73" s="397">
        <f t="shared" si="2"/>
        <v>1615</v>
      </c>
    </row>
    <row r="74" spans="1:16" x14ac:dyDescent="0.25">
      <c r="B74" s="677" t="s">
        <v>583</v>
      </c>
      <c r="C74" s="678"/>
      <c r="D74" s="678"/>
      <c r="E74" s="678"/>
      <c r="F74" s="678"/>
      <c r="G74" s="679"/>
      <c r="H74" s="399">
        <v>1</v>
      </c>
      <c r="I74" s="398">
        <v>110</v>
      </c>
      <c r="J74" s="401"/>
      <c r="K74" s="400"/>
      <c r="L74" s="397">
        <f t="shared" si="2"/>
        <v>0</v>
      </c>
    </row>
    <row r="75" spans="1:16" x14ac:dyDescent="0.25">
      <c r="B75" s="677" t="s">
        <v>582</v>
      </c>
      <c r="C75" s="678"/>
      <c r="D75" s="678"/>
      <c r="E75" s="678"/>
      <c r="F75" s="678"/>
      <c r="G75" s="679"/>
      <c r="H75" s="399">
        <v>1</v>
      </c>
      <c r="I75" s="398">
        <v>90</v>
      </c>
      <c r="J75" s="401"/>
      <c r="K75" s="402"/>
      <c r="L75" s="397">
        <f t="shared" si="2"/>
        <v>0</v>
      </c>
    </row>
    <row r="76" spans="1:16" x14ac:dyDescent="0.25">
      <c r="B76" s="677" t="s">
        <v>581</v>
      </c>
      <c r="C76" s="678"/>
      <c r="D76" s="678"/>
      <c r="E76" s="678"/>
      <c r="F76" s="678"/>
      <c r="G76" s="679"/>
      <c r="H76" s="399">
        <v>1</v>
      </c>
      <c r="I76" s="398">
        <v>80</v>
      </c>
      <c r="J76" s="401"/>
      <c r="K76" s="402"/>
      <c r="L76" s="397">
        <f t="shared" si="2"/>
        <v>0</v>
      </c>
    </row>
    <row r="77" spans="1:16" x14ac:dyDescent="0.25">
      <c r="A77" s="1">
        <v>1</v>
      </c>
      <c r="B77" s="677" t="s">
        <v>580</v>
      </c>
      <c r="C77" s="678"/>
      <c r="D77" s="678"/>
      <c r="E77" s="678"/>
      <c r="F77" s="678"/>
      <c r="G77" s="679"/>
      <c r="H77" s="399">
        <v>1</v>
      </c>
      <c r="I77" s="398">
        <v>950</v>
      </c>
      <c r="J77" s="401">
        <v>1</v>
      </c>
      <c r="K77" s="400"/>
      <c r="L77" s="397">
        <f t="shared" si="2"/>
        <v>950</v>
      </c>
    </row>
    <row r="78" spans="1:16" x14ac:dyDescent="0.25">
      <c r="B78" s="677" t="s">
        <v>423</v>
      </c>
      <c r="C78" s="678"/>
      <c r="D78" s="678"/>
      <c r="E78" s="678"/>
      <c r="F78" s="678"/>
      <c r="G78" s="679"/>
      <c r="H78" s="399">
        <v>1</v>
      </c>
      <c r="I78" s="398">
        <v>10</v>
      </c>
      <c r="J78" s="392">
        <v>32</v>
      </c>
      <c r="K78" s="391"/>
      <c r="L78" s="397">
        <f t="shared" si="2"/>
        <v>320</v>
      </c>
    </row>
    <row r="79" spans="1:16" ht="15.75" customHeight="1" x14ac:dyDescent="0.25">
      <c r="A79" s="1">
        <v>1</v>
      </c>
      <c r="B79" s="677" t="s">
        <v>424</v>
      </c>
      <c r="C79" s="678"/>
      <c r="D79" s="678"/>
      <c r="E79" s="678"/>
      <c r="F79" s="396"/>
      <c r="G79" s="395"/>
      <c r="H79" s="394">
        <v>1</v>
      </c>
      <c r="I79" s="393">
        <v>2590</v>
      </c>
      <c r="J79" s="392">
        <v>1</v>
      </c>
      <c r="K79" s="391"/>
      <c r="L79" s="390">
        <f t="shared" si="2"/>
        <v>2590</v>
      </c>
    </row>
    <row r="80" spans="1:16" ht="15.75" thickBot="1" x14ac:dyDescent="0.3">
      <c r="B80" s="680" t="s">
        <v>425</v>
      </c>
      <c r="C80" s="681"/>
      <c r="D80" s="681"/>
      <c r="E80" s="681"/>
      <c r="F80" s="681"/>
      <c r="G80" s="682"/>
      <c r="H80" s="389">
        <v>1</v>
      </c>
      <c r="I80" s="388">
        <v>130</v>
      </c>
      <c r="J80" s="387">
        <v>0</v>
      </c>
      <c r="K80" s="386"/>
      <c r="L80" s="385">
        <f>I80*J80</f>
        <v>0</v>
      </c>
    </row>
    <row r="81" spans="2:16" x14ac:dyDescent="0.25">
      <c r="B81" s="675" t="s">
        <v>426</v>
      </c>
      <c r="C81" s="676"/>
      <c r="D81" s="676"/>
      <c r="E81" s="676"/>
      <c r="F81" s="676"/>
      <c r="G81" s="676"/>
      <c r="H81" s="350"/>
      <c r="I81" s="350"/>
      <c r="J81" s="349"/>
      <c r="K81" s="348"/>
      <c r="L81" s="347"/>
    </row>
    <row r="82" spans="2:16" ht="15" customHeight="1" x14ac:dyDescent="0.25">
      <c r="B82" s="683" t="s">
        <v>427</v>
      </c>
      <c r="C82" s="684"/>
      <c r="D82" s="685" t="s">
        <v>427</v>
      </c>
      <c r="E82" s="684"/>
      <c r="F82" s="685" t="s">
        <v>427</v>
      </c>
      <c r="G82" s="686"/>
      <c r="H82" s="379" t="s">
        <v>428</v>
      </c>
      <c r="I82" s="377"/>
      <c r="J82" s="377"/>
      <c r="K82" s="371"/>
      <c r="L82" s="376">
        <f>I82*J82</f>
        <v>0</v>
      </c>
    </row>
    <row r="83" spans="2:16" ht="15" customHeight="1" x14ac:dyDescent="0.25">
      <c r="B83" s="382" t="s">
        <v>429</v>
      </c>
      <c r="C83" s="381"/>
      <c r="D83" s="381"/>
      <c r="E83" s="381"/>
      <c r="F83" s="381"/>
      <c r="G83" s="380"/>
      <c r="H83" s="379">
        <v>1</v>
      </c>
      <c r="I83" s="378">
        <v>150</v>
      </c>
      <c r="J83" s="377"/>
      <c r="K83" s="371"/>
      <c r="L83" s="376">
        <f t="shared" ref="L83:L90" si="3">I83*J83</f>
        <v>0</v>
      </c>
    </row>
    <row r="84" spans="2:16" ht="15" customHeight="1" x14ac:dyDescent="0.25">
      <c r="B84" s="384" t="s">
        <v>430</v>
      </c>
      <c r="C84" s="381"/>
      <c r="D84" s="383"/>
      <c r="E84" s="381"/>
      <c r="F84" s="383"/>
      <c r="G84" s="380"/>
      <c r="H84" s="379">
        <v>1</v>
      </c>
      <c r="I84" s="378">
        <v>85</v>
      </c>
      <c r="J84" s="377"/>
      <c r="K84" s="371"/>
      <c r="L84" s="376">
        <f t="shared" si="3"/>
        <v>0</v>
      </c>
    </row>
    <row r="85" spans="2:16" ht="15" customHeight="1" x14ac:dyDescent="0.25">
      <c r="B85" s="382" t="s">
        <v>431</v>
      </c>
      <c r="C85" s="381"/>
      <c r="D85" s="381"/>
      <c r="E85" s="381"/>
      <c r="F85" s="381"/>
      <c r="G85" s="380"/>
      <c r="H85" s="379">
        <v>1</v>
      </c>
      <c r="I85" s="378">
        <v>55</v>
      </c>
      <c r="J85" s="377"/>
      <c r="K85" s="371"/>
      <c r="L85" s="376">
        <f t="shared" si="3"/>
        <v>0</v>
      </c>
    </row>
    <row r="86" spans="2:16" ht="15" customHeight="1" x14ac:dyDescent="0.25">
      <c r="B86" s="382" t="s">
        <v>432</v>
      </c>
      <c r="C86" s="381"/>
      <c r="D86" s="381"/>
      <c r="E86" s="381"/>
      <c r="F86" s="381"/>
      <c r="G86" s="380"/>
      <c r="H86" s="379">
        <v>1</v>
      </c>
      <c r="I86" s="378">
        <v>35</v>
      </c>
      <c r="J86" s="377"/>
      <c r="K86" s="371"/>
      <c r="L86" s="376">
        <f t="shared" si="3"/>
        <v>0</v>
      </c>
    </row>
    <row r="87" spans="2:16" ht="15" customHeight="1" thickBot="1" x14ac:dyDescent="0.3">
      <c r="B87" s="661" t="s">
        <v>433</v>
      </c>
      <c r="C87" s="662"/>
      <c r="D87" s="662"/>
      <c r="E87" s="662"/>
      <c r="F87" s="662"/>
      <c r="G87" s="375"/>
      <c r="H87" s="374">
        <v>2</v>
      </c>
      <c r="I87" s="373"/>
      <c r="J87" s="372"/>
      <c r="K87" s="371"/>
      <c r="L87" s="370">
        <f t="shared" si="3"/>
        <v>0</v>
      </c>
    </row>
    <row r="88" spans="2:16" ht="4.5" customHeight="1" thickBot="1" x14ac:dyDescent="0.3">
      <c r="B88" s="369"/>
      <c r="C88" s="368"/>
      <c r="D88" s="368"/>
      <c r="E88" s="368"/>
      <c r="F88" s="368"/>
      <c r="G88" s="368"/>
      <c r="H88" s="367"/>
      <c r="I88" s="366"/>
      <c r="J88" s="365"/>
      <c r="K88" s="364"/>
      <c r="L88" s="363"/>
    </row>
    <row r="89" spans="2:16" ht="15" customHeight="1" x14ac:dyDescent="0.25">
      <c r="B89" s="663" t="s">
        <v>434</v>
      </c>
      <c r="C89" s="664"/>
      <c r="D89" s="664"/>
      <c r="E89" s="362"/>
      <c r="F89" s="362"/>
      <c r="G89" s="361"/>
      <c r="H89" s="360">
        <v>1</v>
      </c>
      <c r="I89" s="359">
        <v>200</v>
      </c>
      <c r="J89" s="358"/>
      <c r="K89" s="357"/>
      <c r="L89" s="356">
        <f t="shared" si="3"/>
        <v>0</v>
      </c>
    </row>
    <row r="90" spans="2:16" ht="15" customHeight="1" thickBot="1" x14ac:dyDescent="0.3">
      <c r="B90" s="665" t="s">
        <v>435</v>
      </c>
      <c r="C90" s="666">
        <v>1</v>
      </c>
      <c r="D90" s="666" t="s">
        <v>435</v>
      </c>
      <c r="E90" s="666">
        <v>1</v>
      </c>
      <c r="F90" s="666" t="s">
        <v>435</v>
      </c>
      <c r="G90" s="667">
        <v>1</v>
      </c>
      <c r="H90" s="355">
        <v>1</v>
      </c>
      <c r="I90" s="354">
        <v>400</v>
      </c>
      <c r="J90" s="353"/>
      <c r="K90" s="352"/>
      <c r="L90" s="351">
        <f t="shared" si="3"/>
        <v>0</v>
      </c>
    </row>
    <row r="91" spans="2:16" x14ac:dyDescent="0.25">
      <c r="B91" s="668"/>
      <c r="C91" s="669"/>
      <c r="D91" s="669"/>
      <c r="E91" s="669"/>
      <c r="F91" s="669"/>
      <c r="G91" s="670"/>
      <c r="H91" s="350"/>
      <c r="I91" s="350"/>
      <c r="J91" s="349"/>
      <c r="K91" s="348"/>
      <c r="L91" s="347"/>
    </row>
    <row r="92" spans="2:16" s="333" customFormat="1" ht="18" customHeight="1" thickBot="1" x14ac:dyDescent="0.3">
      <c r="B92" s="671" t="s">
        <v>365</v>
      </c>
      <c r="C92" s="672"/>
      <c r="D92" s="672"/>
      <c r="E92" s="672"/>
      <c r="F92" s="672"/>
      <c r="G92" s="672"/>
      <c r="H92" s="346">
        <v>0.09</v>
      </c>
      <c r="I92" s="346"/>
      <c r="J92" s="345">
        <v>1</v>
      </c>
      <c r="K92" s="345"/>
      <c r="L92" s="344">
        <f>SUM(L70:L90)*H92</f>
        <v>1128.51</v>
      </c>
      <c r="N92" s="343"/>
    </row>
    <row r="93" spans="2:16" s="327" customFormat="1" ht="15.75" customHeight="1" x14ac:dyDescent="0.25">
      <c r="B93" s="673" t="s">
        <v>366</v>
      </c>
      <c r="C93" s="674"/>
      <c r="D93" s="673" t="s">
        <v>340</v>
      </c>
      <c r="E93" s="674"/>
      <c r="F93" s="675" t="s">
        <v>367</v>
      </c>
      <c r="G93" s="676"/>
      <c r="H93" s="337"/>
      <c r="I93" s="337"/>
      <c r="J93" s="336"/>
      <c r="K93" s="335"/>
      <c r="L93" s="340"/>
      <c r="N93" s="328"/>
      <c r="P93" s="333"/>
    </row>
    <row r="94" spans="2:16" s="327" customFormat="1" x14ac:dyDescent="0.25">
      <c r="B94" s="342"/>
      <c r="C94" s="341"/>
      <c r="D94" s="656" t="s">
        <v>579</v>
      </c>
      <c r="E94" s="656"/>
      <c r="F94" s="656"/>
      <c r="G94" s="656"/>
      <c r="H94" s="337"/>
      <c r="I94" s="337"/>
      <c r="J94" s="336"/>
      <c r="K94" s="335"/>
      <c r="L94" s="340"/>
      <c r="N94" s="328"/>
      <c r="P94" s="333"/>
    </row>
    <row r="95" spans="2:16" s="327" customFormat="1" ht="15.75" thickBot="1" x14ac:dyDescent="0.3">
      <c r="B95" s="339"/>
      <c r="C95" s="338"/>
      <c r="D95" s="657"/>
      <c r="E95" s="657"/>
      <c r="F95" s="657"/>
      <c r="G95" s="657"/>
      <c r="H95" s="337"/>
      <c r="I95" s="337"/>
      <c r="J95" s="336"/>
      <c r="K95" s="335"/>
      <c r="L95" s="334"/>
      <c r="N95" s="328"/>
      <c r="P95" s="333"/>
    </row>
    <row r="96" spans="2:16" s="327" customFormat="1" ht="19.5" thickBot="1" x14ac:dyDescent="0.25">
      <c r="B96" s="658" t="s">
        <v>368</v>
      </c>
      <c r="C96" s="659"/>
      <c r="D96" s="659"/>
      <c r="E96" s="659"/>
      <c r="F96" s="659"/>
      <c r="G96" s="659"/>
      <c r="H96" s="659"/>
      <c r="I96" s="659"/>
      <c r="J96" s="659"/>
      <c r="K96" s="660"/>
      <c r="L96" s="332">
        <f>SUM(L70:L95)</f>
        <v>13667.51</v>
      </c>
      <c r="N96" s="328"/>
    </row>
    <row r="97" spans="2:17" s="327" customFormat="1" ht="12.75" x14ac:dyDescent="0.2">
      <c r="B97" s="331"/>
      <c r="C97" s="330"/>
      <c r="L97" s="329"/>
      <c r="N97" s="328"/>
    </row>
    <row r="98" spans="2:17" ht="15.75" thickBot="1" x14ac:dyDescent="0.3"/>
    <row r="99" spans="2:17" ht="19.5" thickBot="1" x14ac:dyDescent="0.35">
      <c r="K99" s="326" t="s">
        <v>484</v>
      </c>
      <c r="L99" s="325">
        <f>L25+L32+L66+L96</f>
        <v>47752.760000000009</v>
      </c>
    </row>
    <row r="100" spans="2:17" ht="19.5" thickBot="1" x14ac:dyDescent="0.35">
      <c r="K100" s="326" t="s">
        <v>485</v>
      </c>
      <c r="L100" s="325">
        <v>-1850</v>
      </c>
      <c r="P100" s="323" t="s">
        <v>578</v>
      </c>
      <c r="Q100" s="322" t="s">
        <v>485</v>
      </c>
    </row>
    <row r="101" spans="2:17" ht="19.5" thickBot="1" x14ac:dyDescent="0.35">
      <c r="K101" s="326" t="s">
        <v>486</v>
      </c>
      <c r="L101" s="325">
        <f>L99+L100</f>
        <v>45902.760000000009</v>
      </c>
    </row>
    <row r="102" spans="2:17" ht="16.5" thickBot="1" x14ac:dyDescent="0.3">
      <c r="L102" s="320">
        <f>L96-L103</f>
        <v>12668.106</v>
      </c>
      <c r="P102" s="323" t="s">
        <v>577</v>
      </c>
      <c r="Q102" s="322" t="s">
        <v>576</v>
      </c>
    </row>
    <row r="103" spans="2:17" ht="16.5" thickBot="1" x14ac:dyDescent="0.3">
      <c r="L103" s="324">
        <f>L77+J70*(50*((3+0.98*(1+0.98))/5))</f>
        <v>999.404</v>
      </c>
      <c r="P103" s="323" t="s">
        <v>575</v>
      </c>
      <c r="Q103" s="322" t="s">
        <v>574</v>
      </c>
    </row>
    <row r="105" spans="2:17" x14ac:dyDescent="0.25">
      <c r="L105" s="321">
        <v>60631.009653760004</v>
      </c>
    </row>
    <row r="115" spans="12:12" x14ac:dyDescent="0.25">
      <c r="L115" s="320">
        <f>L99-L105</f>
        <v>-12878.249653759995</v>
      </c>
    </row>
  </sheetData>
  <mergeCells count="110">
    <mergeCell ref="D94:E94"/>
    <mergeCell ref="F94:G94"/>
    <mergeCell ref="D95:E95"/>
    <mergeCell ref="F95:G95"/>
    <mergeCell ref="B96:K96"/>
    <mergeCell ref="B87:F87"/>
    <mergeCell ref="B89:D89"/>
    <mergeCell ref="B90:G90"/>
    <mergeCell ref="B91:G91"/>
    <mergeCell ref="B92:G92"/>
    <mergeCell ref="B93:C93"/>
    <mergeCell ref="D93:E93"/>
    <mergeCell ref="F93:G93"/>
    <mergeCell ref="B77:G77"/>
    <mergeCell ref="B78:G78"/>
    <mergeCell ref="B79:E79"/>
    <mergeCell ref="B80:G80"/>
    <mergeCell ref="B81:G81"/>
    <mergeCell ref="B82:G82"/>
    <mergeCell ref="B71:G71"/>
    <mergeCell ref="B72:G72"/>
    <mergeCell ref="B73:G73"/>
    <mergeCell ref="B74:G74"/>
    <mergeCell ref="B75:G75"/>
    <mergeCell ref="B76:G76"/>
    <mergeCell ref="G63:H63"/>
    <mergeCell ref="I63:J63"/>
    <mergeCell ref="B66:K66"/>
    <mergeCell ref="B68:J68"/>
    <mergeCell ref="B69:G69"/>
    <mergeCell ref="B70:G70"/>
    <mergeCell ref="C60:D60"/>
    <mergeCell ref="G60:H60"/>
    <mergeCell ref="I60:J60"/>
    <mergeCell ref="G61:H61"/>
    <mergeCell ref="I61:J61"/>
    <mergeCell ref="G62:H62"/>
    <mergeCell ref="I62:J62"/>
    <mergeCell ref="G53:H53"/>
    <mergeCell ref="G54:H54"/>
    <mergeCell ref="G55:H55"/>
    <mergeCell ref="G56:H56"/>
    <mergeCell ref="C58:D58"/>
    <mergeCell ref="E58:F58"/>
    <mergeCell ref="H58:I58"/>
    <mergeCell ref="B48:B49"/>
    <mergeCell ref="G48:H48"/>
    <mergeCell ref="G49:H49"/>
    <mergeCell ref="B50:B51"/>
    <mergeCell ref="G50:H50"/>
    <mergeCell ref="G51:H51"/>
    <mergeCell ref="G40:H40"/>
    <mergeCell ref="G41:H41"/>
    <mergeCell ref="G42:H42"/>
    <mergeCell ref="G44:H44"/>
    <mergeCell ref="G45:H45"/>
    <mergeCell ref="G46:H46"/>
    <mergeCell ref="N30:N44"/>
    <mergeCell ref="B31:G31"/>
    <mergeCell ref="H31:I31"/>
    <mergeCell ref="B32:K32"/>
    <mergeCell ref="B34:J34"/>
    <mergeCell ref="C36:D36"/>
    <mergeCell ref="G36:H36"/>
    <mergeCell ref="G37:H37"/>
    <mergeCell ref="G38:H38"/>
    <mergeCell ref="G39:H39"/>
    <mergeCell ref="B28:G28"/>
    <mergeCell ref="H28:I28"/>
    <mergeCell ref="B29:G29"/>
    <mergeCell ref="H29:I29"/>
    <mergeCell ref="B30:G30"/>
    <mergeCell ref="H30:I30"/>
    <mergeCell ref="B21:E21"/>
    <mergeCell ref="H21:I21"/>
    <mergeCell ref="B23:K23"/>
    <mergeCell ref="B24:K24"/>
    <mergeCell ref="B25:K25"/>
    <mergeCell ref="B27:J27"/>
    <mergeCell ref="B18:E18"/>
    <mergeCell ref="H18:I18"/>
    <mergeCell ref="B19:E19"/>
    <mergeCell ref="H19:I19"/>
    <mergeCell ref="B20:E20"/>
    <mergeCell ref="H20:I20"/>
    <mergeCell ref="B15:E15"/>
    <mergeCell ref="H15:I15"/>
    <mergeCell ref="B16:E16"/>
    <mergeCell ref="H16:I16"/>
    <mergeCell ref="B17:E17"/>
    <mergeCell ref="H17:I17"/>
    <mergeCell ref="B13:E13"/>
    <mergeCell ref="H13:I13"/>
    <mergeCell ref="B14:E14"/>
    <mergeCell ref="H14:I14"/>
    <mergeCell ref="B9:E9"/>
    <mergeCell ref="H9:I9"/>
    <mergeCell ref="B10:E10"/>
    <mergeCell ref="H10:I10"/>
    <mergeCell ref="B11:E11"/>
    <mergeCell ref="H11:I11"/>
    <mergeCell ref="C4:D4"/>
    <mergeCell ref="B6:L6"/>
    <mergeCell ref="B7:E7"/>
    <mergeCell ref="F7:G7"/>
    <mergeCell ref="H7:I7"/>
    <mergeCell ref="B8:E8"/>
    <mergeCell ref="H8:I8"/>
    <mergeCell ref="B12:E12"/>
    <mergeCell ref="H12:I12"/>
  </mergeCells>
  <pageMargins left="0.25" right="0.25" top="0.75" bottom="0.75" header="0.3" footer="0.3"/>
  <pageSetup paperSize="9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1">
    <tabColor theme="0"/>
  </sheetPr>
  <dimension ref="A1:Y115"/>
  <sheetViews>
    <sheetView topLeftCell="A29" zoomScale="85" zoomScaleNormal="85" workbookViewId="0">
      <selection activeCell="G50" sqref="G50:H50"/>
    </sheetView>
  </sheetViews>
  <sheetFormatPr baseColWidth="10" defaultRowHeight="15" x14ac:dyDescent="0.25"/>
  <cols>
    <col min="1" max="1" width="11.42578125" style="1"/>
    <col min="2" max="2" width="29.28515625" style="1" customWidth="1"/>
    <col min="3" max="3" width="6.28515625" style="319" customWidth="1"/>
    <col min="4" max="4" width="24.140625" style="1" customWidth="1"/>
    <col min="5" max="5" width="8.7109375" style="1" customWidth="1"/>
    <col min="6" max="6" width="11.140625" style="1" customWidth="1"/>
    <col min="7" max="8" width="8.140625" style="1" customWidth="1"/>
    <col min="9" max="9" width="13" style="1" customWidth="1"/>
    <col min="10" max="10" width="17.28515625" style="1" customWidth="1"/>
    <col min="11" max="11" width="23.28515625" style="1" customWidth="1"/>
    <col min="12" max="12" width="21.42578125" style="1" customWidth="1"/>
    <col min="13" max="13" width="5.85546875" style="1" customWidth="1"/>
    <col min="14" max="14" width="4.7109375" style="318" customWidth="1"/>
    <col min="15" max="15" width="4.28515625" customWidth="1"/>
    <col min="16" max="16" width="14.5703125" style="317" customWidth="1"/>
    <col min="17" max="17" width="16.28515625" style="1" customWidth="1"/>
    <col min="18" max="16384" width="11.42578125" style="1"/>
  </cols>
  <sheetData>
    <row r="1" spans="2:20" ht="23.25" x14ac:dyDescent="0.35">
      <c r="O1" s="318"/>
      <c r="P1" s="577" t="s">
        <v>609</v>
      </c>
      <c r="Q1" s="318"/>
      <c r="R1" s="318"/>
      <c r="S1" s="318"/>
      <c r="T1" s="318"/>
    </row>
    <row r="2" spans="2:20" ht="15.75" thickBot="1" x14ac:dyDescent="0.3">
      <c r="O2" s="1"/>
      <c r="P2" s="1"/>
    </row>
    <row r="3" spans="2:20" ht="16.5" thickBot="1" x14ac:dyDescent="0.3">
      <c r="O3" s="1"/>
      <c r="P3" s="576" t="s">
        <v>608</v>
      </c>
      <c r="Q3" s="323" t="s">
        <v>607</v>
      </c>
    </row>
    <row r="4" spans="2:20" ht="41.25" customHeight="1" x14ac:dyDescent="0.25">
      <c r="B4" s="575" t="s">
        <v>606</v>
      </c>
      <c r="C4" s="768">
        <v>42401</v>
      </c>
      <c r="D4" s="768"/>
      <c r="E4" s="574"/>
      <c r="F4" s="573"/>
      <c r="G4" s="573"/>
      <c r="H4" s="573"/>
      <c r="I4" s="573"/>
      <c r="J4" s="573"/>
      <c r="K4" s="573"/>
      <c r="L4" s="573"/>
      <c r="O4" s="1"/>
      <c r="P4" s="1"/>
    </row>
    <row r="5" spans="2:20" ht="26.25" thickBot="1" x14ac:dyDescent="0.3">
      <c r="P5" s="572" t="s">
        <v>605</v>
      </c>
      <c r="Q5" s="572" t="s">
        <v>604</v>
      </c>
    </row>
    <row r="6" spans="2:20" ht="18.75" x14ac:dyDescent="0.3">
      <c r="B6" s="694" t="s">
        <v>603</v>
      </c>
      <c r="C6" s="695"/>
      <c r="D6" s="695"/>
      <c r="E6" s="695"/>
      <c r="F6" s="695"/>
      <c r="G6" s="695"/>
      <c r="H6" s="695"/>
      <c r="I6" s="695"/>
      <c r="J6" s="695"/>
      <c r="K6" s="695"/>
      <c r="L6" s="769"/>
    </row>
    <row r="7" spans="2:20" ht="18" customHeight="1" thickBot="1" x14ac:dyDescent="0.3">
      <c r="B7" s="770" t="s">
        <v>336</v>
      </c>
      <c r="C7" s="771"/>
      <c r="D7" s="771"/>
      <c r="E7" s="772"/>
      <c r="F7" s="770" t="s">
        <v>345</v>
      </c>
      <c r="G7" s="772"/>
      <c r="H7" s="770" t="s">
        <v>339</v>
      </c>
      <c r="I7" s="772"/>
      <c r="J7" s="571" t="s">
        <v>340</v>
      </c>
      <c r="K7" s="571" t="s">
        <v>369</v>
      </c>
      <c r="L7" s="571" t="s">
        <v>337</v>
      </c>
    </row>
    <row r="8" spans="2:20" ht="15" customHeight="1" thickBot="1" x14ac:dyDescent="0.3">
      <c r="B8" s="773" t="s">
        <v>370</v>
      </c>
      <c r="C8" s="774"/>
      <c r="D8" s="774"/>
      <c r="E8" s="775"/>
      <c r="F8" s="570" t="s">
        <v>371</v>
      </c>
      <c r="G8" s="569" t="s">
        <v>350</v>
      </c>
      <c r="H8" s="776"/>
      <c r="I8" s="777"/>
      <c r="J8" s="568">
        <v>0</v>
      </c>
      <c r="K8" s="563">
        <v>36</v>
      </c>
      <c r="L8" s="567">
        <f>H8*J8</f>
        <v>0</v>
      </c>
      <c r="P8" s="323" t="s">
        <v>595</v>
      </c>
      <c r="Q8" s="322" t="s">
        <v>602</v>
      </c>
    </row>
    <row r="9" spans="2:20" ht="16.5" customHeight="1" thickBot="1" x14ac:dyDescent="0.3">
      <c r="B9" s="683" t="s">
        <v>372</v>
      </c>
      <c r="C9" s="685"/>
      <c r="D9" s="685"/>
      <c r="E9" s="757"/>
      <c r="F9" s="566">
        <v>1000</v>
      </c>
      <c r="G9" s="565" t="s">
        <v>350</v>
      </c>
      <c r="H9" s="760">
        <v>975</v>
      </c>
      <c r="I9" s="761">
        <v>975</v>
      </c>
      <c r="J9" s="564">
        <v>1</v>
      </c>
      <c r="K9" s="563">
        <v>36</v>
      </c>
      <c r="L9" s="567">
        <f>H9*J9</f>
        <v>975</v>
      </c>
      <c r="P9" s="323" t="s">
        <v>595</v>
      </c>
      <c r="Q9" s="322" t="s">
        <v>601</v>
      </c>
    </row>
    <row r="10" spans="2:20" ht="16.5" customHeight="1" thickBot="1" x14ac:dyDescent="0.3">
      <c r="B10" s="683" t="s">
        <v>373</v>
      </c>
      <c r="C10" s="685"/>
      <c r="D10" s="685"/>
      <c r="E10" s="757"/>
      <c r="F10" s="566">
        <v>200</v>
      </c>
      <c r="G10" s="565" t="s">
        <v>350</v>
      </c>
      <c r="H10" s="760"/>
      <c r="I10" s="761"/>
      <c r="J10" s="564">
        <v>0</v>
      </c>
      <c r="K10" s="563">
        <v>36</v>
      </c>
      <c r="L10" s="562">
        <f>J10*H10</f>
        <v>0</v>
      </c>
      <c r="P10" s="323" t="s">
        <v>595</v>
      </c>
      <c r="Q10" s="322" t="s">
        <v>600</v>
      </c>
    </row>
    <row r="11" spans="2:20" ht="16.5" customHeight="1" thickBot="1" x14ac:dyDescent="0.3">
      <c r="B11" s="683" t="s">
        <v>374</v>
      </c>
      <c r="C11" s="685"/>
      <c r="D11" s="685"/>
      <c r="E11" s="757"/>
      <c r="F11" s="566">
        <v>100</v>
      </c>
      <c r="G11" s="565" t="s">
        <v>350</v>
      </c>
      <c r="H11" s="760"/>
      <c r="I11" s="761"/>
      <c r="J11" s="564">
        <v>0</v>
      </c>
      <c r="K11" s="563">
        <v>36</v>
      </c>
      <c r="L11" s="562">
        <f t="shared" ref="L11:L21" si="0">H11*J11</f>
        <v>0</v>
      </c>
      <c r="P11" s="323" t="s">
        <v>595</v>
      </c>
      <c r="Q11" s="322" t="s">
        <v>599</v>
      </c>
    </row>
    <row r="12" spans="2:20" ht="16.5" customHeight="1" thickBot="1" x14ac:dyDescent="0.3">
      <c r="B12" s="683" t="s">
        <v>375</v>
      </c>
      <c r="C12" s="685"/>
      <c r="D12" s="685"/>
      <c r="E12" s="757"/>
      <c r="F12" s="566">
        <v>100</v>
      </c>
      <c r="G12" s="565" t="s">
        <v>350</v>
      </c>
      <c r="H12" s="760">
        <v>1320</v>
      </c>
      <c r="I12" s="761">
        <v>1013</v>
      </c>
      <c r="J12" s="564">
        <v>0</v>
      </c>
      <c r="K12" s="563">
        <v>36</v>
      </c>
      <c r="L12" s="562">
        <f t="shared" si="0"/>
        <v>0</v>
      </c>
      <c r="P12" s="323" t="s">
        <v>595</v>
      </c>
      <c r="Q12" s="322" t="s">
        <v>598</v>
      </c>
    </row>
    <row r="13" spans="2:20" ht="16.5" customHeight="1" thickBot="1" x14ac:dyDescent="0.3">
      <c r="B13" s="683" t="s">
        <v>376</v>
      </c>
      <c r="C13" s="685"/>
      <c r="D13" s="685"/>
      <c r="E13" s="757"/>
      <c r="F13" s="566">
        <v>10</v>
      </c>
      <c r="G13" s="565" t="s">
        <v>350</v>
      </c>
      <c r="H13" s="760"/>
      <c r="I13" s="761"/>
      <c r="J13" s="564">
        <v>0</v>
      </c>
      <c r="K13" s="563">
        <v>36</v>
      </c>
      <c r="L13" s="562">
        <f t="shared" si="0"/>
        <v>0</v>
      </c>
      <c r="P13" s="323" t="s">
        <v>595</v>
      </c>
      <c r="Q13" s="322" t="s">
        <v>598</v>
      </c>
    </row>
    <row r="14" spans="2:20" ht="16.5" customHeight="1" thickBot="1" x14ac:dyDescent="0.3">
      <c r="B14" s="683" t="s">
        <v>377</v>
      </c>
      <c r="C14" s="685"/>
      <c r="D14" s="685"/>
      <c r="E14" s="757"/>
      <c r="F14" s="566">
        <v>100</v>
      </c>
      <c r="G14" s="565" t="s">
        <v>350</v>
      </c>
      <c r="H14" s="760"/>
      <c r="I14" s="761"/>
      <c r="J14" s="564">
        <v>0</v>
      </c>
      <c r="K14" s="563">
        <v>36</v>
      </c>
      <c r="L14" s="562">
        <f t="shared" si="0"/>
        <v>0</v>
      </c>
      <c r="P14" s="323" t="s">
        <v>595</v>
      </c>
      <c r="Q14" s="322" t="s">
        <v>597</v>
      </c>
    </row>
    <row r="15" spans="2:20" ht="16.5" customHeight="1" thickBot="1" x14ac:dyDescent="0.3">
      <c r="B15" s="683" t="s">
        <v>378</v>
      </c>
      <c r="C15" s="685"/>
      <c r="D15" s="685"/>
      <c r="E15" s="757"/>
      <c r="F15" s="566">
        <v>10</v>
      </c>
      <c r="G15" s="565" t="s">
        <v>350</v>
      </c>
      <c r="H15" s="760"/>
      <c r="I15" s="761"/>
      <c r="J15" s="564">
        <v>0</v>
      </c>
      <c r="K15" s="563">
        <v>36</v>
      </c>
      <c r="L15" s="562">
        <f t="shared" si="0"/>
        <v>0</v>
      </c>
      <c r="P15" s="323" t="s">
        <v>595</v>
      </c>
      <c r="Q15" s="322" t="s">
        <v>597</v>
      </c>
    </row>
    <row r="16" spans="2:20" ht="16.5" customHeight="1" thickBot="1" x14ac:dyDescent="0.3">
      <c r="B16" s="683" t="s">
        <v>379</v>
      </c>
      <c r="C16" s="685"/>
      <c r="D16" s="685"/>
      <c r="E16" s="757"/>
      <c r="F16" s="566">
        <v>20</v>
      </c>
      <c r="G16" s="565" t="s">
        <v>350</v>
      </c>
      <c r="H16" s="760"/>
      <c r="I16" s="761"/>
      <c r="J16" s="564">
        <v>0</v>
      </c>
      <c r="K16" s="563">
        <v>36</v>
      </c>
      <c r="L16" s="562">
        <f t="shared" si="0"/>
        <v>0</v>
      </c>
      <c r="P16" s="323" t="s">
        <v>595</v>
      </c>
      <c r="Q16" s="322" t="s">
        <v>596</v>
      </c>
    </row>
    <row r="17" spans="1:25" ht="15" customHeight="1" thickBot="1" x14ac:dyDescent="0.3">
      <c r="B17" s="683" t="s">
        <v>379</v>
      </c>
      <c r="C17" s="685"/>
      <c r="D17" s="685"/>
      <c r="E17" s="757"/>
      <c r="F17" s="566">
        <v>10</v>
      </c>
      <c r="G17" s="565" t="s">
        <v>350</v>
      </c>
      <c r="H17" s="760"/>
      <c r="I17" s="761"/>
      <c r="J17" s="564" t="s">
        <v>579</v>
      </c>
      <c r="K17" s="563">
        <v>36</v>
      </c>
      <c r="L17" s="562">
        <f t="shared" si="0"/>
        <v>0</v>
      </c>
      <c r="P17" s="323" t="s">
        <v>595</v>
      </c>
      <c r="Q17" s="322" t="s">
        <v>596</v>
      </c>
    </row>
    <row r="18" spans="1:25" ht="15" customHeight="1" thickBot="1" x14ac:dyDescent="0.3">
      <c r="B18" s="683" t="s">
        <v>380</v>
      </c>
      <c r="C18" s="685"/>
      <c r="D18" s="685"/>
      <c r="E18" s="757"/>
      <c r="F18" s="566">
        <v>20</v>
      </c>
      <c r="G18" s="565" t="s">
        <v>350</v>
      </c>
      <c r="H18" s="760">
        <v>720</v>
      </c>
      <c r="I18" s="761">
        <v>136</v>
      </c>
      <c r="J18" s="564">
        <v>1</v>
      </c>
      <c r="K18" s="563">
        <v>36</v>
      </c>
      <c r="L18" s="562">
        <f t="shared" si="0"/>
        <v>720</v>
      </c>
      <c r="P18" s="323" t="s">
        <v>595</v>
      </c>
      <c r="Q18" s="322" t="s">
        <v>596</v>
      </c>
    </row>
    <row r="19" spans="1:25" ht="15" customHeight="1" thickBot="1" x14ac:dyDescent="0.3">
      <c r="B19" s="683" t="s">
        <v>381</v>
      </c>
      <c r="C19" s="685"/>
      <c r="D19" s="685"/>
      <c r="E19" s="757"/>
      <c r="F19" s="566">
        <v>20</v>
      </c>
      <c r="G19" s="565" t="s">
        <v>350</v>
      </c>
      <c r="H19" s="760"/>
      <c r="I19" s="761"/>
      <c r="J19" s="564">
        <v>0</v>
      </c>
      <c r="K19" s="563">
        <v>36</v>
      </c>
      <c r="L19" s="562">
        <f t="shared" si="0"/>
        <v>0</v>
      </c>
      <c r="P19" s="323" t="s">
        <v>595</v>
      </c>
      <c r="Q19" s="322" t="s">
        <v>594</v>
      </c>
    </row>
    <row r="20" spans="1:25" ht="15" customHeight="1" thickBot="1" x14ac:dyDescent="0.3">
      <c r="B20" s="683" t="s">
        <v>381</v>
      </c>
      <c r="C20" s="685"/>
      <c r="D20" s="685"/>
      <c r="E20" s="757"/>
      <c r="F20" s="566">
        <v>10</v>
      </c>
      <c r="G20" s="565" t="s">
        <v>350</v>
      </c>
      <c r="H20" s="760"/>
      <c r="I20" s="761"/>
      <c r="J20" s="564" t="s">
        <v>579</v>
      </c>
      <c r="K20" s="563">
        <v>36</v>
      </c>
      <c r="L20" s="562">
        <f t="shared" si="0"/>
        <v>0</v>
      </c>
      <c r="P20" s="323" t="s">
        <v>595</v>
      </c>
      <c r="Q20" s="322" t="s">
        <v>594</v>
      </c>
    </row>
    <row r="21" spans="1:25" ht="15.75" customHeight="1" thickBot="1" x14ac:dyDescent="0.3">
      <c r="B21" s="683" t="s">
        <v>382</v>
      </c>
      <c r="C21" s="685"/>
      <c r="D21" s="685"/>
      <c r="E21" s="757"/>
      <c r="F21" s="566">
        <v>1</v>
      </c>
      <c r="G21" s="565" t="s">
        <v>350</v>
      </c>
      <c r="H21" s="760"/>
      <c r="I21" s="761"/>
      <c r="J21" s="564">
        <v>0</v>
      </c>
      <c r="K21" s="563">
        <v>36</v>
      </c>
      <c r="L21" s="562">
        <f t="shared" si="0"/>
        <v>0</v>
      </c>
      <c r="P21" s="323" t="s">
        <v>595</v>
      </c>
      <c r="Q21" s="322" t="s">
        <v>594</v>
      </c>
    </row>
    <row r="22" spans="1:25" ht="15.75" hidden="1" customHeight="1" thickBot="1" x14ac:dyDescent="0.3">
      <c r="B22" s="454"/>
      <c r="C22" s="494"/>
      <c r="D22" s="453"/>
      <c r="E22" s="453"/>
      <c r="F22" s="453"/>
      <c r="G22" s="453"/>
      <c r="H22" s="453"/>
      <c r="I22" s="453"/>
      <c r="J22" s="453"/>
      <c r="K22" s="453"/>
      <c r="L22" s="561"/>
      <c r="Q22" s="1" t="s">
        <v>594</v>
      </c>
    </row>
    <row r="23" spans="1:25" ht="18.75" x14ac:dyDescent="0.3">
      <c r="B23" s="762" t="s">
        <v>383</v>
      </c>
      <c r="C23" s="763"/>
      <c r="D23" s="763"/>
      <c r="E23" s="763"/>
      <c r="F23" s="763"/>
      <c r="G23" s="763"/>
      <c r="H23" s="763"/>
      <c r="I23" s="763"/>
      <c r="J23" s="763"/>
      <c r="K23" s="764"/>
      <c r="L23" s="560">
        <f>L8+L9</f>
        <v>975</v>
      </c>
      <c r="P23" s="1"/>
    </row>
    <row r="24" spans="1:25" ht="19.5" thickBot="1" x14ac:dyDescent="0.35">
      <c r="B24" s="765" t="s">
        <v>384</v>
      </c>
      <c r="C24" s="766"/>
      <c r="D24" s="766"/>
      <c r="E24" s="766"/>
      <c r="F24" s="766"/>
      <c r="G24" s="766"/>
      <c r="H24" s="766"/>
      <c r="I24" s="766"/>
      <c r="J24" s="766"/>
      <c r="K24" s="767"/>
      <c r="L24" s="559">
        <f>L25-L23</f>
        <v>720</v>
      </c>
      <c r="P24" s="1"/>
    </row>
    <row r="25" spans="1:25" ht="19.5" thickBot="1" x14ac:dyDescent="0.35">
      <c r="B25" s="658" t="s">
        <v>338</v>
      </c>
      <c r="C25" s="659"/>
      <c r="D25" s="659"/>
      <c r="E25" s="659"/>
      <c r="F25" s="659"/>
      <c r="G25" s="659"/>
      <c r="H25" s="659"/>
      <c r="I25" s="659"/>
      <c r="J25" s="659"/>
      <c r="K25" s="660"/>
      <c r="L25" s="558">
        <f>SUM(L8:L22)</f>
        <v>1695</v>
      </c>
      <c r="P25" s="1"/>
    </row>
    <row r="26" spans="1:25" ht="15.75" thickBot="1" x14ac:dyDescent="0.3"/>
    <row r="27" spans="1:25" ht="19.5" thickBot="1" x14ac:dyDescent="0.35">
      <c r="B27" s="694" t="s">
        <v>593</v>
      </c>
      <c r="C27" s="695"/>
      <c r="D27" s="695"/>
      <c r="E27" s="695"/>
      <c r="F27" s="695"/>
      <c r="G27" s="695"/>
      <c r="H27" s="695"/>
      <c r="I27" s="695"/>
      <c r="J27" s="695"/>
      <c r="K27" s="411"/>
      <c r="L27" s="410"/>
    </row>
    <row r="28" spans="1:25" ht="18.75" customHeight="1" thickBot="1" x14ac:dyDescent="0.3">
      <c r="B28" s="753" t="s">
        <v>336</v>
      </c>
      <c r="C28" s="754"/>
      <c r="D28" s="754"/>
      <c r="E28" s="754"/>
      <c r="F28" s="754"/>
      <c r="G28" s="755"/>
      <c r="H28" s="753" t="s">
        <v>339</v>
      </c>
      <c r="I28" s="756"/>
      <c r="J28" s="409" t="s">
        <v>340</v>
      </c>
      <c r="K28" s="409" t="s">
        <v>385</v>
      </c>
      <c r="L28" s="407" t="s">
        <v>337</v>
      </c>
    </row>
    <row r="29" spans="1:25" ht="30" customHeight="1" thickBot="1" x14ac:dyDescent="0.3">
      <c r="A29" s="1">
        <v>4</v>
      </c>
      <c r="B29" s="683" t="s">
        <v>386</v>
      </c>
      <c r="C29" s="685"/>
      <c r="D29" s="685"/>
      <c r="E29" s="685"/>
      <c r="F29" s="685"/>
      <c r="G29" s="757"/>
      <c r="H29" s="758">
        <v>136.5</v>
      </c>
      <c r="I29" s="759"/>
      <c r="J29" s="401">
        <v>0</v>
      </c>
      <c r="K29" s="557"/>
      <c r="L29" s="556">
        <f>H29*J29</f>
        <v>0</v>
      </c>
      <c r="P29" s="323" t="s">
        <v>590</v>
      </c>
      <c r="Q29" s="322" t="s">
        <v>592</v>
      </c>
    </row>
    <row r="30" spans="1:25" ht="30" customHeight="1" thickBot="1" x14ac:dyDescent="0.3">
      <c r="B30" s="743" t="s">
        <v>487</v>
      </c>
      <c r="C30" s="744"/>
      <c r="D30" s="744"/>
      <c r="E30" s="744"/>
      <c r="F30" s="744"/>
      <c r="G30" s="745"/>
      <c r="H30" s="746">
        <v>19.7</v>
      </c>
      <c r="I30" s="747"/>
      <c r="J30" s="401">
        <v>12</v>
      </c>
      <c r="K30" s="557"/>
      <c r="L30" s="556">
        <f>H30*J30</f>
        <v>236.39999999999998</v>
      </c>
      <c r="N30" s="742"/>
      <c r="P30" s="323" t="s">
        <v>590</v>
      </c>
      <c r="Q30" s="419" t="s">
        <v>591</v>
      </c>
    </row>
    <row r="31" spans="1:25" ht="30" customHeight="1" thickBot="1" x14ac:dyDescent="0.3">
      <c r="A31" s="1">
        <v>9</v>
      </c>
      <c r="B31" s="743" t="s">
        <v>388</v>
      </c>
      <c r="C31" s="744"/>
      <c r="D31" s="744"/>
      <c r="E31" s="744"/>
      <c r="F31" s="744"/>
      <c r="G31" s="745"/>
      <c r="H31" s="746">
        <v>160.6</v>
      </c>
      <c r="I31" s="747"/>
      <c r="J31" s="401">
        <v>0</v>
      </c>
      <c r="K31" s="557"/>
      <c r="L31" s="556">
        <f>H31*J31</f>
        <v>0</v>
      </c>
      <c r="N31" s="742"/>
      <c r="P31" s="323" t="s">
        <v>590</v>
      </c>
      <c r="Q31" s="419" t="s">
        <v>589</v>
      </c>
    </row>
    <row r="32" spans="1:25" ht="19.5" thickBot="1" x14ac:dyDescent="0.35">
      <c r="B32" s="658" t="s">
        <v>342</v>
      </c>
      <c r="C32" s="659"/>
      <c r="D32" s="659"/>
      <c r="E32" s="659"/>
      <c r="F32" s="659"/>
      <c r="G32" s="659"/>
      <c r="H32" s="659"/>
      <c r="I32" s="659"/>
      <c r="J32" s="659"/>
      <c r="K32" s="660"/>
      <c r="L32" s="325">
        <f>SUM(L29:L31)</f>
        <v>236.39999999999998</v>
      </c>
      <c r="N32" s="742"/>
      <c r="P32" s="552"/>
      <c r="Q32" s="552"/>
      <c r="R32" s="552"/>
      <c r="S32" s="552"/>
      <c r="T32" s="552"/>
      <c r="U32" s="552"/>
      <c r="V32" s="552"/>
      <c r="W32" s="552"/>
      <c r="X32" s="552"/>
      <c r="Y32" s="552"/>
    </row>
    <row r="33" spans="1:18" s="552" customFormat="1" ht="34.5" customHeight="1" thickBot="1" x14ac:dyDescent="0.25">
      <c r="B33" s="555"/>
      <c r="C33" s="330"/>
      <c r="D33" s="555"/>
      <c r="E33" s="555"/>
      <c r="F33" s="554"/>
      <c r="N33" s="742"/>
      <c r="P33" s="553"/>
    </row>
    <row r="34" spans="1:18" ht="19.5" thickBot="1" x14ac:dyDescent="0.35">
      <c r="B34" s="694" t="s">
        <v>343</v>
      </c>
      <c r="C34" s="695"/>
      <c r="D34" s="695"/>
      <c r="E34" s="695"/>
      <c r="F34" s="695"/>
      <c r="G34" s="695"/>
      <c r="H34" s="695"/>
      <c r="I34" s="695"/>
      <c r="J34" s="695"/>
      <c r="K34" s="411"/>
      <c r="L34" s="410"/>
      <c r="N34" s="742"/>
      <c r="P34" s="1"/>
    </row>
    <row r="35" spans="1:18" ht="15.75" customHeight="1" thickBot="1" x14ac:dyDescent="0.3">
      <c r="B35" s="551" t="s">
        <v>391</v>
      </c>
      <c r="C35" s="446"/>
      <c r="D35" s="550"/>
      <c r="E35" s="550"/>
      <c r="F35" s="550"/>
      <c r="G35" s="549"/>
      <c r="H35" s="549"/>
      <c r="I35" s="549"/>
      <c r="J35" s="549"/>
      <c r="K35" s="549"/>
      <c r="L35" s="548"/>
      <c r="M35" s="547"/>
      <c r="N35" s="742"/>
      <c r="P35" s="1"/>
    </row>
    <row r="36" spans="1:18" ht="39" thickBot="1" x14ac:dyDescent="0.3">
      <c r="B36" s="546" t="s">
        <v>344</v>
      </c>
      <c r="C36" s="748" t="s">
        <v>345</v>
      </c>
      <c r="D36" s="749"/>
      <c r="E36" s="545" t="s">
        <v>346</v>
      </c>
      <c r="F36" s="544" t="s">
        <v>347</v>
      </c>
      <c r="G36" s="703" t="s">
        <v>340</v>
      </c>
      <c r="H36" s="750"/>
      <c r="I36" s="409" t="s">
        <v>348</v>
      </c>
      <c r="J36" s="409" t="s">
        <v>392</v>
      </c>
      <c r="K36" s="408" t="s">
        <v>385</v>
      </c>
      <c r="L36" s="407" t="s">
        <v>337</v>
      </c>
      <c r="N36" s="742"/>
      <c r="P36" s="1"/>
    </row>
    <row r="37" spans="1:18" ht="15" customHeight="1" x14ac:dyDescent="0.25">
      <c r="B37" s="489" t="s">
        <v>393</v>
      </c>
      <c r="C37" s="521">
        <v>1</v>
      </c>
      <c r="D37" s="520" t="s">
        <v>349</v>
      </c>
      <c r="E37" s="519">
        <v>100</v>
      </c>
      <c r="F37" s="543">
        <v>1</v>
      </c>
      <c r="G37" s="751">
        <v>2</v>
      </c>
      <c r="H37" s="752"/>
      <c r="I37" s="531"/>
      <c r="J37" s="517">
        <f>G37*E37</f>
        <v>200</v>
      </c>
      <c r="K37" s="531"/>
      <c r="L37" s="481">
        <f t="shared" ref="L37:L56" si="1">J37*CT_VALEUR_POINT*(1-CT_REMISE_POINTS)</f>
        <v>90.000000000000014</v>
      </c>
      <c r="N37" s="742"/>
      <c r="P37" s="1"/>
    </row>
    <row r="38" spans="1:18" ht="15" customHeight="1" x14ac:dyDescent="0.25">
      <c r="B38" s="542" t="s">
        <v>394</v>
      </c>
      <c r="C38" s="509">
        <v>100</v>
      </c>
      <c r="D38" s="508" t="s">
        <v>395</v>
      </c>
      <c r="E38" s="541">
        <v>150</v>
      </c>
      <c r="F38" s="540">
        <v>1</v>
      </c>
      <c r="G38" s="706">
        <v>2</v>
      </c>
      <c r="H38" s="739"/>
      <c r="I38" s="511"/>
      <c r="J38" s="512">
        <f>E38*G38</f>
        <v>300</v>
      </c>
      <c r="K38" s="511"/>
      <c r="L38" s="539">
        <f t="shared" si="1"/>
        <v>135.00000000000003</v>
      </c>
      <c r="N38" s="742"/>
      <c r="P38" s="1"/>
    </row>
    <row r="39" spans="1:18" ht="15" customHeight="1" x14ac:dyDescent="0.25">
      <c r="B39" s="480" t="s">
        <v>396</v>
      </c>
      <c r="C39" s="538">
        <v>100</v>
      </c>
      <c r="D39" s="478" t="s">
        <v>395</v>
      </c>
      <c r="E39" s="536">
        <v>150</v>
      </c>
      <c r="F39" s="537">
        <v>1</v>
      </c>
      <c r="G39" s="706">
        <v>1</v>
      </c>
      <c r="H39" s="707"/>
      <c r="I39" s="475"/>
      <c r="J39" s="534">
        <f>G39*E39</f>
        <v>150</v>
      </c>
      <c r="K39" s="475"/>
      <c r="L39" s="422">
        <f t="shared" si="1"/>
        <v>67.500000000000014</v>
      </c>
      <c r="N39" s="742"/>
      <c r="P39" s="1"/>
    </row>
    <row r="40" spans="1:18" ht="15" customHeight="1" x14ac:dyDescent="0.25">
      <c r="B40" s="480" t="s">
        <v>351</v>
      </c>
      <c r="C40" s="538">
        <v>8</v>
      </c>
      <c r="D40" s="478" t="s">
        <v>352</v>
      </c>
      <c r="E40" s="536">
        <v>64</v>
      </c>
      <c r="F40" s="537">
        <v>1</v>
      </c>
      <c r="G40" s="706">
        <v>2</v>
      </c>
      <c r="H40" s="707"/>
      <c r="I40" s="475"/>
      <c r="J40" s="534">
        <f>E40*G40</f>
        <v>128</v>
      </c>
      <c r="K40" s="475"/>
      <c r="L40" s="422">
        <f t="shared" si="1"/>
        <v>57.600000000000009</v>
      </c>
      <c r="N40" s="742"/>
      <c r="P40" s="1"/>
    </row>
    <row r="41" spans="1:18" ht="15" customHeight="1" x14ac:dyDescent="0.25">
      <c r="B41" s="480" t="s">
        <v>353</v>
      </c>
      <c r="C41" s="515">
        <v>1</v>
      </c>
      <c r="D41" s="478" t="s">
        <v>354</v>
      </c>
      <c r="E41" s="536">
        <v>75</v>
      </c>
      <c r="F41" s="535">
        <v>1</v>
      </c>
      <c r="G41" s="706">
        <v>6</v>
      </c>
      <c r="H41" s="707"/>
      <c r="I41" s="473"/>
      <c r="J41" s="534">
        <f>G41*E41</f>
        <v>450</v>
      </c>
      <c r="K41" s="475"/>
      <c r="L41" s="422">
        <f t="shared" si="1"/>
        <v>202.50000000000003</v>
      </c>
      <c r="N41" s="742"/>
      <c r="P41" s="1"/>
    </row>
    <row r="42" spans="1:18" ht="15.75" customHeight="1" thickBot="1" x14ac:dyDescent="0.3">
      <c r="A42" s="453">
        <v>2</v>
      </c>
      <c r="B42" s="463" t="s">
        <v>355</v>
      </c>
      <c r="C42" s="533">
        <v>1</v>
      </c>
      <c r="D42" s="461" t="s">
        <v>356</v>
      </c>
      <c r="E42" s="499">
        <v>110</v>
      </c>
      <c r="F42" s="498">
        <v>1</v>
      </c>
      <c r="G42" s="687">
        <v>0</v>
      </c>
      <c r="H42" s="688"/>
      <c r="I42" s="456"/>
      <c r="J42" s="497">
        <f>G42*E42</f>
        <v>0</v>
      </c>
      <c r="K42" s="458"/>
      <c r="L42" s="455">
        <f t="shared" si="1"/>
        <v>0</v>
      </c>
      <c r="N42" s="742"/>
      <c r="P42" s="1"/>
      <c r="R42" s="2"/>
    </row>
    <row r="43" spans="1:18" ht="3.75" customHeight="1" thickBot="1" x14ac:dyDescent="0.3">
      <c r="A43" s="453"/>
      <c r="B43" s="495"/>
      <c r="C43" s="494"/>
      <c r="D43" s="453"/>
      <c r="E43" s="415"/>
      <c r="F43" s="525"/>
      <c r="G43" s="492"/>
      <c r="H43" s="491"/>
      <c r="I43" s="491"/>
      <c r="J43" s="492"/>
      <c r="K43" s="491"/>
      <c r="L43" s="522">
        <f t="shared" si="1"/>
        <v>0</v>
      </c>
      <c r="N43" s="742"/>
      <c r="P43" s="1"/>
    </row>
    <row r="44" spans="1:18" ht="15" customHeight="1" x14ac:dyDescent="0.25">
      <c r="A44" s="453"/>
      <c r="B44" s="489" t="s">
        <v>397</v>
      </c>
      <c r="C44" s="532">
        <v>1</v>
      </c>
      <c r="D44" s="520" t="s">
        <v>357</v>
      </c>
      <c r="E44" s="519">
        <v>350</v>
      </c>
      <c r="F44" s="518">
        <v>36</v>
      </c>
      <c r="G44" s="751">
        <v>10</v>
      </c>
      <c r="H44" s="752"/>
      <c r="I44" s="484"/>
      <c r="J44" s="517">
        <f>G44*E44</f>
        <v>3500</v>
      </c>
      <c r="K44" s="531"/>
      <c r="L44" s="481">
        <f t="shared" si="1"/>
        <v>1575.0000000000002</v>
      </c>
      <c r="N44" s="742"/>
      <c r="P44" s="1"/>
    </row>
    <row r="45" spans="1:18" ht="15" customHeight="1" x14ac:dyDescent="0.25">
      <c r="A45" s="453"/>
      <c r="B45" s="530" t="s">
        <v>397</v>
      </c>
      <c r="C45" s="529">
        <v>1</v>
      </c>
      <c r="D45" s="528" t="s">
        <v>357</v>
      </c>
      <c r="E45" s="507">
        <v>650</v>
      </c>
      <c r="F45" s="506">
        <v>1</v>
      </c>
      <c r="G45" s="706">
        <v>0</v>
      </c>
      <c r="H45" s="739"/>
      <c r="I45" s="505"/>
      <c r="J45" s="504">
        <f>E45*G45</f>
        <v>0</v>
      </c>
      <c r="K45" s="527"/>
      <c r="L45" s="502">
        <f t="shared" si="1"/>
        <v>0</v>
      </c>
      <c r="N45" s="526"/>
      <c r="P45" s="1"/>
    </row>
    <row r="46" spans="1:18" ht="15.75" customHeight="1" thickBot="1" x14ac:dyDescent="0.3">
      <c r="A46" s="453"/>
      <c r="B46" s="463" t="s">
        <v>398</v>
      </c>
      <c r="C46" s="515">
        <v>16</v>
      </c>
      <c r="D46" s="461" t="s">
        <v>358</v>
      </c>
      <c r="E46" s="499">
        <v>192</v>
      </c>
      <c r="F46" s="498">
        <v>1</v>
      </c>
      <c r="G46" s="717">
        <v>110</v>
      </c>
      <c r="H46" s="782"/>
      <c r="I46" s="456"/>
      <c r="J46" s="497">
        <f>G46*E46</f>
        <v>21120</v>
      </c>
      <c r="K46" s="458"/>
      <c r="L46" s="455">
        <f t="shared" si="1"/>
        <v>9504.0000000000018</v>
      </c>
      <c r="P46" s="1"/>
    </row>
    <row r="47" spans="1:18" ht="5.25" customHeight="1" thickBot="1" x14ac:dyDescent="0.3">
      <c r="A47" s="453"/>
      <c r="B47" s="495"/>
      <c r="C47" s="446"/>
      <c r="D47" s="445"/>
      <c r="E47" s="525"/>
      <c r="F47" s="525"/>
      <c r="G47" s="524"/>
      <c r="H47" s="523"/>
      <c r="I47" s="491"/>
      <c r="J47" s="492"/>
      <c r="K47" s="491"/>
      <c r="L47" s="522">
        <f t="shared" si="1"/>
        <v>0</v>
      </c>
      <c r="P47" s="1"/>
    </row>
    <row r="48" spans="1:18" ht="15" customHeight="1" x14ac:dyDescent="0.25">
      <c r="A48" s="453">
        <v>5</v>
      </c>
      <c r="B48" s="725" t="s">
        <v>399</v>
      </c>
      <c r="C48" s="521">
        <v>10</v>
      </c>
      <c r="D48" s="520" t="s">
        <v>400</v>
      </c>
      <c r="E48" s="519">
        <v>2400</v>
      </c>
      <c r="F48" s="518">
        <v>1</v>
      </c>
      <c r="G48" s="780">
        <v>12</v>
      </c>
      <c r="H48" s="781"/>
      <c r="I48" s="484"/>
      <c r="J48" s="517">
        <f>G48*E48</f>
        <v>28800</v>
      </c>
      <c r="K48" s="516"/>
      <c r="L48" s="481">
        <f t="shared" si="1"/>
        <v>12960.000000000002</v>
      </c>
      <c r="P48" s="1"/>
    </row>
    <row r="49" spans="1:25" ht="15" customHeight="1" x14ac:dyDescent="0.25">
      <c r="A49" s="453">
        <v>10</v>
      </c>
      <c r="B49" s="726"/>
      <c r="C49" s="515">
        <v>500</v>
      </c>
      <c r="D49" s="478" t="s">
        <v>358</v>
      </c>
      <c r="E49" s="514">
        <v>160</v>
      </c>
      <c r="F49" s="514">
        <v>1</v>
      </c>
      <c r="G49" s="706">
        <v>9</v>
      </c>
      <c r="H49" s="739"/>
      <c r="I49" s="513"/>
      <c r="J49" s="512">
        <f>G49*E49</f>
        <v>1440</v>
      </c>
      <c r="K49" s="511"/>
      <c r="L49" s="510">
        <f t="shared" si="1"/>
        <v>648.00000000000011</v>
      </c>
      <c r="P49" s="1"/>
    </row>
    <row r="50" spans="1:25" ht="15" customHeight="1" x14ac:dyDescent="0.25">
      <c r="A50" s="453"/>
      <c r="B50" s="731" t="s">
        <v>360</v>
      </c>
      <c r="C50" s="509">
        <v>10</v>
      </c>
      <c r="D50" s="508" t="s">
        <v>400</v>
      </c>
      <c r="E50" s="507">
        <v>600</v>
      </c>
      <c r="F50" s="506">
        <v>1</v>
      </c>
      <c r="G50" s="714">
        <v>14</v>
      </c>
      <c r="H50" s="716"/>
      <c r="I50" s="505"/>
      <c r="J50" s="504">
        <f>E50*G50</f>
        <v>8400</v>
      </c>
      <c r="K50" s="503"/>
      <c r="L50" s="502">
        <f t="shared" si="1"/>
        <v>3780.0000000000005</v>
      </c>
      <c r="P50" s="1"/>
    </row>
    <row r="51" spans="1:25" ht="15.75" customHeight="1" thickBot="1" x14ac:dyDescent="0.3">
      <c r="A51" s="453">
        <v>10</v>
      </c>
      <c r="B51" s="732"/>
      <c r="C51" s="501">
        <v>500</v>
      </c>
      <c r="D51" s="500" t="s">
        <v>358</v>
      </c>
      <c r="E51" s="499">
        <v>40</v>
      </c>
      <c r="F51" s="498">
        <v>1</v>
      </c>
      <c r="G51" s="717">
        <v>12</v>
      </c>
      <c r="H51" s="718"/>
      <c r="I51" s="456"/>
      <c r="J51" s="497">
        <f>G51*E51</f>
        <v>480</v>
      </c>
      <c r="K51" s="496"/>
      <c r="L51" s="455">
        <f t="shared" si="1"/>
        <v>216.00000000000003</v>
      </c>
      <c r="P51" s="1"/>
    </row>
    <row r="52" spans="1:25" ht="3.75" customHeight="1" thickBot="1" x14ac:dyDescent="0.3">
      <c r="A52" s="453"/>
      <c r="B52" s="495"/>
      <c r="C52" s="494"/>
      <c r="D52" s="453"/>
      <c r="E52" s="415"/>
      <c r="F52" s="493"/>
      <c r="G52" s="492"/>
      <c r="H52" s="491"/>
      <c r="I52" s="491"/>
      <c r="J52" s="492"/>
      <c r="K52" s="491"/>
      <c r="L52" s="490">
        <f t="shared" si="1"/>
        <v>0</v>
      </c>
      <c r="P52" s="1"/>
    </row>
    <row r="53" spans="1:25" ht="15" customHeight="1" x14ac:dyDescent="0.25">
      <c r="A53" s="453">
        <v>58</v>
      </c>
      <c r="B53" s="489" t="s">
        <v>401</v>
      </c>
      <c r="C53" s="488">
        <v>1</v>
      </c>
      <c r="D53" s="487" t="s">
        <v>361</v>
      </c>
      <c r="E53" s="486">
        <v>20</v>
      </c>
      <c r="F53" s="485">
        <v>1</v>
      </c>
      <c r="G53" s="780">
        <v>91</v>
      </c>
      <c r="H53" s="781"/>
      <c r="I53" s="484"/>
      <c r="J53" s="483">
        <f>G53*E53</f>
        <v>1820</v>
      </c>
      <c r="K53" s="482"/>
      <c r="L53" s="481">
        <f t="shared" si="1"/>
        <v>819.00000000000011</v>
      </c>
      <c r="P53" s="1"/>
    </row>
    <row r="54" spans="1:25" ht="15" customHeight="1" x14ac:dyDescent="0.25">
      <c r="A54" s="453"/>
      <c r="B54" s="480" t="s">
        <v>402</v>
      </c>
      <c r="C54" s="479">
        <v>1</v>
      </c>
      <c r="D54" s="478" t="s">
        <v>403</v>
      </c>
      <c r="E54" s="477">
        <v>60</v>
      </c>
      <c r="F54" s="476">
        <v>1</v>
      </c>
      <c r="G54" s="714">
        <v>0</v>
      </c>
      <c r="H54" s="715"/>
      <c r="I54" s="475"/>
      <c r="J54" s="474">
        <f>G54*E54</f>
        <v>0</v>
      </c>
      <c r="K54" s="473"/>
      <c r="L54" s="422">
        <f t="shared" si="1"/>
        <v>0</v>
      </c>
      <c r="P54" s="1"/>
    </row>
    <row r="55" spans="1:25" ht="15" customHeight="1" x14ac:dyDescent="0.25">
      <c r="A55" s="453"/>
      <c r="B55" s="472" t="s">
        <v>404</v>
      </c>
      <c r="C55" s="471">
        <v>100</v>
      </c>
      <c r="D55" s="470" t="s">
        <v>395</v>
      </c>
      <c r="E55" s="469">
        <v>850</v>
      </c>
      <c r="F55" s="468">
        <v>1</v>
      </c>
      <c r="G55" s="714">
        <v>0</v>
      </c>
      <c r="H55" s="716"/>
      <c r="I55" s="467"/>
      <c r="J55" s="466">
        <f>G55*E55</f>
        <v>0</v>
      </c>
      <c r="K55" s="465"/>
      <c r="L55" s="464">
        <f t="shared" si="1"/>
        <v>0</v>
      </c>
      <c r="P55" s="1"/>
    </row>
    <row r="56" spans="1:25" ht="15.75" customHeight="1" thickBot="1" x14ac:dyDescent="0.3">
      <c r="A56" s="453"/>
      <c r="B56" s="463" t="s">
        <v>154</v>
      </c>
      <c r="C56" s="462">
        <v>1</v>
      </c>
      <c r="D56" s="461" t="s">
        <v>155</v>
      </c>
      <c r="E56" s="460">
        <v>125</v>
      </c>
      <c r="F56" s="459">
        <v>1</v>
      </c>
      <c r="G56" s="717">
        <v>1</v>
      </c>
      <c r="H56" s="718"/>
      <c r="I56" s="458"/>
      <c r="J56" s="457">
        <f>G56*E56</f>
        <v>125</v>
      </c>
      <c r="K56" s="456"/>
      <c r="L56" s="455">
        <f t="shared" si="1"/>
        <v>56.250000000000007</v>
      </c>
      <c r="P56" s="1"/>
    </row>
    <row r="57" spans="1:25" ht="6.75" customHeight="1" thickBot="1" x14ac:dyDescent="0.3">
      <c r="B57" s="454"/>
      <c r="C57" s="415"/>
      <c r="D57" s="453"/>
      <c r="E57" s="453"/>
      <c r="F57" s="453"/>
      <c r="G57" s="453"/>
      <c r="H57" s="453"/>
      <c r="I57" s="453"/>
      <c r="J57" s="453"/>
      <c r="K57" s="453"/>
      <c r="L57" s="453"/>
      <c r="M57" s="453"/>
      <c r="P57" s="1"/>
    </row>
    <row r="58" spans="1:25" ht="30.75" customHeight="1" thickBot="1" x14ac:dyDescent="0.3">
      <c r="A58" s="453"/>
      <c r="B58" s="452" t="s">
        <v>362</v>
      </c>
      <c r="C58" s="719">
        <v>1.5</v>
      </c>
      <c r="D58" s="720"/>
      <c r="E58" s="721" t="s">
        <v>405</v>
      </c>
      <c r="F58" s="722"/>
      <c r="G58" s="451">
        <v>0.7</v>
      </c>
      <c r="H58" s="723" t="s">
        <v>406</v>
      </c>
      <c r="I58" s="724"/>
      <c r="J58" s="450">
        <f>SUM(J37:J56)</f>
        <v>66913</v>
      </c>
      <c r="K58" s="449" t="s">
        <v>407</v>
      </c>
      <c r="L58" s="448">
        <f>SUM(L37:L56)</f>
        <v>30110.850000000006</v>
      </c>
      <c r="P58" s="323" t="s">
        <v>587</v>
      </c>
      <c r="Q58" s="419" t="s">
        <v>588</v>
      </c>
      <c r="R58" s="419"/>
      <c r="S58" s="419"/>
      <c r="T58" s="419"/>
      <c r="U58" s="419"/>
      <c r="V58" s="419"/>
      <c r="W58" s="419"/>
      <c r="X58" s="419"/>
      <c r="Y58" s="419"/>
    </row>
    <row r="59" spans="1:25" ht="22.5" customHeight="1" thickBot="1" x14ac:dyDescent="0.3">
      <c r="B59" s="447" t="s">
        <v>408</v>
      </c>
      <c r="C59" s="446"/>
      <c r="D59" s="445"/>
      <c r="E59" s="445"/>
      <c r="F59" s="445"/>
      <c r="G59" s="445"/>
      <c r="H59" s="445"/>
      <c r="I59" s="445"/>
      <c r="J59" s="445"/>
      <c r="K59" s="445"/>
      <c r="L59" s="444"/>
      <c r="Q59" s="419"/>
      <c r="R59" s="419"/>
      <c r="S59" s="419"/>
      <c r="T59" s="419"/>
      <c r="U59" s="419"/>
      <c r="V59" s="419"/>
      <c r="W59" s="419"/>
      <c r="X59" s="419"/>
      <c r="Y59" s="419"/>
    </row>
    <row r="60" spans="1:25" ht="26.25" thickBot="1" x14ac:dyDescent="0.3">
      <c r="B60" s="443" t="s">
        <v>344</v>
      </c>
      <c r="C60" s="701" t="s">
        <v>345</v>
      </c>
      <c r="D60" s="702"/>
      <c r="E60" s="442" t="s">
        <v>409</v>
      </c>
      <c r="F60" s="441" t="s">
        <v>369</v>
      </c>
      <c r="G60" s="703" t="s">
        <v>340</v>
      </c>
      <c r="H60" s="704"/>
      <c r="I60" s="703" t="s">
        <v>348</v>
      </c>
      <c r="J60" s="705"/>
      <c r="K60" s="409" t="s">
        <v>385</v>
      </c>
      <c r="L60" s="407" t="s">
        <v>337</v>
      </c>
      <c r="P60" s="1"/>
      <c r="Q60" s="419"/>
      <c r="R60" s="419"/>
      <c r="S60" s="419"/>
      <c r="T60" s="419"/>
      <c r="U60" s="419"/>
      <c r="V60" s="419"/>
      <c r="W60" s="419"/>
      <c r="X60" s="419"/>
      <c r="Y60" s="419"/>
    </row>
    <row r="61" spans="1:25" ht="15" customHeight="1" x14ac:dyDescent="0.25">
      <c r="B61" s="440" t="s">
        <v>410</v>
      </c>
      <c r="C61" s="439">
        <v>5</v>
      </c>
      <c r="D61" s="438" t="s">
        <v>411</v>
      </c>
      <c r="E61" s="437">
        <v>139</v>
      </c>
      <c r="F61" s="436">
        <v>1</v>
      </c>
      <c r="G61" s="706">
        <v>0</v>
      </c>
      <c r="H61" s="707"/>
      <c r="I61" s="708"/>
      <c r="J61" s="709"/>
      <c r="K61" s="435"/>
      <c r="L61" s="434">
        <f>E61*G61</f>
        <v>0</v>
      </c>
      <c r="P61" s="1"/>
      <c r="Q61" s="419"/>
      <c r="R61" s="419"/>
      <c r="S61" s="419"/>
      <c r="T61" s="419"/>
      <c r="U61" s="419"/>
      <c r="V61" s="419"/>
      <c r="W61" s="419"/>
      <c r="X61" s="419"/>
      <c r="Y61" s="419"/>
    </row>
    <row r="62" spans="1:25" ht="15" customHeight="1" x14ac:dyDescent="0.25">
      <c r="B62" s="433" t="s">
        <v>412</v>
      </c>
      <c r="C62" s="432">
        <v>1</v>
      </c>
      <c r="D62" s="431" t="s">
        <v>359</v>
      </c>
      <c r="E62" s="430">
        <v>890</v>
      </c>
      <c r="F62" s="429">
        <v>36</v>
      </c>
      <c r="G62" s="706">
        <v>1</v>
      </c>
      <c r="H62" s="707"/>
      <c r="I62" s="710"/>
      <c r="J62" s="711"/>
      <c r="K62" s="423"/>
      <c r="L62" s="422">
        <f>E62*G62</f>
        <v>890</v>
      </c>
      <c r="P62" s="1"/>
      <c r="Q62" s="419"/>
      <c r="R62" s="419"/>
      <c r="S62" s="419"/>
      <c r="T62" s="419"/>
      <c r="U62" s="419"/>
      <c r="V62" s="419"/>
      <c r="W62" s="419"/>
      <c r="X62" s="419"/>
      <c r="Y62" s="419"/>
    </row>
    <row r="63" spans="1:25" ht="15.75" customHeight="1" thickBot="1" x14ac:dyDescent="0.3">
      <c r="B63" s="428" t="s">
        <v>413</v>
      </c>
      <c r="C63" s="427">
        <v>1</v>
      </c>
      <c r="D63" s="426" t="s">
        <v>414</v>
      </c>
      <c r="E63" s="425">
        <v>90</v>
      </c>
      <c r="F63" s="424">
        <v>1</v>
      </c>
      <c r="G63" s="687">
        <v>1</v>
      </c>
      <c r="H63" s="688"/>
      <c r="I63" s="689"/>
      <c r="J63" s="690"/>
      <c r="K63" s="423"/>
      <c r="L63" s="422">
        <f>E63*G63</f>
        <v>90</v>
      </c>
      <c r="P63" s="1"/>
      <c r="Q63" s="419"/>
      <c r="R63" s="419"/>
      <c r="S63" s="419"/>
      <c r="T63" s="419"/>
      <c r="U63" s="419"/>
      <c r="V63" s="419"/>
      <c r="W63" s="419"/>
      <c r="X63" s="419"/>
      <c r="Y63" s="419"/>
    </row>
    <row r="64" spans="1:25" ht="15.75" customHeight="1" thickBot="1" x14ac:dyDescent="0.3">
      <c r="B64" s="418"/>
      <c r="C64" s="417"/>
      <c r="D64" s="417"/>
      <c r="E64" s="417"/>
      <c r="F64" s="417"/>
      <c r="G64" s="417"/>
      <c r="H64" s="416"/>
      <c r="I64" s="416"/>
      <c r="J64" s="415"/>
      <c r="K64" s="421" t="s">
        <v>407</v>
      </c>
      <c r="L64" s="420">
        <f>SUM(L61:L63)</f>
        <v>980</v>
      </c>
      <c r="P64" s="323" t="s">
        <v>587</v>
      </c>
      <c r="Q64" s="419" t="s">
        <v>408</v>
      </c>
      <c r="R64" s="419"/>
      <c r="S64" s="419"/>
      <c r="T64" s="419"/>
      <c r="U64" s="419"/>
      <c r="V64" s="419"/>
      <c r="W64" s="419"/>
      <c r="X64" s="419"/>
      <c r="Y64" s="419"/>
    </row>
    <row r="65" spans="1:16" ht="11.25" customHeight="1" thickBot="1" x14ac:dyDescent="0.3">
      <c r="B65" s="418"/>
      <c r="C65" s="417"/>
      <c r="D65" s="417"/>
      <c r="E65" s="417"/>
      <c r="F65" s="417"/>
      <c r="G65" s="417"/>
      <c r="H65" s="416"/>
      <c r="I65" s="416"/>
      <c r="J65" s="415"/>
      <c r="K65" s="414"/>
      <c r="L65" s="413"/>
      <c r="P65" s="1"/>
    </row>
    <row r="66" spans="1:16" ht="21.75" thickBot="1" x14ac:dyDescent="0.3">
      <c r="B66" s="691" t="s">
        <v>363</v>
      </c>
      <c r="C66" s="692"/>
      <c r="D66" s="692"/>
      <c r="E66" s="692"/>
      <c r="F66" s="692"/>
      <c r="G66" s="692"/>
      <c r="H66" s="692"/>
      <c r="I66" s="692"/>
      <c r="J66" s="692"/>
      <c r="K66" s="693"/>
      <c r="L66" s="412">
        <f>L64+L58</f>
        <v>31090.850000000006</v>
      </c>
    </row>
    <row r="67" spans="1:16" ht="13.5" customHeight="1" thickBot="1" x14ac:dyDescent="0.3">
      <c r="B67" s="331"/>
      <c r="J67" s="2"/>
      <c r="K67" s="2"/>
    </row>
    <row r="68" spans="1:16" ht="19.5" thickBot="1" x14ac:dyDescent="0.35">
      <c r="B68" s="694" t="s">
        <v>415</v>
      </c>
      <c r="C68" s="695"/>
      <c r="D68" s="695"/>
      <c r="E68" s="695"/>
      <c r="F68" s="695"/>
      <c r="G68" s="695"/>
      <c r="H68" s="695"/>
      <c r="I68" s="695"/>
      <c r="J68" s="695"/>
      <c r="K68" s="411"/>
      <c r="L68" s="410"/>
    </row>
    <row r="69" spans="1:16" ht="40.5" customHeight="1" thickBot="1" x14ac:dyDescent="0.3">
      <c r="B69" s="696" t="s">
        <v>364</v>
      </c>
      <c r="C69" s="697"/>
      <c r="D69" s="697"/>
      <c r="E69" s="697"/>
      <c r="F69" s="697"/>
      <c r="G69" s="697"/>
      <c r="H69" s="409" t="s">
        <v>345</v>
      </c>
      <c r="I69" s="409" t="s">
        <v>339</v>
      </c>
      <c r="J69" s="408" t="s">
        <v>340</v>
      </c>
      <c r="K69" s="408" t="s">
        <v>341</v>
      </c>
      <c r="L69" s="407" t="s">
        <v>337</v>
      </c>
    </row>
    <row r="70" spans="1:16" x14ac:dyDescent="0.25">
      <c r="B70" s="698" t="s">
        <v>416</v>
      </c>
      <c r="C70" s="699"/>
      <c r="D70" s="699"/>
      <c r="E70" s="699"/>
      <c r="F70" s="699"/>
      <c r="G70" s="700"/>
      <c r="H70" s="406">
        <v>0.09</v>
      </c>
      <c r="I70" s="405">
        <f>ROUNDUP(L66*H70,0)</f>
        <v>2799</v>
      </c>
      <c r="J70" s="401">
        <v>1</v>
      </c>
      <c r="K70" s="404"/>
      <c r="L70" s="403">
        <f t="shared" ref="L70:L80" si="2">I70*J70</f>
        <v>2799</v>
      </c>
    </row>
    <row r="71" spans="1:16" x14ac:dyDescent="0.25">
      <c r="A71" s="1">
        <v>13</v>
      </c>
      <c r="B71" s="677" t="s">
        <v>586</v>
      </c>
      <c r="C71" s="678"/>
      <c r="D71" s="678"/>
      <c r="E71" s="678"/>
      <c r="F71" s="678"/>
      <c r="G71" s="679"/>
      <c r="H71" s="399">
        <v>1</v>
      </c>
      <c r="I71" s="398">
        <v>115</v>
      </c>
      <c r="J71" s="401">
        <v>24</v>
      </c>
      <c r="K71" s="400"/>
      <c r="L71" s="397">
        <f t="shared" si="2"/>
        <v>2760</v>
      </c>
    </row>
    <row r="72" spans="1:16" x14ac:dyDescent="0.25">
      <c r="B72" s="677" t="s">
        <v>585</v>
      </c>
      <c r="C72" s="678"/>
      <c r="D72" s="678"/>
      <c r="E72" s="678"/>
      <c r="F72" s="678"/>
      <c r="G72" s="679"/>
      <c r="H72" s="399">
        <v>1</v>
      </c>
      <c r="I72" s="398">
        <v>100</v>
      </c>
      <c r="J72" s="401">
        <v>15</v>
      </c>
      <c r="K72" s="400"/>
      <c r="L72" s="397">
        <f t="shared" si="2"/>
        <v>1500</v>
      </c>
    </row>
    <row r="73" spans="1:16" x14ac:dyDescent="0.25">
      <c r="A73" s="1">
        <v>26</v>
      </c>
      <c r="B73" s="677" t="s">
        <v>584</v>
      </c>
      <c r="C73" s="678"/>
      <c r="D73" s="678"/>
      <c r="E73" s="678"/>
      <c r="F73" s="678"/>
      <c r="G73" s="679"/>
      <c r="H73" s="399">
        <v>1</v>
      </c>
      <c r="I73" s="398">
        <v>85</v>
      </c>
      <c r="J73" s="401">
        <v>19</v>
      </c>
      <c r="K73" s="400"/>
      <c r="L73" s="397">
        <f t="shared" si="2"/>
        <v>1615</v>
      </c>
    </row>
    <row r="74" spans="1:16" x14ac:dyDescent="0.25">
      <c r="B74" s="677" t="s">
        <v>583</v>
      </c>
      <c r="C74" s="678"/>
      <c r="D74" s="678"/>
      <c r="E74" s="678"/>
      <c r="F74" s="678"/>
      <c r="G74" s="679"/>
      <c r="H74" s="399">
        <v>1</v>
      </c>
      <c r="I74" s="398">
        <v>110</v>
      </c>
      <c r="J74" s="401"/>
      <c r="K74" s="400"/>
      <c r="L74" s="397">
        <f t="shared" si="2"/>
        <v>0</v>
      </c>
    </row>
    <row r="75" spans="1:16" x14ac:dyDescent="0.25">
      <c r="B75" s="677" t="s">
        <v>582</v>
      </c>
      <c r="C75" s="678"/>
      <c r="D75" s="678"/>
      <c r="E75" s="678"/>
      <c r="F75" s="678"/>
      <c r="G75" s="679"/>
      <c r="H75" s="399">
        <v>1</v>
      </c>
      <c r="I75" s="398">
        <v>90</v>
      </c>
      <c r="J75" s="401"/>
      <c r="K75" s="402"/>
      <c r="L75" s="397">
        <f t="shared" si="2"/>
        <v>0</v>
      </c>
    </row>
    <row r="76" spans="1:16" x14ac:dyDescent="0.25">
      <c r="B76" s="677" t="s">
        <v>581</v>
      </c>
      <c r="C76" s="678"/>
      <c r="D76" s="678"/>
      <c r="E76" s="678"/>
      <c r="F76" s="678"/>
      <c r="G76" s="679"/>
      <c r="H76" s="399">
        <v>1</v>
      </c>
      <c r="I76" s="398">
        <v>80</v>
      </c>
      <c r="J76" s="401"/>
      <c r="K76" s="402"/>
      <c r="L76" s="397">
        <f t="shared" si="2"/>
        <v>0</v>
      </c>
    </row>
    <row r="77" spans="1:16" x14ac:dyDescent="0.25">
      <c r="A77" s="1">
        <v>1</v>
      </c>
      <c r="B77" s="677" t="s">
        <v>580</v>
      </c>
      <c r="C77" s="678"/>
      <c r="D77" s="678"/>
      <c r="E77" s="678"/>
      <c r="F77" s="678"/>
      <c r="G77" s="679"/>
      <c r="H77" s="399">
        <v>1</v>
      </c>
      <c r="I77" s="398">
        <v>950</v>
      </c>
      <c r="J77" s="401">
        <v>1</v>
      </c>
      <c r="K77" s="400"/>
      <c r="L77" s="397">
        <f t="shared" si="2"/>
        <v>950</v>
      </c>
    </row>
    <row r="78" spans="1:16" x14ac:dyDescent="0.25">
      <c r="B78" s="677" t="s">
        <v>423</v>
      </c>
      <c r="C78" s="678"/>
      <c r="D78" s="678"/>
      <c r="E78" s="678"/>
      <c r="F78" s="678"/>
      <c r="G78" s="679"/>
      <c r="H78" s="399">
        <v>1</v>
      </c>
      <c r="I78" s="398">
        <v>10</v>
      </c>
      <c r="J78" s="392">
        <v>32</v>
      </c>
      <c r="K78" s="391"/>
      <c r="L78" s="397">
        <f t="shared" si="2"/>
        <v>320</v>
      </c>
    </row>
    <row r="79" spans="1:16" ht="15.75" customHeight="1" x14ac:dyDescent="0.25">
      <c r="A79" s="1">
        <v>1</v>
      </c>
      <c r="B79" s="677" t="s">
        <v>424</v>
      </c>
      <c r="C79" s="678"/>
      <c r="D79" s="678"/>
      <c r="E79" s="678"/>
      <c r="F79" s="396"/>
      <c r="G79" s="395"/>
      <c r="H79" s="394">
        <v>1</v>
      </c>
      <c r="I79" s="393">
        <v>2590</v>
      </c>
      <c r="J79" s="392">
        <v>1</v>
      </c>
      <c r="K79" s="391"/>
      <c r="L79" s="390">
        <f t="shared" si="2"/>
        <v>2590</v>
      </c>
    </row>
    <row r="80" spans="1:16" ht="15.75" thickBot="1" x14ac:dyDescent="0.3">
      <c r="B80" s="680" t="s">
        <v>425</v>
      </c>
      <c r="C80" s="681"/>
      <c r="D80" s="681"/>
      <c r="E80" s="681"/>
      <c r="F80" s="681"/>
      <c r="G80" s="682"/>
      <c r="H80" s="389">
        <v>1</v>
      </c>
      <c r="I80" s="388">
        <v>130</v>
      </c>
      <c r="J80" s="387">
        <v>0</v>
      </c>
      <c r="K80" s="386"/>
      <c r="L80" s="385">
        <f t="shared" si="2"/>
        <v>0</v>
      </c>
    </row>
    <row r="81" spans="2:16" x14ac:dyDescent="0.25">
      <c r="B81" s="675" t="s">
        <v>426</v>
      </c>
      <c r="C81" s="676"/>
      <c r="D81" s="676"/>
      <c r="E81" s="676"/>
      <c r="F81" s="676"/>
      <c r="G81" s="676"/>
      <c r="H81" s="350"/>
      <c r="I81" s="350"/>
      <c r="J81" s="349"/>
      <c r="K81" s="348"/>
      <c r="L81" s="347"/>
    </row>
    <row r="82" spans="2:16" ht="15" customHeight="1" x14ac:dyDescent="0.25">
      <c r="B82" s="683" t="s">
        <v>427</v>
      </c>
      <c r="C82" s="684"/>
      <c r="D82" s="685" t="s">
        <v>427</v>
      </c>
      <c r="E82" s="684"/>
      <c r="F82" s="685" t="s">
        <v>427</v>
      </c>
      <c r="G82" s="686"/>
      <c r="H82" s="379" t="s">
        <v>428</v>
      </c>
      <c r="I82" s="377"/>
      <c r="J82" s="377"/>
      <c r="K82" s="371"/>
      <c r="L82" s="376">
        <f t="shared" ref="L82:L87" si="3">I82*J82</f>
        <v>0</v>
      </c>
    </row>
    <row r="83" spans="2:16" ht="15" customHeight="1" x14ac:dyDescent="0.25">
      <c r="B83" s="382" t="s">
        <v>429</v>
      </c>
      <c r="C83" s="381"/>
      <c r="D83" s="381"/>
      <c r="E83" s="381"/>
      <c r="F83" s="381"/>
      <c r="G83" s="380"/>
      <c r="H83" s="379">
        <v>1</v>
      </c>
      <c r="I83" s="378">
        <v>150</v>
      </c>
      <c r="J83" s="377"/>
      <c r="K83" s="371"/>
      <c r="L83" s="376">
        <f t="shared" si="3"/>
        <v>0</v>
      </c>
    </row>
    <row r="84" spans="2:16" ht="15" customHeight="1" x14ac:dyDescent="0.25">
      <c r="B84" s="384" t="s">
        <v>430</v>
      </c>
      <c r="C84" s="381"/>
      <c r="D84" s="383"/>
      <c r="E84" s="381"/>
      <c r="F84" s="383"/>
      <c r="G84" s="380"/>
      <c r="H84" s="379">
        <v>1</v>
      </c>
      <c r="I84" s="378">
        <v>85</v>
      </c>
      <c r="J84" s="377"/>
      <c r="K84" s="371"/>
      <c r="L84" s="376">
        <f t="shared" si="3"/>
        <v>0</v>
      </c>
    </row>
    <row r="85" spans="2:16" ht="15" customHeight="1" x14ac:dyDescent="0.25">
      <c r="B85" s="382" t="s">
        <v>431</v>
      </c>
      <c r="C85" s="381"/>
      <c r="D85" s="381"/>
      <c r="E85" s="381"/>
      <c r="F85" s="381"/>
      <c r="G85" s="380"/>
      <c r="H85" s="379">
        <v>1</v>
      </c>
      <c r="I85" s="378">
        <v>55</v>
      </c>
      <c r="J85" s="377"/>
      <c r="K85" s="371"/>
      <c r="L85" s="376">
        <f t="shared" si="3"/>
        <v>0</v>
      </c>
    </row>
    <row r="86" spans="2:16" ht="15" customHeight="1" x14ac:dyDescent="0.25">
      <c r="B86" s="382" t="s">
        <v>432</v>
      </c>
      <c r="C86" s="381"/>
      <c r="D86" s="381"/>
      <c r="E86" s="381"/>
      <c r="F86" s="381"/>
      <c r="G86" s="380"/>
      <c r="H86" s="379">
        <v>1</v>
      </c>
      <c r="I86" s="378">
        <v>35</v>
      </c>
      <c r="J86" s="377"/>
      <c r="K86" s="371"/>
      <c r="L86" s="376">
        <f t="shared" si="3"/>
        <v>0</v>
      </c>
    </row>
    <row r="87" spans="2:16" ht="15" customHeight="1" thickBot="1" x14ac:dyDescent="0.3">
      <c r="B87" s="661" t="s">
        <v>433</v>
      </c>
      <c r="C87" s="662"/>
      <c r="D87" s="662"/>
      <c r="E87" s="662"/>
      <c r="F87" s="662"/>
      <c r="G87" s="375"/>
      <c r="H87" s="374">
        <v>2</v>
      </c>
      <c r="I87" s="373"/>
      <c r="J87" s="372"/>
      <c r="K87" s="371"/>
      <c r="L87" s="370">
        <f t="shared" si="3"/>
        <v>0</v>
      </c>
    </row>
    <row r="88" spans="2:16" ht="4.5" customHeight="1" thickBot="1" x14ac:dyDescent="0.3">
      <c r="B88" s="369"/>
      <c r="C88" s="368"/>
      <c r="D88" s="368"/>
      <c r="E88" s="368"/>
      <c r="F88" s="368"/>
      <c r="G88" s="368"/>
      <c r="H88" s="367"/>
      <c r="I88" s="366"/>
      <c r="J88" s="365"/>
      <c r="K88" s="364"/>
      <c r="L88" s="363"/>
    </row>
    <row r="89" spans="2:16" ht="15" customHeight="1" x14ac:dyDescent="0.25">
      <c r="B89" s="663" t="s">
        <v>434</v>
      </c>
      <c r="C89" s="664"/>
      <c r="D89" s="664"/>
      <c r="E89" s="362"/>
      <c r="F89" s="362"/>
      <c r="G89" s="361"/>
      <c r="H89" s="360">
        <v>1</v>
      </c>
      <c r="I89" s="359">
        <v>200</v>
      </c>
      <c r="J89" s="358"/>
      <c r="K89" s="357"/>
      <c r="L89" s="356">
        <f>I89*J89</f>
        <v>0</v>
      </c>
    </row>
    <row r="90" spans="2:16" ht="15" customHeight="1" thickBot="1" x14ac:dyDescent="0.3">
      <c r="B90" s="665" t="s">
        <v>435</v>
      </c>
      <c r="C90" s="666">
        <v>1</v>
      </c>
      <c r="D90" s="666" t="s">
        <v>435</v>
      </c>
      <c r="E90" s="666">
        <v>1</v>
      </c>
      <c r="F90" s="666" t="s">
        <v>435</v>
      </c>
      <c r="G90" s="667">
        <v>1</v>
      </c>
      <c r="H90" s="355">
        <v>1</v>
      </c>
      <c r="I90" s="354">
        <v>400</v>
      </c>
      <c r="J90" s="353"/>
      <c r="K90" s="352"/>
      <c r="L90" s="351">
        <f>I90*J90</f>
        <v>0</v>
      </c>
    </row>
    <row r="91" spans="2:16" x14ac:dyDescent="0.25">
      <c r="B91" s="668"/>
      <c r="C91" s="669"/>
      <c r="D91" s="669"/>
      <c r="E91" s="669"/>
      <c r="F91" s="669"/>
      <c r="G91" s="670"/>
      <c r="H91" s="350"/>
      <c r="I91" s="350"/>
      <c r="J91" s="349"/>
      <c r="K91" s="348"/>
      <c r="L91" s="347"/>
    </row>
    <row r="92" spans="2:16" s="333" customFormat="1" ht="18" customHeight="1" thickBot="1" x14ac:dyDescent="0.3">
      <c r="B92" s="671" t="s">
        <v>365</v>
      </c>
      <c r="C92" s="672"/>
      <c r="D92" s="672"/>
      <c r="E92" s="672"/>
      <c r="F92" s="672"/>
      <c r="G92" s="672"/>
      <c r="H92" s="346">
        <v>0.09</v>
      </c>
      <c r="I92" s="346"/>
      <c r="J92" s="345">
        <v>1</v>
      </c>
      <c r="K92" s="345"/>
      <c r="L92" s="344">
        <f>SUM(L70:L90)*H92</f>
        <v>1128.06</v>
      </c>
      <c r="N92" s="343"/>
    </row>
    <row r="93" spans="2:16" s="327" customFormat="1" ht="15.75" customHeight="1" x14ac:dyDescent="0.25">
      <c r="B93" s="673" t="s">
        <v>366</v>
      </c>
      <c r="C93" s="674"/>
      <c r="D93" s="673" t="s">
        <v>340</v>
      </c>
      <c r="E93" s="674"/>
      <c r="F93" s="675" t="s">
        <v>367</v>
      </c>
      <c r="G93" s="676"/>
      <c r="H93" s="337"/>
      <c r="I93" s="337"/>
      <c r="J93" s="336"/>
      <c r="K93" s="335"/>
      <c r="L93" s="340"/>
      <c r="N93" s="328"/>
      <c r="P93" s="333"/>
    </row>
    <row r="94" spans="2:16" s="327" customFormat="1" x14ac:dyDescent="0.25">
      <c r="B94" s="342"/>
      <c r="C94" s="341"/>
      <c r="D94" s="656" t="s">
        <v>579</v>
      </c>
      <c r="E94" s="656"/>
      <c r="F94" s="656"/>
      <c r="G94" s="656"/>
      <c r="H94" s="337"/>
      <c r="I94" s="337"/>
      <c r="J94" s="336"/>
      <c r="K94" s="335"/>
      <c r="L94" s="340"/>
      <c r="N94" s="328"/>
      <c r="P94" s="333"/>
    </row>
    <row r="95" spans="2:16" s="327" customFormat="1" ht="15.75" thickBot="1" x14ac:dyDescent="0.3">
      <c r="B95" s="339"/>
      <c r="C95" s="338"/>
      <c r="D95" s="657"/>
      <c r="E95" s="657"/>
      <c r="F95" s="657"/>
      <c r="G95" s="657"/>
      <c r="H95" s="337"/>
      <c r="I95" s="337"/>
      <c r="J95" s="336"/>
      <c r="K95" s="335"/>
      <c r="L95" s="334"/>
      <c r="N95" s="328"/>
      <c r="P95" s="333"/>
    </row>
    <row r="96" spans="2:16" s="327" customFormat="1" ht="19.5" thickBot="1" x14ac:dyDescent="0.25">
      <c r="B96" s="658" t="s">
        <v>368</v>
      </c>
      <c r="C96" s="659"/>
      <c r="D96" s="659"/>
      <c r="E96" s="659"/>
      <c r="F96" s="659"/>
      <c r="G96" s="659"/>
      <c r="H96" s="659"/>
      <c r="I96" s="659"/>
      <c r="J96" s="659"/>
      <c r="K96" s="660"/>
      <c r="L96" s="332">
        <f>SUM(L70:L95)</f>
        <v>13662.06</v>
      </c>
      <c r="N96" s="328"/>
    </row>
    <row r="97" spans="2:17" s="327" customFormat="1" ht="12.75" x14ac:dyDescent="0.2">
      <c r="B97" s="331"/>
      <c r="C97" s="330"/>
      <c r="L97" s="329"/>
      <c r="N97" s="328"/>
    </row>
    <row r="98" spans="2:17" ht="15.75" thickBot="1" x14ac:dyDescent="0.3"/>
    <row r="99" spans="2:17" ht="19.5" thickBot="1" x14ac:dyDescent="0.35">
      <c r="K99" s="326" t="s">
        <v>484</v>
      </c>
      <c r="L99" s="325">
        <f>L25+L32+L66+L96</f>
        <v>46684.310000000005</v>
      </c>
    </row>
    <row r="100" spans="2:17" ht="19.5" thickBot="1" x14ac:dyDescent="0.35">
      <c r="K100" s="326" t="s">
        <v>485</v>
      </c>
      <c r="L100" s="325">
        <v>-1850</v>
      </c>
      <c r="P100" s="323" t="s">
        <v>578</v>
      </c>
      <c r="Q100" s="322" t="s">
        <v>485</v>
      </c>
    </row>
    <row r="101" spans="2:17" ht="19.5" thickBot="1" x14ac:dyDescent="0.35">
      <c r="K101" s="326" t="s">
        <v>486</v>
      </c>
      <c r="L101" s="325">
        <f>L99+L100</f>
        <v>44834.310000000005</v>
      </c>
    </row>
    <row r="102" spans="2:17" ht="16.5" thickBot="1" x14ac:dyDescent="0.3">
      <c r="L102" s="320">
        <f>L96-L103</f>
        <v>12662.655999999999</v>
      </c>
      <c r="P102" s="323" t="s">
        <v>577</v>
      </c>
      <c r="Q102" s="322" t="s">
        <v>576</v>
      </c>
    </row>
    <row r="103" spans="2:17" ht="16.5" thickBot="1" x14ac:dyDescent="0.3">
      <c r="L103" s="324">
        <f>L77+J70*(50*((3+0.98*(1+0.98))/5))</f>
        <v>999.404</v>
      </c>
      <c r="P103" s="323" t="s">
        <v>575</v>
      </c>
      <c r="Q103" s="322" t="s">
        <v>574</v>
      </c>
    </row>
    <row r="105" spans="2:17" x14ac:dyDescent="0.25">
      <c r="L105" s="321">
        <v>60631.009653760004</v>
      </c>
    </row>
    <row r="115" spans="12:12" x14ac:dyDescent="0.25">
      <c r="L115" s="320">
        <f>L99-L105</f>
        <v>-13946.699653759999</v>
      </c>
    </row>
  </sheetData>
  <mergeCells count="110">
    <mergeCell ref="G48:H48"/>
    <mergeCell ref="H20:I20"/>
    <mergeCell ref="H21:I21"/>
    <mergeCell ref="G39:H39"/>
    <mergeCell ref="G40:H40"/>
    <mergeCell ref="G41:H41"/>
    <mergeCell ref="B29:G29"/>
    <mergeCell ref="H29:I29"/>
    <mergeCell ref="B16:E16"/>
    <mergeCell ref="B17:E17"/>
    <mergeCell ref="B18:E18"/>
    <mergeCell ref="B19:E19"/>
    <mergeCell ref="B20:E20"/>
    <mergeCell ref="H18:I18"/>
    <mergeCell ref="H19:I19"/>
    <mergeCell ref="B23:K23"/>
    <mergeCell ref="H16:I16"/>
    <mergeCell ref="B7:E7"/>
    <mergeCell ref="F7:G7"/>
    <mergeCell ref="B12:E12"/>
    <mergeCell ref="B13:E13"/>
    <mergeCell ref="B14:E14"/>
    <mergeCell ref="B15:E15"/>
    <mergeCell ref="H7:I7"/>
    <mergeCell ref="C4:D4"/>
    <mergeCell ref="B6:L6"/>
    <mergeCell ref="H9:I9"/>
    <mergeCell ref="H10:I10"/>
    <mergeCell ref="H11:I11"/>
    <mergeCell ref="H12:I12"/>
    <mergeCell ref="H8:I8"/>
    <mergeCell ref="B8:E8"/>
    <mergeCell ref="B9:E9"/>
    <mergeCell ref="B10:E10"/>
    <mergeCell ref="B11:E11"/>
    <mergeCell ref="H13:I13"/>
    <mergeCell ref="H14:I14"/>
    <mergeCell ref="H15:I15"/>
    <mergeCell ref="B75:G75"/>
    <mergeCell ref="B76:G76"/>
    <mergeCell ref="B77:G77"/>
    <mergeCell ref="B78:G78"/>
    <mergeCell ref="B66:K66"/>
    <mergeCell ref="B68:J68"/>
    <mergeCell ref="G63:H63"/>
    <mergeCell ref="H17:I17"/>
    <mergeCell ref="B21:E21"/>
    <mergeCell ref="B25:K25"/>
    <mergeCell ref="B27:J27"/>
    <mergeCell ref="B28:G28"/>
    <mergeCell ref="H28:I28"/>
    <mergeCell ref="B24:K24"/>
    <mergeCell ref="I63:J63"/>
    <mergeCell ref="B71:G71"/>
    <mergeCell ref="G60:H60"/>
    <mergeCell ref="G61:H61"/>
    <mergeCell ref="G62:H62"/>
    <mergeCell ref="I60:J60"/>
    <mergeCell ref="I61:J61"/>
    <mergeCell ref="I62:J62"/>
    <mergeCell ref="C60:D60"/>
    <mergeCell ref="G45:H45"/>
    <mergeCell ref="G51:H51"/>
    <mergeCell ref="B69:G69"/>
    <mergeCell ref="B70:G70"/>
    <mergeCell ref="C58:D58"/>
    <mergeCell ref="E58:F58"/>
    <mergeCell ref="N30:N44"/>
    <mergeCell ref="B32:K32"/>
    <mergeCell ref="B34:J34"/>
    <mergeCell ref="G36:H36"/>
    <mergeCell ref="G37:H37"/>
    <mergeCell ref="B30:G30"/>
    <mergeCell ref="B31:G31"/>
    <mergeCell ref="H30:I30"/>
    <mergeCell ref="H31:I31"/>
    <mergeCell ref="C36:D36"/>
    <mergeCell ref="G38:H38"/>
    <mergeCell ref="G55:H55"/>
    <mergeCell ref="G42:H42"/>
    <mergeCell ref="G44:H44"/>
    <mergeCell ref="G46:H46"/>
    <mergeCell ref="B50:B51"/>
    <mergeCell ref="G50:H50"/>
    <mergeCell ref="G49:H49"/>
    <mergeCell ref="B48:B49"/>
    <mergeCell ref="D95:E95"/>
    <mergeCell ref="F95:G95"/>
    <mergeCell ref="B96:K96"/>
    <mergeCell ref="H58:I58"/>
    <mergeCell ref="G53:H53"/>
    <mergeCell ref="G54:H54"/>
    <mergeCell ref="G56:H56"/>
    <mergeCell ref="B91:G91"/>
    <mergeCell ref="B92:G92"/>
    <mergeCell ref="B93:C93"/>
    <mergeCell ref="D93:E93"/>
    <mergeCell ref="F93:G93"/>
    <mergeCell ref="D94:E94"/>
    <mergeCell ref="F94:G94"/>
    <mergeCell ref="B80:G80"/>
    <mergeCell ref="B81:G81"/>
    <mergeCell ref="B82:G82"/>
    <mergeCell ref="B90:G90"/>
    <mergeCell ref="B72:G72"/>
    <mergeCell ref="B73:G73"/>
    <mergeCell ref="B74:G74"/>
    <mergeCell ref="B79:E79"/>
    <mergeCell ref="B89:D89"/>
    <mergeCell ref="B87:F87"/>
  </mergeCells>
  <pageMargins left="0.25" right="0.25" top="0.75" bottom="0.75" header="0.3" footer="0.3"/>
  <pageSetup paperSize="9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B1:L95"/>
  <sheetViews>
    <sheetView topLeftCell="A37" workbookViewId="0">
      <selection activeCell="B3" sqref="B3:E3"/>
    </sheetView>
  </sheetViews>
  <sheetFormatPr baseColWidth="10" defaultColWidth="11.42578125" defaultRowHeight="12.75" x14ac:dyDescent="0.2"/>
  <cols>
    <col min="1" max="1" width="11.42578125" style="1"/>
    <col min="2" max="2" width="33.85546875" style="1" bestFit="1" customWidth="1"/>
    <col min="3" max="3" width="11.42578125" style="1"/>
    <col min="4" max="4" width="11.42578125" style="2"/>
    <col min="5" max="11" width="11.42578125" style="1"/>
    <col min="12" max="12" width="13.28515625" style="1" bestFit="1" customWidth="1"/>
    <col min="13" max="16384" width="11.42578125" style="1"/>
  </cols>
  <sheetData>
    <row r="1" spans="2:12" ht="13.5" thickBot="1" x14ac:dyDescent="0.25"/>
    <row r="2" spans="2:12" ht="18.75" x14ac:dyDescent="0.3">
      <c r="B2" s="900" t="s">
        <v>390</v>
      </c>
      <c r="C2" s="901"/>
      <c r="D2" s="901"/>
      <c r="E2" s="901"/>
      <c r="F2" s="901"/>
      <c r="G2" s="901"/>
      <c r="H2" s="901"/>
      <c r="I2" s="901"/>
      <c r="J2" s="901"/>
      <c r="K2" s="901"/>
      <c r="L2" s="902"/>
    </row>
    <row r="3" spans="2:12" ht="25.5" x14ac:dyDescent="0.2">
      <c r="B3" s="903" t="s">
        <v>336</v>
      </c>
      <c r="C3" s="904"/>
      <c r="D3" s="904"/>
      <c r="E3" s="905"/>
      <c r="F3" s="906" t="s">
        <v>345</v>
      </c>
      <c r="G3" s="905"/>
      <c r="H3" s="906" t="s">
        <v>339</v>
      </c>
      <c r="I3" s="905"/>
      <c r="J3" s="35" t="s">
        <v>340</v>
      </c>
      <c r="K3" s="35" t="s">
        <v>369</v>
      </c>
      <c r="L3" s="48" t="s">
        <v>337</v>
      </c>
    </row>
    <row r="4" spans="2:12" x14ac:dyDescent="0.2">
      <c r="B4" s="907" t="s">
        <v>370</v>
      </c>
      <c r="C4" s="908"/>
      <c r="D4" s="908"/>
      <c r="E4" s="909"/>
      <c r="F4" s="243">
        <v>1000</v>
      </c>
      <c r="G4" s="37" t="s">
        <v>350</v>
      </c>
      <c r="H4" s="910"/>
      <c r="I4" s="911"/>
      <c r="J4" s="43">
        <v>0</v>
      </c>
      <c r="K4" s="39">
        <v>36</v>
      </c>
      <c r="L4" s="40">
        <f>H4*J4</f>
        <v>0</v>
      </c>
    </row>
    <row r="5" spans="2:12" x14ac:dyDescent="0.2">
      <c r="B5" s="815" t="s">
        <v>372</v>
      </c>
      <c r="C5" s="817"/>
      <c r="D5" s="817"/>
      <c r="E5" s="878"/>
      <c r="F5" s="41">
        <v>1000</v>
      </c>
      <c r="G5" s="42" t="s">
        <v>350</v>
      </c>
      <c r="H5" s="896">
        <v>975</v>
      </c>
      <c r="I5" s="897">
        <v>975</v>
      </c>
      <c r="J5" s="43">
        <v>1</v>
      </c>
      <c r="K5" s="39">
        <v>36</v>
      </c>
      <c r="L5" s="40">
        <f>H5*J5</f>
        <v>975</v>
      </c>
    </row>
    <row r="6" spans="2:12" x14ac:dyDescent="0.2">
      <c r="B6" s="815" t="s">
        <v>373</v>
      </c>
      <c r="C6" s="817"/>
      <c r="D6" s="817"/>
      <c r="E6" s="878"/>
      <c r="F6" s="41">
        <v>200</v>
      </c>
      <c r="G6" s="42" t="s">
        <v>350</v>
      </c>
      <c r="H6" s="896"/>
      <c r="I6" s="897"/>
      <c r="J6" s="43">
        <v>0</v>
      </c>
      <c r="K6" s="39">
        <v>36</v>
      </c>
      <c r="L6" s="40">
        <f t="shared" ref="L6:L16" si="0">H6*J6</f>
        <v>0</v>
      </c>
    </row>
    <row r="7" spans="2:12" x14ac:dyDescent="0.2">
      <c r="B7" s="815" t="s">
        <v>374</v>
      </c>
      <c r="C7" s="817"/>
      <c r="D7" s="817"/>
      <c r="E7" s="878"/>
      <c r="F7" s="41">
        <v>100</v>
      </c>
      <c r="G7" s="42" t="s">
        <v>350</v>
      </c>
      <c r="H7" s="896"/>
      <c r="I7" s="897"/>
      <c r="J7" s="43">
        <v>0</v>
      </c>
      <c r="K7" s="39">
        <v>36</v>
      </c>
      <c r="L7" s="40">
        <f t="shared" si="0"/>
        <v>0</v>
      </c>
    </row>
    <row r="8" spans="2:12" x14ac:dyDescent="0.2">
      <c r="B8" s="815" t="s">
        <v>375</v>
      </c>
      <c r="C8" s="817"/>
      <c r="D8" s="817"/>
      <c r="E8" s="878"/>
      <c r="F8" s="41">
        <v>100</v>
      </c>
      <c r="G8" s="42" t="s">
        <v>350</v>
      </c>
      <c r="H8" s="898">
        <v>1320</v>
      </c>
      <c r="I8" s="899">
        <v>1013</v>
      </c>
      <c r="J8" s="43">
        <v>0</v>
      </c>
      <c r="K8" s="39">
        <v>36</v>
      </c>
      <c r="L8" s="40">
        <f t="shared" si="0"/>
        <v>0</v>
      </c>
    </row>
    <row r="9" spans="2:12" x14ac:dyDescent="0.2">
      <c r="B9" s="815" t="s">
        <v>376</v>
      </c>
      <c r="C9" s="817"/>
      <c r="D9" s="817"/>
      <c r="E9" s="878"/>
      <c r="F9" s="41">
        <v>10</v>
      </c>
      <c r="G9" s="42" t="s">
        <v>350</v>
      </c>
      <c r="H9" s="896"/>
      <c r="I9" s="897"/>
      <c r="J9" s="43">
        <v>0</v>
      </c>
      <c r="K9" s="39">
        <v>36</v>
      </c>
      <c r="L9" s="40">
        <f t="shared" si="0"/>
        <v>0</v>
      </c>
    </row>
    <row r="10" spans="2:12" x14ac:dyDescent="0.2">
      <c r="B10" s="815" t="s">
        <v>377</v>
      </c>
      <c r="C10" s="817"/>
      <c r="D10" s="817"/>
      <c r="E10" s="878"/>
      <c r="F10" s="41">
        <v>100</v>
      </c>
      <c r="G10" s="42" t="s">
        <v>350</v>
      </c>
      <c r="H10" s="896"/>
      <c r="I10" s="897"/>
      <c r="J10" s="43">
        <v>0</v>
      </c>
      <c r="K10" s="39">
        <v>36</v>
      </c>
      <c r="L10" s="40">
        <f t="shared" si="0"/>
        <v>0</v>
      </c>
    </row>
    <row r="11" spans="2:12" x14ac:dyDescent="0.2">
      <c r="B11" s="815" t="s">
        <v>378</v>
      </c>
      <c r="C11" s="817"/>
      <c r="D11" s="817"/>
      <c r="E11" s="878"/>
      <c r="F11" s="41">
        <v>10</v>
      </c>
      <c r="G11" s="42" t="s">
        <v>350</v>
      </c>
      <c r="H11" s="896"/>
      <c r="I11" s="897"/>
      <c r="J11" s="43">
        <v>0</v>
      </c>
      <c r="K11" s="39">
        <v>36</v>
      </c>
      <c r="L11" s="40">
        <f t="shared" si="0"/>
        <v>0</v>
      </c>
    </row>
    <row r="12" spans="2:12" x14ac:dyDescent="0.2">
      <c r="B12" s="815" t="s">
        <v>379</v>
      </c>
      <c r="C12" s="817"/>
      <c r="D12" s="817"/>
      <c r="E12" s="878"/>
      <c r="F12" s="41">
        <v>20</v>
      </c>
      <c r="G12" s="42" t="s">
        <v>350</v>
      </c>
      <c r="H12" s="896"/>
      <c r="I12" s="897"/>
      <c r="J12" s="43">
        <v>0</v>
      </c>
      <c r="K12" s="39">
        <v>36</v>
      </c>
      <c r="L12" s="40">
        <f t="shared" si="0"/>
        <v>0</v>
      </c>
    </row>
    <row r="13" spans="2:12" x14ac:dyDescent="0.2">
      <c r="B13" s="815" t="s">
        <v>380</v>
      </c>
      <c r="C13" s="817"/>
      <c r="D13" s="817"/>
      <c r="E13" s="878"/>
      <c r="F13" s="41">
        <v>20</v>
      </c>
      <c r="G13" s="42" t="s">
        <v>350</v>
      </c>
      <c r="H13" s="898">
        <v>720</v>
      </c>
      <c r="I13" s="899">
        <v>136</v>
      </c>
      <c r="J13" s="244">
        <v>1</v>
      </c>
      <c r="K13" s="39">
        <v>36</v>
      </c>
      <c r="L13" s="40">
        <f t="shared" si="0"/>
        <v>720</v>
      </c>
    </row>
    <row r="14" spans="2:12" x14ac:dyDescent="0.2">
      <c r="B14" s="815" t="s">
        <v>381</v>
      </c>
      <c r="C14" s="817"/>
      <c r="D14" s="817"/>
      <c r="E14" s="878"/>
      <c r="F14" s="41">
        <v>20</v>
      </c>
      <c r="G14" s="42" t="s">
        <v>350</v>
      </c>
      <c r="H14" s="896"/>
      <c r="I14" s="897"/>
      <c r="J14" s="43">
        <v>0</v>
      </c>
      <c r="K14" s="39">
        <v>36</v>
      </c>
      <c r="L14" s="40">
        <f t="shared" si="0"/>
        <v>0</v>
      </c>
    </row>
    <row r="15" spans="2:12" x14ac:dyDescent="0.2">
      <c r="B15" s="815" t="s">
        <v>381</v>
      </c>
      <c r="C15" s="817"/>
      <c r="D15" s="817"/>
      <c r="E15" s="878"/>
      <c r="F15" s="41">
        <v>10</v>
      </c>
      <c r="G15" s="42" t="s">
        <v>350</v>
      </c>
      <c r="H15" s="896"/>
      <c r="I15" s="897"/>
      <c r="J15" s="43">
        <v>0</v>
      </c>
      <c r="K15" s="39">
        <v>36</v>
      </c>
      <c r="L15" s="40">
        <f t="shared" si="0"/>
        <v>0</v>
      </c>
    </row>
    <row r="16" spans="2:12" x14ac:dyDescent="0.2">
      <c r="B16" s="815" t="s">
        <v>382</v>
      </c>
      <c r="C16" s="817"/>
      <c r="D16" s="817"/>
      <c r="E16" s="878"/>
      <c r="F16" s="41">
        <v>1</v>
      </c>
      <c r="G16" s="42" t="s">
        <v>350</v>
      </c>
      <c r="H16" s="896"/>
      <c r="I16" s="897"/>
      <c r="J16" s="43">
        <v>0</v>
      </c>
      <c r="K16" s="39">
        <v>36</v>
      </c>
      <c r="L16" s="40">
        <f t="shared" si="0"/>
        <v>0</v>
      </c>
    </row>
    <row r="17" spans="2:12" ht="13.5" thickBot="1" x14ac:dyDescent="0.25">
      <c r="B17" s="44"/>
      <c r="C17" s="45"/>
      <c r="D17" s="46"/>
      <c r="E17" s="46"/>
      <c r="F17" s="46"/>
      <c r="G17" s="46"/>
      <c r="H17" s="46"/>
      <c r="I17" s="46"/>
      <c r="J17" s="46"/>
      <c r="K17" s="46"/>
      <c r="L17" s="47"/>
    </row>
    <row r="18" spans="2:12" ht="18.75" x14ac:dyDescent="0.2">
      <c r="B18" s="886" t="s">
        <v>383</v>
      </c>
      <c r="C18" s="887"/>
      <c r="D18" s="887"/>
      <c r="E18" s="887"/>
      <c r="F18" s="887"/>
      <c r="G18" s="887"/>
      <c r="H18" s="887"/>
      <c r="I18" s="887"/>
      <c r="J18" s="887"/>
      <c r="K18" s="888"/>
      <c r="L18" s="57">
        <f>L4+L5</f>
        <v>975</v>
      </c>
    </row>
    <row r="19" spans="2:12" ht="19.5" thickBot="1" x14ac:dyDescent="0.25">
      <c r="B19" s="889" t="s">
        <v>384</v>
      </c>
      <c r="C19" s="890"/>
      <c r="D19" s="890"/>
      <c r="E19" s="890"/>
      <c r="F19" s="890"/>
      <c r="G19" s="890"/>
      <c r="H19" s="890"/>
      <c r="I19" s="890"/>
      <c r="J19" s="890"/>
      <c r="K19" s="891"/>
      <c r="L19" s="58">
        <f>L20-L18</f>
        <v>720</v>
      </c>
    </row>
    <row r="20" spans="2:12" ht="19.5" thickBot="1" x14ac:dyDescent="0.25">
      <c r="B20" s="790" t="s">
        <v>338</v>
      </c>
      <c r="C20" s="791"/>
      <c r="D20" s="791"/>
      <c r="E20" s="791"/>
      <c r="F20" s="791"/>
      <c r="G20" s="791"/>
      <c r="H20" s="791"/>
      <c r="I20" s="791"/>
      <c r="J20" s="791"/>
      <c r="K20" s="792"/>
      <c r="L20" s="238">
        <f>SUM(L4:L17)</f>
        <v>1695</v>
      </c>
    </row>
    <row r="21" spans="2:12" ht="13.5" thickBot="1" x14ac:dyDescent="0.25"/>
    <row r="22" spans="2:12" ht="19.5" thickBot="1" x14ac:dyDescent="0.35">
      <c r="B22" s="873" t="s">
        <v>389</v>
      </c>
      <c r="C22" s="874"/>
      <c r="D22" s="874"/>
      <c r="E22" s="874"/>
      <c r="F22" s="874"/>
      <c r="G22" s="874"/>
      <c r="H22" s="874"/>
      <c r="I22" s="874"/>
      <c r="J22" s="874"/>
      <c r="K22" s="49"/>
      <c r="L22" s="50"/>
    </row>
    <row r="23" spans="2:12" ht="25.5" x14ac:dyDescent="0.2">
      <c r="B23" s="892" t="s">
        <v>336</v>
      </c>
      <c r="C23" s="893"/>
      <c r="D23" s="893"/>
      <c r="E23" s="893"/>
      <c r="F23" s="893"/>
      <c r="G23" s="894"/>
      <c r="H23" s="892" t="s">
        <v>339</v>
      </c>
      <c r="I23" s="895"/>
      <c r="J23" s="51" t="s">
        <v>340</v>
      </c>
      <c r="K23" s="51" t="s">
        <v>385</v>
      </c>
      <c r="L23" s="52" t="s">
        <v>337</v>
      </c>
    </row>
    <row r="24" spans="2:12" ht="31.5" customHeight="1" x14ac:dyDescent="0.2">
      <c r="B24" s="815" t="s">
        <v>386</v>
      </c>
      <c r="C24" s="817"/>
      <c r="D24" s="817"/>
      <c r="E24" s="817"/>
      <c r="F24" s="817"/>
      <c r="G24" s="878"/>
      <c r="H24" s="879">
        <v>136.5</v>
      </c>
      <c r="I24" s="880"/>
      <c r="J24" s="53">
        <v>0</v>
      </c>
      <c r="K24" s="54"/>
      <c r="L24" s="55">
        <f>H24*J24</f>
        <v>0</v>
      </c>
    </row>
    <row r="25" spans="2:12" ht="31.5" customHeight="1" x14ac:dyDescent="0.2">
      <c r="B25" s="881" t="s">
        <v>387</v>
      </c>
      <c r="C25" s="882"/>
      <c r="D25" s="882"/>
      <c r="E25" s="882"/>
      <c r="F25" s="882"/>
      <c r="G25" s="883"/>
      <c r="H25" s="879">
        <v>19.7</v>
      </c>
      <c r="I25" s="880"/>
      <c r="J25" s="240">
        <v>12</v>
      </c>
      <c r="K25" s="54"/>
      <c r="L25" s="55">
        <f>H25*J25</f>
        <v>236.39999999999998</v>
      </c>
    </row>
    <row r="26" spans="2:12" ht="31.5" customHeight="1" thickBot="1" x14ac:dyDescent="0.25">
      <c r="B26" s="881" t="s">
        <v>388</v>
      </c>
      <c r="C26" s="882"/>
      <c r="D26" s="882"/>
      <c r="E26" s="882"/>
      <c r="F26" s="882"/>
      <c r="G26" s="883"/>
      <c r="H26" s="884">
        <v>160.6</v>
      </c>
      <c r="I26" s="885"/>
      <c r="J26" s="53">
        <v>0</v>
      </c>
      <c r="K26" s="54"/>
      <c r="L26" s="55">
        <f>H26*J26</f>
        <v>0</v>
      </c>
    </row>
    <row r="27" spans="2:12" ht="19.5" thickBot="1" x14ac:dyDescent="0.25">
      <c r="B27" s="790" t="s">
        <v>342</v>
      </c>
      <c r="C27" s="791"/>
      <c r="D27" s="791"/>
      <c r="E27" s="791"/>
      <c r="F27" s="791"/>
      <c r="G27" s="791"/>
      <c r="H27" s="791"/>
      <c r="I27" s="791"/>
      <c r="J27" s="791"/>
      <c r="K27" s="792"/>
      <c r="L27" s="56">
        <f>SUM(L24:L26)</f>
        <v>236.39999999999998</v>
      </c>
    </row>
    <row r="28" spans="2:12" ht="13.5" thickBot="1" x14ac:dyDescent="0.25"/>
    <row r="29" spans="2:12" ht="19.5" thickBot="1" x14ac:dyDescent="0.35">
      <c r="B29" s="873" t="s">
        <v>343</v>
      </c>
      <c r="C29" s="874"/>
      <c r="D29" s="874"/>
      <c r="E29" s="874"/>
      <c r="F29" s="874"/>
      <c r="G29" s="874"/>
      <c r="H29" s="874"/>
      <c r="I29" s="874"/>
      <c r="J29" s="874"/>
      <c r="K29" s="49"/>
      <c r="L29" s="50"/>
    </row>
    <row r="30" spans="2:12" ht="13.5" thickBot="1" x14ac:dyDescent="0.25">
      <c r="B30" s="59" t="s">
        <v>391</v>
      </c>
      <c r="C30" s="60"/>
      <c r="D30" s="61"/>
      <c r="E30" s="61"/>
      <c r="F30" s="61"/>
      <c r="G30" s="62"/>
      <c r="H30" s="62"/>
      <c r="I30" s="62"/>
      <c r="J30" s="62"/>
      <c r="K30" s="62"/>
      <c r="L30" s="63"/>
    </row>
    <row r="31" spans="2:12" ht="36.75" thickBot="1" x14ac:dyDescent="0.25">
      <c r="B31" s="310" t="s">
        <v>344</v>
      </c>
      <c r="C31" s="875" t="s">
        <v>345</v>
      </c>
      <c r="D31" s="876"/>
      <c r="E31" s="309" t="s">
        <v>346</v>
      </c>
      <c r="F31" s="308" t="s">
        <v>347</v>
      </c>
      <c r="G31" s="835" t="s">
        <v>340</v>
      </c>
      <c r="H31" s="877"/>
      <c r="I31" s="236" t="s">
        <v>348</v>
      </c>
      <c r="J31" s="51" t="s">
        <v>392</v>
      </c>
      <c r="K31" s="67" t="s">
        <v>385</v>
      </c>
      <c r="L31" s="52" t="s">
        <v>337</v>
      </c>
    </row>
    <row r="32" spans="2:12" ht="15" x14ac:dyDescent="0.2">
      <c r="B32" s="68" t="s">
        <v>393</v>
      </c>
      <c r="C32" s="69">
        <v>1</v>
      </c>
      <c r="D32" s="70" t="s">
        <v>349</v>
      </c>
      <c r="E32" s="71">
        <v>100</v>
      </c>
      <c r="F32" s="72">
        <v>1</v>
      </c>
      <c r="G32" s="870">
        <v>2</v>
      </c>
      <c r="H32" s="871"/>
      <c r="I32" s="73"/>
      <c r="J32" s="74">
        <f t="shared" ref="J32:J37" si="1">G32*E32</f>
        <v>200</v>
      </c>
      <c r="K32" s="73"/>
      <c r="L32" s="75">
        <f>J32*CT_VALEUR_POINT*(1-CT_REMISE_POINTS)</f>
        <v>90.000000000000014</v>
      </c>
    </row>
    <row r="33" spans="2:12" x14ac:dyDescent="0.2">
      <c r="B33" s="76" t="s">
        <v>394</v>
      </c>
      <c r="C33" s="77">
        <v>100</v>
      </c>
      <c r="D33" s="78" t="s">
        <v>395</v>
      </c>
      <c r="E33" s="79">
        <v>150</v>
      </c>
      <c r="F33" s="80">
        <v>1</v>
      </c>
      <c r="G33" s="838">
        <v>2</v>
      </c>
      <c r="H33" s="872"/>
      <c r="I33" s="81"/>
      <c r="J33" s="89">
        <f t="shared" si="1"/>
        <v>300</v>
      </c>
      <c r="K33" s="81"/>
      <c r="L33" s="82">
        <f t="shared" ref="L33:L51" si="2">J33*CT_VALEUR_POINT*(1-CT_REMISE_POINTS)</f>
        <v>135.00000000000003</v>
      </c>
    </row>
    <row r="34" spans="2:12" ht="15" x14ac:dyDescent="0.2">
      <c r="B34" s="83" t="s">
        <v>396</v>
      </c>
      <c r="C34" s="84">
        <v>100</v>
      </c>
      <c r="D34" s="85" t="s">
        <v>395</v>
      </c>
      <c r="E34" s="86">
        <v>150</v>
      </c>
      <c r="F34" s="87">
        <v>1</v>
      </c>
      <c r="G34" s="838">
        <v>1</v>
      </c>
      <c r="H34" s="839"/>
      <c r="I34" s="88"/>
      <c r="J34" s="89">
        <f t="shared" si="1"/>
        <v>150</v>
      </c>
      <c r="K34" s="88"/>
      <c r="L34" s="90">
        <f t="shared" si="2"/>
        <v>67.500000000000014</v>
      </c>
    </row>
    <row r="35" spans="2:12" ht="15" x14ac:dyDescent="0.2">
      <c r="B35" s="83" t="s">
        <v>351</v>
      </c>
      <c r="C35" s="84">
        <v>8</v>
      </c>
      <c r="D35" s="85" t="s">
        <v>352</v>
      </c>
      <c r="E35" s="86">
        <v>64</v>
      </c>
      <c r="F35" s="87">
        <v>1</v>
      </c>
      <c r="G35" s="838">
        <v>2</v>
      </c>
      <c r="H35" s="839"/>
      <c r="I35" s="88"/>
      <c r="J35" s="89">
        <f t="shared" si="1"/>
        <v>128</v>
      </c>
      <c r="K35" s="88"/>
      <c r="L35" s="90">
        <f t="shared" si="2"/>
        <v>57.600000000000009</v>
      </c>
    </row>
    <row r="36" spans="2:12" ht="15" x14ac:dyDescent="0.2">
      <c r="B36" s="83" t="s">
        <v>353</v>
      </c>
      <c r="C36" s="84">
        <v>1</v>
      </c>
      <c r="D36" s="85" t="s">
        <v>354</v>
      </c>
      <c r="E36" s="86">
        <v>75</v>
      </c>
      <c r="F36" s="87">
        <v>1</v>
      </c>
      <c r="G36" s="838">
        <v>6</v>
      </c>
      <c r="H36" s="839"/>
      <c r="I36" s="88"/>
      <c r="J36" s="89">
        <f t="shared" si="1"/>
        <v>450</v>
      </c>
      <c r="K36" s="88"/>
      <c r="L36" s="90">
        <f t="shared" si="2"/>
        <v>202.50000000000003</v>
      </c>
    </row>
    <row r="37" spans="2:12" ht="15.75" thickBot="1" x14ac:dyDescent="0.25">
      <c r="B37" s="91" t="s">
        <v>355</v>
      </c>
      <c r="C37" s="92">
        <v>1</v>
      </c>
      <c r="D37" s="93" t="s">
        <v>356</v>
      </c>
      <c r="E37" s="94">
        <v>110</v>
      </c>
      <c r="F37" s="95">
        <v>1</v>
      </c>
      <c r="G37" s="868">
        <v>0</v>
      </c>
      <c r="H37" s="869"/>
      <c r="I37" s="96"/>
      <c r="J37" s="97">
        <f t="shared" si="1"/>
        <v>0</v>
      </c>
      <c r="K37" s="96"/>
      <c r="L37" s="98">
        <f t="shared" si="2"/>
        <v>0</v>
      </c>
    </row>
    <row r="38" spans="2:12" ht="13.5" thickBot="1" x14ac:dyDescent="0.25">
      <c r="B38" s="99"/>
      <c r="C38" s="45"/>
      <c r="D38" s="46"/>
      <c r="E38" s="100"/>
      <c r="F38" s="101"/>
      <c r="G38" s="102"/>
      <c r="H38" s="103"/>
      <c r="I38" s="103"/>
      <c r="J38" s="102"/>
      <c r="K38" s="103"/>
      <c r="L38" s="104">
        <f t="shared" si="2"/>
        <v>0</v>
      </c>
    </row>
    <row r="39" spans="2:12" ht="15" x14ac:dyDescent="0.2">
      <c r="B39" s="68" t="s">
        <v>397</v>
      </c>
      <c r="C39" s="69">
        <v>1</v>
      </c>
      <c r="D39" s="70" t="s">
        <v>357</v>
      </c>
      <c r="E39" s="71">
        <v>350</v>
      </c>
      <c r="F39" s="72">
        <v>36</v>
      </c>
      <c r="G39" s="870">
        <v>10</v>
      </c>
      <c r="H39" s="871"/>
      <c r="I39" s="73"/>
      <c r="J39" s="74">
        <f>G39*E39</f>
        <v>3500</v>
      </c>
      <c r="K39" s="73"/>
      <c r="L39" s="75">
        <f>J39*CT_VALEUR_POINT*(1-CT_REMISE_POINTS)</f>
        <v>1575.0000000000002</v>
      </c>
    </row>
    <row r="40" spans="2:12" x14ac:dyDescent="0.2">
      <c r="B40" s="105" t="s">
        <v>397</v>
      </c>
      <c r="C40" s="77">
        <v>1</v>
      </c>
      <c r="D40" s="106" t="s">
        <v>357</v>
      </c>
      <c r="E40" s="107">
        <v>650</v>
      </c>
      <c r="F40" s="108">
        <v>1</v>
      </c>
      <c r="G40" s="838">
        <v>0</v>
      </c>
      <c r="H40" s="872"/>
      <c r="I40" s="109"/>
      <c r="J40" s="89">
        <f>G40*E40</f>
        <v>0</v>
      </c>
      <c r="K40" s="109"/>
      <c r="L40" s="110">
        <f>J40*CT_VALEUR_POINT*(1-CT_REMISE_POINTS)</f>
        <v>0</v>
      </c>
    </row>
    <row r="41" spans="2:12" ht="13.5" thickBot="1" x14ac:dyDescent="0.25">
      <c r="B41" s="91" t="s">
        <v>398</v>
      </c>
      <c r="C41" s="84">
        <v>16</v>
      </c>
      <c r="D41" s="93" t="s">
        <v>358</v>
      </c>
      <c r="E41" s="94">
        <v>192</v>
      </c>
      <c r="F41" s="95">
        <v>1</v>
      </c>
      <c r="G41" s="849">
        <v>110</v>
      </c>
      <c r="H41" s="857"/>
      <c r="I41" s="96"/>
      <c r="J41" s="97">
        <f>G41*E41</f>
        <v>21120</v>
      </c>
      <c r="K41" s="96"/>
      <c r="L41" s="98">
        <f t="shared" si="2"/>
        <v>9504.0000000000018</v>
      </c>
    </row>
    <row r="42" spans="2:12" ht="13.5" thickBot="1" x14ac:dyDescent="0.25">
      <c r="B42" s="99"/>
      <c r="C42" s="165"/>
      <c r="D42" s="166"/>
      <c r="E42" s="101"/>
      <c r="F42" s="101"/>
      <c r="G42" s="102"/>
      <c r="H42" s="103"/>
      <c r="I42" s="103"/>
      <c r="J42" s="102"/>
      <c r="K42" s="103"/>
      <c r="L42" s="104">
        <f t="shared" si="2"/>
        <v>0</v>
      </c>
    </row>
    <row r="43" spans="2:12" ht="15" x14ac:dyDescent="0.2">
      <c r="B43" s="858" t="s">
        <v>399</v>
      </c>
      <c r="C43" s="116">
        <v>10</v>
      </c>
      <c r="D43" s="70" t="s">
        <v>400</v>
      </c>
      <c r="E43" s="71">
        <v>2400</v>
      </c>
      <c r="F43" s="72">
        <v>1</v>
      </c>
      <c r="G43" s="860">
        <v>8</v>
      </c>
      <c r="H43" s="861"/>
      <c r="I43" s="73"/>
      <c r="J43" s="74">
        <f>G43*E43</f>
        <v>19200</v>
      </c>
      <c r="K43" s="112"/>
      <c r="L43" s="75">
        <f t="shared" si="2"/>
        <v>8640.0000000000018</v>
      </c>
    </row>
    <row r="44" spans="2:12" ht="15" customHeight="1" x14ac:dyDescent="0.2">
      <c r="B44" s="859"/>
      <c r="C44" s="118">
        <v>500</v>
      </c>
      <c r="D44" s="85" t="s">
        <v>358</v>
      </c>
      <c r="E44" s="294">
        <v>160</v>
      </c>
      <c r="F44" s="295">
        <v>1</v>
      </c>
      <c r="G44" s="862">
        <v>14</v>
      </c>
      <c r="H44" s="863"/>
      <c r="I44" s="109"/>
      <c r="J44" s="89">
        <f>G44*E44</f>
        <v>2240</v>
      </c>
      <c r="K44" s="113"/>
      <c r="L44" s="110">
        <f>J44*CT_VALEUR_POINT*(1-CT_REMISE_POINTS)</f>
        <v>1008.0000000000001</v>
      </c>
    </row>
    <row r="45" spans="2:12" ht="15" customHeight="1" x14ac:dyDescent="0.2">
      <c r="B45" s="864" t="s">
        <v>360</v>
      </c>
      <c r="C45" s="121">
        <v>10</v>
      </c>
      <c r="D45" s="122" t="s">
        <v>400</v>
      </c>
      <c r="E45" s="107">
        <v>600</v>
      </c>
      <c r="F45" s="108">
        <v>1</v>
      </c>
      <c r="G45" s="866">
        <v>6</v>
      </c>
      <c r="H45" s="867"/>
      <c r="I45" s="109"/>
      <c r="J45" s="89">
        <f>G45*E45</f>
        <v>3600</v>
      </c>
      <c r="K45" s="113"/>
      <c r="L45" s="110">
        <f>J45*CT_VALEUR_POINT*(1-CT_REMISE_POINTS)</f>
        <v>1620.0000000000002</v>
      </c>
    </row>
    <row r="46" spans="2:12" ht="15" customHeight="1" thickBot="1" x14ac:dyDescent="0.25">
      <c r="B46" s="865"/>
      <c r="C46" s="128">
        <v>500</v>
      </c>
      <c r="D46" s="93" t="s">
        <v>358</v>
      </c>
      <c r="E46" s="94">
        <v>40</v>
      </c>
      <c r="F46" s="95">
        <v>1</v>
      </c>
      <c r="G46" s="849">
        <v>4</v>
      </c>
      <c r="H46" s="850"/>
      <c r="I46" s="96"/>
      <c r="J46" s="97">
        <f>G46*E46</f>
        <v>160</v>
      </c>
      <c r="K46" s="114"/>
      <c r="L46" s="98">
        <f t="shared" si="2"/>
        <v>72.000000000000014</v>
      </c>
    </row>
    <row r="47" spans="2:12" ht="13.5" thickBot="1" x14ac:dyDescent="0.25">
      <c r="B47" s="99"/>
      <c r="C47" s="45"/>
      <c r="D47" s="46"/>
      <c r="E47" s="100"/>
      <c r="F47" s="101"/>
      <c r="G47" s="102"/>
      <c r="H47" s="103"/>
      <c r="I47" s="103"/>
      <c r="J47" s="102"/>
      <c r="K47" s="103"/>
      <c r="L47" s="115">
        <f t="shared" si="2"/>
        <v>0</v>
      </c>
    </row>
    <row r="48" spans="2:12" ht="15" x14ac:dyDescent="0.2">
      <c r="B48" s="68" t="s">
        <v>401</v>
      </c>
      <c r="C48" s="116">
        <v>1</v>
      </c>
      <c r="D48" s="70" t="s">
        <v>489</v>
      </c>
      <c r="E48" s="71">
        <v>20</v>
      </c>
      <c r="F48" s="117">
        <v>1</v>
      </c>
      <c r="G48" s="844">
        <v>91</v>
      </c>
      <c r="H48" s="845"/>
      <c r="I48" s="73"/>
      <c r="J48" s="74">
        <f>G48*E48</f>
        <v>1820</v>
      </c>
      <c r="K48" s="112"/>
      <c r="L48" s="75">
        <f t="shared" si="2"/>
        <v>819.00000000000011</v>
      </c>
    </row>
    <row r="49" spans="2:12" ht="15" x14ac:dyDescent="0.2">
      <c r="B49" s="83" t="s">
        <v>402</v>
      </c>
      <c r="C49" s="118">
        <v>1</v>
      </c>
      <c r="D49" s="85" t="s">
        <v>403</v>
      </c>
      <c r="E49" s="86">
        <v>60</v>
      </c>
      <c r="F49" s="119">
        <v>1</v>
      </c>
      <c r="G49" s="846">
        <v>0</v>
      </c>
      <c r="H49" s="847"/>
      <c r="I49" s="88"/>
      <c r="J49" s="89">
        <f>G49*E49</f>
        <v>0</v>
      </c>
      <c r="K49" s="88"/>
      <c r="L49" s="90">
        <f t="shared" si="2"/>
        <v>0</v>
      </c>
    </row>
    <row r="50" spans="2:12" ht="15" customHeight="1" x14ac:dyDescent="0.2">
      <c r="B50" s="120" t="s">
        <v>404</v>
      </c>
      <c r="C50" s="121">
        <v>100</v>
      </c>
      <c r="D50" s="122" t="s">
        <v>395</v>
      </c>
      <c r="E50" s="123">
        <v>850</v>
      </c>
      <c r="F50" s="124">
        <v>1</v>
      </c>
      <c r="G50" s="846">
        <v>0</v>
      </c>
      <c r="H50" s="848"/>
      <c r="I50" s="125"/>
      <c r="J50" s="126">
        <f>G50*E50</f>
        <v>0</v>
      </c>
      <c r="K50" s="125"/>
      <c r="L50" s="127">
        <f>J50*CT_VALEUR_POINT*(1-CT_REMISE_POINTS)</f>
        <v>0</v>
      </c>
    </row>
    <row r="51" spans="2:12" ht="15.75" thickBot="1" x14ac:dyDescent="0.25">
      <c r="B51" s="91" t="s">
        <v>154</v>
      </c>
      <c r="C51" s="128">
        <v>1</v>
      </c>
      <c r="D51" s="93" t="s">
        <v>155</v>
      </c>
      <c r="E51" s="94">
        <v>125</v>
      </c>
      <c r="F51" s="129">
        <v>1</v>
      </c>
      <c r="G51" s="849">
        <v>1</v>
      </c>
      <c r="H51" s="850"/>
      <c r="I51" s="96"/>
      <c r="J51" s="97">
        <f>G51*E51</f>
        <v>125</v>
      </c>
      <c r="K51" s="96"/>
      <c r="L51" s="98">
        <f t="shared" si="2"/>
        <v>56.250000000000007</v>
      </c>
    </row>
    <row r="52" spans="2:12" ht="13.5" thickBot="1" x14ac:dyDescent="0.25">
      <c r="B52" s="44"/>
      <c r="C52" s="100"/>
      <c r="D52" s="46"/>
      <c r="E52" s="46"/>
      <c r="F52" s="46"/>
      <c r="G52" s="46"/>
      <c r="H52" s="46"/>
      <c r="I52" s="46"/>
      <c r="J52" s="46"/>
      <c r="K52" s="46"/>
      <c r="L52" s="46"/>
    </row>
    <row r="53" spans="2:12" ht="19.5" thickBot="1" x14ac:dyDescent="0.25">
      <c r="B53" s="130" t="s">
        <v>362</v>
      </c>
      <c r="C53" s="851">
        <v>1.5</v>
      </c>
      <c r="D53" s="852"/>
      <c r="E53" s="853" t="s">
        <v>405</v>
      </c>
      <c r="F53" s="854"/>
      <c r="G53" s="131">
        <v>0.7</v>
      </c>
      <c r="H53" s="855" t="s">
        <v>406</v>
      </c>
      <c r="I53" s="856"/>
      <c r="J53" s="132">
        <f>SUM(J32:J51)</f>
        <v>52993</v>
      </c>
      <c r="K53" s="133" t="s">
        <v>407</v>
      </c>
      <c r="L53" s="134">
        <f>SUM(L32:L51)</f>
        <v>23846.850000000006</v>
      </c>
    </row>
    <row r="54" spans="2:12" ht="13.5" thickBot="1" x14ac:dyDescent="0.25">
      <c r="B54" s="135" t="s">
        <v>408</v>
      </c>
      <c r="C54" s="60"/>
      <c r="D54" s="111"/>
      <c r="E54" s="111"/>
      <c r="F54" s="111"/>
      <c r="G54" s="111"/>
      <c r="H54" s="111"/>
      <c r="I54" s="111"/>
      <c r="J54" s="111"/>
      <c r="K54" s="111"/>
      <c r="L54" s="136"/>
    </row>
    <row r="55" spans="2:12" ht="26.25" thickBot="1" x14ac:dyDescent="0.25">
      <c r="B55" s="137" t="s">
        <v>344</v>
      </c>
      <c r="C55" s="833" t="s">
        <v>345</v>
      </c>
      <c r="D55" s="834"/>
      <c r="E55" s="313" t="s">
        <v>409</v>
      </c>
      <c r="F55" s="314" t="s">
        <v>369</v>
      </c>
      <c r="G55" s="835" t="s">
        <v>340</v>
      </c>
      <c r="H55" s="836"/>
      <c r="I55" s="835" t="s">
        <v>348</v>
      </c>
      <c r="J55" s="837"/>
      <c r="K55" s="51" t="s">
        <v>385</v>
      </c>
      <c r="L55" s="52" t="s">
        <v>337</v>
      </c>
    </row>
    <row r="56" spans="2:12" ht="15" x14ac:dyDescent="0.25">
      <c r="B56" s="140" t="s">
        <v>410</v>
      </c>
      <c r="C56" s="141">
        <v>5</v>
      </c>
      <c r="D56" s="142" t="s">
        <v>411</v>
      </c>
      <c r="E56" s="143">
        <v>139</v>
      </c>
      <c r="F56" s="144">
        <v>1</v>
      </c>
      <c r="G56" s="838">
        <v>0</v>
      </c>
      <c r="H56" s="839"/>
      <c r="I56" s="840"/>
      <c r="J56" s="841"/>
      <c r="K56" s="145"/>
      <c r="L56" s="146">
        <f>E56*G56</f>
        <v>0</v>
      </c>
    </row>
    <row r="57" spans="2:12" ht="15" x14ac:dyDescent="0.25">
      <c r="B57" s="147" t="s">
        <v>412</v>
      </c>
      <c r="C57" s="148">
        <v>1</v>
      </c>
      <c r="D57" s="149" t="s">
        <v>359</v>
      </c>
      <c r="E57" s="150">
        <v>890</v>
      </c>
      <c r="F57" s="151">
        <v>36</v>
      </c>
      <c r="G57" s="838">
        <v>1</v>
      </c>
      <c r="H57" s="839"/>
      <c r="I57" s="842"/>
      <c r="J57" s="843"/>
      <c r="K57" s="152"/>
      <c r="L57" s="90">
        <f>E57*G57</f>
        <v>890</v>
      </c>
    </row>
    <row r="58" spans="2:12" ht="26.25" thickBot="1" x14ac:dyDescent="0.3">
      <c r="B58" s="153" t="s">
        <v>413</v>
      </c>
      <c r="C58" s="154">
        <v>1</v>
      </c>
      <c r="D58" s="155" t="s">
        <v>414</v>
      </c>
      <c r="E58" s="156">
        <v>90</v>
      </c>
      <c r="F58" s="157">
        <v>1</v>
      </c>
      <c r="G58" s="821">
        <v>1</v>
      </c>
      <c r="H58" s="822"/>
      <c r="I58" s="823"/>
      <c r="J58" s="824"/>
      <c r="K58" s="152"/>
      <c r="L58" s="90">
        <f>E58*G58</f>
        <v>90</v>
      </c>
    </row>
    <row r="59" spans="2:12" ht="16.5" thickBot="1" x14ac:dyDescent="0.25">
      <c r="B59" s="158"/>
      <c r="C59" s="159"/>
      <c r="D59" s="159"/>
      <c r="E59" s="159"/>
      <c r="F59" s="159"/>
      <c r="G59" s="159"/>
      <c r="H59" s="160"/>
      <c r="I59" s="160"/>
      <c r="J59" s="100"/>
      <c r="K59" s="161" t="s">
        <v>407</v>
      </c>
      <c r="L59" s="162">
        <f>SUM(L56:L58)</f>
        <v>980</v>
      </c>
    </row>
    <row r="60" spans="2:12" ht="15.75" thickBot="1" x14ac:dyDescent="0.3">
      <c r="B60" s="158"/>
      <c r="C60" s="159"/>
      <c r="D60" s="159"/>
      <c r="E60" s="159"/>
      <c r="F60" s="159"/>
      <c r="G60" s="159"/>
      <c r="H60" s="160"/>
      <c r="I60" s="160"/>
      <c r="J60" s="100"/>
      <c r="K60" s="163"/>
      <c r="L60" s="164"/>
    </row>
    <row r="61" spans="2:12" ht="19.5" thickBot="1" x14ac:dyDescent="0.25">
      <c r="B61" s="825" t="s">
        <v>363</v>
      </c>
      <c r="C61" s="826"/>
      <c r="D61" s="826"/>
      <c r="E61" s="826"/>
      <c r="F61" s="826"/>
      <c r="G61" s="826"/>
      <c r="H61" s="826"/>
      <c r="I61" s="826"/>
      <c r="J61" s="826"/>
      <c r="K61" s="827"/>
      <c r="L61" s="162">
        <f>L59+L53</f>
        <v>24826.850000000006</v>
      </c>
    </row>
    <row r="62" spans="2:12" ht="13.5" thickBot="1" x14ac:dyDescent="0.25"/>
    <row r="63" spans="2:12" ht="19.5" thickBot="1" x14ac:dyDescent="0.35">
      <c r="B63" s="311" t="s">
        <v>415</v>
      </c>
      <c r="C63" s="312"/>
      <c r="D63" s="312"/>
      <c r="E63" s="312"/>
      <c r="F63" s="312"/>
      <c r="G63" s="312"/>
      <c r="H63" s="312"/>
      <c r="I63" s="312"/>
      <c r="J63" s="312"/>
      <c r="K63" s="49"/>
      <c r="L63" s="50"/>
    </row>
    <row r="64" spans="2:12" ht="26.25" thickBot="1" x14ac:dyDescent="0.25">
      <c r="B64" s="828" t="s">
        <v>364</v>
      </c>
      <c r="C64" s="829"/>
      <c r="D64" s="829"/>
      <c r="E64" s="829"/>
      <c r="F64" s="829"/>
      <c r="G64" s="829"/>
      <c r="H64" s="51" t="s">
        <v>345</v>
      </c>
      <c r="I64" s="51" t="s">
        <v>339</v>
      </c>
      <c r="J64" s="67" t="s">
        <v>340</v>
      </c>
      <c r="K64" s="67" t="s">
        <v>341</v>
      </c>
      <c r="L64" s="52" t="s">
        <v>337</v>
      </c>
    </row>
    <row r="65" spans="2:12" x14ac:dyDescent="0.2">
      <c r="B65" s="830" t="s">
        <v>416</v>
      </c>
      <c r="C65" s="831"/>
      <c r="D65" s="831"/>
      <c r="E65" s="831"/>
      <c r="F65" s="831"/>
      <c r="G65" s="832"/>
      <c r="H65" s="169">
        <v>0.09</v>
      </c>
      <c r="I65" s="170">
        <f>ROUNDUP(L61*H65,0)</f>
        <v>2235</v>
      </c>
      <c r="J65" s="245">
        <v>1</v>
      </c>
      <c r="K65" s="172"/>
      <c r="L65" s="173">
        <f>I65*J65</f>
        <v>2235</v>
      </c>
    </row>
    <row r="66" spans="2:12" x14ac:dyDescent="0.2">
      <c r="B66" s="809" t="s">
        <v>417</v>
      </c>
      <c r="C66" s="810"/>
      <c r="D66" s="810"/>
      <c r="E66" s="810"/>
      <c r="F66" s="810"/>
      <c r="G66" s="811"/>
      <c r="H66" s="174">
        <v>1</v>
      </c>
      <c r="I66" s="175">
        <v>115</v>
      </c>
      <c r="J66" s="291">
        <v>24</v>
      </c>
      <c r="K66" s="176"/>
      <c r="L66" s="177">
        <f>I66*J66</f>
        <v>2760</v>
      </c>
    </row>
    <row r="67" spans="2:12" x14ac:dyDescent="0.2">
      <c r="B67" s="809" t="s">
        <v>418</v>
      </c>
      <c r="C67" s="810"/>
      <c r="D67" s="810"/>
      <c r="E67" s="810"/>
      <c r="F67" s="810"/>
      <c r="G67" s="811"/>
      <c r="H67" s="174">
        <v>1</v>
      </c>
      <c r="I67" s="175">
        <v>100</v>
      </c>
      <c r="J67" s="291">
        <v>15</v>
      </c>
      <c r="K67" s="176"/>
      <c r="L67" s="177">
        <f t="shared" ref="L67:L74" si="3">I67*J67</f>
        <v>1500</v>
      </c>
    </row>
    <row r="68" spans="2:12" x14ac:dyDescent="0.2">
      <c r="B68" s="809" t="s">
        <v>419</v>
      </c>
      <c r="C68" s="810"/>
      <c r="D68" s="810"/>
      <c r="E68" s="810"/>
      <c r="F68" s="810"/>
      <c r="G68" s="811"/>
      <c r="H68" s="174">
        <v>1</v>
      </c>
      <c r="I68" s="175">
        <v>85</v>
      </c>
      <c r="J68" s="291">
        <v>19</v>
      </c>
      <c r="K68" s="176"/>
      <c r="L68" s="177">
        <f t="shared" si="3"/>
        <v>1615</v>
      </c>
    </row>
    <row r="69" spans="2:12" x14ac:dyDescent="0.2">
      <c r="B69" s="809" t="s">
        <v>420</v>
      </c>
      <c r="C69" s="810"/>
      <c r="D69" s="810"/>
      <c r="E69" s="810"/>
      <c r="F69" s="810"/>
      <c r="G69" s="811"/>
      <c r="H69" s="174">
        <v>1</v>
      </c>
      <c r="I69" s="175">
        <v>110</v>
      </c>
      <c r="J69" s="245">
        <v>0</v>
      </c>
      <c r="K69" s="176"/>
      <c r="L69" s="177">
        <f t="shared" si="3"/>
        <v>0</v>
      </c>
    </row>
    <row r="70" spans="2:12" x14ac:dyDescent="0.2">
      <c r="B70" s="809" t="s">
        <v>421</v>
      </c>
      <c r="C70" s="810"/>
      <c r="D70" s="810"/>
      <c r="E70" s="810"/>
      <c r="F70" s="810"/>
      <c r="G70" s="811"/>
      <c r="H70" s="174">
        <v>1</v>
      </c>
      <c r="I70" s="175">
        <v>90</v>
      </c>
      <c r="J70" s="245">
        <v>0</v>
      </c>
      <c r="K70" s="178"/>
      <c r="L70" s="177">
        <f t="shared" si="3"/>
        <v>0</v>
      </c>
    </row>
    <row r="71" spans="2:12" x14ac:dyDescent="0.2">
      <c r="B71" s="809" t="s">
        <v>422</v>
      </c>
      <c r="C71" s="810"/>
      <c r="D71" s="810"/>
      <c r="E71" s="810"/>
      <c r="F71" s="810"/>
      <c r="G71" s="811"/>
      <c r="H71" s="174">
        <v>1</v>
      </c>
      <c r="I71" s="175">
        <v>80</v>
      </c>
      <c r="J71" s="245">
        <v>0</v>
      </c>
      <c r="K71" s="178"/>
      <c r="L71" s="177">
        <f t="shared" si="3"/>
        <v>0</v>
      </c>
    </row>
    <row r="72" spans="2:12" x14ac:dyDescent="0.2">
      <c r="B72" s="809" t="s">
        <v>437</v>
      </c>
      <c r="C72" s="810"/>
      <c r="D72" s="810"/>
      <c r="E72" s="810"/>
      <c r="F72" s="810"/>
      <c r="G72" s="811"/>
      <c r="H72" s="174">
        <v>1</v>
      </c>
      <c r="I72" s="175">
        <v>950</v>
      </c>
      <c r="J72" s="245">
        <v>1</v>
      </c>
      <c r="K72" s="176"/>
      <c r="L72" s="177">
        <f t="shared" si="3"/>
        <v>950</v>
      </c>
    </row>
    <row r="73" spans="2:12" x14ac:dyDescent="0.2">
      <c r="B73" s="809" t="s">
        <v>423</v>
      </c>
      <c r="C73" s="810"/>
      <c r="D73" s="810"/>
      <c r="E73" s="810"/>
      <c r="F73" s="810"/>
      <c r="G73" s="811"/>
      <c r="H73" s="174">
        <v>1</v>
      </c>
      <c r="I73" s="175">
        <v>10</v>
      </c>
      <c r="J73" s="245">
        <v>32</v>
      </c>
      <c r="K73" s="179"/>
      <c r="L73" s="177">
        <f t="shared" si="3"/>
        <v>320</v>
      </c>
    </row>
    <row r="74" spans="2:12" x14ac:dyDescent="0.2">
      <c r="B74" s="809" t="s">
        <v>424</v>
      </c>
      <c r="C74" s="810"/>
      <c r="D74" s="810"/>
      <c r="E74" s="810"/>
      <c r="F74" s="180"/>
      <c r="G74" s="181"/>
      <c r="H74" s="302">
        <v>1</v>
      </c>
      <c r="I74" s="183">
        <v>2590</v>
      </c>
      <c r="J74" s="245">
        <v>1</v>
      </c>
      <c r="K74" s="179"/>
      <c r="L74" s="184">
        <f t="shared" si="3"/>
        <v>2590</v>
      </c>
    </row>
    <row r="75" spans="2:12" ht="12.75" customHeight="1" thickBot="1" x14ac:dyDescent="0.3">
      <c r="B75" s="812" t="s">
        <v>425</v>
      </c>
      <c r="C75" s="813"/>
      <c r="D75" s="813"/>
      <c r="E75" s="813"/>
      <c r="F75" s="813"/>
      <c r="G75" s="814"/>
      <c r="H75" s="235">
        <v>1</v>
      </c>
      <c r="I75" s="185">
        <v>130</v>
      </c>
      <c r="J75" s="300">
        <v>0</v>
      </c>
      <c r="K75" s="187"/>
      <c r="L75" s="188">
        <f>I75*J75</f>
        <v>0</v>
      </c>
    </row>
    <row r="76" spans="2:12" ht="15" x14ac:dyDescent="0.25">
      <c r="B76" s="807" t="s">
        <v>426</v>
      </c>
      <c r="C76" s="808"/>
      <c r="D76" s="808"/>
      <c r="E76" s="808"/>
      <c r="F76" s="808"/>
      <c r="G76" s="808"/>
      <c r="H76" s="189"/>
      <c r="I76" s="189"/>
      <c r="J76" s="190"/>
      <c r="K76" s="191"/>
      <c r="L76" s="192"/>
    </row>
    <row r="77" spans="2:12" x14ac:dyDescent="0.2">
      <c r="B77" s="815" t="s">
        <v>427</v>
      </c>
      <c r="C77" s="816"/>
      <c r="D77" s="817" t="s">
        <v>427</v>
      </c>
      <c r="E77" s="816"/>
      <c r="F77" s="817" t="s">
        <v>427</v>
      </c>
      <c r="G77" s="818"/>
      <c r="H77" s="193" t="s">
        <v>428</v>
      </c>
      <c r="I77" s="194"/>
      <c r="J77" s="171">
        <v>0</v>
      </c>
      <c r="K77" s="195"/>
      <c r="L77" s="196">
        <f>I77*J77</f>
        <v>0</v>
      </c>
    </row>
    <row r="78" spans="2:12" x14ac:dyDescent="0.2">
      <c r="B78" s="197" t="s">
        <v>429</v>
      </c>
      <c r="C78" s="304"/>
      <c r="D78" s="304"/>
      <c r="E78" s="304"/>
      <c r="F78" s="304"/>
      <c r="G78" s="306"/>
      <c r="H78" s="193">
        <v>1</v>
      </c>
      <c r="I78" s="200">
        <v>150</v>
      </c>
      <c r="J78" s="171">
        <v>0</v>
      </c>
      <c r="K78" s="195"/>
      <c r="L78" s="196">
        <f t="shared" ref="L78:L85" si="4">I78*J78</f>
        <v>0</v>
      </c>
    </row>
    <row r="79" spans="2:12" x14ac:dyDescent="0.2">
      <c r="B79" s="303" t="s">
        <v>430</v>
      </c>
      <c r="C79" s="304"/>
      <c r="D79" s="305"/>
      <c r="E79" s="304"/>
      <c r="F79" s="305"/>
      <c r="G79" s="306"/>
      <c r="H79" s="193">
        <v>1</v>
      </c>
      <c r="I79" s="200">
        <v>85</v>
      </c>
      <c r="J79" s="171">
        <v>0</v>
      </c>
      <c r="K79" s="195"/>
      <c r="L79" s="196">
        <f t="shared" si="4"/>
        <v>0</v>
      </c>
    </row>
    <row r="80" spans="2:12" x14ac:dyDescent="0.2">
      <c r="B80" s="197" t="s">
        <v>431</v>
      </c>
      <c r="C80" s="304"/>
      <c r="D80" s="304"/>
      <c r="E80" s="304"/>
      <c r="F80" s="304"/>
      <c r="G80" s="306"/>
      <c r="H80" s="193">
        <v>1</v>
      </c>
      <c r="I80" s="200">
        <v>55</v>
      </c>
      <c r="J80" s="171">
        <v>0</v>
      </c>
      <c r="K80" s="195"/>
      <c r="L80" s="196">
        <f t="shared" si="4"/>
        <v>0</v>
      </c>
    </row>
    <row r="81" spans="2:12" x14ac:dyDescent="0.2">
      <c r="B81" s="197" t="s">
        <v>432</v>
      </c>
      <c r="C81" s="304"/>
      <c r="D81" s="304"/>
      <c r="E81" s="304"/>
      <c r="F81" s="304"/>
      <c r="G81" s="306"/>
      <c r="H81" s="193">
        <v>1</v>
      </c>
      <c r="I81" s="200">
        <v>35</v>
      </c>
      <c r="J81" s="171">
        <v>0</v>
      </c>
      <c r="K81" s="195"/>
      <c r="L81" s="196">
        <f t="shared" si="4"/>
        <v>0</v>
      </c>
    </row>
    <row r="82" spans="2:12" ht="13.5" thickBot="1" x14ac:dyDescent="0.25">
      <c r="B82" s="819" t="s">
        <v>433</v>
      </c>
      <c r="C82" s="820"/>
      <c r="D82" s="820"/>
      <c r="E82" s="820"/>
      <c r="F82" s="820"/>
      <c r="G82" s="203"/>
      <c r="H82" s="204">
        <v>2</v>
      </c>
      <c r="I82" s="205"/>
      <c r="J82" s="186">
        <v>0</v>
      </c>
      <c r="K82" s="195"/>
      <c r="L82" s="206">
        <f t="shared" si="4"/>
        <v>0</v>
      </c>
    </row>
    <row r="83" spans="2:12" ht="13.5" thickBot="1" x14ac:dyDescent="0.25">
      <c r="B83" s="207"/>
      <c r="C83" s="208"/>
      <c r="D83" s="208"/>
      <c r="E83" s="208"/>
      <c r="F83" s="208"/>
      <c r="G83" s="208"/>
      <c r="H83" s="209"/>
      <c r="I83" s="210"/>
      <c r="J83" s="211"/>
      <c r="K83" s="212"/>
      <c r="L83" s="213"/>
    </row>
    <row r="84" spans="2:12" x14ac:dyDescent="0.2">
      <c r="B84" s="795" t="s">
        <v>434</v>
      </c>
      <c r="C84" s="796"/>
      <c r="D84" s="796"/>
      <c r="E84" s="307"/>
      <c r="F84" s="307"/>
      <c r="G84" s="215"/>
      <c r="H84" s="216">
        <v>1</v>
      </c>
      <c r="I84" s="217">
        <v>200</v>
      </c>
      <c r="J84" s="171">
        <v>0</v>
      </c>
      <c r="K84" s="218"/>
      <c r="L84" s="219">
        <f t="shared" si="4"/>
        <v>0</v>
      </c>
    </row>
    <row r="85" spans="2:12" ht="13.5" thickBot="1" x14ac:dyDescent="0.25">
      <c r="B85" s="797" t="s">
        <v>435</v>
      </c>
      <c r="C85" s="798">
        <v>1</v>
      </c>
      <c r="D85" s="798" t="s">
        <v>435</v>
      </c>
      <c r="E85" s="798">
        <v>1</v>
      </c>
      <c r="F85" s="798" t="s">
        <v>435</v>
      </c>
      <c r="G85" s="799">
        <v>1</v>
      </c>
      <c r="H85" s="220">
        <v>1</v>
      </c>
      <c r="I85" s="221">
        <v>400</v>
      </c>
      <c r="J85" s="186">
        <v>0</v>
      </c>
      <c r="K85" s="222"/>
      <c r="L85" s="223">
        <f t="shared" si="4"/>
        <v>0</v>
      </c>
    </row>
    <row r="86" spans="2:12" ht="15" x14ac:dyDescent="0.25">
      <c r="B86" s="800"/>
      <c r="C86" s="801"/>
      <c r="D86" s="801"/>
      <c r="E86" s="801"/>
      <c r="F86" s="801"/>
      <c r="G86" s="802"/>
      <c r="H86" s="189"/>
      <c r="I86" s="189"/>
      <c r="J86" s="190"/>
      <c r="K86" s="191"/>
      <c r="L86" s="192"/>
    </row>
    <row r="87" spans="2:12" ht="13.5" thickBot="1" x14ac:dyDescent="0.25">
      <c r="B87" s="803" t="s">
        <v>365</v>
      </c>
      <c r="C87" s="804"/>
      <c r="D87" s="804"/>
      <c r="E87" s="804"/>
      <c r="F87" s="804"/>
      <c r="G87" s="804"/>
      <c r="H87" s="224">
        <v>0.09</v>
      </c>
      <c r="I87" s="224"/>
      <c r="J87" s="186">
        <v>1</v>
      </c>
      <c r="K87" s="186"/>
      <c r="L87" s="225">
        <f>SUM(L65:L85)*H87*J87</f>
        <v>1077.3</v>
      </c>
    </row>
    <row r="88" spans="2:12" ht="15" x14ac:dyDescent="0.25">
      <c r="B88" s="805" t="s">
        <v>366</v>
      </c>
      <c r="C88" s="806"/>
      <c r="D88" s="805" t="s">
        <v>340</v>
      </c>
      <c r="E88" s="806"/>
      <c r="F88" s="807" t="s">
        <v>488</v>
      </c>
      <c r="G88" s="808"/>
      <c r="H88" s="226"/>
      <c r="I88" s="226"/>
      <c r="J88" s="227"/>
      <c r="K88" s="228"/>
      <c r="L88" s="229"/>
    </row>
    <row r="89" spans="2:12" ht="15" x14ac:dyDescent="0.25">
      <c r="B89" s="230"/>
      <c r="C89" s="231"/>
      <c r="D89" s="787">
        <v>0</v>
      </c>
      <c r="E89" s="788"/>
      <c r="F89" s="788"/>
      <c r="G89" s="788"/>
      <c r="H89" s="226"/>
      <c r="I89" s="226"/>
      <c r="J89" s="227"/>
      <c r="K89" s="228"/>
      <c r="L89" s="229"/>
    </row>
    <row r="90" spans="2:12" ht="15.75" thickBot="1" x14ac:dyDescent="0.3">
      <c r="B90" s="232"/>
      <c r="C90" s="233"/>
      <c r="D90" s="789"/>
      <c r="E90" s="789"/>
      <c r="F90" s="789"/>
      <c r="G90" s="789"/>
      <c r="H90" s="226"/>
      <c r="I90" s="226"/>
      <c r="J90" s="227"/>
      <c r="K90" s="228"/>
      <c r="L90" s="234"/>
    </row>
    <row r="91" spans="2:12" ht="19.5" thickBot="1" x14ac:dyDescent="0.25">
      <c r="B91" s="790" t="s">
        <v>368</v>
      </c>
      <c r="C91" s="791"/>
      <c r="D91" s="791"/>
      <c r="E91" s="791"/>
      <c r="F91" s="791"/>
      <c r="G91" s="791"/>
      <c r="H91" s="791"/>
      <c r="I91" s="791"/>
      <c r="J91" s="791"/>
      <c r="K91" s="792"/>
      <c r="L91" s="242">
        <f>SUM(L65:L90)</f>
        <v>13047.3</v>
      </c>
    </row>
    <row r="92" spans="2:12" ht="13.5" thickBot="1" x14ac:dyDescent="0.25"/>
    <row r="93" spans="2:12" ht="15.75" x14ac:dyDescent="0.25">
      <c r="J93" s="793" t="s">
        <v>484</v>
      </c>
      <c r="K93" s="794"/>
      <c r="L93" s="271">
        <f>L20+L27+L61+L91</f>
        <v>39805.550000000003</v>
      </c>
    </row>
    <row r="94" spans="2:12" ht="15.75" x14ac:dyDescent="0.25">
      <c r="J94" s="783" t="s">
        <v>485</v>
      </c>
      <c r="K94" s="784" t="s">
        <v>446</v>
      </c>
      <c r="L94" s="272">
        <v>1850</v>
      </c>
    </row>
    <row r="95" spans="2:12" ht="19.5" thickBot="1" x14ac:dyDescent="0.35">
      <c r="J95" s="785" t="s">
        <v>486</v>
      </c>
      <c r="K95" s="786"/>
      <c r="L95" s="273">
        <f>L93-L94</f>
        <v>37955.550000000003</v>
      </c>
    </row>
  </sheetData>
  <mergeCells count="108">
    <mergeCell ref="B2:L2"/>
    <mergeCell ref="B3:E3"/>
    <mergeCell ref="F3:G3"/>
    <mergeCell ref="H3:I3"/>
    <mergeCell ref="B4:E4"/>
    <mergeCell ref="H4:I4"/>
    <mergeCell ref="B8:E8"/>
    <mergeCell ref="H8:I8"/>
    <mergeCell ref="B9:E9"/>
    <mergeCell ref="H9:I9"/>
    <mergeCell ref="B10:E10"/>
    <mergeCell ref="H10:I10"/>
    <mergeCell ref="B5:E5"/>
    <mergeCell ref="H5:I5"/>
    <mergeCell ref="B6:E6"/>
    <mergeCell ref="H6:I6"/>
    <mergeCell ref="B7:E7"/>
    <mergeCell ref="H7:I7"/>
    <mergeCell ref="B14:E14"/>
    <mergeCell ref="H14:I14"/>
    <mergeCell ref="B15:E15"/>
    <mergeCell ref="H15:I15"/>
    <mergeCell ref="B16:E16"/>
    <mergeCell ref="H16:I16"/>
    <mergeCell ref="B11:E11"/>
    <mergeCell ref="H11:I11"/>
    <mergeCell ref="B12:E12"/>
    <mergeCell ref="H12:I12"/>
    <mergeCell ref="B13:E13"/>
    <mergeCell ref="H13:I13"/>
    <mergeCell ref="B24:G24"/>
    <mergeCell ref="H24:I24"/>
    <mergeCell ref="B25:G25"/>
    <mergeCell ref="H25:I25"/>
    <mergeCell ref="B26:G26"/>
    <mergeCell ref="H26:I26"/>
    <mergeCell ref="B18:K18"/>
    <mergeCell ref="B19:K19"/>
    <mergeCell ref="B20:K20"/>
    <mergeCell ref="B22:J22"/>
    <mergeCell ref="B23:G23"/>
    <mergeCell ref="H23:I23"/>
    <mergeCell ref="G34:H34"/>
    <mergeCell ref="G35:H35"/>
    <mergeCell ref="G36:H36"/>
    <mergeCell ref="G37:H37"/>
    <mergeCell ref="G39:H39"/>
    <mergeCell ref="G40:H40"/>
    <mergeCell ref="B27:K27"/>
    <mergeCell ref="B29:J29"/>
    <mergeCell ref="C31:D31"/>
    <mergeCell ref="G31:H31"/>
    <mergeCell ref="G32:H32"/>
    <mergeCell ref="G33:H33"/>
    <mergeCell ref="G48:H48"/>
    <mergeCell ref="G49:H49"/>
    <mergeCell ref="G50:H50"/>
    <mergeCell ref="G51:H51"/>
    <mergeCell ref="C53:D53"/>
    <mergeCell ref="E53:F53"/>
    <mergeCell ref="H53:I53"/>
    <mergeCell ref="G41:H41"/>
    <mergeCell ref="B43:B44"/>
    <mergeCell ref="G43:H43"/>
    <mergeCell ref="G44:H44"/>
    <mergeCell ref="B45:B46"/>
    <mergeCell ref="G45:H45"/>
    <mergeCell ref="G46:H46"/>
    <mergeCell ref="G58:H58"/>
    <mergeCell ref="I58:J58"/>
    <mergeCell ref="B61:K61"/>
    <mergeCell ref="B64:G64"/>
    <mergeCell ref="B65:G65"/>
    <mergeCell ref="B66:G66"/>
    <mergeCell ref="C55:D55"/>
    <mergeCell ref="G55:H55"/>
    <mergeCell ref="I55:J55"/>
    <mergeCell ref="G56:H56"/>
    <mergeCell ref="I56:J56"/>
    <mergeCell ref="G57:H57"/>
    <mergeCell ref="I57:J57"/>
    <mergeCell ref="B73:G73"/>
    <mergeCell ref="B74:E74"/>
    <mergeCell ref="B75:G75"/>
    <mergeCell ref="B76:G76"/>
    <mergeCell ref="B77:G77"/>
    <mergeCell ref="B82:F82"/>
    <mergeCell ref="B67:G67"/>
    <mergeCell ref="B68:G68"/>
    <mergeCell ref="B69:G69"/>
    <mergeCell ref="B70:G70"/>
    <mergeCell ref="B71:G71"/>
    <mergeCell ref="B72:G72"/>
    <mergeCell ref="J94:K94"/>
    <mergeCell ref="J95:K95"/>
    <mergeCell ref="D89:E89"/>
    <mergeCell ref="F89:G89"/>
    <mergeCell ref="D90:E90"/>
    <mergeCell ref="F90:G90"/>
    <mergeCell ref="B91:K91"/>
    <mergeCell ref="J93:K93"/>
    <mergeCell ref="B84:D84"/>
    <mergeCell ref="B85:G85"/>
    <mergeCell ref="B86:G86"/>
    <mergeCell ref="B87:G87"/>
    <mergeCell ref="B88:C88"/>
    <mergeCell ref="D88:E88"/>
    <mergeCell ref="F88:G88"/>
  </mergeCells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B1:L96"/>
  <sheetViews>
    <sheetView topLeftCell="A61" workbookViewId="0">
      <selection activeCell="B77" sqref="B77:G77"/>
    </sheetView>
  </sheetViews>
  <sheetFormatPr baseColWidth="10" defaultColWidth="11.42578125" defaultRowHeight="12.75" x14ac:dyDescent="0.2"/>
  <cols>
    <col min="1" max="1" width="11.42578125" style="1"/>
    <col min="2" max="2" width="33.85546875" style="1" bestFit="1" customWidth="1"/>
    <col min="3" max="3" width="11.42578125" style="1"/>
    <col min="4" max="4" width="11.42578125" style="2"/>
    <col min="5" max="11" width="11.42578125" style="1"/>
    <col min="12" max="12" width="13.28515625" style="1" bestFit="1" customWidth="1"/>
    <col min="13" max="16384" width="11.42578125" style="1"/>
  </cols>
  <sheetData>
    <row r="1" spans="2:12" ht="13.5" thickBot="1" x14ac:dyDescent="0.25"/>
    <row r="2" spans="2:12" ht="18.75" x14ac:dyDescent="0.3">
      <c r="B2" s="873" t="s">
        <v>390</v>
      </c>
      <c r="C2" s="874"/>
      <c r="D2" s="874"/>
      <c r="E2" s="874"/>
      <c r="F2" s="874"/>
      <c r="G2" s="874"/>
      <c r="H2" s="874"/>
      <c r="I2" s="874"/>
      <c r="J2" s="874"/>
      <c r="K2" s="874"/>
      <c r="L2" s="916"/>
    </row>
    <row r="3" spans="2:12" ht="25.5" x14ac:dyDescent="0.2">
      <c r="B3" s="903" t="s">
        <v>336</v>
      </c>
      <c r="C3" s="904"/>
      <c r="D3" s="904"/>
      <c r="E3" s="905"/>
      <c r="F3" s="906" t="s">
        <v>345</v>
      </c>
      <c r="G3" s="905"/>
      <c r="H3" s="906" t="s">
        <v>339</v>
      </c>
      <c r="I3" s="905"/>
      <c r="J3" s="35" t="s">
        <v>340</v>
      </c>
      <c r="K3" s="35" t="s">
        <v>369</v>
      </c>
      <c r="L3" s="48" t="s">
        <v>337</v>
      </c>
    </row>
    <row r="4" spans="2:12" x14ac:dyDescent="0.2">
      <c r="B4" s="907" t="s">
        <v>370</v>
      </c>
      <c r="C4" s="908"/>
      <c r="D4" s="908"/>
      <c r="E4" s="909"/>
      <c r="F4" s="243">
        <v>1000</v>
      </c>
      <c r="G4" s="37" t="s">
        <v>350</v>
      </c>
      <c r="H4" s="910">
        <v>975</v>
      </c>
      <c r="I4" s="911">
        <v>975</v>
      </c>
      <c r="J4" s="43">
        <v>0</v>
      </c>
      <c r="K4" s="39">
        <v>36</v>
      </c>
      <c r="L4" s="40">
        <f>H4*J4</f>
        <v>0</v>
      </c>
    </row>
    <row r="5" spans="2:12" x14ac:dyDescent="0.2">
      <c r="B5" s="815" t="s">
        <v>372</v>
      </c>
      <c r="C5" s="817"/>
      <c r="D5" s="817"/>
      <c r="E5" s="878"/>
      <c r="F5" s="41">
        <v>1000</v>
      </c>
      <c r="G5" s="42" t="s">
        <v>350</v>
      </c>
      <c r="H5" s="896">
        <v>975</v>
      </c>
      <c r="I5" s="897">
        <v>975</v>
      </c>
      <c r="J5" s="43">
        <v>1</v>
      </c>
      <c r="K5" s="39">
        <v>36</v>
      </c>
      <c r="L5" s="40">
        <f>H5*J5</f>
        <v>975</v>
      </c>
    </row>
    <row r="6" spans="2:12" x14ac:dyDescent="0.2">
      <c r="B6" s="815" t="s">
        <v>373</v>
      </c>
      <c r="C6" s="817"/>
      <c r="D6" s="817"/>
      <c r="E6" s="878"/>
      <c r="F6" s="41">
        <v>200</v>
      </c>
      <c r="G6" s="42" t="s">
        <v>350</v>
      </c>
      <c r="H6" s="896">
        <v>2062</v>
      </c>
      <c r="I6" s="897">
        <v>2062</v>
      </c>
      <c r="J6" s="43">
        <v>0</v>
      </c>
      <c r="K6" s="39">
        <v>36</v>
      </c>
      <c r="L6" s="40">
        <f t="shared" ref="L6:L17" si="0">H6*J6</f>
        <v>0</v>
      </c>
    </row>
    <row r="7" spans="2:12" x14ac:dyDescent="0.2">
      <c r="B7" s="815" t="s">
        <v>374</v>
      </c>
      <c r="C7" s="817"/>
      <c r="D7" s="817"/>
      <c r="E7" s="878"/>
      <c r="F7" s="41">
        <v>100</v>
      </c>
      <c r="G7" s="42" t="s">
        <v>350</v>
      </c>
      <c r="H7" s="896">
        <v>1282</v>
      </c>
      <c r="I7" s="897">
        <v>1282</v>
      </c>
      <c r="J7" s="43">
        <v>0</v>
      </c>
      <c r="K7" s="39">
        <v>36</v>
      </c>
      <c r="L7" s="40">
        <f t="shared" si="0"/>
        <v>0</v>
      </c>
    </row>
    <row r="8" spans="2:12" x14ac:dyDescent="0.2">
      <c r="B8" s="815" t="s">
        <v>375</v>
      </c>
      <c r="C8" s="817"/>
      <c r="D8" s="817"/>
      <c r="E8" s="878"/>
      <c r="F8" s="41">
        <v>100</v>
      </c>
      <c r="G8" s="42" t="s">
        <v>350</v>
      </c>
      <c r="H8" s="896">
        <v>1013</v>
      </c>
      <c r="I8" s="897">
        <v>1013</v>
      </c>
      <c r="J8" s="43">
        <v>0</v>
      </c>
      <c r="K8" s="39">
        <v>36</v>
      </c>
      <c r="L8" s="40">
        <f t="shared" si="0"/>
        <v>0</v>
      </c>
    </row>
    <row r="9" spans="2:12" x14ac:dyDescent="0.2">
      <c r="B9" s="815" t="s">
        <v>376</v>
      </c>
      <c r="C9" s="817"/>
      <c r="D9" s="817"/>
      <c r="E9" s="878"/>
      <c r="F9" s="41">
        <v>10</v>
      </c>
      <c r="G9" s="42" t="s">
        <v>350</v>
      </c>
      <c r="H9" s="896">
        <v>322</v>
      </c>
      <c r="I9" s="897">
        <v>322</v>
      </c>
      <c r="J9" s="43">
        <v>0</v>
      </c>
      <c r="K9" s="39">
        <v>36</v>
      </c>
      <c r="L9" s="40">
        <f t="shared" si="0"/>
        <v>0</v>
      </c>
    </row>
    <row r="10" spans="2:12" x14ac:dyDescent="0.2">
      <c r="B10" s="815" t="s">
        <v>377</v>
      </c>
      <c r="C10" s="817"/>
      <c r="D10" s="817"/>
      <c r="E10" s="878"/>
      <c r="F10" s="41">
        <v>100</v>
      </c>
      <c r="G10" s="42" t="s">
        <v>350</v>
      </c>
      <c r="H10" s="896">
        <v>1073</v>
      </c>
      <c r="I10" s="897">
        <v>1073</v>
      </c>
      <c r="J10" s="43">
        <v>0</v>
      </c>
      <c r="K10" s="39">
        <v>36</v>
      </c>
      <c r="L10" s="40">
        <f t="shared" si="0"/>
        <v>0</v>
      </c>
    </row>
    <row r="11" spans="2:12" x14ac:dyDescent="0.2">
      <c r="B11" s="815" t="s">
        <v>378</v>
      </c>
      <c r="C11" s="817"/>
      <c r="D11" s="817"/>
      <c r="E11" s="878"/>
      <c r="F11" s="41">
        <v>10</v>
      </c>
      <c r="G11" s="42" t="s">
        <v>350</v>
      </c>
      <c r="H11" s="896">
        <v>322</v>
      </c>
      <c r="I11" s="897">
        <v>322</v>
      </c>
      <c r="J11" s="43">
        <v>0</v>
      </c>
      <c r="K11" s="39">
        <v>36</v>
      </c>
      <c r="L11" s="40">
        <f t="shared" si="0"/>
        <v>0</v>
      </c>
    </row>
    <row r="12" spans="2:12" x14ac:dyDescent="0.2">
      <c r="B12" s="815" t="s">
        <v>379</v>
      </c>
      <c r="C12" s="817"/>
      <c r="D12" s="817"/>
      <c r="E12" s="878"/>
      <c r="F12" s="41">
        <v>20</v>
      </c>
      <c r="G12" s="42" t="s">
        <v>350</v>
      </c>
      <c r="H12" s="896">
        <v>665</v>
      </c>
      <c r="I12" s="897">
        <v>665</v>
      </c>
      <c r="J12" s="43">
        <v>0</v>
      </c>
      <c r="K12" s="39">
        <v>36</v>
      </c>
      <c r="L12" s="40">
        <f t="shared" si="0"/>
        <v>0</v>
      </c>
    </row>
    <row r="13" spans="2:12" x14ac:dyDescent="0.2">
      <c r="B13" s="815" t="s">
        <v>379</v>
      </c>
      <c r="C13" s="817"/>
      <c r="D13" s="817"/>
      <c r="E13" s="878"/>
      <c r="F13" s="41">
        <v>10</v>
      </c>
      <c r="G13" s="42" t="s">
        <v>350</v>
      </c>
      <c r="H13" s="896">
        <v>568</v>
      </c>
      <c r="I13" s="897">
        <v>568</v>
      </c>
      <c r="J13" s="43">
        <v>0</v>
      </c>
      <c r="K13" s="39">
        <v>36</v>
      </c>
      <c r="L13" s="40">
        <f t="shared" si="0"/>
        <v>0</v>
      </c>
    </row>
    <row r="14" spans="2:12" x14ac:dyDescent="0.2">
      <c r="B14" s="815" t="s">
        <v>380</v>
      </c>
      <c r="C14" s="817"/>
      <c r="D14" s="817"/>
      <c r="E14" s="878"/>
      <c r="F14" s="41">
        <v>2</v>
      </c>
      <c r="G14" s="42" t="s">
        <v>350</v>
      </c>
      <c r="H14" s="896">
        <v>136</v>
      </c>
      <c r="I14" s="897">
        <v>136</v>
      </c>
      <c r="J14" s="43">
        <v>0</v>
      </c>
      <c r="K14" s="39">
        <v>36</v>
      </c>
      <c r="L14" s="40">
        <f t="shared" si="0"/>
        <v>0</v>
      </c>
    </row>
    <row r="15" spans="2:12" x14ac:dyDescent="0.2">
      <c r="B15" s="815" t="s">
        <v>381</v>
      </c>
      <c r="C15" s="817"/>
      <c r="D15" s="817"/>
      <c r="E15" s="878"/>
      <c r="F15" s="41">
        <v>20</v>
      </c>
      <c r="G15" s="42" t="s">
        <v>350</v>
      </c>
      <c r="H15" s="896">
        <v>974</v>
      </c>
      <c r="I15" s="897">
        <v>974</v>
      </c>
      <c r="J15" s="43">
        <v>0</v>
      </c>
      <c r="K15" s="39">
        <v>36</v>
      </c>
      <c r="L15" s="40">
        <f t="shared" si="0"/>
        <v>0</v>
      </c>
    </row>
    <row r="16" spans="2:12" x14ac:dyDescent="0.2">
      <c r="B16" s="815" t="s">
        <v>381</v>
      </c>
      <c r="C16" s="817"/>
      <c r="D16" s="817"/>
      <c r="E16" s="878"/>
      <c r="F16" s="41">
        <v>10</v>
      </c>
      <c r="G16" s="42" t="s">
        <v>350</v>
      </c>
      <c r="H16" s="896">
        <v>842</v>
      </c>
      <c r="I16" s="897">
        <v>842</v>
      </c>
      <c r="J16" s="43">
        <v>0</v>
      </c>
      <c r="K16" s="39">
        <v>36</v>
      </c>
      <c r="L16" s="40">
        <f t="shared" si="0"/>
        <v>0</v>
      </c>
    </row>
    <row r="17" spans="2:12" x14ac:dyDescent="0.2">
      <c r="B17" s="815" t="s">
        <v>382</v>
      </c>
      <c r="C17" s="817"/>
      <c r="D17" s="817"/>
      <c r="E17" s="878"/>
      <c r="F17" s="41">
        <v>1</v>
      </c>
      <c r="G17" s="42" t="s">
        <v>350</v>
      </c>
      <c r="H17" s="896">
        <v>136</v>
      </c>
      <c r="I17" s="897">
        <v>136</v>
      </c>
      <c r="J17" s="43">
        <v>0</v>
      </c>
      <c r="K17" s="39">
        <v>36</v>
      </c>
      <c r="L17" s="40">
        <f t="shared" si="0"/>
        <v>0</v>
      </c>
    </row>
    <row r="18" spans="2:12" ht="13.5" thickBot="1" x14ac:dyDescent="0.25">
      <c r="B18" s="44"/>
      <c r="C18" s="45"/>
      <c r="D18" s="46"/>
      <c r="E18" s="46"/>
      <c r="F18" s="46"/>
      <c r="G18" s="46"/>
      <c r="H18" s="46"/>
      <c r="I18" s="46"/>
      <c r="J18" s="46"/>
      <c r="K18" s="46"/>
      <c r="L18" s="47"/>
    </row>
    <row r="19" spans="2:12" ht="18.75" x14ac:dyDescent="0.2">
      <c r="B19" s="886" t="s">
        <v>383</v>
      </c>
      <c r="C19" s="887"/>
      <c r="D19" s="887"/>
      <c r="E19" s="887"/>
      <c r="F19" s="887"/>
      <c r="G19" s="887"/>
      <c r="H19" s="887"/>
      <c r="I19" s="887"/>
      <c r="J19" s="887"/>
      <c r="K19" s="888"/>
      <c r="L19" s="57">
        <f>L4+L5</f>
        <v>975</v>
      </c>
    </row>
    <row r="20" spans="2:12" ht="19.5" thickBot="1" x14ac:dyDescent="0.25">
      <c r="B20" s="889" t="s">
        <v>384</v>
      </c>
      <c r="C20" s="890"/>
      <c r="D20" s="890"/>
      <c r="E20" s="890"/>
      <c r="F20" s="890"/>
      <c r="G20" s="890"/>
      <c r="H20" s="890"/>
      <c r="I20" s="890"/>
      <c r="J20" s="890"/>
      <c r="K20" s="891"/>
      <c r="L20" s="58">
        <f>L21-L19</f>
        <v>0</v>
      </c>
    </row>
    <row r="21" spans="2:12" ht="19.5" thickBot="1" x14ac:dyDescent="0.25">
      <c r="B21" s="790" t="s">
        <v>338</v>
      </c>
      <c r="C21" s="791"/>
      <c r="D21" s="791"/>
      <c r="E21" s="791"/>
      <c r="F21" s="791"/>
      <c r="G21" s="791"/>
      <c r="H21" s="791"/>
      <c r="I21" s="791"/>
      <c r="J21" s="791"/>
      <c r="K21" s="792"/>
      <c r="L21" s="238">
        <f>SUM(L4:L18)</f>
        <v>975</v>
      </c>
    </row>
    <row r="22" spans="2:12" ht="13.5" thickBot="1" x14ac:dyDescent="0.25"/>
    <row r="23" spans="2:12" ht="19.5" thickBot="1" x14ac:dyDescent="0.35">
      <c r="B23" s="873" t="s">
        <v>389</v>
      </c>
      <c r="C23" s="874"/>
      <c r="D23" s="874"/>
      <c r="E23" s="874"/>
      <c r="F23" s="874"/>
      <c r="G23" s="874"/>
      <c r="H23" s="874"/>
      <c r="I23" s="874"/>
      <c r="J23" s="874"/>
      <c r="K23" s="49"/>
      <c r="L23" s="50"/>
    </row>
    <row r="24" spans="2:12" ht="25.5" x14ac:dyDescent="0.2">
      <c r="B24" s="892" t="s">
        <v>336</v>
      </c>
      <c r="C24" s="893"/>
      <c r="D24" s="893"/>
      <c r="E24" s="893"/>
      <c r="F24" s="893"/>
      <c r="G24" s="894"/>
      <c r="H24" s="892" t="s">
        <v>339</v>
      </c>
      <c r="I24" s="895"/>
      <c r="J24" s="51" t="s">
        <v>340</v>
      </c>
      <c r="K24" s="51" t="s">
        <v>385</v>
      </c>
      <c r="L24" s="52" t="s">
        <v>337</v>
      </c>
    </row>
    <row r="25" spans="2:12" ht="31.5" customHeight="1" x14ac:dyDescent="0.2">
      <c r="B25" s="815" t="s">
        <v>386</v>
      </c>
      <c r="C25" s="817"/>
      <c r="D25" s="817"/>
      <c r="E25" s="817"/>
      <c r="F25" s="817"/>
      <c r="G25" s="878"/>
      <c r="H25" s="879">
        <v>136.5</v>
      </c>
      <c r="I25" s="880"/>
      <c r="J25" s="53">
        <v>0</v>
      </c>
      <c r="K25" s="54"/>
      <c r="L25" s="55">
        <f>H25*J25</f>
        <v>0</v>
      </c>
    </row>
    <row r="26" spans="2:12" ht="31.5" customHeight="1" x14ac:dyDescent="0.2">
      <c r="B26" s="881" t="s">
        <v>387</v>
      </c>
      <c r="C26" s="882"/>
      <c r="D26" s="882"/>
      <c r="E26" s="882"/>
      <c r="F26" s="882"/>
      <c r="G26" s="883"/>
      <c r="H26" s="879">
        <v>19.7</v>
      </c>
      <c r="I26" s="880"/>
      <c r="J26" s="240">
        <v>12</v>
      </c>
      <c r="K26" s="54"/>
      <c r="L26" s="55">
        <f>H26*J26</f>
        <v>236.39999999999998</v>
      </c>
    </row>
    <row r="27" spans="2:12" ht="31.5" customHeight="1" thickBot="1" x14ac:dyDescent="0.25">
      <c r="B27" s="881" t="s">
        <v>388</v>
      </c>
      <c r="C27" s="882"/>
      <c r="D27" s="882"/>
      <c r="E27" s="882"/>
      <c r="F27" s="882"/>
      <c r="G27" s="883"/>
      <c r="H27" s="884">
        <v>160.6</v>
      </c>
      <c r="I27" s="885"/>
      <c r="J27" s="53">
        <v>0</v>
      </c>
      <c r="K27" s="54"/>
      <c r="L27" s="55">
        <f>H27*J27</f>
        <v>0</v>
      </c>
    </row>
    <row r="28" spans="2:12" ht="19.5" thickBot="1" x14ac:dyDescent="0.25">
      <c r="B28" s="790" t="s">
        <v>342</v>
      </c>
      <c r="C28" s="791"/>
      <c r="D28" s="791"/>
      <c r="E28" s="791"/>
      <c r="F28" s="791"/>
      <c r="G28" s="791"/>
      <c r="H28" s="791"/>
      <c r="I28" s="791"/>
      <c r="J28" s="791"/>
      <c r="K28" s="792"/>
      <c r="L28" s="56">
        <f>SUM(L25:L27)</f>
        <v>236.39999999999998</v>
      </c>
    </row>
    <row r="29" spans="2:12" ht="13.5" thickBot="1" x14ac:dyDescent="0.25"/>
    <row r="30" spans="2:12" ht="19.5" thickBot="1" x14ac:dyDescent="0.35">
      <c r="B30" s="873" t="s">
        <v>343</v>
      </c>
      <c r="C30" s="874"/>
      <c r="D30" s="874"/>
      <c r="E30" s="874"/>
      <c r="F30" s="874"/>
      <c r="G30" s="874"/>
      <c r="H30" s="874"/>
      <c r="I30" s="874"/>
      <c r="J30" s="874"/>
      <c r="K30" s="49"/>
      <c r="L30" s="50"/>
    </row>
    <row r="31" spans="2:12" ht="13.5" thickBot="1" x14ac:dyDescent="0.25">
      <c r="B31" s="59" t="s">
        <v>391</v>
      </c>
      <c r="C31" s="60"/>
      <c r="D31" s="61"/>
      <c r="E31" s="61"/>
      <c r="F31" s="61"/>
      <c r="G31" s="62"/>
      <c r="H31" s="62"/>
      <c r="I31" s="62"/>
      <c r="J31" s="62"/>
      <c r="K31" s="62"/>
      <c r="L31" s="63"/>
    </row>
    <row r="32" spans="2:12" ht="36.75" thickBot="1" x14ac:dyDescent="0.25">
      <c r="B32" s="286" t="s">
        <v>344</v>
      </c>
      <c r="C32" s="875" t="s">
        <v>345</v>
      </c>
      <c r="D32" s="876"/>
      <c r="E32" s="285" t="s">
        <v>346</v>
      </c>
      <c r="F32" s="284" t="s">
        <v>347</v>
      </c>
      <c r="G32" s="835" t="s">
        <v>340</v>
      </c>
      <c r="H32" s="877"/>
      <c r="I32" s="236" t="s">
        <v>348</v>
      </c>
      <c r="J32" s="51" t="s">
        <v>392</v>
      </c>
      <c r="K32" s="67" t="s">
        <v>385</v>
      </c>
      <c r="L32" s="52" t="s">
        <v>337</v>
      </c>
    </row>
    <row r="33" spans="2:12" ht="15" x14ac:dyDescent="0.2">
      <c r="B33" s="68" t="s">
        <v>393</v>
      </c>
      <c r="C33" s="69">
        <v>1</v>
      </c>
      <c r="D33" s="70" t="s">
        <v>349</v>
      </c>
      <c r="E33" s="71">
        <v>100</v>
      </c>
      <c r="F33" s="72">
        <v>1</v>
      </c>
      <c r="G33" s="870">
        <v>2</v>
      </c>
      <c r="H33" s="871"/>
      <c r="I33" s="73"/>
      <c r="J33" s="74">
        <f t="shared" ref="J33:J38" si="1">G33*E33</f>
        <v>200</v>
      </c>
      <c r="K33" s="73"/>
      <c r="L33" s="75">
        <f>J33*CT_VALEUR_POINT*(1-CT_REMISE_POINTS)</f>
        <v>90.000000000000014</v>
      </c>
    </row>
    <row r="34" spans="2:12" x14ac:dyDescent="0.2">
      <c r="B34" s="76" t="s">
        <v>394</v>
      </c>
      <c r="C34" s="77">
        <v>100</v>
      </c>
      <c r="D34" s="78" t="s">
        <v>395</v>
      </c>
      <c r="E34" s="79">
        <v>150</v>
      </c>
      <c r="F34" s="80">
        <v>1</v>
      </c>
      <c r="G34" s="838">
        <v>2</v>
      </c>
      <c r="H34" s="872"/>
      <c r="I34" s="81"/>
      <c r="J34" s="89">
        <f t="shared" si="1"/>
        <v>300</v>
      </c>
      <c r="K34" s="81"/>
      <c r="L34" s="82">
        <f t="shared" ref="L34:L52" si="2">J34*CT_VALEUR_POINT*(1-CT_REMISE_POINTS)</f>
        <v>135.00000000000003</v>
      </c>
    </row>
    <row r="35" spans="2:12" ht="15" x14ac:dyDescent="0.2">
      <c r="B35" s="83" t="s">
        <v>396</v>
      </c>
      <c r="C35" s="84">
        <v>100</v>
      </c>
      <c r="D35" s="85" t="s">
        <v>395</v>
      </c>
      <c r="E35" s="86">
        <v>150</v>
      </c>
      <c r="F35" s="87">
        <v>1</v>
      </c>
      <c r="G35" s="838">
        <v>1</v>
      </c>
      <c r="H35" s="839"/>
      <c r="I35" s="88"/>
      <c r="J35" s="89">
        <f t="shared" si="1"/>
        <v>150</v>
      </c>
      <c r="K35" s="88"/>
      <c r="L35" s="90">
        <f t="shared" si="2"/>
        <v>67.500000000000014</v>
      </c>
    </row>
    <row r="36" spans="2:12" ht="15" x14ac:dyDescent="0.2">
      <c r="B36" s="83" t="s">
        <v>351</v>
      </c>
      <c r="C36" s="84">
        <v>8</v>
      </c>
      <c r="D36" s="85" t="s">
        <v>352</v>
      </c>
      <c r="E36" s="86">
        <v>64</v>
      </c>
      <c r="F36" s="87">
        <v>1</v>
      </c>
      <c r="G36" s="838">
        <v>2</v>
      </c>
      <c r="H36" s="839"/>
      <c r="I36" s="88"/>
      <c r="J36" s="89">
        <f t="shared" si="1"/>
        <v>128</v>
      </c>
      <c r="K36" s="88"/>
      <c r="L36" s="90">
        <f t="shared" si="2"/>
        <v>57.600000000000009</v>
      </c>
    </row>
    <row r="37" spans="2:12" ht="15" x14ac:dyDescent="0.2">
      <c r="B37" s="83" t="s">
        <v>353</v>
      </c>
      <c r="C37" s="84">
        <v>1</v>
      </c>
      <c r="D37" s="85" t="s">
        <v>354</v>
      </c>
      <c r="E37" s="86">
        <v>75</v>
      </c>
      <c r="F37" s="87">
        <v>1</v>
      </c>
      <c r="G37" s="838">
        <v>6</v>
      </c>
      <c r="H37" s="839"/>
      <c r="I37" s="88"/>
      <c r="J37" s="89">
        <f t="shared" si="1"/>
        <v>450</v>
      </c>
      <c r="K37" s="88"/>
      <c r="L37" s="90">
        <f t="shared" si="2"/>
        <v>202.50000000000003</v>
      </c>
    </row>
    <row r="38" spans="2:12" ht="15.75" thickBot="1" x14ac:dyDescent="0.25">
      <c r="B38" s="91" t="s">
        <v>355</v>
      </c>
      <c r="C38" s="92">
        <v>1</v>
      </c>
      <c r="D38" s="93" t="s">
        <v>356</v>
      </c>
      <c r="E38" s="94">
        <v>110</v>
      </c>
      <c r="F38" s="95">
        <v>1</v>
      </c>
      <c r="G38" s="868">
        <v>0</v>
      </c>
      <c r="H38" s="869"/>
      <c r="I38" s="96"/>
      <c r="J38" s="97">
        <f t="shared" si="1"/>
        <v>0</v>
      </c>
      <c r="K38" s="96"/>
      <c r="L38" s="98">
        <f t="shared" si="2"/>
        <v>0</v>
      </c>
    </row>
    <row r="39" spans="2:12" ht="13.5" thickBot="1" x14ac:dyDescent="0.25">
      <c r="B39" s="99"/>
      <c r="C39" s="45"/>
      <c r="D39" s="46"/>
      <c r="E39" s="100"/>
      <c r="F39" s="101"/>
      <c r="G39" s="102"/>
      <c r="H39" s="103"/>
      <c r="I39" s="103"/>
      <c r="J39" s="102"/>
      <c r="K39" s="103"/>
      <c r="L39" s="104">
        <f t="shared" si="2"/>
        <v>0</v>
      </c>
    </row>
    <row r="40" spans="2:12" ht="15" x14ac:dyDescent="0.2">
      <c r="B40" s="68" t="s">
        <v>397</v>
      </c>
      <c r="C40" s="69">
        <v>1</v>
      </c>
      <c r="D40" s="70" t="s">
        <v>357</v>
      </c>
      <c r="E40" s="71">
        <v>350</v>
      </c>
      <c r="F40" s="72">
        <v>36</v>
      </c>
      <c r="G40" s="912">
        <v>10</v>
      </c>
      <c r="H40" s="913"/>
      <c r="I40" s="73"/>
      <c r="J40" s="74">
        <f>G40*E40</f>
        <v>3500</v>
      </c>
      <c r="K40" s="73"/>
      <c r="L40" s="75">
        <f>J40*CT_VALEUR_POINT*(1-CT_REMISE_POINTS)</f>
        <v>1575.0000000000002</v>
      </c>
    </row>
    <row r="41" spans="2:12" x14ac:dyDescent="0.2">
      <c r="B41" s="105" t="s">
        <v>397</v>
      </c>
      <c r="C41" s="77">
        <v>1</v>
      </c>
      <c r="D41" s="106" t="s">
        <v>357</v>
      </c>
      <c r="E41" s="107">
        <v>650</v>
      </c>
      <c r="F41" s="108">
        <v>1</v>
      </c>
      <c r="G41" s="838">
        <v>0</v>
      </c>
      <c r="H41" s="872"/>
      <c r="I41" s="109"/>
      <c r="J41" s="89">
        <f>G41*E41</f>
        <v>0</v>
      </c>
      <c r="K41" s="109"/>
      <c r="L41" s="110">
        <f>J41*CT_VALEUR_POINT*(1-CT_REMISE_POINTS)</f>
        <v>0</v>
      </c>
    </row>
    <row r="42" spans="2:12" ht="13.5" thickBot="1" x14ac:dyDescent="0.25">
      <c r="B42" s="91" t="s">
        <v>398</v>
      </c>
      <c r="C42" s="84">
        <v>16</v>
      </c>
      <c r="D42" s="93" t="s">
        <v>358</v>
      </c>
      <c r="E42" s="94">
        <v>192</v>
      </c>
      <c r="F42" s="95">
        <v>1</v>
      </c>
      <c r="G42" s="914">
        <v>110</v>
      </c>
      <c r="H42" s="915"/>
      <c r="I42" s="96"/>
      <c r="J42" s="97">
        <f>G42*E42</f>
        <v>21120</v>
      </c>
      <c r="K42" s="96"/>
      <c r="L42" s="98">
        <f t="shared" si="2"/>
        <v>9504.0000000000018</v>
      </c>
    </row>
    <row r="43" spans="2:12" ht="13.5" thickBot="1" x14ac:dyDescent="0.25">
      <c r="B43" s="99"/>
      <c r="C43" s="165"/>
      <c r="D43" s="166"/>
      <c r="E43" s="101"/>
      <c r="F43" s="101"/>
      <c r="G43" s="102"/>
      <c r="H43" s="103"/>
      <c r="I43" s="103"/>
      <c r="J43" s="102"/>
      <c r="K43" s="103"/>
      <c r="L43" s="104">
        <f t="shared" si="2"/>
        <v>0</v>
      </c>
    </row>
    <row r="44" spans="2:12" ht="15" x14ac:dyDescent="0.2">
      <c r="B44" s="858" t="s">
        <v>399</v>
      </c>
      <c r="C44" s="116">
        <v>10</v>
      </c>
      <c r="D44" s="70" t="s">
        <v>400</v>
      </c>
      <c r="E44" s="71">
        <v>2400</v>
      </c>
      <c r="F44" s="72">
        <v>1</v>
      </c>
      <c r="G44" s="844">
        <v>8</v>
      </c>
      <c r="H44" s="845"/>
      <c r="I44" s="73"/>
      <c r="J44" s="74">
        <f>G44*E44</f>
        <v>19200</v>
      </c>
      <c r="K44" s="112"/>
      <c r="L44" s="75">
        <f t="shared" si="2"/>
        <v>8640.0000000000018</v>
      </c>
    </row>
    <row r="45" spans="2:12" ht="15" customHeight="1" x14ac:dyDescent="0.2">
      <c r="B45" s="859"/>
      <c r="C45" s="118">
        <v>500</v>
      </c>
      <c r="D45" s="85" t="s">
        <v>358</v>
      </c>
      <c r="E45" s="294">
        <v>160</v>
      </c>
      <c r="F45" s="295">
        <v>1</v>
      </c>
      <c r="G45" s="862">
        <v>5</v>
      </c>
      <c r="H45" s="863"/>
      <c r="I45" s="109"/>
      <c r="J45" s="89">
        <f>G45*E45</f>
        <v>800</v>
      </c>
      <c r="K45" s="113"/>
      <c r="L45" s="110">
        <f>J45*CT_VALEUR_POINT*(1-CT_REMISE_POINTS)</f>
        <v>360.00000000000006</v>
      </c>
    </row>
    <row r="46" spans="2:12" ht="15" customHeight="1" x14ac:dyDescent="0.2">
      <c r="B46" s="864" t="s">
        <v>360</v>
      </c>
      <c r="C46" s="121">
        <v>10</v>
      </c>
      <c r="D46" s="122" t="s">
        <v>400</v>
      </c>
      <c r="E46" s="107">
        <v>600</v>
      </c>
      <c r="F46" s="108">
        <v>1</v>
      </c>
      <c r="G46" s="866">
        <v>6</v>
      </c>
      <c r="H46" s="867"/>
      <c r="I46" s="109"/>
      <c r="J46" s="89">
        <f>G46*E46</f>
        <v>3600</v>
      </c>
      <c r="K46" s="113"/>
      <c r="L46" s="110">
        <f>J46*CT_VALEUR_POINT*(1-CT_REMISE_POINTS)</f>
        <v>1620.0000000000002</v>
      </c>
    </row>
    <row r="47" spans="2:12" ht="15" customHeight="1" thickBot="1" x14ac:dyDescent="0.25">
      <c r="B47" s="865"/>
      <c r="C47" s="128">
        <v>500</v>
      </c>
      <c r="D47" s="93" t="s">
        <v>358</v>
      </c>
      <c r="E47" s="94">
        <v>40</v>
      </c>
      <c r="F47" s="95">
        <v>1</v>
      </c>
      <c r="G47" s="849">
        <v>4</v>
      </c>
      <c r="H47" s="850"/>
      <c r="I47" s="96"/>
      <c r="J47" s="97">
        <f>G47*E47</f>
        <v>160</v>
      </c>
      <c r="K47" s="114"/>
      <c r="L47" s="98">
        <f t="shared" si="2"/>
        <v>72.000000000000014</v>
      </c>
    </row>
    <row r="48" spans="2:12" ht="13.5" thickBot="1" x14ac:dyDescent="0.25">
      <c r="B48" s="99"/>
      <c r="C48" s="45"/>
      <c r="D48" s="46"/>
      <c r="E48" s="100"/>
      <c r="F48" s="101"/>
      <c r="G48" s="102"/>
      <c r="H48" s="103"/>
      <c r="I48" s="103"/>
      <c r="J48" s="102"/>
      <c r="K48" s="103"/>
      <c r="L48" s="115">
        <f t="shared" si="2"/>
        <v>0</v>
      </c>
    </row>
    <row r="49" spans="2:12" ht="15" x14ac:dyDescent="0.2">
      <c r="B49" s="68" t="s">
        <v>401</v>
      </c>
      <c r="C49" s="116">
        <v>1</v>
      </c>
      <c r="D49" s="70" t="s">
        <v>489</v>
      </c>
      <c r="E49" s="71">
        <v>20</v>
      </c>
      <c r="F49" s="117">
        <v>1</v>
      </c>
      <c r="G49" s="860">
        <v>100</v>
      </c>
      <c r="H49" s="861"/>
      <c r="I49" s="73"/>
      <c r="J49" s="74">
        <f>G49*E49</f>
        <v>2000</v>
      </c>
      <c r="K49" s="112"/>
      <c r="L49" s="75">
        <f t="shared" si="2"/>
        <v>900.00000000000011</v>
      </c>
    </row>
    <row r="50" spans="2:12" ht="15" x14ac:dyDescent="0.2">
      <c r="B50" s="83" t="s">
        <v>402</v>
      </c>
      <c r="C50" s="118">
        <v>1</v>
      </c>
      <c r="D50" s="85" t="s">
        <v>403</v>
      </c>
      <c r="E50" s="86">
        <v>60</v>
      </c>
      <c r="F50" s="119">
        <v>1</v>
      </c>
      <c r="G50" s="846">
        <v>0</v>
      </c>
      <c r="H50" s="847"/>
      <c r="I50" s="88"/>
      <c r="J50" s="89">
        <f>G50*E50</f>
        <v>0</v>
      </c>
      <c r="K50" s="88"/>
      <c r="L50" s="90">
        <f t="shared" si="2"/>
        <v>0</v>
      </c>
    </row>
    <row r="51" spans="2:12" ht="15" customHeight="1" x14ac:dyDescent="0.2">
      <c r="B51" s="120" t="s">
        <v>404</v>
      </c>
      <c r="C51" s="121">
        <v>100</v>
      </c>
      <c r="D51" s="122" t="s">
        <v>395</v>
      </c>
      <c r="E51" s="123">
        <v>850</v>
      </c>
      <c r="F51" s="124">
        <v>1</v>
      </c>
      <c r="G51" s="846">
        <v>0</v>
      </c>
      <c r="H51" s="848"/>
      <c r="I51" s="125"/>
      <c r="J51" s="126">
        <f>G51*E51</f>
        <v>0</v>
      </c>
      <c r="K51" s="125"/>
      <c r="L51" s="127">
        <f>J51*CT_VALEUR_POINT*(1-CT_REMISE_POINTS)</f>
        <v>0</v>
      </c>
    </row>
    <row r="52" spans="2:12" ht="15.75" thickBot="1" x14ac:dyDescent="0.25">
      <c r="B52" s="91" t="s">
        <v>154</v>
      </c>
      <c r="C52" s="128">
        <v>1</v>
      </c>
      <c r="D52" s="93" t="s">
        <v>155</v>
      </c>
      <c r="E52" s="94">
        <v>125</v>
      </c>
      <c r="F52" s="129">
        <v>1</v>
      </c>
      <c r="G52" s="849">
        <v>1</v>
      </c>
      <c r="H52" s="850"/>
      <c r="I52" s="96"/>
      <c r="J52" s="97">
        <f>G52*E52</f>
        <v>125</v>
      </c>
      <c r="K52" s="96"/>
      <c r="L52" s="98">
        <f t="shared" si="2"/>
        <v>56.250000000000007</v>
      </c>
    </row>
    <row r="53" spans="2:12" ht="13.5" thickBot="1" x14ac:dyDescent="0.25">
      <c r="B53" s="44"/>
      <c r="C53" s="100"/>
      <c r="D53" s="46"/>
      <c r="E53" s="46"/>
      <c r="F53" s="46"/>
      <c r="G53" s="46"/>
      <c r="H53" s="46"/>
      <c r="I53" s="46"/>
      <c r="J53" s="46"/>
      <c r="K53" s="46"/>
      <c r="L53" s="46"/>
    </row>
    <row r="54" spans="2:12" ht="19.5" thickBot="1" x14ac:dyDescent="0.25">
      <c r="B54" s="130" t="s">
        <v>362</v>
      </c>
      <c r="C54" s="851">
        <v>1.5</v>
      </c>
      <c r="D54" s="852"/>
      <c r="E54" s="853" t="s">
        <v>405</v>
      </c>
      <c r="F54" s="854"/>
      <c r="G54" s="131">
        <v>0.7</v>
      </c>
      <c r="H54" s="855" t="s">
        <v>406</v>
      </c>
      <c r="I54" s="856"/>
      <c r="J54" s="132">
        <f>SUM(J33:J52)</f>
        <v>51733</v>
      </c>
      <c r="K54" s="133" t="s">
        <v>407</v>
      </c>
      <c r="L54" s="134">
        <f>SUM(L33:L52)</f>
        <v>23279.850000000006</v>
      </c>
    </row>
    <row r="55" spans="2:12" ht="13.5" thickBot="1" x14ac:dyDescent="0.25">
      <c r="B55" s="135" t="s">
        <v>408</v>
      </c>
      <c r="C55" s="60"/>
      <c r="D55" s="111"/>
      <c r="E55" s="111"/>
      <c r="F55" s="111"/>
      <c r="G55" s="111"/>
      <c r="H55" s="111"/>
      <c r="I55" s="111"/>
      <c r="J55" s="111"/>
      <c r="K55" s="111"/>
      <c r="L55" s="136"/>
    </row>
    <row r="56" spans="2:12" ht="26.25" thickBot="1" x14ac:dyDescent="0.25">
      <c r="B56" s="137" t="s">
        <v>344</v>
      </c>
      <c r="C56" s="833" t="s">
        <v>345</v>
      </c>
      <c r="D56" s="834"/>
      <c r="E56" s="289" t="s">
        <v>409</v>
      </c>
      <c r="F56" s="290" t="s">
        <v>369</v>
      </c>
      <c r="G56" s="835" t="s">
        <v>340</v>
      </c>
      <c r="H56" s="836"/>
      <c r="I56" s="835" t="s">
        <v>348</v>
      </c>
      <c r="J56" s="837"/>
      <c r="K56" s="51" t="s">
        <v>385</v>
      </c>
      <c r="L56" s="52" t="s">
        <v>337</v>
      </c>
    </row>
    <row r="57" spans="2:12" ht="15" x14ac:dyDescent="0.25">
      <c r="B57" s="140" t="s">
        <v>410</v>
      </c>
      <c r="C57" s="141">
        <v>5</v>
      </c>
      <c r="D57" s="142" t="s">
        <v>411</v>
      </c>
      <c r="E57" s="143">
        <v>139</v>
      </c>
      <c r="F57" s="144">
        <v>1</v>
      </c>
      <c r="G57" s="838">
        <v>0</v>
      </c>
      <c r="H57" s="839"/>
      <c r="I57" s="840"/>
      <c r="J57" s="841"/>
      <c r="K57" s="145"/>
      <c r="L57" s="146">
        <f>E57*G57</f>
        <v>0</v>
      </c>
    </row>
    <row r="58" spans="2:12" ht="15" x14ac:dyDescent="0.25">
      <c r="B58" s="147" t="s">
        <v>412</v>
      </c>
      <c r="C58" s="148">
        <v>1</v>
      </c>
      <c r="D58" s="149" t="s">
        <v>359</v>
      </c>
      <c r="E58" s="150">
        <v>890</v>
      </c>
      <c r="F58" s="151">
        <v>36</v>
      </c>
      <c r="G58" s="838">
        <v>1</v>
      </c>
      <c r="H58" s="839"/>
      <c r="I58" s="842"/>
      <c r="J58" s="843"/>
      <c r="K58" s="152"/>
      <c r="L58" s="90">
        <f>E58*G58</f>
        <v>890</v>
      </c>
    </row>
    <row r="59" spans="2:12" ht="26.25" thickBot="1" x14ac:dyDescent="0.3">
      <c r="B59" s="153" t="s">
        <v>413</v>
      </c>
      <c r="C59" s="154">
        <v>1</v>
      </c>
      <c r="D59" s="155" t="s">
        <v>414</v>
      </c>
      <c r="E59" s="156">
        <v>90</v>
      </c>
      <c r="F59" s="157">
        <v>1</v>
      </c>
      <c r="G59" s="821">
        <v>6</v>
      </c>
      <c r="H59" s="822"/>
      <c r="I59" s="823"/>
      <c r="J59" s="824"/>
      <c r="K59" s="152"/>
      <c r="L59" s="90">
        <f>E59*G59</f>
        <v>540</v>
      </c>
    </row>
    <row r="60" spans="2:12" ht="16.5" thickBot="1" x14ac:dyDescent="0.25">
      <c r="B60" s="158"/>
      <c r="C60" s="159"/>
      <c r="D60" s="159"/>
      <c r="E60" s="159"/>
      <c r="F60" s="159"/>
      <c r="G60" s="159"/>
      <c r="H60" s="160"/>
      <c r="I60" s="160"/>
      <c r="J60" s="100"/>
      <c r="K60" s="161" t="s">
        <v>407</v>
      </c>
      <c r="L60" s="162">
        <f>SUM(L57:L59)</f>
        <v>1430</v>
      </c>
    </row>
    <row r="61" spans="2:12" ht="15.75" thickBot="1" x14ac:dyDescent="0.3">
      <c r="B61" s="158"/>
      <c r="C61" s="159"/>
      <c r="D61" s="159"/>
      <c r="E61" s="159"/>
      <c r="F61" s="159"/>
      <c r="G61" s="159"/>
      <c r="H61" s="160"/>
      <c r="I61" s="160"/>
      <c r="J61" s="100"/>
      <c r="K61" s="163"/>
      <c r="L61" s="164"/>
    </row>
    <row r="62" spans="2:12" ht="19.5" thickBot="1" x14ac:dyDescent="0.25">
      <c r="B62" s="825" t="s">
        <v>363</v>
      </c>
      <c r="C62" s="826"/>
      <c r="D62" s="826"/>
      <c r="E62" s="826"/>
      <c r="F62" s="826"/>
      <c r="G62" s="826"/>
      <c r="H62" s="826"/>
      <c r="I62" s="826"/>
      <c r="J62" s="826"/>
      <c r="K62" s="827"/>
      <c r="L62" s="162">
        <f>L60+L54</f>
        <v>24709.850000000006</v>
      </c>
    </row>
    <row r="63" spans="2:12" ht="13.5" thickBot="1" x14ac:dyDescent="0.25"/>
    <row r="64" spans="2:12" ht="19.5" thickBot="1" x14ac:dyDescent="0.35">
      <c r="B64" s="287" t="s">
        <v>415</v>
      </c>
      <c r="C64" s="288"/>
      <c r="D64" s="288"/>
      <c r="E64" s="288"/>
      <c r="F64" s="288"/>
      <c r="G64" s="288"/>
      <c r="H64" s="288"/>
      <c r="I64" s="288"/>
      <c r="J64" s="288"/>
      <c r="K64" s="49"/>
      <c r="L64" s="50"/>
    </row>
    <row r="65" spans="2:12" ht="26.25" thickBot="1" x14ac:dyDescent="0.25">
      <c r="B65" s="828" t="s">
        <v>364</v>
      </c>
      <c r="C65" s="829"/>
      <c r="D65" s="829"/>
      <c r="E65" s="829"/>
      <c r="F65" s="829"/>
      <c r="G65" s="829"/>
      <c r="H65" s="51" t="s">
        <v>345</v>
      </c>
      <c r="I65" s="51" t="s">
        <v>339</v>
      </c>
      <c r="J65" s="67" t="s">
        <v>340</v>
      </c>
      <c r="K65" s="67" t="s">
        <v>341</v>
      </c>
      <c r="L65" s="52" t="s">
        <v>337</v>
      </c>
    </row>
    <row r="66" spans="2:12" x14ac:dyDescent="0.2">
      <c r="B66" s="830" t="s">
        <v>416</v>
      </c>
      <c r="C66" s="831"/>
      <c r="D66" s="831"/>
      <c r="E66" s="831"/>
      <c r="F66" s="831"/>
      <c r="G66" s="832"/>
      <c r="H66" s="169">
        <v>0.09</v>
      </c>
      <c r="I66" s="170">
        <f>ROUNDUP(L62*H66,0)</f>
        <v>2224</v>
      </c>
      <c r="J66" s="245">
        <v>1</v>
      </c>
      <c r="K66" s="172"/>
      <c r="L66" s="173">
        <f>I66*J66</f>
        <v>2224</v>
      </c>
    </row>
    <row r="67" spans="2:12" x14ac:dyDescent="0.2">
      <c r="B67" s="809" t="s">
        <v>417</v>
      </c>
      <c r="C67" s="810"/>
      <c r="D67" s="810"/>
      <c r="E67" s="810"/>
      <c r="F67" s="810"/>
      <c r="G67" s="811"/>
      <c r="H67" s="174">
        <v>1</v>
      </c>
      <c r="I67" s="175">
        <v>115</v>
      </c>
      <c r="J67" s="291">
        <v>24</v>
      </c>
      <c r="K67" s="176"/>
      <c r="L67" s="177">
        <f>I67*J67</f>
        <v>2760</v>
      </c>
    </row>
    <row r="68" spans="2:12" x14ac:dyDescent="0.2">
      <c r="B68" s="809" t="s">
        <v>418</v>
      </c>
      <c r="C68" s="810"/>
      <c r="D68" s="810"/>
      <c r="E68" s="810"/>
      <c r="F68" s="810"/>
      <c r="G68" s="811"/>
      <c r="H68" s="174">
        <v>1</v>
      </c>
      <c r="I68" s="175">
        <v>100</v>
      </c>
      <c r="J68" s="291">
        <v>15</v>
      </c>
      <c r="K68" s="176"/>
      <c r="L68" s="177">
        <f t="shared" ref="L68:L75" si="3">I68*J68</f>
        <v>1500</v>
      </c>
    </row>
    <row r="69" spans="2:12" x14ac:dyDescent="0.2">
      <c r="B69" s="809" t="s">
        <v>419</v>
      </c>
      <c r="C69" s="810"/>
      <c r="D69" s="810"/>
      <c r="E69" s="810"/>
      <c r="F69" s="810"/>
      <c r="G69" s="811"/>
      <c r="H69" s="174">
        <v>1</v>
      </c>
      <c r="I69" s="175">
        <v>85</v>
      </c>
      <c r="J69" s="291">
        <v>19</v>
      </c>
      <c r="K69" s="176"/>
      <c r="L69" s="177">
        <f t="shared" si="3"/>
        <v>1615</v>
      </c>
    </row>
    <row r="70" spans="2:12" x14ac:dyDescent="0.2">
      <c r="B70" s="809" t="s">
        <v>420</v>
      </c>
      <c r="C70" s="810"/>
      <c r="D70" s="810"/>
      <c r="E70" s="810"/>
      <c r="F70" s="810"/>
      <c r="G70" s="811"/>
      <c r="H70" s="174">
        <v>1</v>
      </c>
      <c r="I70" s="175">
        <v>110</v>
      </c>
      <c r="J70" s="245">
        <v>0</v>
      </c>
      <c r="K70" s="176"/>
      <c r="L70" s="177">
        <f t="shared" si="3"/>
        <v>0</v>
      </c>
    </row>
    <row r="71" spans="2:12" x14ac:dyDescent="0.2">
      <c r="B71" s="809" t="s">
        <v>421</v>
      </c>
      <c r="C71" s="810"/>
      <c r="D71" s="810"/>
      <c r="E71" s="810"/>
      <c r="F71" s="810"/>
      <c r="G71" s="811"/>
      <c r="H71" s="174">
        <v>1</v>
      </c>
      <c r="I71" s="175">
        <v>90</v>
      </c>
      <c r="J71" s="245">
        <v>0</v>
      </c>
      <c r="K71" s="178"/>
      <c r="L71" s="177">
        <f t="shared" si="3"/>
        <v>0</v>
      </c>
    </row>
    <row r="72" spans="2:12" x14ac:dyDescent="0.2">
      <c r="B72" s="809" t="s">
        <v>422</v>
      </c>
      <c r="C72" s="810"/>
      <c r="D72" s="810"/>
      <c r="E72" s="810"/>
      <c r="F72" s="810"/>
      <c r="G72" s="811"/>
      <c r="H72" s="174">
        <v>1</v>
      </c>
      <c r="I72" s="175">
        <v>80</v>
      </c>
      <c r="J72" s="245">
        <v>0</v>
      </c>
      <c r="K72" s="178"/>
      <c r="L72" s="177">
        <f t="shared" si="3"/>
        <v>0</v>
      </c>
    </row>
    <row r="73" spans="2:12" x14ac:dyDescent="0.2">
      <c r="B73" s="809" t="s">
        <v>437</v>
      </c>
      <c r="C73" s="810"/>
      <c r="D73" s="810"/>
      <c r="E73" s="810"/>
      <c r="F73" s="810"/>
      <c r="G73" s="811"/>
      <c r="H73" s="174">
        <v>1</v>
      </c>
      <c r="I73" s="175">
        <v>950</v>
      </c>
      <c r="J73" s="245">
        <v>1</v>
      </c>
      <c r="K73" s="176"/>
      <c r="L73" s="177">
        <f t="shared" si="3"/>
        <v>950</v>
      </c>
    </row>
    <row r="74" spans="2:12" x14ac:dyDescent="0.2">
      <c r="B74" s="809" t="s">
        <v>423</v>
      </c>
      <c r="C74" s="810"/>
      <c r="D74" s="810"/>
      <c r="E74" s="810"/>
      <c r="F74" s="810"/>
      <c r="G74" s="811"/>
      <c r="H74" s="174">
        <v>1</v>
      </c>
      <c r="I74" s="175">
        <v>10</v>
      </c>
      <c r="J74" s="245">
        <v>32</v>
      </c>
      <c r="K74" s="179"/>
      <c r="L74" s="177">
        <f t="shared" si="3"/>
        <v>320</v>
      </c>
    </row>
    <row r="75" spans="2:12" x14ac:dyDescent="0.2">
      <c r="B75" s="809" t="s">
        <v>424</v>
      </c>
      <c r="C75" s="810"/>
      <c r="D75" s="810"/>
      <c r="E75" s="810"/>
      <c r="F75" s="180"/>
      <c r="G75" s="181"/>
      <c r="H75" s="278">
        <v>1</v>
      </c>
      <c r="I75" s="183">
        <v>2590</v>
      </c>
      <c r="J75" s="245">
        <v>1</v>
      </c>
      <c r="K75" s="179"/>
      <c r="L75" s="184">
        <f t="shared" si="3"/>
        <v>2590</v>
      </c>
    </row>
    <row r="76" spans="2:12" ht="12.75" customHeight="1" thickBot="1" x14ac:dyDescent="0.3">
      <c r="B76" s="812" t="s">
        <v>425</v>
      </c>
      <c r="C76" s="813"/>
      <c r="D76" s="813"/>
      <c r="E76" s="813"/>
      <c r="F76" s="813"/>
      <c r="G76" s="814"/>
      <c r="H76" s="235">
        <v>1</v>
      </c>
      <c r="I76" s="185">
        <v>130</v>
      </c>
      <c r="J76" s="300">
        <v>39</v>
      </c>
      <c r="K76" s="187"/>
      <c r="L76" s="188">
        <f>I76*J76</f>
        <v>5070</v>
      </c>
    </row>
    <row r="77" spans="2:12" ht="15" x14ac:dyDescent="0.25">
      <c r="B77" s="807" t="s">
        <v>426</v>
      </c>
      <c r="C77" s="808"/>
      <c r="D77" s="808"/>
      <c r="E77" s="808"/>
      <c r="F77" s="808"/>
      <c r="G77" s="808"/>
      <c r="H77" s="189"/>
      <c r="I77" s="189"/>
      <c r="J77" s="190"/>
      <c r="K77" s="191"/>
      <c r="L77" s="192"/>
    </row>
    <row r="78" spans="2:12" x14ac:dyDescent="0.2">
      <c r="B78" s="815" t="s">
        <v>427</v>
      </c>
      <c r="C78" s="816"/>
      <c r="D78" s="817" t="s">
        <v>427</v>
      </c>
      <c r="E78" s="816"/>
      <c r="F78" s="817" t="s">
        <v>427</v>
      </c>
      <c r="G78" s="818"/>
      <c r="H78" s="193" t="s">
        <v>428</v>
      </c>
      <c r="I78" s="194"/>
      <c r="J78" s="171">
        <v>0</v>
      </c>
      <c r="K78" s="195"/>
      <c r="L78" s="196">
        <f>I78*J78</f>
        <v>0</v>
      </c>
    </row>
    <row r="79" spans="2:12" x14ac:dyDescent="0.2">
      <c r="B79" s="197" t="s">
        <v>429</v>
      </c>
      <c r="C79" s="280"/>
      <c r="D79" s="280"/>
      <c r="E79" s="280"/>
      <c r="F79" s="280"/>
      <c r="G79" s="282"/>
      <c r="H79" s="193">
        <v>1</v>
      </c>
      <c r="I79" s="200">
        <v>150</v>
      </c>
      <c r="J79" s="171">
        <v>0</v>
      </c>
      <c r="K79" s="195"/>
      <c r="L79" s="196">
        <f t="shared" ref="L79:L86" si="4">I79*J79</f>
        <v>0</v>
      </c>
    </row>
    <row r="80" spans="2:12" x14ac:dyDescent="0.2">
      <c r="B80" s="279" t="s">
        <v>430</v>
      </c>
      <c r="C80" s="280"/>
      <c r="D80" s="281"/>
      <c r="E80" s="280"/>
      <c r="F80" s="281"/>
      <c r="G80" s="282"/>
      <c r="H80" s="193">
        <v>1</v>
      </c>
      <c r="I80" s="200">
        <v>85</v>
      </c>
      <c r="J80" s="171">
        <v>0</v>
      </c>
      <c r="K80" s="195"/>
      <c r="L80" s="196">
        <f t="shared" si="4"/>
        <v>0</v>
      </c>
    </row>
    <row r="81" spans="2:12" x14ac:dyDescent="0.2">
      <c r="B81" s="197" t="s">
        <v>431</v>
      </c>
      <c r="C81" s="280"/>
      <c r="D81" s="280"/>
      <c r="E81" s="280"/>
      <c r="F81" s="280"/>
      <c r="G81" s="282"/>
      <c r="H81" s="193">
        <v>1</v>
      </c>
      <c r="I81" s="200">
        <v>55</v>
      </c>
      <c r="J81" s="171">
        <v>0</v>
      </c>
      <c r="K81" s="195"/>
      <c r="L81" s="196">
        <f t="shared" si="4"/>
        <v>0</v>
      </c>
    </row>
    <row r="82" spans="2:12" x14ac:dyDescent="0.2">
      <c r="B82" s="197" t="s">
        <v>432</v>
      </c>
      <c r="C82" s="280"/>
      <c r="D82" s="280"/>
      <c r="E82" s="280"/>
      <c r="F82" s="280"/>
      <c r="G82" s="282"/>
      <c r="H82" s="193">
        <v>1</v>
      </c>
      <c r="I82" s="200">
        <v>35</v>
      </c>
      <c r="J82" s="171">
        <v>0</v>
      </c>
      <c r="K82" s="195"/>
      <c r="L82" s="196">
        <f t="shared" si="4"/>
        <v>0</v>
      </c>
    </row>
    <row r="83" spans="2:12" ht="13.5" thickBot="1" x14ac:dyDescent="0.25">
      <c r="B83" s="819" t="s">
        <v>433</v>
      </c>
      <c r="C83" s="820"/>
      <c r="D83" s="820"/>
      <c r="E83" s="820"/>
      <c r="F83" s="820"/>
      <c r="G83" s="203"/>
      <c r="H83" s="204">
        <v>2</v>
      </c>
      <c r="I83" s="205"/>
      <c r="J83" s="186">
        <v>0</v>
      </c>
      <c r="K83" s="195"/>
      <c r="L83" s="206">
        <f t="shared" si="4"/>
        <v>0</v>
      </c>
    </row>
    <row r="84" spans="2:12" ht="13.5" thickBot="1" x14ac:dyDescent="0.25">
      <c r="B84" s="207"/>
      <c r="C84" s="208"/>
      <c r="D84" s="208"/>
      <c r="E84" s="208"/>
      <c r="F84" s="208"/>
      <c r="G84" s="208"/>
      <c r="H84" s="209"/>
      <c r="I84" s="210"/>
      <c r="J84" s="211"/>
      <c r="K84" s="212"/>
      <c r="L84" s="213"/>
    </row>
    <row r="85" spans="2:12" x14ac:dyDescent="0.2">
      <c r="B85" s="795" t="s">
        <v>434</v>
      </c>
      <c r="C85" s="796"/>
      <c r="D85" s="796"/>
      <c r="E85" s="283"/>
      <c r="F85" s="283"/>
      <c r="G85" s="215"/>
      <c r="H85" s="216">
        <v>1</v>
      </c>
      <c r="I85" s="217">
        <v>200</v>
      </c>
      <c r="J85" s="171">
        <v>0</v>
      </c>
      <c r="K85" s="218"/>
      <c r="L85" s="219">
        <f t="shared" si="4"/>
        <v>0</v>
      </c>
    </row>
    <row r="86" spans="2:12" ht="13.5" thickBot="1" x14ac:dyDescent="0.25">
      <c r="B86" s="797" t="s">
        <v>435</v>
      </c>
      <c r="C86" s="798">
        <v>1</v>
      </c>
      <c r="D86" s="798" t="s">
        <v>435</v>
      </c>
      <c r="E86" s="798">
        <v>1</v>
      </c>
      <c r="F86" s="798" t="s">
        <v>435</v>
      </c>
      <c r="G86" s="799">
        <v>1</v>
      </c>
      <c r="H86" s="220">
        <v>1</v>
      </c>
      <c r="I86" s="221">
        <v>400</v>
      </c>
      <c r="J86" s="186">
        <v>0</v>
      </c>
      <c r="K86" s="222"/>
      <c r="L86" s="223">
        <f t="shared" si="4"/>
        <v>0</v>
      </c>
    </row>
    <row r="87" spans="2:12" ht="15" x14ac:dyDescent="0.25">
      <c r="B87" s="800"/>
      <c r="C87" s="801"/>
      <c r="D87" s="801"/>
      <c r="E87" s="801"/>
      <c r="F87" s="801"/>
      <c r="G87" s="802"/>
      <c r="H87" s="189"/>
      <c r="I87" s="189"/>
      <c r="J87" s="190"/>
      <c r="K87" s="191"/>
      <c r="L87" s="192"/>
    </row>
    <row r="88" spans="2:12" ht="13.5" thickBot="1" x14ac:dyDescent="0.25">
      <c r="B88" s="803" t="s">
        <v>365</v>
      </c>
      <c r="C88" s="804"/>
      <c r="D88" s="804"/>
      <c r="E88" s="804"/>
      <c r="F88" s="804"/>
      <c r="G88" s="804"/>
      <c r="H88" s="224">
        <v>0.09</v>
      </c>
      <c r="I88" s="224"/>
      <c r="J88" s="186">
        <v>1</v>
      </c>
      <c r="K88" s="186"/>
      <c r="L88" s="225">
        <f>SUM(L66:L86)*H88*J88</f>
        <v>1532.61</v>
      </c>
    </row>
    <row r="89" spans="2:12" ht="15" x14ac:dyDescent="0.25">
      <c r="B89" s="805" t="s">
        <v>366</v>
      </c>
      <c r="C89" s="806"/>
      <c r="D89" s="805" t="s">
        <v>340</v>
      </c>
      <c r="E89" s="806"/>
      <c r="F89" s="807" t="s">
        <v>488</v>
      </c>
      <c r="G89" s="808"/>
      <c r="H89" s="226"/>
      <c r="I89" s="226"/>
      <c r="J89" s="227"/>
      <c r="K89" s="228"/>
      <c r="L89" s="229"/>
    </row>
    <row r="90" spans="2:12" ht="15" x14ac:dyDescent="0.25">
      <c r="B90" s="230"/>
      <c r="C90" s="231"/>
      <c r="D90" s="787">
        <v>0</v>
      </c>
      <c r="E90" s="788"/>
      <c r="F90" s="788"/>
      <c r="G90" s="788"/>
      <c r="H90" s="226"/>
      <c r="I90" s="226"/>
      <c r="J90" s="227"/>
      <c r="K90" s="228"/>
      <c r="L90" s="229"/>
    </row>
    <row r="91" spans="2:12" ht="15.75" thickBot="1" x14ac:dyDescent="0.3">
      <c r="B91" s="232"/>
      <c r="C91" s="233"/>
      <c r="D91" s="789"/>
      <c r="E91" s="789"/>
      <c r="F91" s="789"/>
      <c r="G91" s="789"/>
      <c r="H91" s="226"/>
      <c r="I91" s="226"/>
      <c r="J91" s="227"/>
      <c r="K91" s="228"/>
      <c r="L91" s="234"/>
    </row>
    <row r="92" spans="2:12" ht="19.5" thickBot="1" x14ac:dyDescent="0.25">
      <c r="B92" s="790" t="s">
        <v>368</v>
      </c>
      <c r="C92" s="791"/>
      <c r="D92" s="791"/>
      <c r="E92" s="791"/>
      <c r="F92" s="791"/>
      <c r="G92" s="791"/>
      <c r="H92" s="791"/>
      <c r="I92" s="791"/>
      <c r="J92" s="791"/>
      <c r="K92" s="792"/>
      <c r="L92" s="242">
        <f>SUM(L66:L91)</f>
        <v>18561.61</v>
      </c>
    </row>
    <row r="93" spans="2:12" ht="13.5" thickBot="1" x14ac:dyDescent="0.25"/>
    <row r="94" spans="2:12" ht="15.75" x14ac:dyDescent="0.25">
      <c r="J94" s="793" t="s">
        <v>484</v>
      </c>
      <c r="K94" s="794"/>
      <c r="L94" s="271">
        <f>L21+L28+L62+L92</f>
        <v>44482.860000000008</v>
      </c>
    </row>
    <row r="95" spans="2:12" ht="15.75" x14ac:dyDescent="0.25">
      <c r="J95" s="783" t="s">
        <v>485</v>
      </c>
      <c r="K95" s="784" t="s">
        <v>446</v>
      </c>
      <c r="L95" s="272">
        <v>1850</v>
      </c>
    </row>
    <row r="96" spans="2:12" ht="19.5" thickBot="1" x14ac:dyDescent="0.35">
      <c r="J96" s="785" t="s">
        <v>486</v>
      </c>
      <c r="K96" s="786"/>
      <c r="L96" s="273">
        <f>L94-L95</f>
        <v>42632.860000000008</v>
      </c>
    </row>
  </sheetData>
  <mergeCells count="110">
    <mergeCell ref="B5:E5"/>
    <mergeCell ref="H5:I5"/>
    <mergeCell ref="B6:E6"/>
    <mergeCell ref="H6:I6"/>
    <mergeCell ref="B7:E7"/>
    <mergeCell ref="H7:I7"/>
    <mergeCell ref="B2:L2"/>
    <mergeCell ref="B3:E3"/>
    <mergeCell ref="F3:G3"/>
    <mergeCell ref="H3:I3"/>
    <mergeCell ref="B4:E4"/>
    <mergeCell ref="H4:I4"/>
    <mergeCell ref="B11:E11"/>
    <mergeCell ref="H11:I11"/>
    <mergeCell ref="B12:E12"/>
    <mergeCell ref="H12:I12"/>
    <mergeCell ref="B13:E13"/>
    <mergeCell ref="H13:I13"/>
    <mergeCell ref="B8:E8"/>
    <mergeCell ref="H8:I8"/>
    <mergeCell ref="B9:E9"/>
    <mergeCell ref="H9:I9"/>
    <mergeCell ref="B10:E10"/>
    <mergeCell ref="H10:I10"/>
    <mergeCell ref="B17:E17"/>
    <mergeCell ref="H17:I17"/>
    <mergeCell ref="B19:K19"/>
    <mergeCell ref="B20:K20"/>
    <mergeCell ref="B21:K21"/>
    <mergeCell ref="B23:J23"/>
    <mergeCell ref="B14:E14"/>
    <mergeCell ref="H14:I14"/>
    <mergeCell ref="B15:E15"/>
    <mergeCell ref="H15:I15"/>
    <mergeCell ref="B16:E16"/>
    <mergeCell ref="H16:I16"/>
    <mergeCell ref="B27:G27"/>
    <mergeCell ref="H27:I27"/>
    <mergeCell ref="B28:K28"/>
    <mergeCell ref="B30:J30"/>
    <mergeCell ref="C32:D32"/>
    <mergeCell ref="G32:H32"/>
    <mergeCell ref="B24:G24"/>
    <mergeCell ref="H24:I24"/>
    <mergeCell ref="B25:G25"/>
    <mergeCell ref="H25:I25"/>
    <mergeCell ref="B26:G26"/>
    <mergeCell ref="H26:I26"/>
    <mergeCell ref="G40:H40"/>
    <mergeCell ref="G41:H41"/>
    <mergeCell ref="G42:H42"/>
    <mergeCell ref="B44:B45"/>
    <mergeCell ref="G44:H44"/>
    <mergeCell ref="G45:H45"/>
    <mergeCell ref="G33:H33"/>
    <mergeCell ref="G34:H34"/>
    <mergeCell ref="G35:H35"/>
    <mergeCell ref="G36:H36"/>
    <mergeCell ref="G37:H37"/>
    <mergeCell ref="G38:H38"/>
    <mergeCell ref="G52:H52"/>
    <mergeCell ref="C54:D54"/>
    <mergeCell ref="E54:F54"/>
    <mergeCell ref="H54:I54"/>
    <mergeCell ref="C56:D56"/>
    <mergeCell ref="G56:H56"/>
    <mergeCell ref="I56:J56"/>
    <mergeCell ref="B46:B47"/>
    <mergeCell ref="G46:H46"/>
    <mergeCell ref="G47:H47"/>
    <mergeCell ref="G49:H49"/>
    <mergeCell ref="G50:H50"/>
    <mergeCell ref="G51:H51"/>
    <mergeCell ref="B62:K62"/>
    <mergeCell ref="B65:G65"/>
    <mergeCell ref="B66:G66"/>
    <mergeCell ref="B67:G67"/>
    <mergeCell ref="B68:G68"/>
    <mergeCell ref="B69:G69"/>
    <mergeCell ref="G57:H57"/>
    <mergeCell ref="I57:J57"/>
    <mergeCell ref="G58:H58"/>
    <mergeCell ref="I58:J58"/>
    <mergeCell ref="G59:H59"/>
    <mergeCell ref="I59:J59"/>
    <mergeCell ref="B76:G76"/>
    <mergeCell ref="B77:G77"/>
    <mergeCell ref="B78:G78"/>
    <mergeCell ref="B83:F83"/>
    <mergeCell ref="B85:D85"/>
    <mergeCell ref="B86:G86"/>
    <mergeCell ref="B70:G70"/>
    <mergeCell ref="B71:G71"/>
    <mergeCell ref="B72:G72"/>
    <mergeCell ref="B73:G73"/>
    <mergeCell ref="B74:G74"/>
    <mergeCell ref="B75:E75"/>
    <mergeCell ref="D91:E91"/>
    <mergeCell ref="F91:G91"/>
    <mergeCell ref="B92:K92"/>
    <mergeCell ref="J94:K94"/>
    <mergeCell ref="J95:K95"/>
    <mergeCell ref="J96:K96"/>
    <mergeCell ref="B87:G87"/>
    <mergeCell ref="B88:G88"/>
    <mergeCell ref="B89:C89"/>
    <mergeCell ref="D89:E89"/>
    <mergeCell ref="F89:G89"/>
    <mergeCell ref="D90:E90"/>
    <mergeCell ref="F90:G90"/>
  </mergeCells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B1:L96"/>
  <sheetViews>
    <sheetView topLeftCell="A28" workbookViewId="0">
      <selection activeCell="G44" sqref="G44:H45"/>
    </sheetView>
  </sheetViews>
  <sheetFormatPr baseColWidth="10" defaultColWidth="11.42578125" defaultRowHeight="12.75" x14ac:dyDescent="0.2"/>
  <cols>
    <col min="1" max="1" width="11.42578125" style="1"/>
    <col min="2" max="2" width="33.85546875" style="1" bestFit="1" customWidth="1"/>
    <col min="3" max="3" width="11.42578125" style="1"/>
    <col min="4" max="4" width="11.42578125" style="2"/>
    <col min="5" max="11" width="11.42578125" style="1"/>
    <col min="12" max="12" width="13.28515625" style="1" bestFit="1" customWidth="1"/>
    <col min="13" max="16384" width="11.42578125" style="1"/>
  </cols>
  <sheetData>
    <row r="1" spans="2:12" ht="13.5" thickBot="1" x14ac:dyDescent="0.25"/>
    <row r="2" spans="2:12" ht="18.75" x14ac:dyDescent="0.3">
      <c r="B2" s="873" t="s">
        <v>390</v>
      </c>
      <c r="C2" s="874"/>
      <c r="D2" s="874"/>
      <c r="E2" s="874"/>
      <c r="F2" s="874"/>
      <c r="G2" s="874"/>
      <c r="H2" s="874"/>
      <c r="I2" s="874"/>
      <c r="J2" s="874"/>
      <c r="K2" s="874"/>
      <c r="L2" s="916"/>
    </row>
    <row r="3" spans="2:12" ht="25.5" x14ac:dyDescent="0.2">
      <c r="B3" s="903" t="s">
        <v>336</v>
      </c>
      <c r="C3" s="904"/>
      <c r="D3" s="904"/>
      <c r="E3" s="905"/>
      <c r="F3" s="906" t="s">
        <v>345</v>
      </c>
      <c r="G3" s="905"/>
      <c r="H3" s="906" t="s">
        <v>339</v>
      </c>
      <c r="I3" s="905"/>
      <c r="J3" s="35" t="s">
        <v>340</v>
      </c>
      <c r="K3" s="35" t="s">
        <v>369</v>
      </c>
      <c r="L3" s="48" t="s">
        <v>337</v>
      </c>
    </row>
    <row r="4" spans="2:12" x14ac:dyDescent="0.2">
      <c r="B4" s="907" t="s">
        <v>370</v>
      </c>
      <c r="C4" s="908"/>
      <c r="D4" s="908"/>
      <c r="E4" s="909"/>
      <c r="F4" s="243">
        <v>1000</v>
      </c>
      <c r="G4" s="37" t="s">
        <v>350</v>
      </c>
      <c r="H4" s="910">
        <v>975</v>
      </c>
      <c r="I4" s="911">
        <v>975</v>
      </c>
      <c r="J4" s="38">
        <v>0</v>
      </c>
      <c r="K4" s="39">
        <v>36</v>
      </c>
      <c r="L4" s="40">
        <f>H4*J4</f>
        <v>0</v>
      </c>
    </row>
    <row r="5" spans="2:12" x14ac:dyDescent="0.2">
      <c r="B5" s="815" t="s">
        <v>372</v>
      </c>
      <c r="C5" s="817"/>
      <c r="D5" s="817"/>
      <c r="E5" s="878"/>
      <c r="F5" s="41">
        <v>1000</v>
      </c>
      <c r="G5" s="42" t="s">
        <v>350</v>
      </c>
      <c r="H5" s="896">
        <v>975</v>
      </c>
      <c r="I5" s="897">
        <v>975</v>
      </c>
      <c r="J5" s="265">
        <v>1</v>
      </c>
      <c r="K5" s="39">
        <v>36</v>
      </c>
      <c r="L5" s="40">
        <f>H5*J5</f>
        <v>975</v>
      </c>
    </row>
    <row r="6" spans="2:12" x14ac:dyDescent="0.2">
      <c r="B6" s="815" t="s">
        <v>373</v>
      </c>
      <c r="C6" s="817"/>
      <c r="D6" s="817"/>
      <c r="E6" s="878"/>
      <c r="F6" s="41">
        <v>200</v>
      </c>
      <c r="G6" s="42" t="s">
        <v>350</v>
      </c>
      <c r="H6" s="896">
        <v>2062</v>
      </c>
      <c r="I6" s="897">
        <v>2062</v>
      </c>
      <c r="J6" s="43">
        <v>0</v>
      </c>
      <c r="K6" s="39">
        <v>36</v>
      </c>
      <c r="L6" s="40">
        <f t="shared" ref="L6:L17" si="0">H6*J6</f>
        <v>0</v>
      </c>
    </row>
    <row r="7" spans="2:12" x14ac:dyDescent="0.2">
      <c r="B7" s="815" t="s">
        <v>374</v>
      </c>
      <c r="C7" s="817"/>
      <c r="D7" s="817"/>
      <c r="E7" s="878"/>
      <c r="F7" s="41">
        <v>100</v>
      </c>
      <c r="G7" s="42" t="s">
        <v>350</v>
      </c>
      <c r="H7" s="896">
        <v>1282</v>
      </c>
      <c r="I7" s="897">
        <v>1282</v>
      </c>
      <c r="J7" s="43">
        <v>0</v>
      </c>
      <c r="K7" s="39">
        <v>36</v>
      </c>
      <c r="L7" s="40">
        <f t="shared" si="0"/>
        <v>0</v>
      </c>
    </row>
    <row r="8" spans="2:12" x14ac:dyDescent="0.2">
      <c r="B8" s="815" t="s">
        <v>375</v>
      </c>
      <c r="C8" s="817"/>
      <c r="D8" s="817"/>
      <c r="E8" s="878"/>
      <c r="F8" s="41">
        <v>100</v>
      </c>
      <c r="G8" s="42" t="s">
        <v>350</v>
      </c>
      <c r="H8" s="896">
        <v>1013</v>
      </c>
      <c r="I8" s="897">
        <v>1013</v>
      </c>
      <c r="J8" s="43">
        <v>0</v>
      </c>
      <c r="K8" s="39">
        <v>36</v>
      </c>
      <c r="L8" s="40">
        <f t="shared" si="0"/>
        <v>0</v>
      </c>
    </row>
    <row r="9" spans="2:12" x14ac:dyDescent="0.2">
      <c r="B9" s="815" t="s">
        <v>376</v>
      </c>
      <c r="C9" s="817"/>
      <c r="D9" s="817"/>
      <c r="E9" s="878"/>
      <c r="F9" s="41">
        <v>10</v>
      </c>
      <c r="G9" s="42" t="s">
        <v>350</v>
      </c>
      <c r="H9" s="896">
        <v>322</v>
      </c>
      <c r="I9" s="897">
        <v>322</v>
      </c>
      <c r="J9" s="43">
        <v>0</v>
      </c>
      <c r="K9" s="39">
        <v>36</v>
      </c>
      <c r="L9" s="40">
        <f t="shared" si="0"/>
        <v>0</v>
      </c>
    </row>
    <row r="10" spans="2:12" x14ac:dyDescent="0.2">
      <c r="B10" s="815" t="s">
        <v>377</v>
      </c>
      <c r="C10" s="817"/>
      <c r="D10" s="817"/>
      <c r="E10" s="878"/>
      <c r="F10" s="41">
        <v>100</v>
      </c>
      <c r="G10" s="42" t="s">
        <v>350</v>
      </c>
      <c r="H10" s="896">
        <v>1073</v>
      </c>
      <c r="I10" s="897">
        <v>1073</v>
      </c>
      <c r="J10" s="43">
        <v>0</v>
      </c>
      <c r="K10" s="39">
        <v>36</v>
      </c>
      <c r="L10" s="40">
        <f t="shared" si="0"/>
        <v>0</v>
      </c>
    </row>
    <row r="11" spans="2:12" x14ac:dyDescent="0.2">
      <c r="B11" s="815" t="s">
        <v>378</v>
      </c>
      <c r="C11" s="817"/>
      <c r="D11" s="817"/>
      <c r="E11" s="878"/>
      <c r="F11" s="41">
        <v>10</v>
      </c>
      <c r="G11" s="42" t="s">
        <v>350</v>
      </c>
      <c r="H11" s="896">
        <v>322</v>
      </c>
      <c r="I11" s="897">
        <v>322</v>
      </c>
      <c r="J11" s="43">
        <v>0</v>
      </c>
      <c r="K11" s="39">
        <v>36</v>
      </c>
      <c r="L11" s="40">
        <f t="shared" si="0"/>
        <v>0</v>
      </c>
    </row>
    <row r="12" spans="2:12" x14ac:dyDescent="0.2">
      <c r="B12" s="815" t="s">
        <v>379</v>
      </c>
      <c r="C12" s="817"/>
      <c r="D12" s="817"/>
      <c r="E12" s="878"/>
      <c r="F12" s="41">
        <v>20</v>
      </c>
      <c r="G12" s="42" t="s">
        <v>350</v>
      </c>
      <c r="H12" s="896">
        <v>665</v>
      </c>
      <c r="I12" s="897">
        <v>665</v>
      </c>
      <c r="J12" s="43">
        <v>0</v>
      </c>
      <c r="K12" s="39">
        <v>36</v>
      </c>
      <c r="L12" s="40">
        <f t="shared" si="0"/>
        <v>0</v>
      </c>
    </row>
    <row r="13" spans="2:12" x14ac:dyDescent="0.2">
      <c r="B13" s="815" t="s">
        <v>379</v>
      </c>
      <c r="C13" s="817"/>
      <c r="D13" s="817"/>
      <c r="E13" s="878"/>
      <c r="F13" s="41">
        <v>10</v>
      </c>
      <c r="G13" s="42" t="s">
        <v>350</v>
      </c>
      <c r="H13" s="896">
        <v>568</v>
      </c>
      <c r="I13" s="897">
        <v>568</v>
      </c>
      <c r="J13" s="43">
        <v>0</v>
      </c>
      <c r="K13" s="39">
        <v>36</v>
      </c>
      <c r="L13" s="40">
        <f t="shared" si="0"/>
        <v>0</v>
      </c>
    </row>
    <row r="14" spans="2:12" x14ac:dyDescent="0.2">
      <c r="B14" s="815" t="s">
        <v>380</v>
      </c>
      <c r="C14" s="817"/>
      <c r="D14" s="817"/>
      <c r="E14" s="878"/>
      <c r="F14" s="41">
        <v>2</v>
      </c>
      <c r="G14" s="42" t="s">
        <v>350</v>
      </c>
      <c r="H14" s="896">
        <v>136</v>
      </c>
      <c r="I14" s="897">
        <v>136</v>
      </c>
      <c r="J14" s="43">
        <v>0</v>
      </c>
      <c r="K14" s="39">
        <v>36</v>
      </c>
      <c r="L14" s="40">
        <f t="shared" si="0"/>
        <v>0</v>
      </c>
    </row>
    <row r="15" spans="2:12" x14ac:dyDescent="0.2">
      <c r="B15" s="815" t="s">
        <v>381</v>
      </c>
      <c r="C15" s="817"/>
      <c r="D15" s="817"/>
      <c r="E15" s="878"/>
      <c r="F15" s="41">
        <v>20</v>
      </c>
      <c r="G15" s="42" t="s">
        <v>350</v>
      </c>
      <c r="H15" s="896">
        <v>974</v>
      </c>
      <c r="I15" s="897">
        <v>974</v>
      </c>
      <c r="J15" s="43">
        <v>0</v>
      </c>
      <c r="K15" s="39">
        <v>36</v>
      </c>
      <c r="L15" s="40">
        <f t="shared" si="0"/>
        <v>0</v>
      </c>
    </row>
    <row r="16" spans="2:12" x14ac:dyDescent="0.2">
      <c r="B16" s="815" t="s">
        <v>381</v>
      </c>
      <c r="C16" s="817"/>
      <c r="D16" s="817"/>
      <c r="E16" s="878"/>
      <c r="F16" s="41">
        <v>10</v>
      </c>
      <c r="G16" s="42" t="s">
        <v>350</v>
      </c>
      <c r="H16" s="896">
        <v>842</v>
      </c>
      <c r="I16" s="897">
        <v>842</v>
      </c>
      <c r="J16" s="43">
        <v>0</v>
      </c>
      <c r="K16" s="39">
        <v>36</v>
      </c>
      <c r="L16" s="40">
        <f t="shared" si="0"/>
        <v>0</v>
      </c>
    </row>
    <row r="17" spans="2:12" x14ac:dyDescent="0.2">
      <c r="B17" s="815" t="s">
        <v>382</v>
      </c>
      <c r="C17" s="817"/>
      <c r="D17" s="817"/>
      <c r="E17" s="878"/>
      <c r="F17" s="41">
        <v>1</v>
      </c>
      <c r="G17" s="42" t="s">
        <v>350</v>
      </c>
      <c r="H17" s="896">
        <v>136</v>
      </c>
      <c r="I17" s="897">
        <v>136</v>
      </c>
      <c r="J17" s="43">
        <v>0</v>
      </c>
      <c r="K17" s="39">
        <v>36</v>
      </c>
      <c r="L17" s="40">
        <f t="shared" si="0"/>
        <v>0</v>
      </c>
    </row>
    <row r="18" spans="2:12" ht="13.5" thickBot="1" x14ac:dyDescent="0.25">
      <c r="B18" s="44"/>
      <c r="C18" s="45"/>
      <c r="D18" s="46"/>
      <c r="E18" s="46"/>
      <c r="F18" s="46"/>
      <c r="G18" s="46"/>
      <c r="H18" s="46"/>
      <c r="I18" s="46"/>
      <c r="J18" s="46"/>
      <c r="K18" s="46"/>
      <c r="L18" s="47"/>
    </row>
    <row r="19" spans="2:12" ht="18.75" x14ac:dyDescent="0.2">
      <c r="B19" s="886" t="s">
        <v>383</v>
      </c>
      <c r="C19" s="887"/>
      <c r="D19" s="887"/>
      <c r="E19" s="887"/>
      <c r="F19" s="887"/>
      <c r="G19" s="887"/>
      <c r="H19" s="887"/>
      <c r="I19" s="887"/>
      <c r="J19" s="887"/>
      <c r="K19" s="888"/>
      <c r="L19" s="57">
        <f>L4+L5</f>
        <v>975</v>
      </c>
    </row>
    <row r="20" spans="2:12" ht="19.5" thickBot="1" x14ac:dyDescent="0.25">
      <c r="B20" s="889" t="s">
        <v>384</v>
      </c>
      <c r="C20" s="890"/>
      <c r="D20" s="890"/>
      <c r="E20" s="890"/>
      <c r="F20" s="890"/>
      <c r="G20" s="890"/>
      <c r="H20" s="890"/>
      <c r="I20" s="890"/>
      <c r="J20" s="890"/>
      <c r="K20" s="891"/>
      <c r="L20" s="58">
        <f>L21-L19</f>
        <v>0</v>
      </c>
    </row>
    <row r="21" spans="2:12" ht="19.5" thickBot="1" x14ac:dyDescent="0.25">
      <c r="B21" s="790" t="s">
        <v>338</v>
      </c>
      <c r="C21" s="791"/>
      <c r="D21" s="791"/>
      <c r="E21" s="791"/>
      <c r="F21" s="791"/>
      <c r="G21" s="791"/>
      <c r="H21" s="791"/>
      <c r="I21" s="791"/>
      <c r="J21" s="791"/>
      <c r="K21" s="792"/>
      <c r="L21" s="238">
        <f>SUM(L4:L18)</f>
        <v>975</v>
      </c>
    </row>
    <row r="22" spans="2:12" ht="13.5" thickBot="1" x14ac:dyDescent="0.25"/>
    <row r="23" spans="2:12" ht="19.5" thickBot="1" x14ac:dyDescent="0.35">
      <c r="B23" s="873" t="s">
        <v>389</v>
      </c>
      <c r="C23" s="874"/>
      <c r="D23" s="874"/>
      <c r="E23" s="874"/>
      <c r="F23" s="874"/>
      <c r="G23" s="874"/>
      <c r="H23" s="874"/>
      <c r="I23" s="874"/>
      <c r="J23" s="874"/>
      <c r="K23" s="49"/>
      <c r="L23" s="50"/>
    </row>
    <row r="24" spans="2:12" ht="25.5" x14ac:dyDescent="0.2">
      <c r="B24" s="892" t="s">
        <v>336</v>
      </c>
      <c r="C24" s="893"/>
      <c r="D24" s="893"/>
      <c r="E24" s="893"/>
      <c r="F24" s="893"/>
      <c r="G24" s="894"/>
      <c r="H24" s="892" t="s">
        <v>339</v>
      </c>
      <c r="I24" s="895"/>
      <c r="J24" s="51" t="s">
        <v>340</v>
      </c>
      <c r="K24" s="51" t="s">
        <v>385</v>
      </c>
      <c r="L24" s="52" t="s">
        <v>337</v>
      </c>
    </row>
    <row r="25" spans="2:12" ht="31.5" customHeight="1" x14ac:dyDescent="0.2">
      <c r="B25" s="815" t="s">
        <v>386</v>
      </c>
      <c r="C25" s="817"/>
      <c r="D25" s="817"/>
      <c r="E25" s="817"/>
      <c r="F25" s="817"/>
      <c r="G25" s="878"/>
      <c r="H25" s="879">
        <v>136.5</v>
      </c>
      <c r="I25" s="880"/>
      <c r="J25" s="53">
        <v>0</v>
      </c>
      <c r="K25" s="54"/>
      <c r="L25" s="55">
        <f>H25*J25</f>
        <v>0</v>
      </c>
    </row>
    <row r="26" spans="2:12" ht="31.5" customHeight="1" x14ac:dyDescent="0.2">
      <c r="B26" s="881" t="s">
        <v>387</v>
      </c>
      <c r="C26" s="882"/>
      <c r="D26" s="882"/>
      <c r="E26" s="882"/>
      <c r="F26" s="882"/>
      <c r="G26" s="883"/>
      <c r="H26" s="879">
        <v>19.7</v>
      </c>
      <c r="I26" s="880"/>
      <c r="J26" s="240">
        <v>12</v>
      </c>
      <c r="K26" s="54"/>
      <c r="L26" s="55">
        <f>H26*J26</f>
        <v>236.39999999999998</v>
      </c>
    </row>
    <row r="27" spans="2:12" ht="31.5" customHeight="1" thickBot="1" x14ac:dyDescent="0.25">
      <c r="B27" s="881" t="s">
        <v>388</v>
      </c>
      <c r="C27" s="882"/>
      <c r="D27" s="882"/>
      <c r="E27" s="882"/>
      <c r="F27" s="882"/>
      <c r="G27" s="883"/>
      <c r="H27" s="884">
        <v>160.6</v>
      </c>
      <c r="I27" s="885"/>
      <c r="J27" s="53">
        <v>0</v>
      </c>
      <c r="K27" s="54"/>
      <c r="L27" s="55">
        <f>H27*J27</f>
        <v>0</v>
      </c>
    </row>
    <row r="28" spans="2:12" ht="19.5" thickBot="1" x14ac:dyDescent="0.25">
      <c r="B28" s="790" t="s">
        <v>342</v>
      </c>
      <c r="C28" s="791"/>
      <c r="D28" s="791"/>
      <c r="E28" s="791"/>
      <c r="F28" s="791"/>
      <c r="G28" s="791"/>
      <c r="H28" s="791"/>
      <c r="I28" s="791"/>
      <c r="J28" s="791"/>
      <c r="K28" s="792"/>
      <c r="L28" s="56">
        <f>SUM(L25:L27)</f>
        <v>236.39999999999998</v>
      </c>
    </row>
    <row r="29" spans="2:12" ht="13.5" thickBot="1" x14ac:dyDescent="0.25"/>
    <row r="30" spans="2:12" ht="19.5" thickBot="1" x14ac:dyDescent="0.35">
      <c r="B30" s="873" t="s">
        <v>343</v>
      </c>
      <c r="C30" s="874"/>
      <c r="D30" s="874"/>
      <c r="E30" s="874"/>
      <c r="F30" s="874"/>
      <c r="G30" s="874"/>
      <c r="H30" s="874"/>
      <c r="I30" s="874"/>
      <c r="J30" s="874"/>
      <c r="K30" s="49"/>
      <c r="L30" s="50"/>
    </row>
    <row r="31" spans="2:12" ht="13.5" thickBot="1" x14ac:dyDescent="0.25">
      <c r="B31" s="59" t="s">
        <v>391</v>
      </c>
      <c r="C31" s="60"/>
      <c r="D31" s="61"/>
      <c r="E31" s="61"/>
      <c r="F31" s="61"/>
      <c r="G31" s="62"/>
      <c r="H31" s="62"/>
      <c r="I31" s="62"/>
      <c r="J31" s="62"/>
      <c r="K31" s="62"/>
      <c r="L31" s="63"/>
    </row>
    <row r="32" spans="2:12" ht="36.75" thickBot="1" x14ac:dyDescent="0.25">
      <c r="B32" s="286" t="s">
        <v>344</v>
      </c>
      <c r="C32" s="875" t="s">
        <v>345</v>
      </c>
      <c r="D32" s="876"/>
      <c r="E32" s="285" t="s">
        <v>346</v>
      </c>
      <c r="F32" s="284" t="s">
        <v>347</v>
      </c>
      <c r="G32" s="835" t="s">
        <v>340</v>
      </c>
      <c r="H32" s="877"/>
      <c r="I32" s="236" t="s">
        <v>348</v>
      </c>
      <c r="J32" s="51" t="s">
        <v>392</v>
      </c>
      <c r="K32" s="67" t="s">
        <v>385</v>
      </c>
      <c r="L32" s="52" t="s">
        <v>337</v>
      </c>
    </row>
    <row r="33" spans="2:12" ht="15" x14ac:dyDescent="0.2">
      <c r="B33" s="68" t="s">
        <v>393</v>
      </c>
      <c r="C33" s="69">
        <v>1</v>
      </c>
      <c r="D33" s="70" t="s">
        <v>349</v>
      </c>
      <c r="E33" s="71">
        <v>100</v>
      </c>
      <c r="F33" s="72">
        <v>1</v>
      </c>
      <c r="G33" s="870">
        <v>2</v>
      </c>
      <c r="H33" s="871"/>
      <c r="I33" s="73"/>
      <c r="J33" s="74">
        <f t="shared" ref="J33:J38" si="1">G33*E33</f>
        <v>200</v>
      </c>
      <c r="K33" s="73"/>
      <c r="L33" s="75">
        <f>J33*CT_VALEUR_POINT*(1-CT_REMISE_POINTS)</f>
        <v>90.000000000000014</v>
      </c>
    </row>
    <row r="34" spans="2:12" x14ac:dyDescent="0.2">
      <c r="B34" s="76" t="s">
        <v>394</v>
      </c>
      <c r="C34" s="77">
        <v>100</v>
      </c>
      <c r="D34" s="78" t="s">
        <v>395</v>
      </c>
      <c r="E34" s="79">
        <v>150</v>
      </c>
      <c r="F34" s="80">
        <v>1</v>
      </c>
      <c r="G34" s="838">
        <v>2</v>
      </c>
      <c r="H34" s="872"/>
      <c r="I34" s="81"/>
      <c r="J34" s="89">
        <f t="shared" si="1"/>
        <v>300</v>
      </c>
      <c r="K34" s="81"/>
      <c r="L34" s="82">
        <f t="shared" ref="L34:L52" si="2">J34*CT_VALEUR_POINT*(1-CT_REMISE_POINTS)</f>
        <v>135.00000000000003</v>
      </c>
    </row>
    <row r="35" spans="2:12" ht="15" x14ac:dyDescent="0.2">
      <c r="B35" s="83" t="s">
        <v>396</v>
      </c>
      <c r="C35" s="84">
        <v>100</v>
      </c>
      <c r="D35" s="85" t="s">
        <v>395</v>
      </c>
      <c r="E35" s="86">
        <v>150</v>
      </c>
      <c r="F35" s="87">
        <v>1</v>
      </c>
      <c r="G35" s="838">
        <v>1</v>
      </c>
      <c r="H35" s="839"/>
      <c r="I35" s="88"/>
      <c r="J35" s="89">
        <f t="shared" si="1"/>
        <v>150</v>
      </c>
      <c r="K35" s="88"/>
      <c r="L35" s="90">
        <f t="shared" si="2"/>
        <v>67.500000000000014</v>
      </c>
    </row>
    <row r="36" spans="2:12" ht="15" x14ac:dyDescent="0.2">
      <c r="B36" s="83" t="s">
        <v>351</v>
      </c>
      <c r="C36" s="84">
        <v>8</v>
      </c>
      <c r="D36" s="85" t="s">
        <v>352</v>
      </c>
      <c r="E36" s="86">
        <v>64</v>
      </c>
      <c r="F36" s="87">
        <v>1</v>
      </c>
      <c r="G36" s="919">
        <v>2</v>
      </c>
      <c r="H36" s="920"/>
      <c r="I36" s="88"/>
      <c r="J36" s="89">
        <f t="shared" si="1"/>
        <v>128</v>
      </c>
      <c r="K36" s="88"/>
      <c r="L36" s="90">
        <f t="shared" si="2"/>
        <v>57.600000000000009</v>
      </c>
    </row>
    <row r="37" spans="2:12" ht="15" x14ac:dyDescent="0.2">
      <c r="B37" s="83" t="s">
        <v>353</v>
      </c>
      <c r="C37" s="84">
        <v>1</v>
      </c>
      <c r="D37" s="85" t="s">
        <v>354</v>
      </c>
      <c r="E37" s="86">
        <v>75</v>
      </c>
      <c r="F37" s="87">
        <v>1</v>
      </c>
      <c r="G37" s="838">
        <v>6</v>
      </c>
      <c r="H37" s="839"/>
      <c r="I37" s="88"/>
      <c r="J37" s="89">
        <f t="shared" si="1"/>
        <v>450</v>
      </c>
      <c r="K37" s="88"/>
      <c r="L37" s="90">
        <f t="shared" si="2"/>
        <v>202.50000000000003</v>
      </c>
    </row>
    <row r="38" spans="2:12" ht="15.75" thickBot="1" x14ac:dyDescent="0.25">
      <c r="B38" s="91" t="s">
        <v>355</v>
      </c>
      <c r="C38" s="92">
        <v>1</v>
      </c>
      <c r="D38" s="93" t="s">
        <v>356</v>
      </c>
      <c r="E38" s="94">
        <v>110</v>
      </c>
      <c r="F38" s="95">
        <v>1</v>
      </c>
      <c r="G38" s="868">
        <v>0</v>
      </c>
      <c r="H38" s="869"/>
      <c r="I38" s="96"/>
      <c r="J38" s="97">
        <f t="shared" si="1"/>
        <v>0</v>
      </c>
      <c r="K38" s="96"/>
      <c r="L38" s="98">
        <f t="shared" si="2"/>
        <v>0</v>
      </c>
    </row>
    <row r="39" spans="2:12" ht="13.5" thickBot="1" x14ac:dyDescent="0.25">
      <c r="B39" s="99"/>
      <c r="C39" s="45"/>
      <c r="D39" s="46"/>
      <c r="E39" s="100"/>
      <c r="F39" s="101"/>
      <c r="G39" s="102"/>
      <c r="H39" s="103"/>
      <c r="I39" s="103"/>
      <c r="J39" s="102"/>
      <c r="K39" s="103"/>
      <c r="L39" s="104">
        <f t="shared" si="2"/>
        <v>0</v>
      </c>
    </row>
    <row r="40" spans="2:12" ht="15" x14ac:dyDescent="0.2">
      <c r="B40" s="68" t="s">
        <v>397</v>
      </c>
      <c r="C40" s="69">
        <v>1</v>
      </c>
      <c r="D40" s="70" t="s">
        <v>357</v>
      </c>
      <c r="E40" s="71">
        <v>350</v>
      </c>
      <c r="F40" s="72">
        <v>36</v>
      </c>
      <c r="G40" s="870">
        <v>8</v>
      </c>
      <c r="H40" s="871"/>
      <c r="I40" s="73"/>
      <c r="J40" s="74">
        <f>G40*E40</f>
        <v>2800</v>
      </c>
      <c r="K40" s="73"/>
      <c r="L40" s="75">
        <f>J40*CT_VALEUR_POINT*(1-CT_REMISE_POINTS)</f>
        <v>1260.0000000000002</v>
      </c>
    </row>
    <row r="41" spans="2:12" x14ac:dyDescent="0.2">
      <c r="B41" s="105" t="s">
        <v>397</v>
      </c>
      <c r="C41" s="77">
        <v>1</v>
      </c>
      <c r="D41" s="106" t="s">
        <v>357</v>
      </c>
      <c r="E41" s="107">
        <v>650</v>
      </c>
      <c r="F41" s="108">
        <v>1</v>
      </c>
      <c r="G41" s="838">
        <v>0</v>
      </c>
      <c r="H41" s="872"/>
      <c r="I41" s="109"/>
      <c r="J41" s="89">
        <f>G41*E41</f>
        <v>0</v>
      </c>
      <c r="K41" s="109"/>
      <c r="L41" s="110">
        <f>J41*CT_VALEUR_POINT*(1-CT_REMISE_POINTS)</f>
        <v>0</v>
      </c>
    </row>
    <row r="42" spans="2:12" ht="13.5" thickBot="1" x14ac:dyDescent="0.25">
      <c r="B42" s="91" t="s">
        <v>398</v>
      </c>
      <c r="C42" s="84">
        <v>16</v>
      </c>
      <c r="D42" s="93" t="s">
        <v>358</v>
      </c>
      <c r="E42" s="94">
        <v>192</v>
      </c>
      <c r="F42" s="95">
        <v>1</v>
      </c>
      <c r="G42" s="849">
        <v>88</v>
      </c>
      <c r="H42" s="857"/>
      <c r="I42" s="96"/>
      <c r="J42" s="97">
        <f>G42*E42</f>
        <v>16896</v>
      </c>
      <c r="K42" s="96"/>
      <c r="L42" s="98">
        <f t="shared" si="2"/>
        <v>7603.2000000000007</v>
      </c>
    </row>
    <row r="43" spans="2:12" ht="13.5" thickBot="1" x14ac:dyDescent="0.25">
      <c r="B43" s="99"/>
      <c r="C43" s="165"/>
      <c r="D43" s="166"/>
      <c r="E43" s="101"/>
      <c r="F43" s="101"/>
      <c r="G43" s="102"/>
      <c r="H43" s="103"/>
      <c r="I43" s="103"/>
      <c r="J43" s="102"/>
      <c r="K43" s="103"/>
      <c r="L43" s="104">
        <f t="shared" si="2"/>
        <v>0</v>
      </c>
    </row>
    <row r="44" spans="2:12" ht="15" x14ac:dyDescent="0.2">
      <c r="B44" s="858" t="s">
        <v>399</v>
      </c>
      <c r="C44" s="116">
        <v>10</v>
      </c>
      <c r="D44" s="70" t="s">
        <v>400</v>
      </c>
      <c r="E44" s="71">
        <v>2400</v>
      </c>
      <c r="F44" s="72">
        <v>1</v>
      </c>
      <c r="G44" s="844">
        <v>7</v>
      </c>
      <c r="H44" s="845"/>
      <c r="I44" s="73"/>
      <c r="J44" s="74">
        <f>G44*E44</f>
        <v>16800</v>
      </c>
      <c r="K44" s="112"/>
      <c r="L44" s="75">
        <f t="shared" si="2"/>
        <v>7560.0000000000009</v>
      </c>
    </row>
    <row r="45" spans="2:12" ht="15" customHeight="1" x14ac:dyDescent="0.2">
      <c r="B45" s="859"/>
      <c r="C45" s="118">
        <v>500</v>
      </c>
      <c r="D45" s="85" t="s">
        <v>358</v>
      </c>
      <c r="E45" s="294">
        <v>160</v>
      </c>
      <c r="F45" s="295">
        <v>1</v>
      </c>
      <c r="G45" s="862">
        <v>12</v>
      </c>
      <c r="H45" s="863"/>
      <c r="I45" s="109"/>
      <c r="J45" s="89">
        <f>G45*E45</f>
        <v>1920</v>
      </c>
      <c r="K45" s="113"/>
      <c r="L45" s="110">
        <f>J45*CT_VALEUR_POINT*(1-CT_REMISE_POINTS)</f>
        <v>864.00000000000011</v>
      </c>
    </row>
    <row r="46" spans="2:12" ht="15" customHeight="1" x14ac:dyDescent="0.2">
      <c r="B46" s="864" t="s">
        <v>360</v>
      </c>
      <c r="C46" s="121">
        <v>10</v>
      </c>
      <c r="D46" s="122" t="s">
        <v>400</v>
      </c>
      <c r="E46" s="107">
        <v>600</v>
      </c>
      <c r="F46" s="108">
        <v>1</v>
      </c>
      <c r="G46" s="866">
        <v>6</v>
      </c>
      <c r="H46" s="867"/>
      <c r="I46" s="109"/>
      <c r="J46" s="89">
        <f>G46*E46</f>
        <v>3600</v>
      </c>
      <c r="K46" s="113"/>
      <c r="L46" s="110">
        <f>J46*CT_VALEUR_POINT*(1-CT_REMISE_POINTS)</f>
        <v>1620.0000000000002</v>
      </c>
    </row>
    <row r="47" spans="2:12" ht="15" customHeight="1" thickBot="1" x14ac:dyDescent="0.25">
      <c r="B47" s="865"/>
      <c r="C47" s="128">
        <v>500</v>
      </c>
      <c r="D47" s="93" t="s">
        <v>358</v>
      </c>
      <c r="E47" s="94">
        <v>40</v>
      </c>
      <c r="F47" s="95">
        <v>1</v>
      </c>
      <c r="G47" s="849">
        <v>4</v>
      </c>
      <c r="H47" s="850"/>
      <c r="I47" s="96"/>
      <c r="J47" s="97">
        <f>G47*E47</f>
        <v>160</v>
      </c>
      <c r="K47" s="114"/>
      <c r="L47" s="98">
        <f t="shared" si="2"/>
        <v>72.000000000000014</v>
      </c>
    </row>
    <row r="48" spans="2:12" ht="13.5" thickBot="1" x14ac:dyDescent="0.25">
      <c r="B48" s="99"/>
      <c r="C48" s="45"/>
      <c r="D48" s="46"/>
      <c r="E48" s="100"/>
      <c r="F48" s="101"/>
      <c r="G48" s="102"/>
      <c r="H48" s="103"/>
      <c r="I48" s="103"/>
      <c r="J48" s="102"/>
      <c r="K48" s="103"/>
      <c r="L48" s="115">
        <f t="shared" si="2"/>
        <v>0</v>
      </c>
    </row>
    <row r="49" spans="2:12" ht="15" x14ac:dyDescent="0.2">
      <c r="B49" s="68" t="s">
        <v>401</v>
      </c>
      <c r="C49" s="116">
        <v>1</v>
      </c>
      <c r="D49" s="70" t="s">
        <v>489</v>
      </c>
      <c r="E49" s="71">
        <v>20</v>
      </c>
      <c r="F49" s="117">
        <v>1</v>
      </c>
      <c r="G49" s="844">
        <v>100</v>
      </c>
      <c r="H49" s="845"/>
      <c r="I49" s="73"/>
      <c r="J49" s="74">
        <f>G49*E49</f>
        <v>2000</v>
      </c>
      <c r="K49" s="112"/>
      <c r="L49" s="75">
        <f t="shared" si="2"/>
        <v>900.00000000000011</v>
      </c>
    </row>
    <row r="50" spans="2:12" ht="15" x14ac:dyDescent="0.2">
      <c r="B50" s="83" t="s">
        <v>402</v>
      </c>
      <c r="C50" s="118">
        <v>1</v>
      </c>
      <c r="D50" s="85" t="s">
        <v>403</v>
      </c>
      <c r="E50" s="86">
        <v>60</v>
      </c>
      <c r="F50" s="119">
        <v>1</v>
      </c>
      <c r="G50" s="846">
        <v>0</v>
      </c>
      <c r="H50" s="847"/>
      <c r="I50" s="88"/>
      <c r="J50" s="89">
        <f>G50*E50</f>
        <v>0</v>
      </c>
      <c r="K50" s="88"/>
      <c r="L50" s="90">
        <f t="shared" si="2"/>
        <v>0</v>
      </c>
    </row>
    <row r="51" spans="2:12" x14ac:dyDescent="0.2">
      <c r="B51" s="120" t="s">
        <v>404</v>
      </c>
      <c r="C51" s="121">
        <v>100</v>
      </c>
      <c r="D51" s="122" t="s">
        <v>395</v>
      </c>
      <c r="E51" s="123">
        <v>850</v>
      </c>
      <c r="F51" s="124">
        <v>1</v>
      </c>
      <c r="G51" s="846">
        <v>0</v>
      </c>
      <c r="H51" s="848"/>
      <c r="I51" s="125"/>
      <c r="J51" s="126">
        <f>G51*E51</f>
        <v>0</v>
      </c>
      <c r="K51" s="125"/>
      <c r="L51" s="127">
        <f>J51*CT_VALEUR_POINT*(1-CT_REMISE_POINTS)</f>
        <v>0</v>
      </c>
    </row>
    <row r="52" spans="2:12" ht="15.75" thickBot="1" x14ac:dyDescent="0.25">
      <c r="B52" s="91" t="s">
        <v>154</v>
      </c>
      <c r="C52" s="128">
        <v>1</v>
      </c>
      <c r="D52" s="93" t="s">
        <v>155</v>
      </c>
      <c r="E52" s="94">
        <v>125</v>
      </c>
      <c r="F52" s="129">
        <v>1</v>
      </c>
      <c r="G52" s="849">
        <v>1</v>
      </c>
      <c r="H52" s="850"/>
      <c r="I52" s="96"/>
      <c r="J52" s="97">
        <f>G52*E52</f>
        <v>125</v>
      </c>
      <c r="K52" s="96"/>
      <c r="L52" s="98">
        <f t="shared" si="2"/>
        <v>56.250000000000007</v>
      </c>
    </row>
    <row r="53" spans="2:12" ht="13.5" thickBot="1" x14ac:dyDescent="0.25">
      <c r="B53" s="44"/>
      <c r="C53" s="100"/>
      <c r="D53" s="46"/>
      <c r="E53" s="46"/>
      <c r="F53" s="46"/>
      <c r="G53" s="46"/>
      <c r="H53" s="46"/>
      <c r="I53" s="46"/>
      <c r="J53" s="46"/>
      <c r="K53" s="46"/>
      <c r="L53" s="46"/>
    </row>
    <row r="54" spans="2:12" ht="19.5" thickBot="1" x14ac:dyDescent="0.25">
      <c r="B54" s="130" t="s">
        <v>362</v>
      </c>
      <c r="C54" s="851">
        <v>1.5</v>
      </c>
      <c r="D54" s="852"/>
      <c r="E54" s="853" t="s">
        <v>405</v>
      </c>
      <c r="F54" s="854"/>
      <c r="G54" s="131">
        <v>0.7</v>
      </c>
      <c r="H54" s="855" t="s">
        <v>406</v>
      </c>
      <c r="I54" s="856"/>
      <c r="J54" s="132">
        <f>SUM(J33:J52)</f>
        <v>45529</v>
      </c>
      <c r="K54" s="133" t="s">
        <v>407</v>
      </c>
      <c r="L54" s="134">
        <f>SUM(L33:L52)</f>
        <v>20488.050000000003</v>
      </c>
    </row>
    <row r="55" spans="2:12" ht="13.5" thickBot="1" x14ac:dyDescent="0.25">
      <c r="B55" s="135" t="s">
        <v>408</v>
      </c>
      <c r="C55" s="60"/>
      <c r="D55" s="111"/>
      <c r="E55" s="111"/>
      <c r="F55" s="111"/>
      <c r="G55" s="111"/>
      <c r="H55" s="111"/>
      <c r="I55" s="111"/>
      <c r="J55" s="111"/>
      <c r="K55" s="111"/>
      <c r="L55" s="136"/>
    </row>
    <row r="56" spans="2:12" ht="26.25" thickBot="1" x14ac:dyDescent="0.25">
      <c r="B56" s="137" t="s">
        <v>344</v>
      </c>
      <c r="C56" s="833" t="s">
        <v>345</v>
      </c>
      <c r="D56" s="834"/>
      <c r="E56" s="289" t="s">
        <v>409</v>
      </c>
      <c r="F56" s="290" t="s">
        <v>369</v>
      </c>
      <c r="G56" s="835" t="s">
        <v>340</v>
      </c>
      <c r="H56" s="836"/>
      <c r="I56" s="835" t="s">
        <v>348</v>
      </c>
      <c r="J56" s="837"/>
      <c r="K56" s="51" t="s">
        <v>385</v>
      </c>
      <c r="L56" s="52" t="s">
        <v>337</v>
      </c>
    </row>
    <row r="57" spans="2:12" ht="15" x14ac:dyDescent="0.25">
      <c r="B57" s="140" t="s">
        <v>410</v>
      </c>
      <c r="C57" s="141">
        <v>5</v>
      </c>
      <c r="D57" s="142" t="s">
        <v>411</v>
      </c>
      <c r="E57" s="143">
        <v>139</v>
      </c>
      <c r="F57" s="144">
        <v>1</v>
      </c>
      <c r="G57" s="838">
        <v>0</v>
      </c>
      <c r="H57" s="839"/>
      <c r="I57" s="840"/>
      <c r="J57" s="841"/>
      <c r="K57" s="145"/>
      <c r="L57" s="146">
        <f>E57*G57</f>
        <v>0</v>
      </c>
    </row>
    <row r="58" spans="2:12" ht="15" x14ac:dyDescent="0.25">
      <c r="B58" s="147" t="s">
        <v>412</v>
      </c>
      <c r="C58" s="148">
        <v>1</v>
      </c>
      <c r="D58" s="149" t="s">
        <v>359</v>
      </c>
      <c r="E58" s="150">
        <v>890</v>
      </c>
      <c r="F58" s="151">
        <v>36</v>
      </c>
      <c r="G58" s="838">
        <v>1</v>
      </c>
      <c r="H58" s="839"/>
      <c r="I58" s="842"/>
      <c r="J58" s="843"/>
      <c r="K58" s="152"/>
      <c r="L58" s="90">
        <f>E58*G58</f>
        <v>890</v>
      </c>
    </row>
    <row r="59" spans="2:12" ht="26.25" thickBot="1" x14ac:dyDescent="0.3">
      <c r="B59" s="153" t="s">
        <v>413</v>
      </c>
      <c r="C59" s="154">
        <v>1</v>
      </c>
      <c r="D59" s="155" t="s">
        <v>414</v>
      </c>
      <c r="E59" s="156">
        <v>90</v>
      </c>
      <c r="F59" s="157">
        <v>1</v>
      </c>
      <c r="G59" s="917">
        <v>1</v>
      </c>
      <c r="H59" s="918"/>
      <c r="I59" s="823"/>
      <c r="J59" s="824"/>
      <c r="K59" s="152"/>
      <c r="L59" s="90">
        <f>E59*G59</f>
        <v>90</v>
      </c>
    </row>
    <row r="60" spans="2:12" ht="16.5" thickBot="1" x14ac:dyDescent="0.25">
      <c r="B60" s="158"/>
      <c r="C60" s="159"/>
      <c r="D60" s="159"/>
      <c r="E60" s="159"/>
      <c r="F60" s="159"/>
      <c r="G60" s="159"/>
      <c r="H60" s="160"/>
      <c r="I60" s="160"/>
      <c r="J60" s="100"/>
      <c r="K60" s="161" t="s">
        <v>407</v>
      </c>
      <c r="L60" s="162">
        <f>SUM(L57:L59)</f>
        <v>980</v>
      </c>
    </row>
    <row r="61" spans="2:12" ht="15.75" thickBot="1" x14ac:dyDescent="0.3">
      <c r="B61" s="158"/>
      <c r="C61" s="159"/>
      <c r="D61" s="159"/>
      <c r="E61" s="159"/>
      <c r="F61" s="159"/>
      <c r="G61" s="159"/>
      <c r="H61" s="160"/>
      <c r="I61" s="160"/>
      <c r="J61" s="100"/>
      <c r="K61" s="163"/>
      <c r="L61" s="164"/>
    </row>
    <row r="62" spans="2:12" ht="19.5" thickBot="1" x14ac:dyDescent="0.25">
      <c r="B62" s="825" t="s">
        <v>363</v>
      </c>
      <c r="C62" s="826"/>
      <c r="D62" s="826"/>
      <c r="E62" s="826"/>
      <c r="F62" s="826"/>
      <c r="G62" s="826"/>
      <c r="H62" s="826"/>
      <c r="I62" s="826"/>
      <c r="J62" s="826"/>
      <c r="K62" s="827"/>
      <c r="L62" s="162">
        <f>L60+L54</f>
        <v>21468.050000000003</v>
      </c>
    </row>
    <row r="63" spans="2:12" ht="13.5" thickBot="1" x14ac:dyDescent="0.25"/>
    <row r="64" spans="2:12" ht="19.5" thickBot="1" x14ac:dyDescent="0.35">
      <c r="B64" s="287" t="s">
        <v>415</v>
      </c>
      <c r="C64" s="288"/>
      <c r="D64" s="288"/>
      <c r="E64" s="288"/>
      <c r="F64" s="288"/>
      <c r="G64" s="288"/>
      <c r="H64" s="288"/>
      <c r="I64" s="288"/>
      <c r="J64" s="288"/>
      <c r="K64" s="49"/>
      <c r="L64" s="50"/>
    </row>
    <row r="65" spans="2:12" ht="26.25" thickBot="1" x14ac:dyDescent="0.25">
      <c r="B65" s="828" t="s">
        <v>364</v>
      </c>
      <c r="C65" s="829"/>
      <c r="D65" s="829"/>
      <c r="E65" s="829"/>
      <c r="F65" s="829"/>
      <c r="G65" s="829"/>
      <c r="H65" s="51" t="s">
        <v>345</v>
      </c>
      <c r="I65" s="51" t="s">
        <v>339</v>
      </c>
      <c r="J65" s="67" t="s">
        <v>340</v>
      </c>
      <c r="K65" s="67" t="s">
        <v>341</v>
      </c>
      <c r="L65" s="52" t="s">
        <v>337</v>
      </c>
    </row>
    <row r="66" spans="2:12" x14ac:dyDescent="0.2">
      <c r="B66" s="830" t="s">
        <v>416</v>
      </c>
      <c r="C66" s="831"/>
      <c r="D66" s="831"/>
      <c r="E66" s="831"/>
      <c r="F66" s="831"/>
      <c r="G66" s="832"/>
      <c r="H66" s="169">
        <v>0.09</v>
      </c>
      <c r="I66" s="170">
        <f>ROUNDUP(L62*H66,0)</f>
        <v>1933</v>
      </c>
      <c r="J66" s="245">
        <v>1</v>
      </c>
      <c r="K66" s="172"/>
      <c r="L66" s="173">
        <f>I66*J66</f>
        <v>1933</v>
      </c>
    </row>
    <row r="67" spans="2:12" x14ac:dyDescent="0.2">
      <c r="B67" s="809" t="s">
        <v>417</v>
      </c>
      <c r="C67" s="810"/>
      <c r="D67" s="810"/>
      <c r="E67" s="810"/>
      <c r="F67" s="810"/>
      <c r="G67" s="811"/>
      <c r="H67" s="174">
        <v>1</v>
      </c>
      <c r="I67" s="175">
        <v>115</v>
      </c>
      <c r="J67" s="292">
        <v>24</v>
      </c>
      <c r="K67" s="176"/>
      <c r="L67" s="177">
        <f>I67*J67</f>
        <v>2760</v>
      </c>
    </row>
    <row r="68" spans="2:12" x14ac:dyDescent="0.2">
      <c r="B68" s="809" t="s">
        <v>418</v>
      </c>
      <c r="C68" s="810"/>
      <c r="D68" s="810"/>
      <c r="E68" s="810"/>
      <c r="F68" s="810"/>
      <c r="G68" s="811"/>
      <c r="H68" s="174">
        <v>1</v>
      </c>
      <c r="I68" s="175">
        <v>100</v>
      </c>
      <c r="J68" s="292">
        <v>15</v>
      </c>
      <c r="K68" s="176"/>
      <c r="L68" s="177">
        <f t="shared" ref="L68:L75" si="3">I68*J68</f>
        <v>1500</v>
      </c>
    </row>
    <row r="69" spans="2:12" x14ac:dyDescent="0.2">
      <c r="B69" s="809" t="s">
        <v>419</v>
      </c>
      <c r="C69" s="810"/>
      <c r="D69" s="810"/>
      <c r="E69" s="810"/>
      <c r="F69" s="810"/>
      <c r="G69" s="811"/>
      <c r="H69" s="174">
        <v>1</v>
      </c>
      <c r="I69" s="175">
        <v>85</v>
      </c>
      <c r="J69" s="292">
        <v>19</v>
      </c>
      <c r="K69" s="176"/>
      <c r="L69" s="177">
        <f t="shared" si="3"/>
        <v>1615</v>
      </c>
    </row>
    <row r="70" spans="2:12" x14ac:dyDescent="0.2">
      <c r="B70" s="809" t="s">
        <v>420</v>
      </c>
      <c r="C70" s="810"/>
      <c r="D70" s="810"/>
      <c r="E70" s="810"/>
      <c r="F70" s="810"/>
      <c r="G70" s="811"/>
      <c r="H70" s="174">
        <v>1</v>
      </c>
      <c r="I70" s="175">
        <v>110</v>
      </c>
      <c r="J70" s="245">
        <v>0</v>
      </c>
      <c r="K70" s="176"/>
      <c r="L70" s="177">
        <f t="shared" si="3"/>
        <v>0</v>
      </c>
    </row>
    <row r="71" spans="2:12" x14ac:dyDescent="0.2">
      <c r="B71" s="809" t="s">
        <v>421</v>
      </c>
      <c r="C71" s="810"/>
      <c r="D71" s="810"/>
      <c r="E71" s="810"/>
      <c r="F71" s="810"/>
      <c r="G71" s="811"/>
      <c r="H71" s="174">
        <v>1</v>
      </c>
      <c r="I71" s="175">
        <v>90</v>
      </c>
      <c r="J71" s="245">
        <v>0</v>
      </c>
      <c r="K71" s="178"/>
      <c r="L71" s="177">
        <f t="shared" si="3"/>
        <v>0</v>
      </c>
    </row>
    <row r="72" spans="2:12" x14ac:dyDescent="0.2">
      <c r="B72" s="809" t="s">
        <v>422</v>
      </c>
      <c r="C72" s="810"/>
      <c r="D72" s="810"/>
      <c r="E72" s="810"/>
      <c r="F72" s="810"/>
      <c r="G72" s="811"/>
      <c r="H72" s="174">
        <v>1</v>
      </c>
      <c r="I72" s="175">
        <v>80</v>
      </c>
      <c r="J72" s="245">
        <v>0</v>
      </c>
      <c r="K72" s="178"/>
      <c r="L72" s="177">
        <f t="shared" si="3"/>
        <v>0</v>
      </c>
    </row>
    <row r="73" spans="2:12" x14ac:dyDescent="0.2">
      <c r="B73" s="809" t="s">
        <v>437</v>
      </c>
      <c r="C73" s="810"/>
      <c r="D73" s="810"/>
      <c r="E73" s="810"/>
      <c r="F73" s="810"/>
      <c r="G73" s="811"/>
      <c r="H73" s="174">
        <v>1</v>
      </c>
      <c r="I73" s="175">
        <v>950</v>
      </c>
      <c r="J73" s="245">
        <v>1</v>
      </c>
      <c r="K73" s="176"/>
      <c r="L73" s="177">
        <f t="shared" si="3"/>
        <v>950</v>
      </c>
    </row>
    <row r="74" spans="2:12" x14ac:dyDescent="0.2">
      <c r="B74" s="809" t="s">
        <v>423</v>
      </c>
      <c r="C74" s="810"/>
      <c r="D74" s="810"/>
      <c r="E74" s="810"/>
      <c r="F74" s="810"/>
      <c r="G74" s="811"/>
      <c r="H74" s="174">
        <v>1</v>
      </c>
      <c r="I74" s="175">
        <v>10</v>
      </c>
      <c r="J74" s="241">
        <v>32</v>
      </c>
      <c r="K74" s="179"/>
      <c r="L74" s="177">
        <f t="shared" si="3"/>
        <v>320</v>
      </c>
    </row>
    <row r="75" spans="2:12" x14ac:dyDescent="0.2">
      <c r="B75" s="809" t="s">
        <v>424</v>
      </c>
      <c r="C75" s="810"/>
      <c r="D75" s="810"/>
      <c r="E75" s="810"/>
      <c r="F75" s="180"/>
      <c r="G75" s="181"/>
      <c r="H75" s="278">
        <v>1</v>
      </c>
      <c r="I75" s="183">
        <v>2590</v>
      </c>
      <c r="J75" s="245">
        <v>1</v>
      </c>
      <c r="K75" s="179"/>
      <c r="L75" s="184">
        <f t="shared" si="3"/>
        <v>2590</v>
      </c>
    </row>
    <row r="76" spans="2:12" ht="12.75" customHeight="1" thickBot="1" x14ac:dyDescent="0.3">
      <c r="B76" s="812" t="s">
        <v>425</v>
      </c>
      <c r="C76" s="813"/>
      <c r="D76" s="813"/>
      <c r="E76" s="813"/>
      <c r="F76" s="813"/>
      <c r="G76" s="814"/>
      <c r="H76" s="235">
        <v>1</v>
      </c>
      <c r="I76" s="185">
        <v>130</v>
      </c>
      <c r="J76" s="186">
        <v>0</v>
      </c>
      <c r="K76" s="187"/>
      <c r="L76" s="188">
        <f>I76*J76</f>
        <v>0</v>
      </c>
    </row>
    <row r="77" spans="2:12" ht="15" x14ac:dyDescent="0.25">
      <c r="B77" s="807" t="s">
        <v>426</v>
      </c>
      <c r="C77" s="808"/>
      <c r="D77" s="808"/>
      <c r="E77" s="808"/>
      <c r="F77" s="808"/>
      <c r="G77" s="808"/>
      <c r="H77" s="189"/>
      <c r="I77" s="189"/>
      <c r="J77" s="190"/>
      <c r="K77" s="191"/>
      <c r="L77" s="192"/>
    </row>
    <row r="78" spans="2:12" x14ac:dyDescent="0.2">
      <c r="B78" s="815" t="s">
        <v>427</v>
      </c>
      <c r="C78" s="816"/>
      <c r="D78" s="817" t="s">
        <v>427</v>
      </c>
      <c r="E78" s="816"/>
      <c r="F78" s="817" t="s">
        <v>427</v>
      </c>
      <c r="G78" s="818"/>
      <c r="H78" s="193" t="s">
        <v>428</v>
      </c>
      <c r="I78" s="194"/>
      <c r="J78" s="171">
        <v>0</v>
      </c>
      <c r="K78" s="195"/>
      <c r="L78" s="196">
        <f>I78*J78</f>
        <v>0</v>
      </c>
    </row>
    <row r="79" spans="2:12" x14ac:dyDescent="0.2">
      <c r="B79" s="197" t="s">
        <v>429</v>
      </c>
      <c r="C79" s="280"/>
      <c r="D79" s="280"/>
      <c r="E79" s="280"/>
      <c r="F79" s="280"/>
      <c r="G79" s="282"/>
      <c r="H79" s="193">
        <v>1</v>
      </c>
      <c r="I79" s="200">
        <v>150</v>
      </c>
      <c r="J79" s="171">
        <v>0</v>
      </c>
      <c r="K79" s="195"/>
      <c r="L79" s="196">
        <f t="shared" ref="L79:L86" si="4">I79*J79</f>
        <v>0</v>
      </c>
    </row>
    <row r="80" spans="2:12" x14ac:dyDescent="0.2">
      <c r="B80" s="279" t="s">
        <v>430</v>
      </c>
      <c r="C80" s="280"/>
      <c r="D80" s="281"/>
      <c r="E80" s="280"/>
      <c r="F80" s="281"/>
      <c r="G80" s="282"/>
      <c r="H80" s="193">
        <v>1</v>
      </c>
      <c r="I80" s="200">
        <v>85</v>
      </c>
      <c r="J80" s="171">
        <v>0</v>
      </c>
      <c r="K80" s="195"/>
      <c r="L80" s="196">
        <f t="shared" si="4"/>
        <v>0</v>
      </c>
    </row>
    <row r="81" spans="2:12" x14ac:dyDescent="0.2">
      <c r="B81" s="197" t="s">
        <v>431</v>
      </c>
      <c r="C81" s="280"/>
      <c r="D81" s="280"/>
      <c r="E81" s="280"/>
      <c r="F81" s="280"/>
      <c r="G81" s="282"/>
      <c r="H81" s="193">
        <v>1</v>
      </c>
      <c r="I81" s="200">
        <v>55</v>
      </c>
      <c r="J81" s="171">
        <v>0</v>
      </c>
      <c r="K81" s="195"/>
      <c r="L81" s="196">
        <f t="shared" si="4"/>
        <v>0</v>
      </c>
    </row>
    <row r="82" spans="2:12" x14ac:dyDescent="0.2">
      <c r="B82" s="197" t="s">
        <v>432</v>
      </c>
      <c r="C82" s="280"/>
      <c r="D82" s="280"/>
      <c r="E82" s="280"/>
      <c r="F82" s="280"/>
      <c r="G82" s="282"/>
      <c r="H82" s="193">
        <v>1</v>
      </c>
      <c r="I82" s="200">
        <v>35</v>
      </c>
      <c r="J82" s="171">
        <v>0</v>
      </c>
      <c r="K82" s="195"/>
      <c r="L82" s="196">
        <f t="shared" si="4"/>
        <v>0</v>
      </c>
    </row>
    <row r="83" spans="2:12" ht="13.5" thickBot="1" x14ac:dyDescent="0.25">
      <c r="B83" s="819" t="s">
        <v>433</v>
      </c>
      <c r="C83" s="820"/>
      <c r="D83" s="820"/>
      <c r="E83" s="820"/>
      <c r="F83" s="820"/>
      <c r="G83" s="203"/>
      <c r="H83" s="204">
        <v>2</v>
      </c>
      <c r="I83" s="205"/>
      <c r="J83" s="186">
        <v>0</v>
      </c>
      <c r="K83" s="195"/>
      <c r="L83" s="206">
        <f t="shared" si="4"/>
        <v>0</v>
      </c>
    </row>
    <row r="84" spans="2:12" ht="13.5" thickBot="1" x14ac:dyDescent="0.25">
      <c r="B84" s="207"/>
      <c r="C84" s="208"/>
      <c r="D84" s="208"/>
      <c r="E84" s="208"/>
      <c r="F84" s="208"/>
      <c r="G84" s="208"/>
      <c r="H84" s="209"/>
      <c r="I84" s="210"/>
      <c r="J84" s="211"/>
      <c r="K84" s="212"/>
      <c r="L84" s="213"/>
    </row>
    <row r="85" spans="2:12" x14ac:dyDescent="0.2">
      <c r="B85" s="795" t="s">
        <v>434</v>
      </c>
      <c r="C85" s="796"/>
      <c r="D85" s="796"/>
      <c r="E85" s="283"/>
      <c r="F85" s="283"/>
      <c r="G85" s="215"/>
      <c r="H85" s="216">
        <v>1</v>
      </c>
      <c r="I85" s="217">
        <v>200</v>
      </c>
      <c r="J85" s="171">
        <v>0</v>
      </c>
      <c r="K85" s="218"/>
      <c r="L85" s="219">
        <f t="shared" si="4"/>
        <v>0</v>
      </c>
    </row>
    <row r="86" spans="2:12" ht="13.5" thickBot="1" x14ac:dyDescent="0.25">
      <c r="B86" s="797" t="s">
        <v>435</v>
      </c>
      <c r="C86" s="798">
        <v>1</v>
      </c>
      <c r="D86" s="798" t="s">
        <v>435</v>
      </c>
      <c r="E86" s="798">
        <v>1</v>
      </c>
      <c r="F86" s="798" t="s">
        <v>435</v>
      </c>
      <c r="G86" s="799">
        <v>1</v>
      </c>
      <c r="H86" s="220">
        <v>1</v>
      </c>
      <c r="I86" s="221">
        <v>400</v>
      </c>
      <c r="J86" s="186">
        <v>0</v>
      </c>
      <c r="K86" s="222"/>
      <c r="L86" s="223">
        <f t="shared" si="4"/>
        <v>0</v>
      </c>
    </row>
    <row r="87" spans="2:12" ht="15" x14ac:dyDescent="0.25">
      <c r="B87" s="800"/>
      <c r="C87" s="801"/>
      <c r="D87" s="801"/>
      <c r="E87" s="801"/>
      <c r="F87" s="801"/>
      <c r="G87" s="802"/>
      <c r="H87" s="189"/>
      <c r="I87" s="189"/>
      <c r="J87" s="190"/>
      <c r="K87" s="191"/>
      <c r="L87" s="192"/>
    </row>
    <row r="88" spans="2:12" ht="13.5" thickBot="1" x14ac:dyDescent="0.25">
      <c r="B88" s="803" t="s">
        <v>365</v>
      </c>
      <c r="C88" s="804"/>
      <c r="D88" s="804"/>
      <c r="E88" s="804"/>
      <c r="F88" s="804"/>
      <c r="G88" s="804"/>
      <c r="H88" s="224">
        <v>0.09</v>
      </c>
      <c r="I88" s="224"/>
      <c r="J88" s="186">
        <v>1</v>
      </c>
      <c r="K88" s="186"/>
      <c r="L88" s="225">
        <f>SUM(L66:L86)*H88</f>
        <v>1050.1199999999999</v>
      </c>
    </row>
    <row r="89" spans="2:12" ht="15" x14ac:dyDescent="0.25">
      <c r="B89" s="805" t="s">
        <v>366</v>
      </c>
      <c r="C89" s="806"/>
      <c r="D89" s="805" t="s">
        <v>340</v>
      </c>
      <c r="E89" s="806"/>
      <c r="F89" s="807" t="s">
        <v>488</v>
      </c>
      <c r="G89" s="808"/>
      <c r="H89" s="226"/>
      <c r="I89" s="226"/>
      <c r="J89" s="227"/>
      <c r="K89" s="228"/>
      <c r="L89" s="229"/>
    </row>
    <row r="90" spans="2:12" ht="15" x14ac:dyDescent="0.25">
      <c r="B90" s="230"/>
      <c r="C90" s="231"/>
      <c r="D90" s="787">
        <v>0</v>
      </c>
      <c r="E90" s="788"/>
      <c r="F90" s="788"/>
      <c r="G90" s="788"/>
      <c r="H90" s="226"/>
      <c r="I90" s="226"/>
      <c r="J90" s="227"/>
      <c r="K90" s="228"/>
      <c r="L90" s="229"/>
    </row>
    <row r="91" spans="2:12" ht="15.75" thickBot="1" x14ac:dyDescent="0.3">
      <c r="B91" s="232"/>
      <c r="C91" s="233"/>
      <c r="D91" s="789"/>
      <c r="E91" s="789"/>
      <c r="F91" s="789"/>
      <c r="G91" s="789"/>
      <c r="H91" s="226"/>
      <c r="I91" s="226"/>
      <c r="J91" s="227"/>
      <c r="K91" s="228"/>
      <c r="L91" s="234"/>
    </row>
    <row r="92" spans="2:12" ht="19.5" thickBot="1" x14ac:dyDescent="0.25">
      <c r="B92" s="790" t="s">
        <v>368</v>
      </c>
      <c r="C92" s="791"/>
      <c r="D92" s="791"/>
      <c r="E92" s="791"/>
      <c r="F92" s="791"/>
      <c r="G92" s="791"/>
      <c r="H92" s="791"/>
      <c r="I92" s="791"/>
      <c r="J92" s="791"/>
      <c r="K92" s="792"/>
      <c r="L92" s="242">
        <f>SUM(L66:L91)</f>
        <v>12718.119999999999</v>
      </c>
    </row>
    <row r="93" spans="2:12" ht="13.5" thickBot="1" x14ac:dyDescent="0.25"/>
    <row r="94" spans="2:12" ht="15.75" x14ac:dyDescent="0.25">
      <c r="J94" s="793" t="s">
        <v>484</v>
      </c>
      <c r="K94" s="794"/>
      <c r="L94" s="271">
        <f>L21+L28+L62+L92</f>
        <v>35397.570000000007</v>
      </c>
    </row>
    <row r="95" spans="2:12" ht="15.75" x14ac:dyDescent="0.25">
      <c r="J95" s="783" t="s">
        <v>485</v>
      </c>
      <c r="K95" s="784" t="s">
        <v>446</v>
      </c>
      <c r="L95" s="272">
        <v>1850</v>
      </c>
    </row>
    <row r="96" spans="2:12" ht="19.5" thickBot="1" x14ac:dyDescent="0.35">
      <c r="J96" s="785" t="s">
        <v>486</v>
      </c>
      <c r="K96" s="786"/>
      <c r="L96" s="273">
        <f>L94-L95</f>
        <v>33547.570000000007</v>
      </c>
    </row>
  </sheetData>
  <mergeCells count="110">
    <mergeCell ref="B5:E5"/>
    <mergeCell ref="H5:I5"/>
    <mergeCell ref="B6:E6"/>
    <mergeCell ref="H6:I6"/>
    <mergeCell ref="B7:E7"/>
    <mergeCell ref="H7:I7"/>
    <mergeCell ref="B2:L2"/>
    <mergeCell ref="B3:E3"/>
    <mergeCell ref="F3:G3"/>
    <mergeCell ref="H3:I3"/>
    <mergeCell ref="B4:E4"/>
    <mergeCell ref="H4:I4"/>
    <mergeCell ref="B11:E11"/>
    <mergeCell ref="H11:I11"/>
    <mergeCell ref="B12:E12"/>
    <mergeCell ref="H12:I12"/>
    <mergeCell ref="B13:E13"/>
    <mergeCell ref="H13:I13"/>
    <mergeCell ref="B8:E8"/>
    <mergeCell ref="H8:I8"/>
    <mergeCell ref="B9:E9"/>
    <mergeCell ref="H9:I9"/>
    <mergeCell ref="B10:E10"/>
    <mergeCell ref="H10:I10"/>
    <mergeCell ref="B17:E17"/>
    <mergeCell ref="H17:I17"/>
    <mergeCell ref="B19:K19"/>
    <mergeCell ref="B20:K20"/>
    <mergeCell ref="B21:K21"/>
    <mergeCell ref="B23:J23"/>
    <mergeCell ref="B14:E14"/>
    <mergeCell ref="H14:I14"/>
    <mergeCell ref="B15:E15"/>
    <mergeCell ref="H15:I15"/>
    <mergeCell ref="B16:E16"/>
    <mergeCell ref="H16:I16"/>
    <mergeCell ref="B27:G27"/>
    <mergeCell ref="H27:I27"/>
    <mergeCell ref="B28:K28"/>
    <mergeCell ref="B30:J30"/>
    <mergeCell ref="C32:D32"/>
    <mergeCell ref="G32:H32"/>
    <mergeCell ref="B24:G24"/>
    <mergeCell ref="H24:I24"/>
    <mergeCell ref="B25:G25"/>
    <mergeCell ref="H25:I25"/>
    <mergeCell ref="B26:G26"/>
    <mergeCell ref="H26:I26"/>
    <mergeCell ref="G40:H40"/>
    <mergeCell ref="G41:H41"/>
    <mergeCell ref="G42:H42"/>
    <mergeCell ref="B44:B45"/>
    <mergeCell ref="G44:H44"/>
    <mergeCell ref="G45:H45"/>
    <mergeCell ref="G33:H33"/>
    <mergeCell ref="G34:H34"/>
    <mergeCell ref="G35:H35"/>
    <mergeCell ref="G36:H36"/>
    <mergeCell ref="G37:H37"/>
    <mergeCell ref="G38:H38"/>
    <mergeCell ref="G52:H52"/>
    <mergeCell ref="C54:D54"/>
    <mergeCell ref="E54:F54"/>
    <mergeCell ref="H54:I54"/>
    <mergeCell ref="C56:D56"/>
    <mergeCell ref="G56:H56"/>
    <mergeCell ref="I56:J56"/>
    <mergeCell ref="B46:B47"/>
    <mergeCell ref="G46:H46"/>
    <mergeCell ref="G47:H47"/>
    <mergeCell ref="G49:H49"/>
    <mergeCell ref="G50:H50"/>
    <mergeCell ref="G51:H51"/>
    <mergeCell ref="B62:K62"/>
    <mergeCell ref="B65:G65"/>
    <mergeCell ref="B66:G66"/>
    <mergeCell ref="B67:G67"/>
    <mergeCell ref="B68:G68"/>
    <mergeCell ref="B69:G69"/>
    <mergeCell ref="G57:H57"/>
    <mergeCell ref="I57:J57"/>
    <mergeCell ref="G58:H58"/>
    <mergeCell ref="I58:J58"/>
    <mergeCell ref="G59:H59"/>
    <mergeCell ref="I59:J59"/>
    <mergeCell ref="B76:G76"/>
    <mergeCell ref="B77:G77"/>
    <mergeCell ref="B78:G78"/>
    <mergeCell ref="B83:F83"/>
    <mergeCell ref="B85:D85"/>
    <mergeCell ref="B86:G86"/>
    <mergeCell ref="B70:G70"/>
    <mergeCell ref="B71:G71"/>
    <mergeCell ref="B72:G72"/>
    <mergeCell ref="B73:G73"/>
    <mergeCell ref="B74:G74"/>
    <mergeCell ref="B75:E75"/>
    <mergeCell ref="D91:E91"/>
    <mergeCell ref="F91:G91"/>
    <mergeCell ref="B92:K92"/>
    <mergeCell ref="J94:K94"/>
    <mergeCell ref="J95:K95"/>
    <mergeCell ref="J96:K96"/>
    <mergeCell ref="B87:G87"/>
    <mergeCell ref="B88:G88"/>
    <mergeCell ref="B89:C89"/>
    <mergeCell ref="D89:E89"/>
    <mergeCell ref="F89:G89"/>
    <mergeCell ref="D90:E90"/>
    <mergeCell ref="F90:G90"/>
  </mergeCells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B1:L96"/>
  <sheetViews>
    <sheetView topLeftCell="A73" workbookViewId="0">
      <selection activeCell="G96" sqref="G96"/>
    </sheetView>
  </sheetViews>
  <sheetFormatPr baseColWidth="10" defaultColWidth="11.42578125" defaultRowHeight="12.75" x14ac:dyDescent="0.2"/>
  <cols>
    <col min="1" max="1" width="11.42578125" style="1"/>
    <col min="2" max="2" width="33.85546875" style="1" bestFit="1" customWidth="1"/>
    <col min="3" max="3" width="11.42578125" style="1"/>
    <col min="4" max="4" width="11.42578125" style="2"/>
    <col min="5" max="11" width="11.42578125" style="1"/>
    <col min="12" max="12" width="13.28515625" style="1" bestFit="1" customWidth="1"/>
    <col min="13" max="16384" width="11.42578125" style="1"/>
  </cols>
  <sheetData>
    <row r="1" spans="2:12" ht="13.5" thickBot="1" x14ac:dyDescent="0.25"/>
    <row r="2" spans="2:12" ht="18.75" x14ac:dyDescent="0.3">
      <c r="B2" s="873" t="s">
        <v>390</v>
      </c>
      <c r="C2" s="874"/>
      <c r="D2" s="874"/>
      <c r="E2" s="874"/>
      <c r="F2" s="874"/>
      <c r="G2" s="874"/>
      <c r="H2" s="874"/>
      <c r="I2" s="874"/>
      <c r="J2" s="874"/>
      <c r="K2" s="874"/>
      <c r="L2" s="916"/>
    </row>
    <row r="3" spans="2:12" ht="25.5" x14ac:dyDescent="0.2">
      <c r="B3" s="903" t="s">
        <v>336</v>
      </c>
      <c r="C3" s="904"/>
      <c r="D3" s="904"/>
      <c r="E3" s="905"/>
      <c r="F3" s="906" t="s">
        <v>345</v>
      </c>
      <c r="G3" s="905"/>
      <c r="H3" s="906" t="s">
        <v>339</v>
      </c>
      <c r="I3" s="905"/>
      <c r="J3" s="35" t="s">
        <v>340</v>
      </c>
      <c r="K3" s="35" t="s">
        <v>369</v>
      </c>
      <c r="L3" s="48" t="s">
        <v>337</v>
      </c>
    </row>
    <row r="4" spans="2:12" x14ac:dyDescent="0.2">
      <c r="B4" s="907" t="s">
        <v>370</v>
      </c>
      <c r="C4" s="908"/>
      <c r="D4" s="908"/>
      <c r="E4" s="909"/>
      <c r="F4" s="243">
        <v>1000</v>
      </c>
      <c r="G4" s="37" t="s">
        <v>350</v>
      </c>
      <c r="H4" s="910">
        <v>975</v>
      </c>
      <c r="I4" s="911">
        <v>975</v>
      </c>
      <c r="J4" s="43">
        <v>0</v>
      </c>
      <c r="K4" s="39">
        <v>36</v>
      </c>
      <c r="L4" s="40">
        <f>H4*J4</f>
        <v>0</v>
      </c>
    </row>
    <row r="5" spans="2:12" x14ac:dyDescent="0.2">
      <c r="B5" s="815" t="s">
        <v>372</v>
      </c>
      <c r="C5" s="817"/>
      <c r="D5" s="817"/>
      <c r="E5" s="878"/>
      <c r="F5" s="41">
        <v>1000</v>
      </c>
      <c r="G5" s="42" t="s">
        <v>350</v>
      </c>
      <c r="H5" s="896">
        <v>975</v>
      </c>
      <c r="I5" s="897">
        <v>975</v>
      </c>
      <c r="J5" s="43">
        <v>1</v>
      </c>
      <c r="K5" s="39">
        <v>36</v>
      </c>
      <c r="L5" s="40">
        <f>H5*J5</f>
        <v>975</v>
      </c>
    </row>
    <row r="6" spans="2:12" x14ac:dyDescent="0.2">
      <c r="B6" s="815" t="s">
        <v>373</v>
      </c>
      <c r="C6" s="817"/>
      <c r="D6" s="817"/>
      <c r="E6" s="878"/>
      <c r="F6" s="41">
        <v>200</v>
      </c>
      <c r="G6" s="42" t="s">
        <v>350</v>
      </c>
      <c r="H6" s="896">
        <v>2062</v>
      </c>
      <c r="I6" s="897">
        <v>2062</v>
      </c>
      <c r="J6" s="43">
        <v>0</v>
      </c>
      <c r="K6" s="39">
        <v>36</v>
      </c>
      <c r="L6" s="40">
        <f t="shared" ref="L6:L17" si="0">H6*J6</f>
        <v>0</v>
      </c>
    </row>
    <row r="7" spans="2:12" x14ac:dyDescent="0.2">
      <c r="B7" s="815" t="s">
        <v>374</v>
      </c>
      <c r="C7" s="817"/>
      <c r="D7" s="817"/>
      <c r="E7" s="878"/>
      <c r="F7" s="41">
        <v>100</v>
      </c>
      <c r="G7" s="42" t="s">
        <v>350</v>
      </c>
      <c r="H7" s="896">
        <v>1282</v>
      </c>
      <c r="I7" s="897">
        <v>1282</v>
      </c>
      <c r="J7" s="43">
        <v>0</v>
      </c>
      <c r="K7" s="39">
        <v>36</v>
      </c>
      <c r="L7" s="40">
        <f t="shared" si="0"/>
        <v>0</v>
      </c>
    </row>
    <row r="8" spans="2:12" x14ac:dyDescent="0.2">
      <c r="B8" s="815" t="s">
        <v>375</v>
      </c>
      <c r="C8" s="817"/>
      <c r="D8" s="817"/>
      <c r="E8" s="878"/>
      <c r="F8" s="41">
        <v>100</v>
      </c>
      <c r="G8" s="42" t="s">
        <v>350</v>
      </c>
      <c r="H8" s="896">
        <v>1013</v>
      </c>
      <c r="I8" s="897">
        <v>1013</v>
      </c>
      <c r="J8" s="43">
        <v>0</v>
      </c>
      <c r="K8" s="39">
        <v>36</v>
      </c>
      <c r="L8" s="40">
        <f t="shared" si="0"/>
        <v>0</v>
      </c>
    </row>
    <row r="9" spans="2:12" x14ac:dyDescent="0.2">
      <c r="B9" s="815" t="s">
        <v>376</v>
      </c>
      <c r="C9" s="817"/>
      <c r="D9" s="817"/>
      <c r="E9" s="878"/>
      <c r="F9" s="41">
        <v>10</v>
      </c>
      <c r="G9" s="42" t="s">
        <v>350</v>
      </c>
      <c r="H9" s="896">
        <v>322</v>
      </c>
      <c r="I9" s="897">
        <v>322</v>
      </c>
      <c r="J9" s="43">
        <v>0</v>
      </c>
      <c r="K9" s="39">
        <v>36</v>
      </c>
      <c r="L9" s="40">
        <f t="shared" si="0"/>
        <v>0</v>
      </c>
    </row>
    <row r="10" spans="2:12" x14ac:dyDescent="0.2">
      <c r="B10" s="815" t="s">
        <v>377</v>
      </c>
      <c r="C10" s="817"/>
      <c r="D10" s="817"/>
      <c r="E10" s="878"/>
      <c r="F10" s="41">
        <v>100</v>
      </c>
      <c r="G10" s="42" t="s">
        <v>350</v>
      </c>
      <c r="H10" s="896">
        <v>1073</v>
      </c>
      <c r="I10" s="897">
        <v>1073</v>
      </c>
      <c r="J10" s="43">
        <v>0</v>
      </c>
      <c r="K10" s="39">
        <v>36</v>
      </c>
      <c r="L10" s="40">
        <f t="shared" si="0"/>
        <v>0</v>
      </c>
    </row>
    <row r="11" spans="2:12" x14ac:dyDescent="0.2">
      <c r="B11" s="815" t="s">
        <v>378</v>
      </c>
      <c r="C11" s="817"/>
      <c r="D11" s="817"/>
      <c r="E11" s="878"/>
      <c r="F11" s="41">
        <v>10</v>
      </c>
      <c r="G11" s="42" t="s">
        <v>350</v>
      </c>
      <c r="H11" s="896">
        <v>322</v>
      </c>
      <c r="I11" s="897">
        <v>322</v>
      </c>
      <c r="J11" s="43">
        <v>0</v>
      </c>
      <c r="K11" s="39">
        <v>36</v>
      </c>
      <c r="L11" s="40">
        <f t="shared" si="0"/>
        <v>0</v>
      </c>
    </row>
    <row r="12" spans="2:12" x14ac:dyDescent="0.2">
      <c r="B12" s="815" t="s">
        <v>379</v>
      </c>
      <c r="C12" s="817"/>
      <c r="D12" s="817"/>
      <c r="E12" s="878"/>
      <c r="F12" s="41">
        <v>20</v>
      </c>
      <c r="G12" s="42" t="s">
        <v>350</v>
      </c>
      <c r="H12" s="896">
        <v>665</v>
      </c>
      <c r="I12" s="897">
        <v>665</v>
      </c>
      <c r="J12" s="43">
        <v>0</v>
      </c>
      <c r="K12" s="39">
        <v>36</v>
      </c>
      <c r="L12" s="40">
        <f t="shared" si="0"/>
        <v>0</v>
      </c>
    </row>
    <row r="13" spans="2:12" x14ac:dyDescent="0.2">
      <c r="B13" s="815" t="s">
        <v>379</v>
      </c>
      <c r="C13" s="817"/>
      <c r="D13" s="817"/>
      <c r="E13" s="878"/>
      <c r="F13" s="41">
        <v>10</v>
      </c>
      <c r="G13" s="42" t="s">
        <v>350</v>
      </c>
      <c r="H13" s="896">
        <v>568</v>
      </c>
      <c r="I13" s="897">
        <v>568</v>
      </c>
      <c r="J13" s="43">
        <v>0</v>
      </c>
      <c r="K13" s="39">
        <v>36</v>
      </c>
      <c r="L13" s="40">
        <f t="shared" si="0"/>
        <v>0</v>
      </c>
    </row>
    <row r="14" spans="2:12" x14ac:dyDescent="0.2">
      <c r="B14" s="815" t="s">
        <v>380</v>
      </c>
      <c r="C14" s="817"/>
      <c r="D14" s="817"/>
      <c r="E14" s="878"/>
      <c r="F14" s="41">
        <v>2</v>
      </c>
      <c r="G14" s="42" t="s">
        <v>350</v>
      </c>
      <c r="H14" s="896">
        <v>136</v>
      </c>
      <c r="I14" s="897">
        <v>136</v>
      </c>
      <c r="J14" s="43">
        <v>0</v>
      </c>
      <c r="K14" s="39">
        <v>36</v>
      </c>
      <c r="L14" s="40">
        <f t="shared" si="0"/>
        <v>0</v>
      </c>
    </row>
    <row r="15" spans="2:12" x14ac:dyDescent="0.2">
      <c r="B15" s="815" t="s">
        <v>381</v>
      </c>
      <c r="C15" s="817"/>
      <c r="D15" s="817"/>
      <c r="E15" s="878"/>
      <c r="F15" s="41">
        <v>20</v>
      </c>
      <c r="G15" s="42" t="s">
        <v>350</v>
      </c>
      <c r="H15" s="896">
        <v>974</v>
      </c>
      <c r="I15" s="897">
        <v>974</v>
      </c>
      <c r="J15" s="43">
        <v>0</v>
      </c>
      <c r="K15" s="39">
        <v>36</v>
      </c>
      <c r="L15" s="40">
        <f t="shared" si="0"/>
        <v>0</v>
      </c>
    </row>
    <row r="16" spans="2:12" x14ac:dyDescent="0.2">
      <c r="B16" s="815" t="s">
        <v>381</v>
      </c>
      <c r="C16" s="817"/>
      <c r="D16" s="817"/>
      <c r="E16" s="878"/>
      <c r="F16" s="41">
        <v>10</v>
      </c>
      <c r="G16" s="42" t="s">
        <v>350</v>
      </c>
      <c r="H16" s="896">
        <v>842</v>
      </c>
      <c r="I16" s="897">
        <v>842</v>
      </c>
      <c r="J16" s="43">
        <v>0</v>
      </c>
      <c r="K16" s="39">
        <v>36</v>
      </c>
      <c r="L16" s="40">
        <f t="shared" si="0"/>
        <v>0</v>
      </c>
    </row>
    <row r="17" spans="2:12" x14ac:dyDescent="0.2">
      <c r="B17" s="815" t="s">
        <v>382</v>
      </c>
      <c r="C17" s="817"/>
      <c r="D17" s="817"/>
      <c r="E17" s="878"/>
      <c r="F17" s="41">
        <v>1</v>
      </c>
      <c r="G17" s="42" t="s">
        <v>350</v>
      </c>
      <c r="H17" s="896">
        <v>136</v>
      </c>
      <c r="I17" s="897">
        <v>136</v>
      </c>
      <c r="J17" s="43">
        <v>0</v>
      </c>
      <c r="K17" s="39">
        <v>36</v>
      </c>
      <c r="L17" s="40">
        <f t="shared" si="0"/>
        <v>0</v>
      </c>
    </row>
    <row r="18" spans="2:12" ht="13.5" thickBot="1" x14ac:dyDescent="0.25">
      <c r="B18" s="44"/>
      <c r="C18" s="45"/>
      <c r="D18" s="46"/>
      <c r="E18" s="46"/>
      <c r="F18" s="46"/>
      <c r="G18" s="46"/>
      <c r="H18" s="46"/>
      <c r="I18" s="46"/>
      <c r="J18" s="46"/>
      <c r="K18" s="46"/>
      <c r="L18" s="47"/>
    </row>
    <row r="19" spans="2:12" ht="18.75" x14ac:dyDescent="0.2">
      <c r="B19" s="886" t="s">
        <v>383</v>
      </c>
      <c r="C19" s="887"/>
      <c r="D19" s="887"/>
      <c r="E19" s="887"/>
      <c r="F19" s="887"/>
      <c r="G19" s="887"/>
      <c r="H19" s="887"/>
      <c r="I19" s="887"/>
      <c r="J19" s="887"/>
      <c r="K19" s="888"/>
      <c r="L19" s="263">
        <f>L4+L5</f>
        <v>975</v>
      </c>
    </row>
    <row r="20" spans="2:12" ht="19.5" thickBot="1" x14ac:dyDescent="0.25">
      <c r="B20" s="889" t="s">
        <v>384</v>
      </c>
      <c r="C20" s="890"/>
      <c r="D20" s="890"/>
      <c r="E20" s="890"/>
      <c r="F20" s="890"/>
      <c r="G20" s="890"/>
      <c r="H20" s="890"/>
      <c r="I20" s="890"/>
      <c r="J20" s="890"/>
      <c r="K20" s="891"/>
      <c r="L20" s="264">
        <f>L21-L19</f>
        <v>0</v>
      </c>
    </row>
    <row r="21" spans="2:12" ht="19.5" thickBot="1" x14ac:dyDescent="0.25">
      <c r="B21" s="790" t="s">
        <v>338</v>
      </c>
      <c r="C21" s="791"/>
      <c r="D21" s="791"/>
      <c r="E21" s="791"/>
      <c r="F21" s="791"/>
      <c r="G21" s="791"/>
      <c r="H21" s="791"/>
      <c r="I21" s="791"/>
      <c r="J21" s="791"/>
      <c r="K21" s="792"/>
      <c r="L21" s="238">
        <f>SUM(L4:L18)</f>
        <v>975</v>
      </c>
    </row>
    <row r="22" spans="2:12" ht="13.5" thickBot="1" x14ac:dyDescent="0.25"/>
    <row r="23" spans="2:12" ht="19.5" thickBot="1" x14ac:dyDescent="0.35">
      <c r="B23" s="873" t="s">
        <v>389</v>
      </c>
      <c r="C23" s="874"/>
      <c r="D23" s="874"/>
      <c r="E23" s="874"/>
      <c r="F23" s="874"/>
      <c r="G23" s="874"/>
      <c r="H23" s="874"/>
      <c r="I23" s="874"/>
      <c r="J23" s="874"/>
      <c r="K23" s="49"/>
      <c r="L23" s="50"/>
    </row>
    <row r="24" spans="2:12" ht="25.5" x14ac:dyDescent="0.2">
      <c r="B24" s="892" t="s">
        <v>336</v>
      </c>
      <c r="C24" s="893"/>
      <c r="D24" s="893"/>
      <c r="E24" s="893"/>
      <c r="F24" s="893"/>
      <c r="G24" s="894"/>
      <c r="H24" s="892" t="s">
        <v>339</v>
      </c>
      <c r="I24" s="895"/>
      <c r="J24" s="51" t="s">
        <v>340</v>
      </c>
      <c r="K24" s="51" t="s">
        <v>385</v>
      </c>
      <c r="L24" s="52" t="s">
        <v>337</v>
      </c>
    </row>
    <row r="25" spans="2:12" ht="31.5" customHeight="1" x14ac:dyDescent="0.2">
      <c r="B25" s="815" t="s">
        <v>386</v>
      </c>
      <c r="C25" s="817"/>
      <c r="D25" s="817"/>
      <c r="E25" s="817"/>
      <c r="F25" s="817"/>
      <c r="G25" s="878"/>
      <c r="H25" s="879">
        <v>136.5</v>
      </c>
      <c r="I25" s="880"/>
      <c r="J25" s="53">
        <v>0</v>
      </c>
      <c r="K25" s="54"/>
      <c r="L25" s="55">
        <f>H25*J25</f>
        <v>0</v>
      </c>
    </row>
    <row r="26" spans="2:12" ht="31.5" customHeight="1" x14ac:dyDescent="0.2">
      <c r="B26" s="881" t="s">
        <v>487</v>
      </c>
      <c r="C26" s="882"/>
      <c r="D26" s="882"/>
      <c r="E26" s="882"/>
      <c r="F26" s="882"/>
      <c r="G26" s="883"/>
      <c r="H26" s="879">
        <v>19.7</v>
      </c>
      <c r="I26" s="880"/>
      <c r="J26" s="240">
        <v>12</v>
      </c>
      <c r="K26" s="54"/>
      <c r="L26" s="55">
        <f>H26*J26</f>
        <v>236.39999999999998</v>
      </c>
    </row>
    <row r="27" spans="2:12" ht="31.5" customHeight="1" thickBot="1" x14ac:dyDescent="0.25">
      <c r="B27" s="881" t="s">
        <v>388</v>
      </c>
      <c r="C27" s="882"/>
      <c r="D27" s="882"/>
      <c r="E27" s="882"/>
      <c r="F27" s="882"/>
      <c r="G27" s="883"/>
      <c r="H27" s="884">
        <v>160.6</v>
      </c>
      <c r="I27" s="885"/>
      <c r="J27" s="53">
        <v>0</v>
      </c>
      <c r="K27" s="54"/>
      <c r="L27" s="55">
        <f>H27*J27</f>
        <v>0</v>
      </c>
    </row>
    <row r="28" spans="2:12" ht="19.5" thickBot="1" x14ac:dyDescent="0.25">
      <c r="B28" s="790" t="s">
        <v>342</v>
      </c>
      <c r="C28" s="791"/>
      <c r="D28" s="791"/>
      <c r="E28" s="791"/>
      <c r="F28" s="791"/>
      <c r="G28" s="791"/>
      <c r="H28" s="791"/>
      <c r="I28" s="791"/>
      <c r="J28" s="791"/>
      <c r="K28" s="792"/>
      <c r="L28" s="56">
        <f>SUM(L25:L27)</f>
        <v>236.39999999999998</v>
      </c>
    </row>
    <row r="29" spans="2:12" ht="13.5" thickBot="1" x14ac:dyDescent="0.25"/>
    <row r="30" spans="2:12" ht="19.5" thickBot="1" x14ac:dyDescent="0.35">
      <c r="B30" s="873" t="s">
        <v>343</v>
      </c>
      <c r="C30" s="874"/>
      <c r="D30" s="874"/>
      <c r="E30" s="874"/>
      <c r="F30" s="874"/>
      <c r="G30" s="874"/>
      <c r="H30" s="874"/>
      <c r="I30" s="874"/>
      <c r="J30" s="874"/>
      <c r="K30" s="49"/>
      <c r="L30" s="50"/>
    </row>
    <row r="31" spans="2:12" ht="13.5" thickBot="1" x14ac:dyDescent="0.25">
      <c r="B31" s="59" t="s">
        <v>391</v>
      </c>
      <c r="C31" s="60"/>
      <c r="D31" s="61"/>
      <c r="E31" s="61"/>
      <c r="F31" s="61"/>
      <c r="G31" s="62"/>
      <c r="H31" s="62"/>
      <c r="I31" s="62"/>
      <c r="J31" s="62"/>
      <c r="K31" s="62"/>
      <c r="L31" s="63"/>
    </row>
    <row r="32" spans="2:12" ht="36.75" thickBot="1" x14ac:dyDescent="0.25">
      <c r="B32" s="286" t="s">
        <v>344</v>
      </c>
      <c r="C32" s="875" t="s">
        <v>345</v>
      </c>
      <c r="D32" s="876"/>
      <c r="E32" s="285" t="s">
        <v>346</v>
      </c>
      <c r="F32" s="284" t="s">
        <v>347</v>
      </c>
      <c r="G32" s="835" t="s">
        <v>340</v>
      </c>
      <c r="H32" s="877"/>
      <c r="I32" s="236" t="s">
        <v>348</v>
      </c>
      <c r="J32" s="51" t="s">
        <v>392</v>
      </c>
      <c r="K32" s="67" t="s">
        <v>385</v>
      </c>
      <c r="L32" s="52" t="s">
        <v>337</v>
      </c>
    </row>
    <row r="33" spans="2:12" ht="15" x14ac:dyDescent="0.2">
      <c r="B33" s="68" t="s">
        <v>393</v>
      </c>
      <c r="C33" s="69">
        <v>1</v>
      </c>
      <c r="D33" s="70" t="s">
        <v>349</v>
      </c>
      <c r="E33" s="71">
        <v>100</v>
      </c>
      <c r="F33" s="72">
        <v>1</v>
      </c>
      <c r="G33" s="870">
        <v>2</v>
      </c>
      <c r="H33" s="871"/>
      <c r="I33" s="73"/>
      <c r="J33" s="74">
        <f t="shared" ref="J33:J38" si="1">G33*E33</f>
        <v>200</v>
      </c>
      <c r="K33" s="73"/>
      <c r="L33" s="75">
        <f>J33*CT_VALEUR_POINT*(1-CT_REMISE_POINTS)</f>
        <v>90.000000000000014</v>
      </c>
    </row>
    <row r="34" spans="2:12" x14ac:dyDescent="0.2">
      <c r="B34" s="76" t="s">
        <v>394</v>
      </c>
      <c r="C34" s="77">
        <v>100</v>
      </c>
      <c r="D34" s="78" t="s">
        <v>395</v>
      </c>
      <c r="E34" s="79">
        <v>150</v>
      </c>
      <c r="F34" s="80">
        <v>1</v>
      </c>
      <c r="G34" s="838">
        <v>2</v>
      </c>
      <c r="H34" s="872"/>
      <c r="I34" s="81"/>
      <c r="J34" s="89">
        <f t="shared" si="1"/>
        <v>300</v>
      </c>
      <c r="K34" s="81"/>
      <c r="L34" s="82">
        <f t="shared" ref="L34:L52" si="2">J34*CT_VALEUR_POINT*(1-CT_REMISE_POINTS)</f>
        <v>135.00000000000003</v>
      </c>
    </row>
    <row r="35" spans="2:12" ht="15" x14ac:dyDescent="0.2">
      <c r="B35" s="83" t="s">
        <v>396</v>
      </c>
      <c r="C35" s="84">
        <v>100</v>
      </c>
      <c r="D35" s="85" t="s">
        <v>395</v>
      </c>
      <c r="E35" s="86">
        <v>150</v>
      </c>
      <c r="F35" s="87">
        <v>1</v>
      </c>
      <c r="G35" s="838">
        <v>1</v>
      </c>
      <c r="H35" s="839"/>
      <c r="I35" s="88"/>
      <c r="J35" s="89">
        <f t="shared" si="1"/>
        <v>150</v>
      </c>
      <c r="K35" s="88"/>
      <c r="L35" s="90">
        <f t="shared" si="2"/>
        <v>67.500000000000014</v>
      </c>
    </row>
    <row r="36" spans="2:12" ht="15" x14ac:dyDescent="0.2">
      <c r="B36" s="83" t="s">
        <v>351</v>
      </c>
      <c r="C36" s="84">
        <v>8</v>
      </c>
      <c r="D36" s="85" t="s">
        <v>352</v>
      </c>
      <c r="E36" s="86">
        <v>64</v>
      </c>
      <c r="F36" s="87">
        <v>1</v>
      </c>
      <c r="G36" s="838">
        <v>1</v>
      </c>
      <c r="H36" s="839"/>
      <c r="I36" s="88"/>
      <c r="J36" s="89">
        <f t="shared" si="1"/>
        <v>64</v>
      </c>
      <c r="K36" s="88"/>
      <c r="L36" s="90">
        <f t="shared" si="2"/>
        <v>28.800000000000004</v>
      </c>
    </row>
    <row r="37" spans="2:12" ht="15" x14ac:dyDescent="0.2">
      <c r="B37" s="83" t="s">
        <v>353</v>
      </c>
      <c r="C37" s="84">
        <v>1</v>
      </c>
      <c r="D37" s="85" t="s">
        <v>354</v>
      </c>
      <c r="E37" s="86">
        <v>75</v>
      </c>
      <c r="F37" s="87">
        <v>1</v>
      </c>
      <c r="G37" s="838">
        <v>6</v>
      </c>
      <c r="H37" s="839"/>
      <c r="I37" s="88"/>
      <c r="J37" s="89">
        <f t="shared" si="1"/>
        <v>450</v>
      </c>
      <c r="K37" s="88"/>
      <c r="L37" s="90">
        <f t="shared" si="2"/>
        <v>202.50000000000003</v>
      </c>
    </row>
    <row r="38" spans="2:12" ht="15.75" thickBot="1" x14ac:dyDescent="0.25">
      <c r="B38" s="91" t="s">
        <v>355</v>
      </c>
      <c r="C38" s="92">
        <v>1</v>
      </c>
      <c r="D38" s="93" t="s">
        <v>356</v>
      </c>
      <c r="E38" s="94">
        <v>110</v>
      </c>
      <c r="F38" s="95">
        <v>1</v>
      </c>
      <c r="G38" s="868">
        <v>0</v>
      </c>
      <c r="H38" s="869"/>
      <c r="I38" s="96"/>
      <c r="J38" s="97">
        <f t="shared" si="1"/>
        <v>0</v>
      </c>
      <c r="K38" s="96"/>
      <c r="L38" s="98">
        <f t="shared" si="2"/>
        <v>0</v>
      </c>
    </row>
    <row r="39" spans="2:12" ht="13.5" thickBot="1" x14ac:dyDescent="0.25">
      <c r="B39" s="99"/>
      <c r="C39" s="45"/>
      <c r="D39" s="46"/>
      <c r="E39" s="100"/>
      <c r="F39" s="101"/>
      <c r="G39" s="102"/>
      <c r="H39" s="103"/>
      <c r="I39" s="103"/>
      <c r="J39" s="102"/>
      <c r="K39" s="103"/>
      <c r="L39" s="104">
        <f t="shared" si="2"/>
        <v>0</v>
      </c>
    </row>
    <row r="40" spans="2:12" ht="15" x14ac:dyDescent="0.2">
      <c r="B40" s="68" t="s">
        <v>397</v>
      </c>
      <c r="C40" s="69">
        <v>1</v>
      </c>
      <c r="D40" s="70" t="s">
        <v>357</v>
      </c>
      <c r="E40" s="71">
        <v>350</v>
      </c>
      <c r="F40" s="72">
        <v>36</v>
      </c>
      <c r="G40" s="870">
        <v>8</v>
      </c>
      <c r="H40" s="871"/>
      <c r="I40" s="73"/>
      <c r="J40" s="74">
        <f>G40*E40</f>
        <v>2800</v>
      </c>
      <c r="K40" s="73"/>
      <c r="L40" s="75">
        <f>J40*CT_VALEUR_POINT*(1-CT_REMISE_POINTS)</f>
        <v>1260.0000000000002</v>
      </c>
    </row>
    <row r="41" spans="2:12" x14ac:dyDescent="0.2">
      <c r="B41" s="105" t="s">
        <v>397</v>
      </c>
      <c r="C41" s="77">
        <v>1</v>
      </c>
      <c r="D41" s="106" t="s">
        <v>357</v>
      </c>
      <c r="E41" s="107">
        <v>650</v>
      </c>
      <c r="F41" s="108">
        <v>1</v>
      </c>
      <c r="G41" s="838">
        <v>0</v>
      </c>
      <c r="H41" s="872"/>
      <c r="I41" s="109"/>
      <c r="J41" s="89">
        <f>G41*E41</f>
        <v>0</v>
      </c>
      <c r="K41" s="109"/>
      <c r="L41" s="110">
        <f>J41*CT_VALEUR_POINT*(1-CT_REMISE_POINTS)</f>
        <v>0</v>
      </c>
    </row>
    <row r="42" spans="2:12" ht="13.5" thickBot="1" x14ac:dyDescent="0.25">
      <c r="B42" s="91" t="s">
        <v>398</v>
      </c>
      <c r="C42" s="84">
        <v>16</v>
      </c>
      <c r="D42" s="93" t="s">
        <v>358</v>
      </c>
      <c r="E42" s="94">
        <v>192</v>
      </c>
      <c r="F42" s="95">
        <v>1</v>
      </c>
      <c r="G42" s="849">
        <v>88</v>
      </c>
      <c r="H42" s="857"/>
      <c r="I42" s="96"/>
      <c r="J42" s="97">
        <f>G42*E42</f>
        <v>16896</v>
      </c>
      <c r="K42" s="96"/>
      <c r="L42" s="98">
        <f t="shared" si="2"/>
        <v>7603.2000000000007</v>
      </c>
    </row>
    <row r="43" spans="2:12" ht="13.5" thickBot="1" x14ac:dyDescent="0.25">
      <c r="B43" s="99"/>
      <c r="C43" s="165"/>
      <c r="D43" s="166"/>
      <c r="E43" s="101"/>
      <c r="F43" s="101"/>
      <c r="G43" s="102"/>
      <c r="H43" s="103"/>
      <c r="I43" s="103"/>
      <c r="J43" s="102"/>
      <c r="K43" s="103"/>
      <c r="L43" s="104">
        <f t="shared" si="2"/>
        <v>0</v>
      </c>
    </row>
    <row r="44" spans="2:12" ht="15" x14ac:dyDescent="0.2">
      <c r="B44" s="858" t="s">
        <v>399</v>
      </c>
      <c r="C44" s="116">
        <v>10</v>
      </c>
      <c r="D44" s="70" t="s">
        <v>400</v>
      </c>
      <c r="E44" s="71">
        <v>2400</v>
      </c>
      <c r="F44" s="72">
        <v>1</v>
      </c>
      <c r="G44" s="860">
        <v>5</v>
      </c>
      <c r="H44" s="861"/>
      <c r="I44" s="73"/>
      <c r="J44" s="74">
        <f>G44*E44</f>
        <v>12000</v>
      </c>
      <c r="K44" s="112"/>
      <c r="L44" s="75">
        <f t="shared" si="2"/>
        <v>5400.0000000000009</v>
      </c>
    </row>
    <row r="45" spans="2:12" ht="15" customHeight="1" x14ac:dyDescent="0.2">
      <c r="B45" s="859"/>
      <c r="C45" s="118">
        <v>500</v>
      </c>
      <c r="D45" s="85" t="s">
        <v>358</v>
      </c>
      <c r="E45" s="107">
        <v>160</v>
      </c>
      <c r="F45" s="108">
        <v>1</v>
      </c>
      <c r="G45" s="866">
        <v>4</v>
      </c>
      <c r="H45" s="867"/>
      <c r="I45" s="109"/>
      <c r="J45" s="89">
        <f>G45*E45</f>
        <v>640</v>
      </c>
      <c r="K45" s="113"/>
      <c r="L45" s="110">
        <f>J45*CT_VALEUR_POINT*(1-CT_REMISE_POINTS)</f>
        <v>288.00000000000006</v>
      </c>
    </row>
    <row r="46" spans="2:12" ht="15" customHeight="1" x14ac:dyDescent="0.2">
      <c r="B46" s="864" t="s">
        <v>360</v>
      </c>
      <c r="C46" s="121">
        <v>10</v>
      </c>
      <c r="D46" s="122" t="s">
        <v>400</v>
      </c>
      <c r="E46" s="107">
        <v>600</v>
      </c>
      <c r="F46" s="108">
        <v>1</v>
      </c>
      <c r="G46" s="866">
        <v>6</v>
      </c>
      <c r="H46" s="867"/>
      <c r="I46" s="109"/>
      <c r="J46" s="89">
        <f>G46*E46</f>
        <v>3600</v>
      </c>
      <c r="K46" s="113"/>
      <c r="L46" s="110">
        <f>J46*CT_VALEUR_POINT*(1-CT_REMISE_POINTS)</f>
        <v>1620.0000000000002</v>
      </c>
    </row>
    <row r="47" spans="2:12" ht="15" customHeight="1" thickBot="1" x14ac:dyDescent="0.25">
      <c r="B47" s="865"/>
      <c r="C47" s="128">
        <v>500</v>
      </c>
      <c r="D47" s="93" t="s">
        <v>358</v>
      </c>
      <c r="E47" s="94">
        <v>40</v>
      </c>
      <c r="F47" s="95">
        <v>1</v>
      </c>
      <c r="G47" s="849">
        <v>4</v>
      </c>
      <c r="H47" s="850"/>
      <c r="I47" s="96"/>
      <c r="J47" s="97">
        <f>G47*E47</f>
        <v>160</v>
      </c>
      <c r="K47" s="114"/>
      <c r="L47" s="98">
        <f t="shared" si="2"/>
        <v>72.000000000000014</v>
      </c>
    </row>
    <row r="48" spans="2:12" ht="13.5" thickBot="1" x14ac:dyDescent="0.25">
      <c r="B48" s="99"/>
      <c r="C48" s="45"/>
      <c r="D48" s="46"/>
      <c r="E48" s="100"/>
      <c r="F48" s="101"/>
      <c r="G48" s="102"/>
      <c r="H48" s="103"/>
      <c r="I48" s="103"/>
      <c r="J48" s="102"/>
      <c r="K48" s="103"/>
      <c r="L48" s="115">
        <f t="shared" si="2"/>
        <v>0</v>
      </c>
    </row>
    <row r="49" spans="2:12" ht="15" x14ac:dyDescent="0.2">
      <c r="B49" s="68" t="s">
        <v>401</v>
      </c>
      <c r="C49" s="116">
        <v>1</v>
      </c>
      <c r="D49" s="70" t="s">
        <v>361</v>
      </c>
      <c r="E49" s="71">
        <v>20</v>
      </c>
      <c r="F49" s="117">
        <v>1</v>
      </c>
      <c r="G49" s="860">
        <v>55</v>
      </c>
      <c r="H49" s="861"/>
      <c r="I49" s="73"/>
      <c r="J49" s="74">
        <f>G49*E49</f>
        <v>1100</v>
      </c>
      <c r="K49" s="112"/>
      <c r="L49" s="75">
        <f t="shared" si="2"/>
        <v>495.00000000000006</v>
      </c>
    </row>
    <row r="50" spans="2:12" ht="15" x14ac:dyDescent="0.2">
      <c r="B50" s="83" t="s">
        <v>402</v>
      </c>
      <c r="C50" s="118">
        <v>1</v>
      </c>
      <c r="D50" s="85" t="s">
        <v>403</v>
      </c>
      <c r="E50" s="86">
        <v>60</v>
      </c>
      <c r="F50" s="119">
        <v>1</v>
      </c>
      <c r="G50" s="846">
        <v>0</v>
      </c>
      <c r="H50" s="847"/>
      <c r="I50" s="88"/>
      <c r="J50" s="89">
        <f>G50*E50</f>
        <v>0</v>
      </c>
      <c r="K50" s="88"/>
      <c r="L50" s="90">
        <f t="shared" si="2"/>
        <v>0</v>
      </c>
    </row>
    <row r="51" spans="2:12" x14ac:dyDescent="0.2">
      <c r="B51" s="120" t="s">
        <v>404</v>
      </c>
      <c r="C51" s="121">
        <v>100</v>
      </c>
      <c r="D51" s="122" t="s">
        <v>395</v>
      </c>
      <c r="E51" s="123">
        <v>850</v>
      </c>
      <c r="F51" s="124">
        <v>1</v>
      </c>
      <c r="G51" s="846">
        <v>0</v>
      </c>
      <c r="H51" s="848"/>
      <c r="I51" s="125"/>
      <c r="J51" s="126">
        <f>G51*E51</f>
        <v>0</v>
      </c>
      <c r="K51" s="125"/>
      <c r="L51" s="127">
        <f>J51*CT_VALEUR_POINT*(1-CT_REMISE_POINTS)</f>
        <v>0</v>
      </c>
    </row>
    <row r="52" spans="2:12" ht="15.75" thickBot="1" x14ac:dyDescent="0.25">
      <c r="B52" s="91" t="s">
        <v>154</v>
      </c>
      <c r="C52" s="128">
        <v>1</v>
      </c>
      <c r="D52" s="93" t="s">
        <v>155</v>
      </c>
      <c r="E52" s="94">
        <v>125</v>
      </c>
      <c r="F52" s="129">
        <v>1</v>
      </c>
      <c r="G52" s="849">
        <v>1</v>
      </c>
      <c r="H52" s="850"/>
      <c r="I52" s="96"/>
      <c r="J52" s="97">
        <f>G52*E52</f>
        <v>125</v>
      </c>
      <c r="K52" s="96"/>
      <c r="L52" s="98">
        <f t="shared" si="2"/>
        <v>56.250000000000007</v>
      </c>
    </row>
    <row r="53" spans="2:12" ht="13.5" thickBot="1" x14ac:dyDescent="0.25">
      <c r="B53" s="44"/>
      <c r="C53" s="100"/>
      <c r="D53" s="46"/>
      <c r="E53" s="46"/>
      <c r="F53" s="46"/>
      <c r="G53" s="46"/>
      <c r="H53" s="46"/>
      <c r="I53" s="46"/>
      <c r="J53" s="46"/>
      <c r="K53" s="46"/>
      <c r="L53" s="46"/>
    </row>
    <row r="54" spans="2:12" ht="19.5" thickBot="1" x14ac:dyDescent="0.25">
      <c r="B54" s="130" t="s">
        <v>362</v>
      </c>
      <c r="C54" s="851">
        <v>1.5</v>
      </c>
      <c r="D54" s="852"/>
      <c r="E54" s="853" t="s">
        <v>405</v>
      </c>
      <c r="F54" s="854"/>
      <c r="G54" s="131">
        <v>0.7</v>
      </c>
      <c r="H54" s="855" t="s">
        <v>406</v>
      </c>
      <c r="I54" s="856"/>
      <c r="J54" s="132">
        <f>SUM(J33:J52)</f>
        <v>38485</v>
      </c>
      <c r="K54" s="133" t="s">
        <v>407</v>
      </c>
      <c r="L54" s="134">
        <f>SUM(L33:L52)</f>
        <v>17318.25</v>
      </c>
    </row>
    <row r="55" spans="2:12" ht="13.5" thickBot="1" x14ac:dyDescent="0.25">
      <c r="B55" s="135" t="s">
        <v>408</v>
      </c>
      <c r="C55" s="60"/>
      <c r="D55" s="111"/>
      <c r="E55" s="111"/>
      <c r="F55" s="111"/>
      <c r="G55" s="111"/>
      <c r="H55" s="111"/>
      <c r="I55" s="111"/>
      <c r="J55" s="111"/>
      <c r="K55" s="111"/>
      <c r="L55" s="136"/>
    </row>
    <row r="56" spans="2:12" ht="26.25" thickBot="1" x14ac:dyDescent="0.25">
      <c r="B56" s="137" t="s">
        <v>344</v>
      </c>
      <c r="C56" s="833" t="s">
        <v>345</v>
      </c>
      <c r="D56" s="834"/>
      <c r="E56" s="289" t="s">
        <v>409</v>
      </c>
      <c r="F56" s="290" t="s">
        <v>369</v>
      </c>
      <c r="G56" s="835" t="s">
        <v>340</v>
      </c>
      <c r="H56" s="836"/>
      <c r="I56" s="835" t="s">
        <v>348</v>
      </c>
      <c r="J56" s="837"/>
      <c r="K56" s="51" t="s">
        <v>385</v>
      </c>
      <c r="L56" s="52" t="s">
        <v>337</v>
      </c>
    </row>
    <row r="57" spans="2:12" ht="15" x14ac:dyDescent="0.25">
      <c r="B57" s="140" t="s">
        <v>410</v>
      </c>
      <c r="C57" s="141">
        <v>5</v>
      </c>
      <c r="D57" s="142" t="s">
        <v>411</v>
      </c>
      <c r="E57" s="143">
        <v>139</v>
      </c>
      <c r="F57" s="144">
        <v>1</v>
      </c>
      <c r="G57" s="838">
        <v>0</v>
      </c>
      <c r="H57" s="839"/>
      <c r="I57" s="840"/>
      <c r="J57" s="841"/>
      <c r="K57" s="145"/>
      <c r="L57" s="146">
        <f>E57*G57</f>
        <v>0</v>
      </c>
    </row>
    <row r="58" spans="2:12" ht="15" x14ac:dyDescent="0.25">
      <c r="B58" s="147" t="s">
        <v>412</v>
      </c>
      <c r="C58" s="148">
        <v>1</v>
      </c>
      <c r="D58" s="149" t="s">
        <v>359</v>
      </c>
      <c r="E58" s="150">
        <v>890</v>
      </c>
      <c r="F58" s="151">
        <v>36</v>
      </c>
      <c r="G58" s="838">
        <v>1</v>
      </c>
      <c r="H58" s="839"/>
      <c r="I58" s="842"/>
      <c r="J58" s="843"/>
      <c r="K58" s="152"/>
      <c r="L58" s="90">
        <f>E58*G58</f>
        <v>890</v>
      </c>
    </row>
    <row r="59" spans="2:12" ht="26.25" thickBot="1" x14ac:dyDescent="0.3">
      <c r="B59" s="153" t="s">
        <v>413</v>
      </c>
      <c r="C59" s="154">
        <v>1</v>
      </c>
      <c r="D59" s="155" t="s">
        <v>414</v>
      </c>
      <c r="E59" s="156">
        <v>90</v>
      </c>
      <c r="F59" s="157">
        <v>1</v>
      </c>
      <c r="G59" s="917">
        <v>1</v>
      </c>
      <c r="H59" s="918"/>
      <c r="I59" s="823"/>
      <c r="J59" s="824"/>
      <c r="K59" s="152"/>
      <c r="L59" s="90">
        <f>E59*G59</f>
        <v>90</v>
      </c>
    </row>
    <row r="60" spans="2:12" ht="16.5" thickBot="1" x14ac:dyDescent="0.25">
      <c r="B60" s="158"/>
      <c r="C60" s="159"/>
      <c r="D60" s="159"/>
      <c r="E60" s="159"/>
      <c r="F60" s="159"/>
      <c r="G60" s="159"/>
      <c r="H60" s="160"/>
      <c r="I60" s="160"/>
      <c r="J60" s="100"/>
      <c r="K60" s="161" t="s">
        <v>407</v>
      </c>
      <c r="L60" s="162">
        <f>SUM(L57:L59)</f>
        <v>980</v>
      </c>
    </row>
    <row r="61" spans="2:12" ht="15.75" thickBot="1" x14ac:dyDescent="0.3">
      <c r="B61" s="158"/>
      <c r="C61" s="159"/>
      <c r="D61" s="159"/>
      <c r="E61" s="159"/>
      <c r="F61" s="159"/>
      <c r="G61" s="159"/>
      <c r="H61" s="160"/>
      <c r="I61" s="160"/>
      <c r="J61" s="100"/>
      <c r="K61" s="163"/>
      <c r="L61" s="164"/>
    </row>
    <row r="62" spans="2:12" ht="19.5" thickBot="1" x14ac:dyDescent="0.25">
      <c r="B62" s="825" t="s">
        <v>363</v>
      </c>
      <c r="C62" s="826"/>
      <c r="D62" s="826"/>
      <c r="E62" s="826"/>
      <c r="F62" s="826"/>
      <c r="G62" s="826"/>
      <c r="H62" s="826"/>
      <c r="I62" s="826"/>
      <c r="J62" s="826"/>
      <c r="K62" s="827"/>
      <c r="L62" s="162">
        <f>L60+L54</f>
        <v>18298.25</v>
      </c>
    </row>
    <row r="63" spans="2:12" ht="13.5" thickBot="1" x14ac:dyDescent="0.25"/>
    <row r="64" spans="2:12" ht="19.5" thickBot="1" x14ac:dyDescent="0.35">
      <c r="B64" s="287" t="s">
        <v>415</v>
      </c>
      <c r="C64" s="288"/>
      <c r="D64" s="288"/>
      <c r="E64" s="288"/>
      <c r="F64" s="288"/>
      <c r="G64" s="288"/>
      <c r="H64" s="288"/>
      <c r="I64" s="288"/>
      <c r="J64" s="288"/>
      <c r="K64" s="49"/>
      <c r="L64" s="50"/>
    </row>
    <row r="65" spans="2:12" ht="26.25" thickBot="1" x14ac:dyDescent="0.25">
      <c r="B65" s="828" t="s">
        <v>364</v>
      </c>
      <c r="C65" s="829"/>
      <c r="D65" s="829"/>
      <c r="E65" s="829"/>
      <c r="F65" s="829"/>
      <c r="G65" s="829"/>
      <c r="H65" s="51" t="s">
        <v>345</v>
      </c>
      <c r="I65" s="51" t="s">
        <v>339</v>
      </c>
      <c r="J65" s="67" t="s">
        <v>340</v>
      </c>
      <c r="K65" s="67" t="s">
        <v>341</v>
      </c>
      <c r="L65" s="52" t="s">
        <v>337</v>
      </c>
    </row>
    <row r="66" spans="2:12" x14ac:dyDescent="0.2">
      <c r="B66" s="830" t="s">
        <v>416</v>
      </c>
      <c r="C66" s="831"/>
      <c r="D66" s="831"/>
      <c r="E66" s="831"/>
      <c r="F66" s="831"/>
      <c r="G66" s="832"/>
      <c r="H66" s="169">
        <v>0.09</v>
      </c>
      <c r="I66" s="170">
        <f>ROUNDUP(L62*H66,0)</f>
        <v>1647</v>
      </c>
      <c r="J66" s="245">
        <v>1</v>
      </c>
      <c r="K66" s="172"/>
      <c r="L66" s="173">
        <f>I66*J66</f>
        <v>1647</v>
      </c>
    </row>
    <row r="67" spans="2:12" x14ac:dyDescent="0.2">
      <c r="B67" s="809" t="s">
        <v>417</v>
      </c>
      <c r="C67" s="810"/>
      <c r="D67" s="810"/>
      <c r="E67" s="810"/>
      <c r="F67" s="810"/>
      <c r="G67" s="811"/>
      <c r="H67" s="174">
        <v>1</v>
      </c>
      <c r="I67" s="175">
        <v>115</v>
      </c>
      <c r="J67" s="291">
        <v>13</v>
      </c>
      <c r="K67" s="176"/>
      <c r="L67" s="177">
        <f>I67*J67</f>
        <v>1495</v>
      </c>
    </row>
    <row r="68" spans="2:12" x14ac:dyDescent="0.2">
      <c r="B68" s="809" t="s">
        <v>418</v>
      </c>
      <c r="C68" s="810"/>
      <c r="D68" s="810"/>
      <c r="E68" s="810"/>
      <c r="F68" s="810"/>
      <c r="G68" s="811"/>
      <c r="H68" s="174">
        <v>1</v>
      </c>
      <c r="I68" s="175">
        <v>100</v>
      </c>
      <c r="J68" s="291">
        <v>12</v>
      </c>
      <c r="K68" s="176"/>
      <c r="L68" s="177">
        <f t="shared" ref="L68:L75" si="3">I68*J68</f>
        <v>1200</v>
      </c>
    </row>
    <row r="69" spans="2:12" x14ac:dyDescent="0.2">
      <c r="B69" s="809" t="s">
        <v>419</v>
      </c>
      <c r="C69" s="810"/>
      <c r="D69" s="810"/>
      <c r="E69" s="810"/>
      <c r="F69" s="810"/>
      <c r="G69" s="811"/>
      <c r="H69" s="174">
        <v>1</v>
      </c>
      <c r="I69" s="175">
        <v>85</v>
      </c>
      <c r="J69" s="291">
        <v>11</v>
      </c>
      <c r="K69" s="176"/>
      <c r="L69" s="177">
        <f t="shared" si="3"/>
        <v>935</v>
      </c>
    </row>
    <row r="70" spans="2:12" x14ac:dyDescent="0.2">
      <c r="B70" s="809" t="s">
        <v>420</v>
      </c>
      <c r="C70" s="810"/>
      <c r="D70" s="810"/>
      <c r="E70" s="810"/>
      <c r="F70" s="810"/>
      <c r="G70" s="811"/>
      <c r="H70" s="174">
        <v>1</v>
      </c>
      <c r="I70" s="175">
        <v>110</v>
      </c>
      <c r="J70" s="245">
        <v>0</v>
      </c>
      <c r="K70" s="176"/>
      <c r="L70" s="177">
        <f t="shared" si="3"/>
        <v>0</v>
      </c>
    </row>
    <row r="71" spans="2:12" x14ac:dyDescent="0.2">
      <c r="B71" s="809" t="s">
        <v>421</v>
      </c>
      <c r="C71" s="810"/>
      <c r="D71" s="810"/>
      <c r="E71" s="810"/>
      <c r="F71" s="810"/>
      <c r="G71" s="811"/>
      <c r="H71" s="174">
        <v>1</v>
      </c>
      <c r="I71" s="175">
        <v>90</v>
      </c>
      <c r="J71" s="245">
        <v>0</v>
      </c>
      <c r="K71" s="178"/>
      <c r="L71" s="177">
        <f t="shared" si="3"/>
        <v>0</v>
      </c>
    </row>
    <row r="72" spans="2:12" x14ac:dyDescent="0.2">
      <c r="B72" s="809" t="s">
        <v>422</v>
      </c>
      <c r="C72" s="810"/>
      <c r="D72" s="810"/>
      <c r="E72" s="810"/>
      <c r="F72" s="810"/>
      <c r="G72" s="811"/>
      <c r="H72" s="174">
        <v>1</v>
      </c>
      <c r="I72" s="175">
        <v>80</v>
      </c>
      <c r="J72" s="245">
        <v>0</v>
      </c>
      <c r="K72" s="178"/>
      <c r="L72" s="177">
        <f t="shared" si="3"/>
        <v>0</v>
      </c>
    </row>
    <row r="73" spans="2:12" x14ac:dyDescent="0.2">
      <c r="B73" s="809" t="s">
        <v>437</v>
      </c>
      <c r="C73" s="810"/>
      <c r="D73" s="810"/>
      <c r="E73" s="810"/>
      <c r="F73" s="810"/>
      <c r="G73" s="811"/>
      <c r="H73" s="174">
        <v>1</v>
      </c>
      <c r="I73" s="175">
        <v>950</v>
      </c>
      <c r="J73" s="245">
        <v>1</v>
      </c>
      <c r="K73" s="176"/>
      <c r="L73" s="177">
        <f t="shared" si="3"/>
        <v>950</v>
      </c>
    </row>
    <row r="74" spans="2:12" x14ac:dyDescent="0.2">
      <c r="B74" s="809" t="s">
        <v>423</v>
      </c>
      <c r="C74" s="810"/>
      <c r="D74" s="810"/>
      <c r="E74" s="810"/>
      <c r="F74" s="810"/>
      <c r="G74" s="811"/>
      <c r="H74" s="174">
        <v>1</v>
      </c>
      <c r="I74" s="175">
        <v>10</v>
      </c>
      <c r="J74" s="245">
        <v>0</v>
      </c>
      <c r="K74" s="179"/>
      <c r="L74" s="177">
        <f t="shared" si="3"/>
        <v>0</v>
      </c>
    </row>
    <row r="75" spans="2:12" x14ac:dyDescent="0.2">
      <c r="B75" s="809" t="s">
        <v>424</v>
      </c>
      <c r="C75" s="810"/>
      <c r="D75" s="810"/>
      <c r="E75" s="810"/>
      <c r="F75" s="180"/>
      <c r="G75" s="181"/>
      <c r="H75" s="278">
        <v>1</v>
      </c>
      <c r="I75" s="183">
        <v>2590</v>
      </c>
      <c r="J75" s="245">
        <v>1</v>
      </c>
      <c r="K75" s="179"/>
      <c r="L75" s="184">
        <f t="shared" si="3"/>
        <v>2590</v>
      </c>
    </row>
    <row r="76" spans="2:12" ht="12.75" customHeight="1" thickBot="1" x14ac:dyDescent="0.3">
      <c r="B76" s="812" t="s">
        <v>425</v>
      </c>
      <c r="C76" s="813"/>
      <c r="D76" s="813"/>
      <c r="E76" s="813"/>
      <c r="F76" s="813"/>
      <c r="G76" s="814"/>
      <c r="H76" s="235">
        <v>1</v>
      </c>
      <c r="I76" s="185">
        <v>130</v>
      </c>
      <c r="J76" s="186">
        <v>0</v>
      </c>
      <c r="K76" s="187"/>
      <c r="L76" s="188">
        <f>I76*J76</f>
        <v>0</v>
      </c>
    </row>
    <row r="77" spans="2:12" ht="15" x14ac:dyDescent="0.25">
      <c r="B77" s="807" t="s">
        <v>426</v>
      </c>
      <c r="C77" s="808"/>
      <c r="D77" s="808"/>
      <c r="E77" s="808"/>
      <c r="F77" s="808"/>
      <c r="G77" s="808"/>
      <c r="H77" s="189"/>
      <c r="I77" s="189"/>
      <c r="J77" s="190"/>
      <c r="K77" s="191"/>
      <c r="L77" s="192"/>
    </row>
    <row r="78" spans="2:12" x14ac:dyDescent="0.2">
      <c r="B78" s="815" t="s">
        <v>427</v>
      </c>
      <c r="C78" s="816"/>
      <c r="D78" s="817" t="s">
        <v>427</v>
      </c>
      <c r="E78" s="816"/>
      <c r="F78" s="817" t="s">
        <v>427</v>
      </c>
      <c r="G78" s="818"/>
      <c r="H78" s="193" t="s">
        <v>428</v>
      </c>
      <c r="I78" s="194"/>
      <c r="J78" s="171">
        <v>0</v>
      </c>
      <c r="K78" s="195"/>
      <c r="L78" s="196">
        <f>I78*J78</f>
        <v>0</v>
      </c>
    </row>
    <row r="79" spans="2:12" x14ac:dyDescent="0.2">
      <c r="B79" s="197" t="s">
        <v>429</v>
      </c>
      <c r="C79" s="280"/>
      <c r="D79" s="280"/>
      <c r="E79" s="280"/>
      <c r="F79" s="280"/>
      <c r="G79" s="282"/>
      <c r="H79" s="193">
        <v>1</v>
      </c>
      <c r="I79" s="200">
        <v>150</v>
      </c>
      <c r="J79" s="171">
        <v>0</v>
      </c>
      <c r="K79" s="195"/>
      <c r="L79" s="196">
        <f t="shared" ref="L79:L86" si="4">I79*J79</f>
        <v>0</v>
      </c>
    </row>
    <row r="80" spans="2:12" x14ac:dyDescent="0.2">
      <c r="B80" s="279" t="s">
        <v>430</v>
      </c>
      <c r="C80" s="280"/>
      <c r="D80" s="281"/>
      <c r="E80" s="280"/>
      <c r="F80" s="281"/>
      <c r="G80" s="282"/>
      <c r="H80" s="193">
        <v>1</v>
      </c>
      <c r="I80" s="200">
        <v>85</v>
      </c>
      <c r="J80" s="171">
        <v>0</v>
      </c>
      <c r="K80" s="195"/>
      <c r="L80" s="196">
        <f t="shared" si="4"/>
        <v>0</v>
      </c>
    </row>
    <row r="81" spans="2:12" x14ac:dyDescent="0.2">
      <c r="B81" s="197" t="s">
        <v>431</v>
      </c>
      <c r="C81" s="280"/>
      <c r="D81" s="280"/>
      <c r="E81" s="280"/>
      <c r="F81" s="280"/>
      <c r="G81" s="282"/>
      <c r="H81" s="193">
        <v>1</v>
      </c>
      <c r="I81" s="200">
        <v>55</v>
      </c>
      <c r="J81" s="171">
        <v>0</v>
      </c>
      <c r="K81" s="195"/>
      <c r="L81" s="196">
        <f t="shared" si="4"/>
        <v>0</v>
      </c>
    </row>
    <row r="82" spans="2:12" x14ac:dyDescent="0.2">
      <c r="B82" s="197" t="s">
        <v>432</v>
      </c>
      <c r="C82" s="280"/>
      <c r="D82" s="280"/>
      <c r="E82" s="280"/>
      <c r="F82" s="280"/>
      <c r="G82" s="282"/>
      <c r="H82" s="193">
        <v>1</v>
      </c>
      <c r="I82" s="200">
        <v>35</v>
      </c>
      <c r="J82" s="171">
        <v>0</v>
      </c>
      <c r="K82" s="195"/>
      <c r="L82" s="196">
        <f t="shared" si="4"/>
        <v>0</v>
      </c>
    </row>
    <row r="83" spans="2:12" ht="13.5" thickBot="1" x14ac:dyDescent="0.25">
      <c r="B83" s="819" t="s">
        <v>433</v>
      </c>
      <c r="C83" s="820"/>
      <c r="D83" s="820"/>
      <c r="E83" s="820"/>
      <c r="F83" s="820"/>
      <c r="G83" s="203"/>
      <c r="H83" s="204">
        <v>2</v>
      </c>
      <c r="I83" s="205"/>
      <c r="J83" s="186">
        <v>0</v>
      </c>
      <c r="K83" s="195"/>
      <c r="L83" s="206">
        <f t="shared" si="4"/>
        <v>0</v>
      </c>
    </row>
    <row r="84" spans="2:12" ht="13.5" thickBot="1" x14ac:dyDescent="0.25">
      <c r="B84" s="207"/>
      <c r="C84" s="208"/>
      <c r="D84" s="208"/>
      <c r="E84" s="208"/>
      <c r="F84" s="208"/>
      <c r="G84" s="208"/>
      <c r="H84" s="209"/>
      <c r="I84" s="210"/>
      <c r="J84" s="211"/>
      <c r="K84" s="212"/>
      <c r="L84" s="213"/>
    </row>
    <row r="85" spans="2:12" x14ac:dyDescent="0.2">
      <c r="B85" s="795" t="s">
        <v>434</v>
      </c>
      <c r="C85" s="796"/>
      <c r="D85" s="796"/>
      <c r="E85" s="283"/>
      <c r="F85" s="283"/>
      <c r="G85" s="215"/>
      <c r="H85" s="216">
        <v>1</v>
      </c>
      <c r="I85" s="217">
        <v>200</v>
      </c>
      <c r="J85" s="171">
        <v>0</v>
      </c>
      <c r="K85" s="218"/>
      <c r="L85" s="219">
        <f t="shared" si="4"/>
        <v>0</v>
      </c>
    </row>
    <row r="86" spans="2:12" ht="13.5" thickBot="1" x14ac:dyDescent="0.25">
      <c r="B86" s="797" t="s">
        <v>435</v>
      </c>
      <c r="C86" s="798">
        <v>1</v>
      </c>
      <c r="D86" s="798" t="s">
        <v>435</v>
      </c>
      <c r="E86" s="798">
        <v>1</v>
      </c>
      <c r="F86" s="798" t="s">
        <v>435</v>
      </c>
      <c r="G86" s="799">
        <v>1</v>
      </c>
      <c r="H86" s="220">
        <v>1</v>
      </c>
      <c r="I86" s="221">
        <v>400</v>
      </c>
      <c r="J86" s="186">
        <v>0</v>
      </c>
      <c r="K86" s="222"/>
      <c r="L86" s="223">
        <f t="shared" si="4"/>
        <v>0</v>
      </c>
    </row>
    <row r="87" spans="2:12" ht="15" x14ac:dyDescent="0.25">
      <c r="B87" s="800"/>
      <c r="C87" s="801"/>
      <c r="D87" s="801"/>
      <c r="E87" s="801"/>
      <c r="F87" s="801"/>
      <c r="G87" s="802"/>
      <c r="H87" s="189"/>
      <c r="I87" s="189"/>
      <c r="J87" s="190"/>
      <c r="K87" s="191"/>
      <c r="L87" s="192"/>
    </row>
    <row r="88" spans="2:12" ht="13.5" thickBot="1" x14ac:dyDescent="0.25">
      <c r="B88" s="803" t="s">
        <v>365</v>
      </c>
      <c r="C88" s="804"/>
      <c r="D88" s="804"/>
      <c r="E88" s="804"/>
      <c r="F88" s="804"/>
      <c r="G88" s="804"/>
      <c r="H88" s="224">
        <v>0.09</v>
      </c>
      <c r="I88" s="224"/>
      <c r="J88" s="186">
        <v>1</v>
      </c>
      <c r="K88" s="186"/>
      <c r="L88" s="225">
        <f>SUM(L66:L86)*H88</f>
        <v>793.53</v>
      </c>
    </row>
    <row r="89" spans="2:12" ht="15" x14ac:dyDescent="0.25">
      <c r="B89" s="805" t="s">
        <v>366</v>
      </c>
      <c r="C89" s="806"/>
      <c r="D89" s="805" t="s">
        <v>340</v>
      </c>
      <c r="E89" s="806"/>
      <c r="F89" s="807" t="s">
        <v>367</v>
      </c>
      <c r="G89" s="808"/>
      <c r="H89" s="226"/>
      <c r="I89" s="226"/>
      <c r="J89" s="227"/>
      <c r="K89" s="228"/>
      <c r="L89" s="229"/>
    </row>
    <row r="90" spans="2:12" ht="15" x14ac:dyDescent="0.25">
      <c r="B90" s="230"/>
      <c r="C90" s="231"/>
      <c r="D90" s="787">
        <v>0</v>
      </c>
      <c r="E90" s="788"/>
      <c r="F90" s="788"/>
      <c r="G90" s="788"/>
      <c r="H90" s="226"/>
      <c r="I90" s="226"/>
      <c r="J90" s="227"/>
      <c r="K90" s="228"/>
      <c r="L90" s="229"/>
    </row>
    <row r="91" spans="2:12" ht="15.75" thickBot="1" x14ac:dyDescent="0.3">
      <c r="B91" s="232"/>
      <c r="C91" s="233"/>
      <c r="D91" s="789"/>
      <c r="E91" s="789"/>
      <c r="F91" s="789"/>
      <c r="G91" s="789"/>
      <c r="H91" s="226"/>
      <c r="I91" s="226"/>
      <c r="J91" s="227"/>
      <c r="K91" s="228"/>
      <c r="L91" s="234"/>
    </row>
    <row r="92" spans="2:12" ht="19.5" thickBot="1" x14ac:dyDescent="0.25">
      <c r="B92" s="790" t="s">
        <v>368</v>
      </c>
      <c r="C92" s="791"/>
      <c r="D92" s="791"/>
      <c r="E92" s="791"/>
      <c r="F92" s="791"/>
      <c r="G92" s="791"/>
      <c r="H92" s="791"/>
      <c r="I92" s="791"/>
      <c r="J92" s="791"/>
      <c r="K92" s="792"/>
      <c r="L92" s="242">
        <f>SUM(L66:L91)</f>
        <v>9610.5300000000007</v>
      </c>
    </row>
    <row r="93" spans="2:12" ht="13.5" thickBot="1" x14ac:dyDescent="0.25"/>
    <row r="94" spans="2:12" ht="15.75" x14ac:dyDescent="0.25">
      <c r="J94" s="793" t="s">
        <v>484</v>
      </c>
      <c r="K94" s="794"/>
      <c r="L94" s="271">
        <f>L21+L28+L62+L92</f>
        <v>29120.18</v>
      </c>
    </row>
    <row r="95" spans="2:12" ht="15.75" x14ac:dyDescent="0.25">
      <c r="J95" s="783" t="s">
        <v>485</v>
      </c>
      <c r="K95" s="784" t="s">
        <v>446</v>
      </c>
      <c r="L95" s="272">
        <v>1850</v>
      </c>
    </row>
    <row r="96" spans="2:12" ht="19.5" thickBot="1" x14ac:dyDescent="0.35">
      <c r="J96" s="785" t="s">
        <v>486</v>
      </c>
      <c r="K96" s="786"/>
      <c r="L96" s="273">
        <f>L94-L95</f>
        <v>27270.18</v>
      </c>
    </row>
  </sheetData>
  <mergeCells count="110">
    <mergeCell ref="B5:E5"/>
    <mergeCell ref="H5:I5"/>
    <mergeCell ref="B6:E6"/>
    <mergeCell ref="H6:I6"/>
    <mergeCell ref="B7:E7"/>
    <mergeCell ref="H7:I7"/>
    <mergeCell ref="B2:L2"/>
    <mergeCell ref="B3:E3"/>
    <mergeCell ref="F3:G3"/>
    <mergeCell ref="H3:I3"/>
    <mergeCell ref="B4:E4"/>
    <mergeCell ref="H4:I4"/>
    <mergeCell ref="B11:E11"/>
    <mergeCell ref="H11:I11"/>
    <mergeCell ref="B12:E12"/>
    <mergeCell ref="H12:I12"/>
    <mergeCell ref="B13:E13"/>
    <mergeCell ref="H13:I13"/>
    <mergeCell ref="B8:E8"/>
    <mergeCell ref="H8:I8"/>
    <mergeCell ref="B9:E9"/>
    <mergeCell ref="H9:I9"/>
    <mergeCell ref="B10:E10"/>
    <mergeCell ref="H10:I10"/>
    <mergeCell ref="B17:E17"/>
    <mergeCell ref="H17:I17"/>
    <mergeCell ref="B19:K19"/>
    <mergeCell ref="B20:K20"/>
    <mergeCell ref="B21:K21"/>
    <mergeCell ref="B23:J23"/>
    <mergeCell ref="B14:E14"/>
    <mergeCell ref="H14:I14"/>
    <mergeCell ref="B15:E15"/>
    <mergeCell ref="H15:I15"/>
    <mergeCell ref="B16:E16"/>
    <mergeCell ref="H16:I16"/>
    <mergeCell ref="B27:G27"/>
    <mergeCell ref="H27:I27"/>
    <mergeCell ref="B28:K28"/>
    <mergeCell ref="B30:J30"/>
    <mergeCell ref="C32:D32"/>
    <mergeCell ref="G32:H32"/>
    <mergeCell ref="B24:G24"/>
    <mergeCell ref="H24:I24"/>
    <mergeCell ref="B25:G25"/>
    <mergeCell ref="H25:I25"/>
    <mergeCell ref="B26:G26"/>
    <mergeCell ref="H26:I26"/>
    <mergeCell ref="G40:H40"/>
    <mergeCell ref="G41:H41"/>
    <mergeCell ref="G42:H42"/>
    <mergeCell ref="B44:B45"/>
    <mergeCell ref="G44:H44"/>
    <mergeCell ref="G45:H45"/>
    <mergeCell ref="G33:H33"/>
    <mergeCell ref="G34:H34"/>
    <mergeCell ref="G35:H35"/>
    <mergeCell ref="G36:H36"/>
    <mergeCell ref="G37:H37"/>
    <mergeCell ref="G38:H38"/>
    <mergeCell ref="G52:H52"/>
    <mergeCell ref="C54:D54"/>
    <mergeCell ref="E54:F54"/>
    <mergeCell ref="H54:I54"/>
    <mergeCell ref="C56:D56"/>
    <mergeCell ref="G56:H56"/>
    <mergeCell ref="I56:J56"/>
    <mergeCell ref="B46:B47"/>
    <mergeCell ref="G46:H46"/>
    <mergeCell ref="G47:H47"/>
    <mergeCell ref="G49:H49"/>
    <mergeCell ref="G50:H50"/>
    <mergeCell ref="G51:H51"/>
    <mergeCell ref="B62:K62"/>
    <mergeCell ref="B65:G65"/>
    <mergeCell ref="B66:G66"/>
    <mergeCell ref="B67:G67"/>
    <mergeCell ref="B68:G68"/>
    <mergeCell ref="B69:G69"/>
    <mergeCell ref="G57:H57"/>
    <mergeCell ref="I57:J57"/>
    <mergeCell ref="G58:H58"/>
    <mergeCell ref="I58:J58"/>
    <mergeCell ref="G59:H59"/>
    <mergeCell ref="I59:J59"/>
    <mergeCell ref="B76:G76"/>
    <mergeCell ref="B77:G77"/>
    <mergeCell ref="B78:G78"/>
    <mergeCell ref="B83:F83"/>
    <mergeCell ref="B85:D85"/>
    <mergeCell ref="B86:G86"/>
    <mergeCell ref="B70:G70"/>
    <mergeCell ref="B71:G71"/>
    <mergeCell ref="B72:G72"/>
    <mergeCell ref="B73:G73"/>
    <mergeCell ref="B74:G74"/>
    <mergeCell ref="B75:E75"/>
    <mergeCell ref="D91:E91"/>
    <mergeCell ref="F91:G91"/>
    <mergeCell ref="B92:K92"/>
    <mergeCell ref="J94:K94"/>
    <mergeCell ref="J95:K95"/>
    <mergeCell ref="J96:K96"/>
    <mergeCell ref="B87:G87"/>
    <mergeCell ref="B88:G88"/>
    <mergeCell ref="B89:C89"/>
    <mergeCell ref="D89:E89"/>
    <mergeCell ref="F89:G89"/>
    <mergeCell ref="D90:E90"/>
    <mergeCell ref="F90:G90"/>
  </mergeCells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B1:L96"/>
  <sheetViews>
    <sheetView topLeftCell="A33" workbookViewId="0">
      <selection activeCell="H70" sqref="H70"/>
    </sheetView>
  </sheetViews>
  <sheetFormatPr baseColWidth="10" defaultColWidth="11.42578125" defaultRowHeight="12.75" x14ac:dyDescent="0.2"/>
  <cols>
    <col min="1" max="1" width="11.42578125" style="1"/>
    <col min="2" max="2" width="33.85546875" style="1" bestFit="1" customWidth="1"/>
    <col min="3" max="3" width="11.42578125" style="1"/>
    <col min="4" max="4" width="11.42578125" style="2"/>
    <col min="5" max="11" width="11.42578125" style="1"/>
    <col min="12" max="12" width="13.28515625" style="1" bestFit="1" customWidth="1"/>
    <col min="13" max="16384" width="11.42578125" style="1"/>
  </cols>
  <sheetData>
    <row r="1" spans="2:12" ht="13.5" thickBot="1" x14ac:dyDescent="0.25"/>
    <row r="2" spans="2:12" ht="18.75" x14ac:dyDescent="0.3">
      <c r="B2" s="873" t="s">
        <v>390</v>
      </c>
      <c r="C2" s="874"/>
      <c r="D2" s="874"/>
      <c r="E2" s="874"/>
      <c r="F2" s="874"/>
      <c r="G2" s="874"/>
      <c r="H2" s="874"/>
      <c r="I2" s="874"/>
      <c r="J2" s="874"/>
      <c r="K2" s="874"/>
      <c r="L2" s="916"/>
    </row>
    <row r="3" spans="2:12" ht="25.5" x14ac:dyDescent="0.2">
      <c r="B3" s="903" t="s">
        <v>336</v>
      </c>
      <c r="C3" s="904"/>
      <c r="D3" s="904"/>
      <c r="E3" s="905"/>
      <c r="F3" s="906" t="s">
        <v>345</v>
      </c>
      <c r="G3" s="905"/>
      <c r="H3" s="906" t="s">
        <v>339</v>
      </c>
      <c r="I3" s="905"/>
      <c r="J3" s="35" t="s">
        <v>340</v>
      </c>
      <c r="K3" s="35" t="s">
        <v>369</v>
      </c>
      <c r="L3" s="48" t="s">
        <v>337</v>
      </c>
    </row>
    <row r="4" spans="2:12" x14ac:dyDescent="0.2">
      <c r="B4" s="907" t="s">
        <v>370</v>
      </c>
      <c r="C4" s="908"/>
      <c r="D4" s="908"/>
      <c r="E4" s="909"/>
      <c r="F4" s="243">
        <v>1000</v>
      </c>
      <c r="G4" s="37" t="s">
        <v>350</v>
      </c>
      <c r="H4" s="910">
        <v>975</v>
      </c>
      <c r="I4" s="911">
        <v>975</v>
      </c>
      <c r="J4" s="38">
        <v>0</v>
      </c>
      <c r="K4" s="39">
        <v>36</v>
      </c>
      <c r="L4" s="40">
        <f>H4*J4</f>
        <v>0</v>
      </c>
    </row>
    <row r="5" spans="2:12" x14ac:dyDescent="0.2">
      <c r="B5" s="815" t="s">
        <v>372</v>
      </c>
      <c r="C5" s="817"/>
      <c r="D5" s="817"/>
      <c r="E5" s="878"/>
      <c r="F5" s="41">
        <v>1000</v>
      </c>
      <c r="G5" s="42" t="s">
        <v>350</v>
      </c>
      <c r="H5" s="896">
        <v>975</v>
      </c>
      <c r="I5" s="897">
        <v>975</v>
      </c>
      <c r="J5" s="244">
        <v>1</v>
      </c>
      <c r="K5" s="39">
        <v>36</v>
      </c>
      <c r="L5" s="40">
        <f>H5*J5</f>
        <v>975</v>
      </c>
    </row>
    <row r="6" spans="2:12" x14ac:dyDescent="0.2">
      <c r="B6" s="815" t="s">
        <v>373</v>
      </c>
      <c r="C6" s="817"/>
      <c r="D6" s="817"/>
      <c r="E6" s="878"/>
      <c r="F6" s="41">
        <v>200</v>
      </c>
      <c r="G6" s="42" t="s">
        <v>350</v>
      </c>
      <c r="H6" s="896">
        <v>2062</v>
      </c>
      <c r="I6" s="897">
        <v>2062</v>
      </c>
      <c r="J6" s="43">
        <v>0</v>
      </c>
      <c r="K6" s="39">
        <v>36</v>
      </c>
      <c r="L6" s="40">
        <f t="shared" ref="L6:L17" si="0">H6*J6</f>
        <v>0</v>
      </c>
    </row>
    <row r="7" spans="2:12" x14ac:dyDescent="0.2">
      <c r="B7" s="815" t="s">
        <v>374</v>
      </c>
      <c r="C7" s="817"/>
      <c r="D7" s="817"/>
      <c r="E7" s="878"/>
      <c r="F7" s="41">
        <v>100</v>
      </c>
      <c r="G7" s="42" t="s">
        <v>350</v>
      </c>
      <c r="H7" s="896">
        <v>1282</v>
      </c>
      <c r="I7" s="897">
        <v>1282</v>
      </c>
      <c r="J7" s="43">
        <v>0</v>
      </c>
      <c r="K7" s="39">
        <v>36</v>
      </c>
      <c r="L7" s="40">
        <f t="shared" si="0"/>
        <v>0</v>
      </c>
    </row>
    <row r="8" spans="2:12" x14ac:dyDescent="0.2">
      <c r="B8" s="815" t="s">
        <v>375</v>
      </c>
      <c r="C8" s="817"/>
      <c r="D8" s="817"/>
      <c r="E8" s="878"/>
      <c r="F8" s="41">
        <v>100</v>
      </c>
      <c r="G8" s="42" t="s">
        <v>350</v>
      </c>
      <c r="H8" s="896">
        <v>1013</v>
      </c>
      <c r="I8" s="897">
        <v>1013</v>
      </c>
      <c r="J8" s="43">
        <v>0</v>
      </c>
      <c r="K8" s="39">
        <v>36</v>
      </c>
      <c r="L8" s="40">
        <f t="shared" si="0"/>
        <v>0</v>
      </c>
    </row>
    <row r="9" spans="2:12" x14ac:dyDescent="0.2">
      <c r="B9" s="815" t="s">
        <v>376</v>
      </c>
      <c r="C9" s="817"/>
      <c r="D9" s="817"/>
      <c r="E9" s="878"/>
      <c r="F9" s="41">
        <v>10</v>
      </c>
      <c r="G9" s="42" t="s">
        <v>350</v>
      </c>
      <c r="H9" s="896">
        <v>322</v>
      </c>
      <c r="I9" s="897">
        <v>322</v>
      </c>
      <c r="J9" s="43">
        <v>0</v>
      </c>
      <c r="K9" s="39">
        <v>36</v>
      </c>
      <c r="L9" s="40">
        <f t="shared" si="0"/>
        <v>0</v>
      </c>
    </row>
    <row r="10" spans="2:12" x14ac:dyDescent="0.2">
      <c r="B10" s="815" t="s">
        <v>377</v>
      </c>
      <c r="C10" s="817"/>
      <c r="D10" s="817"/>
      <c r="E10" s="878"/>
      <c r="F10" s="41">
        <v>100</v>
      </c>
      <c r="G10" s="42" t="s">
        <v>350</v>
      </c>
      <c r="H10" s="896">
        <v>1073</v>
      </c>
      <c r="I10" s="897">
        <v>1073</v>
      </c>
      <c r="J10" s="43">
        <v>0</v>
      </c>
      <c r="K10" s="39">
        <v>36</v>
      </c>
      <c r="L10" s="40">
        <f t="shared" si="0"/>
        <v>0</v>
      </c>
    </row>
    <row r="11" spans="2:12" x14ac:dyDescent="0.2">
      <c r="B11" s="815" t="s">
        <v>378</v>
      </c>
      <c r="C11" s="817"/>
      <c r="D11" s="817"/>
      <c r="E11" s="878"/>
      <c r="F11" s="41">
        <v>10</v>
      </c>
      <c r="G11" s="42" t="s">
        <v>350</v>
      </c>
      <c r="H11" s="896">
        <v>322</v>
      </c>
      <c r="I11" s="897">
        <v>322</v>
      </c>
      <c r="J11" s="43">
        <v>0</v>
      </c>
      <c r="K11" s="39">
        <v>36</v>
      </c>
      <c r="L11" s="40">
        <f t="shared" si="0"/>
        <v>0</v>
      </c>
    </row>
    <row r="12" spans="2:12" x14ac:dyDescent="0.2">
      <c r="B12" s="815" t="s">
        <v>379</v>
      </c>
      <c r="C12" s="817"/>
      <c r="D12" s="817"/>
      <c r="E12" s="878"/>
      <c r="F12" s="41">
        <v>20</v>
      </c>
      <c r="G12" s="42" t="s">
        <v>350</v>
      </c>
      <c r="H12" s="896">
        <v>665</v>
      </c>
      <c r="I12" s="897">
        <v>665</v>
      </c>
      <c r="J12" s="43">
        <v>0</v>
      </c>
      <c r="K12" s="39">
        <v>36</v>
      </c>
      <c r="L12" s="40">
        <f t="shared" si="0"/>
        <v>0</v>
      </c>
    </row>
    <row r="13" spans="2:12" x14ac:dyDescent="0.2">
      <c r="B13" s="815" t="s">
        <v>379</v>
      </c>
      <c r="C13" s="817"/>
      <c r="D13" s="817"/>
      <c r="E13" s="878"/>
      <c r="F13" s="41">
        <v>10</v>
      </c>
      <c r="G13" s="42" t="s">
        <v>350</v>
      </c>
      <c r="H13" s="896">
        <v>568</v>
      </c>
      <c r="I13" s="897">
        <v>568</v>
      </c>
      <c r="J13" s="43">
        <v>0</v>
      </c>
      <c r="K13" s="39">
        <v>36</v>
      </c>
      <c r="L13" s="40">
        <f t="shared" si="0"/>
        <v>0</v>
      </c>
    </row>
    <row r="14" spans="2:12" x14ac:dyDescent="0.2">
      <c r="B14" s="815" t="s">
        <v>380</v>
      </c>
      <c r="C14" s="817"/>
      <c r="D14" s="817"/>
      <c r="E14" s="878"/>
      <c r="F14" s="41">
        <v>2</v>
      </c>
      <c r="G14" s="42" t="s">
        <v>350</v>
      </c>
      <c r="H14" s="896">
        <v>136</v>
      </c>
      <c r="I14" s="897">
        <v>136</v>
      </c>
      <c r="J14" s="43">
        <v>0</v>
      </c>
      <c r="K14" s="39">
        <v>36</v>
      </c>
      <c r="L14" s="40">
        <f t="shared" si="0"/>
        <v>0</v>
      </c>
    </row>
    <row r="15" spans="2:12" x14ac:dyDescent="0.2">
      <c r="B15" s="815" t="s">
        <v>381</v>
      </c>
      <c r="C15" s="817"/>
      <c r="D15" s="817"/>
      <c r="E15" s="878"/>
      <c r="F15" s="41">
        <v>20</v>
      </c>
      <c r="G15" s="42" t="s">
        <v>350</v>
      </c>
      <c r="H15" s="896">
        <v>974</v>
      </c>
      <c r="I15" s="897">
        <v>974</v>
      </c>
      <c r="J15" s="43">
        <v>0</v>
      </c>
      <c r="K15" s="39">
        <v>36</v>
      </c>
      <c r="L15" s="40">
        <f t="shared" si="0"/>
        <v>0</v>
      </c>
    </row>
    <row r="16" spans="2:12" x14ac:dyDescent="0.2">
      <c r="B16" s="815" t="s">
        <v>381</v>
      </c>
      <c r="C16" s="817"/>
      <c r="D16" s="817"/>
      <c r="E16" s="878"/>
      <c r="F16" s="41">
        <v>10</v>
      </c>
      <c r="G16" s="42" t="s">
        <v>350</v>
      </c>
      <c r="H16" s="896">
        <v>842</v>
      </c>
      <c r="I16" s="897">
        <v>842</v>
      </c>
      <c r="J16" s="43">
        <v>0</v>
      </c>
      <c r="K16" s="39">
        <v>36</v>
      </c>
      <c r="L16" s="40">
        <f t="shared" si="0"/>
        <v>0</v>
      </c>
    </row>
    <row r="17" spans="2:12" x14ac:dyDescent="0.2">
      <c r="B17" s="815" t="s">
        <v>382</v>
      </c>
      <c r="C17" s="817"/>
      <c r="D17" s="817"/>
      <c r="E17" s="878"/>
      <c r="F17" s="41">
        <v>1</v>
      </c>
      <c r="G17" s="42" t="s">
        <v>350</v>
      </c>
      <c r="H17" s="896">
        <v>136</v>
      </c>
      <c r="I17" s="897">
        <v>136</v>
      </c>
      <c r="J17" s="43">
        <v>0</v>
      </c>
      <c r="K17" s="39">
        <v>36</v>
      </c>
      <c r="L17" s="40">
        <f t="shared" si="0"/>
        <v>0</v>
      </c>
    </row>
    <row r="18" spans="2:12" ht="13.5" thickBot="1" x14ac:dyDescent="0.25">
      <c r="B18" s="44"/>
      <c r="C18" s="45"/>
      <c r="D18" s="46"/>
      <c r="E18" s="46"/>
      <c r="F18" s="46"/>
      <c r="G18" s="46"/>
      <c r="H18" s="46"/>
      <c r="I18" s="46"/>
      <c r="J18" s="46"/>
      <c r="K18" s="46"/>
      <c r="L18" s="47"/>
    </row>
    <row r="19" spans="2:12" ht="18.75" x14ac:dyDescent="0.2">
      <c r="B19" s="886" t="s">
        <v>383</v>
      </c>
      <c r="C19" s="887"/>
      <c r="D19" s="887"/>
      <c r="E19" s="887"/>
      <c r="F19" s="887"/>
      <c r="G19" s="887"/>
      <c r="H19" s="887"/>
      <c r="I19" s="887"/>
      <c r="J19" s="887"/>
      <c r="K19" s="888"/>
      <c r="L19" s="263">
        <f>L4+L5</f>
        <v>975</v>
      </c>
    </row>
    <row r="20" spans="2:12" ht="19.5" thickBot="1" x14ac:dyDescent="0.25">
      <c r="B20" s="889" t="s">
        <v>384</v>
      </c>
      <c r="C20" s="890"/>
      <c r="D20" s="890"/>
      <c r="E20" s="890"/>
      <c r="F20" s="890"/>
      <c r="G20" s="890"/>
      <c r="H20" s="890"/>
      <c r="I20" s="890"/>
      <c r="J20" s="890"/>
      <c r="K20" s="891"/>
      <c r="L20" s="264">
        <f>L21-L19</f>
        <v>0</v>
      </c>
    </row>
    <row r="21" spans="2:12" ht="19.5" thickBot="1" x14ac:dyDescent="0.25">
      <c r="B21" s="790" t="s">
        <v>338</v>
      </c>
      <c r="C21" s="791"/>
      <c r="D21" s="791"/>
      <c r="E21" s="791"/>
      <c r="F21" s="791"/>
      <c r="G21" s="791"/>
      <c r="H21" s="791"/>
      <c r="I21" s="791"/>
      <c r="J21" s="791"/>
      <c r="K21" s="792"/>
      <c r="L21" s="238">
        <f>SUM(L4:L18)</f>
        <v>975</v>
      </c>
    </row>
    <row r="22" spans="2:12" ht="13.5" thickBot="1" x14ac:dyDescent="0.25"/>
    <row r="23" spans="2:12" ht="19.5" thickBot="1" x14ac:dyDescent="0.35">
      <c r="B23" s="873" t="s">
        <v>389</v>
      </c>
      <c r="C23" s="874"/>
      <c r="D23" s="874"/>
      <c r="E23" s="874"/>
      <c r="F23" s="874"/>
      <c r="G23" s="874"/>
      <c r="H23" s="874"/>
      <c r="I23" s="874"/>
      <c r="J23" s="874"/>
      <c r="K23" s="49"/>
      <c r="L23" s="50"/>
    </row>
    <row r="24" spans="2:12" ht="25.5" x14ac:dyDescent="0.2">
      <c r="B24" s="892" t="s">
        <v>336</v>
      </c>
      <c r="C24" s="893"/>
      <c r="D24" s="893"/>
      <c r="E24" s="893"/>
      <c r="F24" s="893"/>
      <c r="G24" s="894"/>
      <c r="H24" s="892" t="s">
        <v>339</v>
      </c>
      <c r="I24" s="895"/>
      <c r="J24" s="51" t="s">
        <v>340</v>
      </c>
      <c r="K24" s="51" t="s">
        <v>385</v>
      </c>
      <c r="L24" s="52" t="s">
        <v>337</v>
      </c>
    </row>
    <row r="25" spans="2:12" ht="31.5" customHeight="1" x14ac:dyDescent="0.2">
      <c r="B25" s="815" t="s">
        <v>386</v>
      </c>
      <c r="C25" s="817"/>
      <c r="D25" s="817"/>
      <c r="E25" s="817"/>
      <c r="F25" s="817"/>
      <c r="G25" s="878"/>
      <c r="H25" s="879">
        <v>136.5</v>
      </c>
      <c r="I25" s="880"/>
      <c r="J25" s="53">
        <v>0</v>
      </c>
      <c r="K25" s="54"/>
      <c r="L25" s="55">
        <f>H25*J25</f>
        <v>0</v>
      </c>
    </row>
    <row r="26" spans="2:12" ht="31.5" customHeight="1" x14ac:dyDescent="0.2">
      <c r="B26" s="881" t="s">
        <v>487</v>
      </c>
      <c r="C26" s="882"/>
      <c r="D26" s="882"/>
      <c r="E26" s="882"/>
      <c r="F26" s="882"/>
      <c r="G26" s="883"/>
      <c r="H26" s="879">
        <v>19.7</v>
      </c>
      <c r="I26" s="880"/>
      <c r="J26" s="240">
        <v>12</v>
      </c>
      <c r="K26" s="54"/>
      <c r="L26" s="55">
        <f>H26*J26</f>
        <v>236.39999999999998</v>
      </c>
    </row>
    <row r="27" spans="2:12" ht="31.5" customHeight="1" thickBot="1" x14ac:dyDescent="0.25">
      <c r="B27" s="881" t="s">
        <v>388</v>
      </c>
      <c r="C27" s="882"/>
      <c r="D27" s="882"/>
      <c r="E27" s="882"/>
      <c r="F27" s="882"/>
      <c r="G27" s="883"/>
      <c r="H27" s="884">
        <v>160.6</v>
      </c>
      <c r="I27" s="885"/>
      <c r="J27" s="53">
        <v>0</v>
      </c>
      <c r="K27" s="54"/>
      <c r="L27" s="55">
        <f>H27*J27</f>
        <v>0</v>
      </c>
    </row>
    <row r="28" spans="2:12" ht="19.5" thickBot="1" x14ac:dyDescent="0.25">
      <c r="B28" s="790" t="s">
        <v>342</v>
      </c>
      <c r="C28" s="791"/>
      <c r="D28" s="791"/>
      <c r="E28" s="791"/>
      <c r="F28" s="791"/>
      <c r="G28" s="791"/>
      <c r="H28" s="791"/>
      <c r="I28" s="791"/>
      <c r="J28" s="791"/>
      <c r="K28" s="792"/>
      <c r="L28" s="56">
        <f>SUM(L25:L27)</f>
        <v>236.39999999999998</v>
      </c>
    </row>
    <row r="29" spans="2:12" ht="13.5" thickBot="1" x14ac:dyDescent="0.25"/>
    <row r="30" spans="2:12" ht="19.5" thickBot="1" x14ac:dyDescent="0.35">
      <c r="B30" s="873" t="s">
        <v>343</v>
      </c>
      <c r="C30" s="874"/>
      <c r="D30" s="874"/>
      <c r="E30" s="874"/>
      <c r="F30" s="874"/>
      <c r="G30" s="874"/>
      <c r="H30" s="874"/>
      <c r="I30" s="874"/>
      <c r="J30" s="874"/>
      <c r="K30" s="49"/>
      <c r="L30" s="50"/>
    </row>
    <row r="31" spans="2:12" ht="13.5" thickBot="1" x14ac:dyDescent="0.25">
      <c r="B31" s="59" t="s">
        <v>391</v>
      </c>
      <c r="C31" s="60"/>
      <c r="D31" s="61"/>
      <c r="E31" s="61"/>
      <c r="F31" s="61"/>
      <c r="G31" s="62"/>
      <c r="H31" s="62"/>
      <c r="I31" s="62"/>
      <c r="J31" s="62"/>
      <c r="K31" s="62"/>
      <c r="L31" s="63"/>
    </row>
    <row r="32" spans="2:12" ht="36.75" thickBot="1" x14ac:dyDescent="0.25">
      <c r="B32" s="252" t="s">
        <v>344</v>
      </c>
      <c r="C32" s="875" t="s">
        <v>345</v>
      </c>
      <c r="D32" s="876"/>
      <c r="E32" s="254" t="s">
        <v>346</v>
      </c>
      <c r="F32" s="253" t="s">
        <v>347</v>
      </c>
      <c r="G32" s="835" t="s">
        <v>340</v>
      </c>
      <c r="H32" s="877"/>
      <c r="I32" s="236" t="s">
        <v>348</v>
      </c>
      <c r="J32" s="51" t="s">
        <v>392</v>
      </c>
      <c r="K32" s="67" t="s">
        <v>385</v>
      </c>
      <c r="L32" s="52" t="s">
        <v>337</v>
      </c>
    </row>
    <row r="33" spans="2:12" ht="15" x14ac:dyDescent="0.2">
      <c r="B33" s="68" t="s">
        <v>393</v>
      </c>
      <c r="C33" s="69">
        <v>1</v>
      </c>
      <c r="D33" s="70" t="s">
        <v>349</v>
      </c>
      <c r="E33" s="71">
        <v>100</v>
      </c>
      <c r="F33" s="72">
        <v>1</v>
      </c>
      <c r="G33" s="870">
        <v>2</v>
      </c>
      <c r="H33" s="871"/>
      <c r="I33" s="73"/>
      <c r="J33" s="74">
        <f t="shared" ref="J33:J38" si="1">G33*E33</f>
        <v>200</v>
      </c>
      <c r="K33" s="73"/>
      <c r="L33" s="75">
        <f>J33*CT_VALEUR_POINT*(1-CT_REMISE_POINTS)</f>
        <v>90.000000000000014</v>
      </c>
    </row>
    <row r="34" spans="2:12" x14ac:dyDescent="0.2">
      <c r="B34" s="76" t="s">
        <v>394</v>
      </c>
      <c r="C34" s="77">
        <v>100</v>
      </c>
      <c r="D34" s="78" t="s">
        <v>395</v>
      </c>
      <c r="E34" s="79">
        <v>150</v>
      </c>
      <c r="F34" s="80">
        <v>1</v>
      </c>
      <c r="G34" s="838">
        <v>2</v>
      </c>
      <c r="H34" s="872"/>
      <c r="I34" s="81"/>
      <c r="J34" s="89">
        <f t="shared" si="1"/>
        <v>300</v>
      </c>
      <c r="K34" s="81"/>
      <c r="L34" s="82">
        <f t="shared" ref="L34:L52" si="2">J34*CT_VALEUR_POINT*(1-CT_REMISE_POINTS)</f>
        <v>135.00000000000003</v>
      </c>
    </row>
    <row r="35" spans="2:12" ht="15" x14ac:dyDescent="0.2">
      <c r="B35" s="83" t="s">
        <v>396</v>
      </c>
      <c r="C35" s="84">
        <v>100</v>
      </c>
      <c r="D35" s="85" t="s">
        <v>395</v>
      </c>
      <c r="E35" s="86">
        <v>150</v>
      </c>
      <c r="F35" s="87">
        <v>1</v>
      </c>
      <c r="G35" s="838">
        <v>1</v>
      </c>
      <c r="H35" s="839"/>
      <c r="I35" s="88"/>
      <c r="J35" s="89">
        <f t="shared" si="1"/>
        <v>150</v>
      </c>
      <c r="K35" s="88"/>
      <c r="L35" s="90">
        <f t="shared" si="2"/>
        <v>67.500000000000014</v>
      </c>
    </row>
    <row r="36" spans="2:12" ht="15" x14ac:dyDescent="0.2">
      <c r="B36" s="83" t="s">
        <v>351</v>
      </c>
      <c r="C36" s="84">
        <v>8</v>
      </c>
      <c r="D36" s="85" t="s">
        <v>352</v>
      </c>
      <c r="E36" s="86">
        <v>64</v>
      </c>
      <c r="F36" s="87">
        <v>1</v>
      </c>
      <c r="G36" s="838">
        <v>1</v>
      </c>
      <c r="H36" s="839"/>
      <c r="I36" s="88"/>
      <c r="J36" s="89">
        <f t="shared" si="1"/>
        <v>64</v>
      </c>
      <c r="K36" s="88"/>
      <c r="L36" s="90">
        <f t="shared" si="2"/>
        <v>28.800000000000004</v>
      </c>
    </row>
    <row r="37" spans="2:12" ht="15" x14ac:dyDescent="0.2">
      <c r="B37" s="83" t="s">
        <v>353</v>
      </c>
      <c r="C37" s="84">
        <v>1</v>
      </c>
      <c r="D37" s="85" t="s">
        <v>354</v>
      </c>
      <c r="E37" s="86">
        <v>75</v>
      </c>
      <c r="F37" s="87">
        <v>1</v>
      </c>
      <c r="G37" s="838">
        <v>6</v>
      </c>
      <c r="H37" s="839"/>
      <c r="I37" s="88"/>
      <c r="J37" s="89">
        <f t="shared" si="1"/>
        <v>450</v>
      </c>
      <c r="K37" s="88"/>
      <c r="L37" s="90">
        <f t="shared" si="2"/>
        <v>202.50000000000003</v>
      </c>
    </row>
    <row r="38" spans="2:12" ht="15.75" thickBot="1" x14ac:dyDescent="0.25">
      <c r="B38" s="91" t="s">
        <v>355</v>
      </c>
      <c r="C38" s="92">
        <v>1</v>
      </c>
      <c r="D38" s="93" t="s">
        <v>356</v>
      </c>
      <c r="E38" s="94">
        <v>110</v>
      </c>
      <c r="F38" s="95">
        <v>1</v>
      </c>
      <c r="G38" s="868">
        <v>0</v>
      </c>
      <c r="H38" s="869"/>
      <c r="I38" s="96"/>
      <c r="J38" s="97">
        <f t="shared" si="1"/>
        <v>0</v>
      </c>
      <c r="K38" s="96"/>
      <c r="L38" s="98">
        <f t="shared" si="2"/>
        <v>0</v>
      </c>
    </row>
    <row r="39" spans="2:12" ht="13.5" thickBot="1" x14ac:dyDescent="0.25">
      <c r="B39" s="99"/>
      <c r="C39" s="45"/>
      <c r="D39" s="46"/>
      <c r="E39" s="100"/>
      <c r="F39" s="101"/>
      <c r="G39" s="102"/>
      <c r="H39" s="103"/>
      <c r="I39" s="103"/>
      <c r="J39" s="102"/>
      <c r="K39" s="103"/>
      <c r="L39" s="104">
        <f t="shared" si="2"/>
        <v>0</v>
      </c>
    </row>
    <row r="40" spans="2:12" ht="15" x14ac:dyDescent="0.2">
      <c r="B40" s="68" t="s">
        <v>397</v>
      </c>
      <c r="C40" s="69">
        <v>1</v>
      </c>
      <c r="D40" s="70" t="s">
        <v>357</v>
      </c>
      <c r="E40" s="71">
        <v>350</v>
      </c>
      <c r="F40" s="72">
        <v>36</v>
      </c>
      <c r="G40" s="870">
        <v>8</v>
      </c>
      <c r="H40" s="871"/>
      <c r="I40" s="73"/>
      <c r="J40" s="74">
        <f>G40*E40</f>
        <v>2800</v>
      </c>
      <c r="K40" s="73"/>
      <c r="L40" s="75">
        <f>J40*CT_VALEUR_POINT*(1-CT_REMISE_POINTS)</f>
        <v>1260.0000000000002</v>
      </c>
    </row>
    <row r="41" spans="2:12" x14ac:dyDescent="0.2">
      <c r="B41" s="105" t="s">
        <v>397</v>
      </c>
      <c r="C41" s="77">
        <v>1</v>
      </c>
      <c r="D41" s="106" t="s">
        <v>357</v>
      </c>
      <c r="E41" s="107">
        <v>650</v>
      </c>
      <c r="F41" s="108">
        <v>1</v>
      </c>
      <c r="G41" s="838">
        <v>0</v>
      </c>
      <c r="H41" s="872"/>
      <c r="I41" s="109"/>
      <c r="J41" s="89">
        <f>G41*E41</f>
        <v>0</v>
      </c>
      <c r="K41" s="109"/>
      <c r="L41" s="110">
        <f>J41*CT_VALEUR_POINT*(1-CT_REMISE_POINTS)</f>
        <v>0</v>
      </c>
    </row>
    <row r="42" spans="2:12" ht="13.5" thickBot="1" x14ac:dyDescent="0.25">
      <c r="B42" s="91" t="s">
        <v>398</v>
      </c>
      <c r="C42" s="84">
        <v>16</v>
      </c>
      <c r="D42" s="93" t="s">
        <v>358</v>
      </c>
      <c r="E42" s="94">
        <v>192</v>
      </c>
      <c r="F42" s="95">
        <v>1</v>
      </c>
      <c r="G42" s="914">
        <v>88</v>
      </c>
      <c r="H42" s="915"/>
      <c r="I42" s="96"/>
      <c r="J42" s="97">
        <f>G42*E42</f>
        <v>16896</v>
      </c>
      <c r="K42" s="96"/>
      <c r="L42" s="98">
        <f t="shared" si="2"/>
        <v>7603.2000000000007</v>
      </c>
    </row>
    <row r="43" spans="2:12" ht="13.5" thickBot="1" x14ac:dyDescent="0.25">
      <c r="B43" s="99"/>
      <c r="C43" s="165"/>
      <c r="D43" s="166"/>
      <c r="E43" s="101"/>
      <c r="F43" s="101"/>
      <c r="G43" s="102"/>
      <c r="H43" s="103"/>
      <c r="I43" s="103"/>
      <c r="J43" s="102"/>
      <c r="K43" s="103"/>
      <c r="L43" s="104">
        <f t="shared" si="2"/>
        <v>0</v>
      </c>
    </row>
    <row r="44" spans="2:12" ht="15" x14ac:dyDescent="0.2">
      <c r="B44" s="858" t="s">
        <v>399</v>
      </c>
      <c r="C44" s="116">
        <v>10</v>
      </c>
      <c r="D44" s="70" t="s">
        <v>400</v>
      </c>
      <c r="E44" s="71">
        <v>2400</v>
      </c>
      <c r="F44" s="72">
        <v>1</v>
      </c>
      <c r="G44" s="844">
        <v>5</v>
      </c>
      <c r="H44" s="845"/>
      <c r="I44" s="73"/>
      <c r="J44" s="74">
        <f>G44*E44</f>
        <v>12000</v>
      </c>
      <c r="K44" s="112"/>
      <c r="L44" s="75">
        <f t="shared" si="2"/>
        <v>5400.0000000000009</v>
      </c>
    </row>
    <row r="45" spans="2:12" ht="15" customHeight="1" x14ac:dyDescent="0.2">
      <c r="B45" s="859"/>
      <c r="C45" s="118">
        <v>500</v>
      </c>
      <c r="D45" s="85" t="s">
        <v>358</v>
      </c>
      <c r="E45" s="107">
        <v>160</v>
      </c>
      <c r="F45" s="108">
        <v>1</v>
      </c>
      <c r="G45" s="862">
        <v>4</v>
      </c>
      <c r="H45" s="863"/>
      <c r="I45" s="109"/>
      <c r="J45" s="89">
        <f>G45*E45</f>
        <v>640</v>
      </c>
      <c r="K45" s="113"/>
      <c r="L45" s="110">
        <f>J45*CT_VALEUR_POINT*(1-CT_REMISE_POINTS)</f>
        <v>288.00000000000006</v>
      </c>
    </row>
    <row r="46" spans="2:12" ht="15" customHeight="1" x14ac:dyDescent="0.2">
      <c r="B46" s="864" t="s">
        <v>360</v>
      </c>
      <c r="C46" s="121">
        <v>10</v>
      </c>
      <c r="D46" s="122" t="s">
        <v>400</v>
      </c>
      <c r="E46" s="107">
        <v>600</v>
      </c>
      <c r="F46" s="108">
        <v>1</v>
      </c>
      <c r="G46" s="866">
        <v>6</v>
      </c>
      <c r="H46" s="867"/>
      <c r="I46" s="109"/>
      <c r="J46" s="89">
        <f>G46*E46</f>
        <v>3600</v>
      </c>
      <c r="K46" s="113"/>
      <c r="L46" s="110">
        <f>J46*CT_VALEUR_POINT*(1-CT_REMISE_POINTS)</f>
        <v>1620.0000000000002</v>
      </c>
    </row>
    <row r="47" spans="2:12" ht="15" customHeight="1" thickBot="1" x14ac:dyDescent="0.25">
      <c r="B47" s="865"/>
      <c r="C47" s="128">
        <v>500</v>
      </c>
      <c r="D47" s="93" t="s">
        <v>358</v>
      </c>
      <c r="E47" s="94">
        <v>40</v>
      </c>
      <c r="F47" s="95">
        <v>1</v>
      </c>
      <c r="G47" s="849">
        <v>4</v>
      </c>
      <c r="H47" s="850"/>
      <c r="I47" s="96"/>
      <c r="J47" s="97">
        <f>G47*E47</f>
        <v>160</v>
      </c>
      <c r="K47" s="114"/>
      <c r="L47" s="98">
        <f t="shared" si="2"/>
        <v>72.000000000000014</v>
      </c>
    </row>
    <row r="48" spans="2:12" ht="13.5" thickBot="1" x14ac:dyDescent="0.25">
      <c r="B48" s="99"/>
      <c r="C48" s="45"/>
      <c r="D48" s="46"/>
      <c r="E48" s="100"/>
      <c r="F48" s="101"/>
      <c r="G48" s="102"/>
      <c r="H48" s="103"/>
      <c r="I48" s="103"/>
      <c r="J48" s="102"/>
      <c r="K48" s="103"/>
      <c r="L48" s="115">
        <f t="shared" si="2"/>
        <v>0</v>
      </c>
    </row>
    <row r="49" spans="2:12" ht="15" x14ac:dyDescent="0.2">
      <c r="B49" s="68" t="s">
        <v>401</v>
      </c>
      <c r="C49" s="116">
        <v>1</v>
      </c>
      <c r="D49" s="70" t="s">
        <v>361</v>
      </c>
      <c r="E49" s="71">
        <v>20</v>
      </c>
      <c r="F49" s="117">
        <v>1</v>
      </c>
      <c r="G49" s="860">
        <v>55</v>
      </c>
      <c r="H49" s="861"/>
      <c r="I49" s="73"/>
      <c r="J49" s="74">
        <f>G49*E49</f>
        <v>1100</v>
      </c>
      <c r="K49" s="112"/>
      <c r="L49" s="75">
        <f t="shared" si="2"/>
        <v>495.00000000000006</v>
      </c>
    </row>
    <row r="50" spans="2:12" ht="15" x14ac:dyDescent="0.2">
      <c r="B50" s="83" t="s">
        <v>402</v>
      </c>
      <c r="C50" s="118">
        <v>1</v>
      </c>
      <c r="D50" s="85" t="s">
        <v>403</v>
      </c>
      <c r="E50" s="86">
        <v>60</v>
      </c>
      <c r="F50" s="119">
        <v>1</v>
      </c>
      <c r="G50" s="846">
        <v>0</v>
      </c>
      <c r="H50" s="847"/>
      <c r="I50" s="88"/>
      <c r="J50" s="89">
        <f>G50*E50</f>
        <v>0</v>
      </c>
      <c r="K50" s="88"/>
      <c r="L50" s="90">
        <f t="shared" si="2"/>
        <v>0</v>
      </c>
    </row>
    <row r="51" spans="2:12" x14ac:dyDescent="0.2">
      <c r="B51" s="120" t="s">
        <v>404</v>
      </c>
      <c r="C51" s="121">
        <v>100</v>
      </c>
      <c r="D51" s="122" t="s">
        <v>395</v>
      </c>
      <c r="E51" s="123">
        <v>850</v>
      </c>
      <c r="F51" s="124">
        <v>1</v>
      </c>
      <c r="G51" s="846">
        <v>0</v>
      </c>
      <c r="H51" s="848"/>
      <c r="I51" s="125"/>
      <c r="J51" s="126">
        <f>G51*E51</f>
        <v>0</v>
      </c>
      <c r="K51" s="125"/>
      <c r="L51" s="127">
        <f>J51*CT_VALEUR_POINT*(1-CT_REMISE_POINTS)</f>
        <v>0</v>
      </c>
    </row>
    <row r="52" spans="2:12" ht="15.75" thickBot="1" x14ac:dyDescent="0.25">
      <c r="B52" s="91" t="s">
        <v>154</v>
      </c>
      <c r="C52" s="128">
        <v>1</v>
      </c>
      <c r="D52" s="93" t="s">
        <v>155</v>
      </c>
      <c r="E52" s="94">
        <v>125</v>
      </c>
      <c r="F52" s="129">
        <v>1</v>
      </c>
      <c r="G52" s="849">
        <v>1</v>
      </c>
      <c r="H52" s="850"/>
      <c r="I52" s="96"/>
      <c r="J52" s="97">
        <f>G52*E52</f>
        <v>125</v>
      </c>
      <c r="K52" s="96"/>
      <c r="L52" s="98">
        <f t="shared" si="2"/>
        <v>56.250000000000007</v>
      </c>
    </row>
    <row r="53" spans="2:12" ht="13.5" thickBot="1" x14ac:dyDescent="0.25">
      <c r="B53" s="44"/>
      <c r="C53" s="100"/>
      <c r="D53" s="46"/>
      <c r="E53" s="46"/>
      <c r="F53" s="46"/>
      <c r="G53" s="46"/>
      <c r="H53" s="46"/>
      <c r="I53" s="46"/>
      <c r="J53" s="46"/>
      <c r="K53" s="46"/>
      <c r="L53" s="46"/>
    </row>
    <row r="54" spans="2:12" ht="19.5" thickBot="1" x14ac:dyDescent="0.25">
      <c r="B54" s="130" t="s">
        <v>362</v>
      </c>
      <c r="C54" s="851">
        <v>1.5</v>
      </c>
      <c r="D54" s="852"/>
      <c r="E54" s="853" t="s">
        <v>405</v>
      </c>
      <c r="F54" s="854"/>
      <c r="G54" s="131">
        <v>0.7</v>
      </c>
      <c r="H54" s="855" t="s">
        <v>406</v>
      </c>
      <c r="I54" s="856"/>
      <c r="J54" s="132">
        <f>SUM(J33:J52)</f>
        <v>38485</v>
      </c>
      <c r="K54" s="133" t="s">
        <v>407</v>
      </c>
      <c r="L54" s="134">
        <f>SUM(L33:L52)</f>
        <v>17318.25</v>
      </c>
    </row>
    <row r="55" spans="2:12" ht="13.5" thickBot="1" x14ac:dyDescent="0.25">
      <c r="B55" s="135" t="s">
        <v>408</v>
      </c>
      <c r="C55" s="60"/>
      <c r="D55" s="111"/>
      <c r="E55" s="111"/>
      <c r="F55" s="111"/>
      <c r="G55" s="111"/>
      <c r="H55" s="111"/>
      <c r="I55" s="111"/>
      <c r="J55" s="111"/>
      <c r="K55" s="111"/>
      <c r="L55" s="136"/>
    </row>
    <row r="56" spans="2:12" ht="26.25" thickBot="1" x14ac:dyDescent="0.25">
      <c r="B56" s="137" t="s">
        <v>344</v>
      </c>
      <c r="C56" s="833" t="s">
        <v>345</v>
      </c>
      <c r="D56" s="834"/>
      <c r="E56" s="250" t="s">
        <v>409</v>
      </c>
      <c r="F56" s="251" t="s">
        <v>369</v>
      </c>
      <c r="G56" s="835" t="s">
        <v>340</v>
      </c>
      <c r="H56" s="836"/>
      <c r="I56" s="835" t="s">
        <v>348</v>
      </c>
      <c r="J56" s="837"/>
      <c r="K56" s="51" t="s">
        <v>385</v>
      </c>
      <c r="L56" s="52" t="s">
        <v>337</v>
      </c>
    </row>
    <row r="57" spans="2:12" ht="15" x14ac:dyDescent="0.25">
      <c r="B57" s="140" t="s">
        <v>410</v>
      </c>
      <c r="C57" s="141">
        <v>5</v>
      </c>
      <c r="D57" s="142" t="s">
        <v>411</v>
      </c>
      <c r="E57" s="143">
        <v>139</v>
      </c>
      <c r="F57" s="144">
        <v>1</v>
      </c>
      <c r="G57" s="838">
        <v>0</v>
      </c>
      <c r="H57" s="839"/>
      <c r="I57" s="840"/>
      <c r="J57" s="841"/>
      <c r="K57" s="145"/>
      <c r="L57" s="146">
        <f>E57*G57</f>
        <v>0</v>
      </c>
    </row>
    <row r="58" spans="2:12" ht="15" x14ac:dyDescent="0.25">
      <c r="B58" s="147" t="s">
        <v>412</v>
      </c>
      <c r="C58" s="148">
        <v>1</v>
      </c>
      <c r="D58" s="149" t="s">
        <v>359</v>
      </c>
      <c r="E58" s="150">
        <v>890</v>
      </c>
      <c r="F58" s="151">
        <v>36</v>
      </c>
      <c r="G58" s="838">
        <v>1</v>
      </c>
      <c r="H58" s="839"/>
      <c r="I58" s="842"/>
      <c r="J58" s="843"/>
      <c r="K58" s="152"/>
      <c r="L58" s="90">
        <f>E58*G58</f>
        <v>890</v>
      </c>
    </row>
    <row r="59" spans="2:12" ht="26.25" thickBot="1" x14ac:dyDescent="0.3">
      <c r="B59" s="153" t="s">
        <v>413</v>
      </c>
      <c r="C59" s="154">
        <v>1</v>
      </c>
      <c r="D59" s="155" t="s">
        <v>414</v>
      </c>
      <c r="E59" s="156">
        <v>90</v>
      </c>
      <c r="F59" s="157">
        <v>1</v>
      </c>
      <c r="G59" s="917">
        <v>1</v>
      </c>
      <c r="H59" s="918"/>
      <c r="I59" s="823"/>
      <c r="J59" s="824"/>
      <c r="K59" s="152"/>
      <c r="L59" s="90">
        <f>E59*G59</f>
        <v>90</v>
      </c>
    </row>
    <row r="60" spans="2:12" ht="16.5" thickBot="1" x14ac:dyDescent="0.25">
      <c r="B60" s="158"/>
      <c r="C60" s="159"/>
      <c r="D60" s="159"/>
      <c r="E60" s="159"/>
      <c r="F60" s="159"/>
      <c r="G60" s="159"/>
      <c r="H60" s="160"/>
      <c r="I60" s="160"/>
      <c r="J60" s="100"/>
      <c r="K60" s="161" t="s">
        <v>407</v>
      </c>
      <c r="L60" s="162">
        <f>SUM(L57:L59)</f>
        <v>980</v>
      </c>
    </row>
    <row r="61" spans="2:12" ht="15.75" thickBot="1" x14ac:dyDescent="0.3">
      <c r="B61" s="158"/>
      <c r="C61" s="159"/>
      <c r="D61" s="159"/>
      <c r="E61" s="159"/>
      <c r="F61" s="159"/>
      <c r="G61" s="159"/>
      <c r="H61" s="160"/>
      <c r="I61" s="160"/>
      <c r="J61" s="100"/>
      <c r="K61" s="163"/>
      <c r="L61" s="164"/>
    </row>
    <row r="62" spans="2:12" ht="19.5" thickBot="1" x14ac:dyDescent="0.25">
      <c r="B62" s="825" t="s">
        <v>363</v>
      </c>
      <c r="C62" s="826"/>
      <c r="D62" s="826"/>
      <c r="E62" s="826"/>
      <c r="F62" s="826"/>
      <c r="G62" s="826"/>
      <c r="H62" s="826"/>
      <c r="I62" s="826"/>
      <c r="J62" s="826"/>
      <c r="K62" s="827"/>
      <c r="L62" s="162">
        <f>L60+L54</f>
        <v>18298.25</v>
      </c>
    </row>
    <row r="63" spans="2:12" ht="13.5" thickBot="1" x14ac:dyDescent="0.25"/>
    <row r="64" spans="2:12" ht="19.5" thickBot="1" x14ac:dyDescent="0.35">
      <c r="B64" s="248" t="s">
        <v>415</v>
      </c>
      <c r="C64" s="249"/>
      <c r="D64" s="249"/>
      <c r="E64" s="249"/>
      <c r="F64" s="249"/>
      <c r="G64" s="249"/>
      <c r="H64" s="249"/>
      <c r="I64" s="249"/>
      <c r="J64" s="249"/>
      <c r="K64" s="49"/>
      <c r="L64" s="50"/>
    </row>
    <row r="65" spans="2:12" ht="26.25" thickBot="1" x14ac:dyDescent="0.25">
      <c r="B65" s="828" t="s">
        <v>364</v>
      </c>
      <c r="C65" s="829"/>
      <c r="D65" s="829"/>
      <c r="E65" s="829"/>
      <c r="F65" s="829"/>
      <c r="G65" s="829"/>
      <c r="H65" s="51" t="s">
        <v>345</v>
      </c>
      <c r="I65" s="51" t="s">
        <v>339</v>
      </c>
      <c r="J65" s="67" t="s">
        <v>340</v>
      </c>
      <c r="K65" s="67" t="s">
        <v>341</v>
      </c>
      <c r="L65" s="52" t="s">
        <v>337</v>
      </c>
    </row>
    <row r="66" spans="2:12" x14ac:dyDescent="0.2">
      <c r="B66" s="830" t="s">
        <v>416</v>
      </c>
      <c r="C66" s="831"/>
      <c r="D66" s="831"/>
      <c r="E66" s="831"/>
      <c r="F66" s="831"/>
      <c r="G66" s="832"/>
      <c r="H66" s="169">
        <v>0.09</v>
      </c>
      <c r="I66" s="170">
        <f>ROUNDUP(L62*H66,0)</f>
        <v>1647</v>
      </c>
      <c r="J66" s="245">
        <v>1</v>
      </c>
      <c r="K66" s="172"/>
      <c r="L66" s="173">
        <f>I66*J66</f>
        <v>1647</v>
      </c>
    </row>
    <row r="67" spans="2:12" x14ac:dyDescent="0.2">
      <c r="B67" s="809" t="s">
        <v>417</v>
      </c>
      <c r="C67" s="810"/>
      <c r="D67" s="810"/>
      <c r="E67" s="810"/>
      <c r="F67" s="810"/>
      <c r="G67" s="811"/>
      <c r="H67" s="174">
        <v>1</v>
      </c>
      <c r="I67" s="175">
        <v>115</v>
      </c>
      <c r="J67" s="291">
        <v>13</v>
      </c>
      <c r="K67" s="176"/>
      <c r="L67" s="177">
        <f>I67*J67</f>
        <v>1495</v>
      </c>
    </row>
    <row r="68" spans="2:12" x14ac:dyDescent="0.2">
      <c r="B68" s="809" t="s">
        <v>418</v>
      </c>
      <c r="C68" s="810"/>
      <c r="D68" s="810"/>
      <c r="E68" s="810"/>
      <c r="F68" s="810"/>
      <c r="G68" s="811"/>
      <c r="H68" s="174">
        <v>1</v>
      </c>
      <c r="I68" s="175">
        <v>100</v>
      </c>
      <c r="J68" s="291">
        <v>12</v>
      </c>
      <c r="K68" s="176"/>
      <c r="L68" s="177">
        <f t="shared" ref="L68:L75" si="3">I68*J68</f>
        <v>1200</v>
      </c>
    </row>
    <row r="69" spans="2:12" x14ac:dyDescent="0.2">
      <c r="B69" s="809" t="s">
        <v>419</v>
      </c>
      <c r="C69" s="810"/>
      <c r="D69" s="810"/>
      <c r="E69" s="810"/>
      <c r="F69" s="810"/>
      <c r="G69" s="811"/>
      <c r="H69" s="174">
        <v>1</v>
      </c>
      <c r="I69" s="175">
        <v>85</v>
      </c>
      <c r="J69" s="291">
        <v>11</v>
      </c>
      <c r="K69" s="176"/>
      <c r="L69" s="177">
        <f t="shared" si="3"/>
        <v>935</v>
      </c>
    </row>
    <row r="70" spans="2:12" x14ac:dyDescent="0.2">
      <c r="B70" s="809" t="s">
        <v>420</v>
      </c>
      <c r="C70" s="810"/>
      <c r="D70" s="810"/>
      <c r="E70" s="810"/>
      <c r="F70" s="810"/>
      <c r="G70" s="811"/>
      <c r="H70" s="174">
        <v>1</v>
      </c>
      <c r="I70" s="175">
        <v>110</v>
      </c>
      <c r="J70" s="245">
        <v>0</v>
      </c>
      <c r="K70" s="176"/>
      <c r="L70" s="177">
        <f t="shared" si="3"/>
        <v>0</v>
      </c>
    </row>
    <row r="71" spans="2:12" x14ac:dyDescent="0.2">
      <c r="B71" s="809" t="s">
        <v>421</v>
      </c>
      <c r="C71" s="810"/>
      <c r="D71" s="810"/>
      <c r="E71" s="810"/>
      <c r="F71" s="810"/>
      <c r="G71" s="811"/>
      <c r="H71" s="174">
        <v>1</v>
      </c>
      <c r="I71" s="175">
        <v>90</v>
      </c>
      <c r="J71" s="245">
        <v>0</v>
      </c>
      <c r="K71" s="178"/>
      <c r="L71" s="177">
        <f t="shared" si="3"/>
        <v>0</v>
      </c>
    </row>
    <row r="72" spans="2:12" x14ac:dyDescent="0.2">
      <c r="B72" s="809" t="s">
        <v>422</v>
      </c>
      <c r="C72" s="810"/>
      <c r="D72" s="810"/>
      <c r="E72" s="810"/>
      <c r="F72" s="810"/>
      <c r="G72" s="811"/>
      <c r="H72" s="174">
        <v>1</v>
      </c>
      <c r="I72" s="175">
        <v>80</v>
      </c>
      <c r="J72" s="245">
        <v>0</v>
      </c>
      <c r="K72" s="178"/>
      <c r="L72" s="177">
        <f t="shared" si="3"/>
        <v>0</v>
      </c>
    </row>
    <row r="73" spans="2:12" x14ac:dyDescent="0.2">
      <c r="B73" s="809" t="s">
        <v>437</v>
      </c>
      <c r="C73" s="810"/>
      <c r="D73" s="810"/>
      <c r="E73" s="810"/>
      <c r="F73" s="810"/>
      <c r="G73" s="811"/>
      <c r="H73" s="174">
        <v>1</v>
      </c>
      <c r="I73" s="175">
        <v>950</v>
      </c>
      <c r="J73" s="245">
        <v>1</v>
      </c>
      <c r="K73" s="176"/>
      <c r="L73" s="177">
        <f t="shared" si="3"/>
        <v>950</v>
      </c>
    </row>
    <row r="74" spans="2:12" x14ac:dyDescent="0.2">
      <c r="B74" s="809" t="s">
        <v>423</v>
      </c>
      <c r="C74" s="810"/>
      <c r="D74" s="810"/>
      <c r="E74" s="810"/>
      <c r="F74" s="810"/>
      <c r="G74" s="811"/>
      <c r="H74" s="174">
        <v>1</v>
      </c>
      <c r="I74" s="175">
        <v>10</v>
      </c>
      <c r="J74" s="245">
        <v>0</v>
      </c>
      <c r="K74" s="179"/>
      <c r="L74" s="177">
        <f t="shared" si="3"/>
        <v>0</v>
      </c>
    </row>
    <row r="75" spans="2:12" x14ac:dyDescent="0.2">
      <c r="B75" s="809" t="s">
        <v>424</v>
      </c>
      <c r="C75" s="810"/>
      <c r="D75" s="810"/>
      <c r="E75" s="810"/>
      <c r="F75" s="180"/>
      <c r="G75" s="181"/>
      <c r="H75" s="258">
        <v>1</v>
      </c>
      <c r="I75" s="183">
        <v>2590</v>
      </c>
      <c r="J75" s="245">
        <v>1</v>
      </c>
      <c r="K75" s="179"/>
      <c r="L75" s="184">
        <f t="shared" si="3"/>
        <v>2590</v>
      </c>
    </row>
    <row r="76" spans="2:12" ht="12.75" customHeight="1" thickBot="1" x14ac:dyDescent="0.3">
      <c r="B76" s="812" t="s">
        <v>425</v>
      </c>
      <c r="C76" s="813"/>
      <c r="D76" s="813"/>
      <c r="E76" s="813"/>
      <c r="F76" s="813"/>
      <c r="G76" s="814"/>
      <c r="H76" s="235">
        <v>1</v>
      </c>
      <c r="I76" s="185">
        <v>130</v>
      </c>
      <c r="J76" s="186">
        <v>0</v>
      </c>
      <c r="K76" s="187"/>
      <c r="L76" s="188">
        <f>I76*J76</f>
        <v>0</v>
      </c>
    </row>
    <row r="77" spans="2:12" ht="15" x14ac:dyDescent="0.25">
      <c r="B77" s="807" t="s">
        <v>426</v>
      </c>
      <c r="C77" s="808"/>
      <c r="D77" s="808"/>
      <c r="E77" s="808"/>
      <c r="F77" s="808"/>
      <c r="G77" s="808"/>
      <c r="H77" s="189"/>
      <c r="I77" s="189"/>
      <c r="J77" s="190"/>
      <c r="K77" s="191"/>
      <c r="L77" s="192"/>
    </row>
    <row r="78" spans="2:12" x14ac:dyDescent="0.2">
      <c r="B78" s="815" t="s">
        <v>427</v>
      </c>
      <c r="C78" s="816"/>
      <c r="D78" s="817" t="s">
        <v>427</v>
      </c>
      <c r="E78" s="816"/>
      <c r="F78" s="817" t="s">
        <v>427</v>
      </c>
      <c r="G78" s="818"/>
      <c r="H78" s="193" t="s">
        <v>428</v>
      </c>
      <c r="I78" s="194"/>
      <c r="J78" s="171">
        <v>0</v>
      </c>
      <c r="K78" s="195"/>
      <c r="L78" s="196">
        <f>I78*J78</f>
        <v>0</v>
      </c>
    </row>
    <row r="79" spans="2:12" x14ac:dyDescent="0.2">
      <c r="B79" s="197" t="s">
        <v>429</v>
      </c>
      <c r="C79" s="255"/>
      <c r="D79" s="255"/>
      <c r="E79" s="255"/>
      <c r="F79" s="255"/>
      <c r="G79" s="256"/>
      <c r="H79" s="193">
        <v>1</v>
      </c>
      <c r="I79" s="200">
        <v>150</v>
      </c>
      <c r="J79" s="171">
        <v>0</v>
      </c>
      <c r="K79" s="195"/>
      <c r="L79" s="196">
        <f t="shared" ref="L79:L86" si="4">I79*J79</f>
        <v>0</v>
      </c>
    </row>
    <row r="80" spans="2:12" x14ac:dyDescent="0.2">
      <c r="B80" s="246" t="s">
        <v>430</v>
      </c>
      <c r="C80" s="255"/>
      <c r="D80" s="247"/>
      <c r="E80" s="255"/>
      <c r="F80" s="247"/>
      <c r="G80" s="256"/>
      <c r="H80" s="193">
        <v>1</v>
      </c>
      <c r="I80" s="200">
        <v>85</v>
      </c>
      <c r="J80" s="171">
        <v>0</v>
      </c>
      <c r="K80" s="195"/>
      <c r="L80" s="196">
        <f t="shared" si="4"/>
        <v>0</v>
      </c>
    </row>
    <row r="81" spans="2:12" x14ac:dyDescent="0.2">
      <c r="B81" s="197" t="s">
        <v>431</v>
      </c>
      <c r="C81" s="255"/>
      <c r="D81" s="255"/>
      <c r="E81" s="255"/>
      <c r="F81" s="255"/>
      <c r="G81" s="256"/>
      <c r="H81" s="193">
        <v>1</v>
      </c>
      <c r="I81" s="200">
        <v>55</v>
      </c>
      <c r="J81" s="171">
        <v>0</v>
      </c>
      <c r="K81" s="195"/>
      <c r="L81" s="196">
        <f t="shared" si="4"/>
        <v>0</v>
      </c>
    </row>
    <row r="82" spans="2:12" x14ac:dyDescent="0.2">
      <c r="B82" s="197" t="s">
        <v>432</v>
      </c>
      <c r="C82" s="255"/>
      <c r="D82" s="255"/>
      <c r="E82" s="255"/>
      <c r="F82" s="255"/>
      <c r="G82" s="256"/>
      <c r="H82" s="193">
        <v>1</v>
      </c>
      <c r="I82" s="200">
        <v>35</v>
      </c>
      <c r="J82" s="171">
        <v>0</v>
      </c>
      <c r="K82" s="195"/>
      <c r="L82" s="196">
        <f t="shared" si="4"/>
        <v>0</v>
      </c>
    </row>
    <row r="83" spans="2:12" ht="13.5" thickBot="1" x14ac:dyDescent="0.25">
      <c r="B83" s="819" t="s">
        <v>433</v>
      </c>
      <c r="C83" s="820"/>
      <c r="D83" s="820"/>
      <c r="E83" s="820"/>
      <c r="F83" s="820"/>
      <c r="G83" s="203"/>
      <c r="H83" s="204">
        <v>2</v>
      </c>
      <c r="I83" s="205"/>
      <c r="J83" s="186">
        <v>0</v>
      </c>
      <c r="K83" s="195"/>
      <c r="L83" s="206">
        <f t="shared" si="4"/>
        <v>0</v>
      </c>
    </row>
    <row r="84" spans="2:12" ht="13.5" thickBot="1" x14ac:dyDescent="0.25">
      <c r="B84" s="207"/>
      <c r="C84" s="208"/>
      <c r="D84" s="208"/>
      <c r="E84" s="208"/>
      <c r="F84" s="208"/>
      <c r="G84" s="208"/>
      <c r="H84" s="209"/>
      <c r="I84" s="210"/>
      <c r="J84" s="211"/>
      <c r="K84" s="212"/>
      <c r="L84" s="213"/>
    </row>
    <row r="85" spans="2:12" x14ac:dyDescent="0.2">
      <c r="B85" s="795" t="s">
        <v>434</v>
      </c>
      <c r="C85" s="796"/>
      <c r="D85" s="796"/>
      <c r="E85" s="257"/>
      <c r="F85" s="257"/>
      <c r="G85" s="215"/>
      <c r="H85" s="216">
        <v>1</v>
      </c>
      <c r="I85" s="217">
        <v>200</v>
      </c>
      <c r="J85" s="171">
        <v>0</v>
      </c>
      <c r="K85" s="218"/>
      <c r="L85" s="219">
        <f t="shared" si="4"/>
        <v>0</v>
      </c>
    </row>
    <row r="86" spans="2:12" ht="13.5" thickBot="1" x14ac:dyDescent="0.25">
      <c r="B86" s="797" t="s">
        <v>435</v>
      </c>
      <c r="C86" s="798">
        <v>1</v>
      </c>
      <c r="D86" s="798" t="s">
        <v>435</v>
      </c>
      <c r="E86" s="798">
        <v>1</v>
      </c>
      <c r="F86" s="798" t="s">
        <v>435</v>
      </c>
      <c r="G86" s="799">
        <v>1</v>
      </c>
      <c r="H86" s="220">
        <v>1</v>
      </c>
      <c r="I86" s="221">
        <v>400</v>
      </c>
      <c r="J86" s="186">
        <v>0</v>
      </c>
      <c r="K86" s="222"/>
      <c r="L86" s="223">
        <f t="shared" si="4"/>
        <v>0</v>
      </c>
    </row>
    <row r="87" spans="2:12" ht="15" x14ac:dyDescent="0.25">
      <c r="B87" s="800"/>
      <c r="C87" s="801"/>
      <c r="D87" s="801"/>
      <c r="E87" s="801"/>
      <c r="F87" s="801"/>
      <c r="G87" s="802"/>
      <c r="H87" s="189"/>
      <c r="I87" s="189"/>
      <c r="J87" s="190"/>
      <c r="K87" s="191"/>
      <c r="L87" s="192"/>
    </row>
    <row r="88" spans="2:12" ht="13.5" thickBot="1" x14ac:dyDescent="0.25">
      <c r="B88" s="803" t="s">
        <v>365</v>
      </c>
      <c r="C88" s="804"/>
      <c r="D88" s="804"/>
      <c r="E88" s="804"/>
      <c r="F88" s="804"/>
      <c r="G88" s="804"/>
      <c r="H88" s="224">
        <v>0.09</v>
      </c>
      <c r="I88" s="224"/>
      <c r="J88" s="186">
        <v>1</v>
      </c>
      <c r="K88" s="186"/>
      <c r="L88" s="225">
        <f>SUM(L66:L86)*H88</f>
        <v>793.53</v>
      </c>
    </row>
    <row r="89" spans="2:12" ht="15" x14ac:dyDescent="0.25">
      <c r="B89" s="805" t="s">
        <v>366</v>
      </c>
      <c r="C89" s="806"/>
      <c r="D89" s="805" t="s">
        <v>340</v>
      </c>
      <c r="E89" s="806"/>
      <c r="F89" s="807" t="s">
        <v>367</v>
      </c>
      <c r="G89" s="808"/>
      <c r="H89" s="226"/>
      <c r="I89" s="226"/>
      <c r="J89" s="227"/>
      <c r="K89" s="228"/>
      <c r="L89" s="229"/>
    </row>
    <row r="90" spans="2:12" ht="15" x14ac:dyDescent="0.25">
      <c r="B90" s="230"/>
      <c r="C90" s="231"/>
      <c r="D90" s="787">
        <v>0</v>
      </c>
      <c r="E90" s="788"/>
      <c r="F90" s="788"/>
      <c r="G90" s="788"/>
      <c r="H90" s="226"/>
      <c r="I90" s="226"/>
      <c r="J90" s="227"/>
      <c r="K90" s="228"/>
      <c r="L90" s="229"/>
    </row>
    <row r="91" spans="2:12" ht="15.75" thickBot="1" x14ac:dyDescent="0.3">
      <c r="B91" s="232"/>
      <c r="C91" s="233"/>
      <c r="D91" s="789"/>
      <c r="E91" s="789"/>
      <c r="F91" s="789"/>
      <c r="G91" s="789"/>
      <c r="H91" s="226"/>
      <c r="I91" s="226"/>
      <c r="J91" s="227"/>
      <c r="K91" s="228"/>
      <c r="L91" s="234"/>
    </row>
    <row r="92" spans="2:12" ht="19.5" thickBot="1" x14ac:dyDescent="0.25">
      <c r="B92" s="790" t="s">
        <v>368</v>
      </c>
      <c r="C92" s="791"/>
      <c r="D92" s="791"/>
      <c r="E92" s="791"/>
      <c r="F92" s="791"/>
      <c r="G92" s="791"/>
      <c r="H92" s="791"/>
      <c r="I92" s="791"/>
      <c r="J92" s="791"/>
      <c r="K92" s="792"/>
      <c r="L92" s="242">
        <f>SUM(L66:L91)</f>
        <v>9610.5300000000007</v>
      </c>
    </row>
    <row r="93" spans="2:12" ht="13.5" thickBot="1" x14ac:dyDescent="0.25"/>
    <row r="94" spans="2:12" ht="15.75" x14ac:dyDescent="0.25">
      <c r="J94" s="793" t="s">
        <v>484</v>
      </c>
      <c r="K94" s="794"/>
      <c r="L94" s="271">
        <f>L21+L28+L62+L92</f>
        <v>29120.18</v>
      </c>
    </row>
    <row r="95" spans="2:12" ht="15.75" x14ac:dyDescent="0.25">
      <c r="J95" s="783" t="s">
        <v>485</v>
      </c>
      <c r="K95" s="784" t="s">
        <v>446</v>
      </c>
      <c r="L95" s="272">
        <v>1850</v>
      </c>
    </row>
    <row r="96" spans="2:12" ht="19.5" thickBot="1" x14ac:dyDescent="0.35">
      <c r="J96" s="785" t="s">
        <v>486</v>
      </c>
      <c r="K96" s="786"/>
      <c r="L96" s="273">
        <f>L94-L95</f>
        <v>27270.18</v>
      </c>
    </row>
  </sheetData>
  <mergeCells count="110">
    <mergeCell ref="J95:K95"/>
    <mergeCell ref="J96:K96"/>
    <mergeCell ref="D91:E91"/>
    <mergeCell ref="F91:G91"/>
    <mergeCell ref="B92:K92"/>
    <mergeCell ref="J94:K94"/>
    <mergeCell ref="B87:G87"/>
    <mergeCell ref="B88:G88"/>
    <mergeCell ref="B89:C89"/>
    <mergeCell ref="D89:E89"/>
    <mergeCell ref="F89:G89"/>
    <mergeCell ref="D90:E90"/>
    <mergeCell ref="F90:G90"/>
    <mergeCell ref="B76:G76"/>
    <mergeCell ref="B77:G77"/>
    <mergeCell ref="B78:G78"/>
    <mergeCell ref="B83:F83"/>
    <mergeCell ref="B85:D85"/>
    <mergeCell ref="B86:G86"/>
    <mergeCell ref="B70:G70"/>
    <mergeCell ref="B71:G71"/>
    <mergeCell ref="B72:G72"/>
    <mergeCell ref="B73:G73"/>
    <mergeCell ref="B74:G74"/>
    <mergeCell ref="B75:E75"/>
    <mergeCell ref="B62:K62"/>
    <mergeCell ref="B65:G65"/>
    <mergeCell ref="B66:G66"/>
    <mergeCell ref="B67:G67"/>
    <mergeCell ref="B68:G68"/>
    <mergeCell ref="B69:G69"/>
    <mergeCell ref="G57:H57"/>
    <mergeCell ref="I57:J57"/>
    <mergeCell ref="G58:H58"/>
    <mergeCell ref="I58:J58"/>
    <mergeCell ref="G59:H59"/>
    <mergeCell ref="I59:J59"/>
    <mergeCell ref="G52:H52"/>
    <mergeCell ref="C54:D54"/>
    <mergeCell ref="E54:F54"/>
    <mergeCell ref="H54:I54"/>
    <mergeCell ref="C56:D56"/>
    <mergeCell ref="G56:H56"/>
    <mergeCell ref="I56:J56"/>
    <mergeCell ref="B46:B47"/>
    <mergeCell ref="G46:H46"/>
    <mergeCell ref="G47:H47"/>
    <mergeCell ref="G49:H49"/>
    <mergeCell ref="G50:H50"/>
    <mergeCell ref="G51:H51"/>
    <mergeCell ref="G40:H40"/>
    <mergeCell ref="G41:H41"/>
    <mergeCell ref="G42:H42"/>
    <mergeCell ref="B44:B45"/>
    <mergeCell ref="G44:H44"/>
    <mergeCell ref="G45:H45"/>
    <mergeCell ref="G33:H33"/>
    <mergeCell ref="G34:H34"/>
    <mergeCell ref="G35:H35"/>
    <mergeCell ref="G36:H36"/>
    <mergeCell ref="G37:H37"/>
    <mergeCell ref="G38:H38"/>
    <mergeCell ref="B27:G27"/>
    <mergeCell ref="H27:I27"/>
    <mergeCell ref="B28:K28"/>
    <mergeCell ref="B30:J30"/>
    <mergeCell ref="C32:D32"/>
    <mergeCell ref="G32:H32"/>
    <mergeCell ref="B24:G24"/>
    <mergeCell ref="H24:I24"/>
    <mergeCell ref="B25:G25"/>
    <mergeCell ref="H25:I25"/>
    <mergeCell ref="B26:G26"/>
    <mergeCell ref="H26:I26"/>
    <mergeCell ref="B17:E17"/>
    <mergeCell ref="H17:I17"/>
    <mergeCell ref="B19:K19"/>
    <mergeCell ref="B20:K20"/>
    <mergeCell ref="B21:K21"/>
    <mergeCell ref="B23:J23"/>
    <mergeCell ref="B14:E14"/>
    <mergeCell ref="H14:I14"/>
    <mergeCell ref="B15:E15"/>
    <mergeCell ref="H15:I15"/>
    <mergeCell ref="B16:E16"/>
    <mergeCell ref="H16:I16"/>
    <mergeCell ref="B11:E11"/>
    <mergeCell ref="H11:I11"/>
    <mergeCell ref="B12:E12"/>
    <mergeCell ref="H12:I12"/>
    <mergeCell ref="B13:E13"/>
    <mergeCell ref="H13:I13"/>
    <mergeCell ref="B8:E8"/>
    <mergeCell ref="H8:I8"/>
    <mergeCell ref="B9:E9"/>
    <mergeCell ref="H9:I9"/>
    <mergeCell ref="B10:E10"/>
    <mergeCell ref="H10:I10"/>
    <mergeCell ref="B5:E5"/>
    <mergeCell ref="H5:I5"/>
    <mergeCell ref="B6:E6"/>
    <mergeCell ref="H6:I6"/>
    <mergeCell ref="B7:E7"/>
    <mergeCell ref="H7:I7"/>
    <mergeCell ref="B2:L2"/>
    <mergeCell ref="B3:E3"/>
    <mergeCell ref="F3:G3"/>
    <mergeCell ref="H3:I3"/>
    <mergeCell ref="B4:E4"/>
    <mergeCell ref="H4:I4"/>
  </mergeCells>
  <pageMargins left="0.7" right="0.7" top="0.75" bottom="0.75" header="0.3" footer="0.3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B1:L96"/>
  <sheetViews>
    <sheetView topLeftCell="A40" workbookViewId="0">
      <selection activeCell="J69" sqref="J69"/>
    </sheetView>
  </sheetViews>
  <sheetFormatPr baseColWidth="10" defaultColWidth="11.42578125" defaultRowHeight="12.75" x14ac:dyDescent="0.2"/>
  <cols>
    <col min="1" max="1" width="11.42578125" style="1"/>
    <col min="2" max="2" width="33.85546875" style="1" bestFit="1" customWidth="1"/>
    <col min="3" max="3" width="11.42578125" style="1"/>
    <col min="4" max="4" width="11.42578125" style="2"/>
    <col min="5" max="11" width="11.42578125" style="1"/>
    <col min="12" max="12" width="13.28515625" style="1" bestFit="1" customWidth="1"/>
    <col min="13" max="16384" width="11.42578125" style="1"/>
  </cols>
  <sheetData>
    <row r="1" spans="2:12" ht="13.5" thickBot="1" x14ac:dyDescent="0.25"/>
    <row r="2" spans="2:12" ht="18.75" x14ac:dyDescent="0.3">
      <c r="B2" s="873" t="s">
        <v>390</v>
      </c>
      <c r="C2" s="874"/>
      <c r="D2" s="874"/>
      <c r="E2" s="874"/>
      <c r="F2" s="874"/>
      <c r="G2" s="874"/>
      <c r="H2" s="874"/>
      <c r="I2" s="874"/>
      <c r="J2" s="874"/>
      <c r="K2" s="874"/>
      <c r="L2" s="916"/>
    </row>
    <row r="3" spans="2:12" ht="25.5" x14ac:dyDescent="0.2">
      <c r="B3" s="903" t="s">
        <v>336</v>
      </c>
      <c r="C3" s="904"/>
      <c r="D3" s="904"/>
      <c r="E3" s="905"/>
      <c r="F3" s="906" t="s">
        <v>345</v>
      </c>
      <c r="G3" s="905"/>
      <c r="H3" s="906" t="s">
        <v>339</v>
      </c>
      <c r="I3" s="905"/>
      <c r="J3" s="35" t="s">
        <v>340</v>
      </c>
      <c r="K3" s="35" t="s">
        <v>369</v>
      </c>
      <c r="L3" s="48" t="s">
        <v>337</v>
      </c>
    </row>
    <row r="4" spans="2:12" x14ac:dyDescent="0.2">
      <c r="B4" s="907" t="s">
        <v>370</v>
      </c>
      <c r="C4" s="908"/>
      <c r="D4" s="908"/>
      <c r="E4" s="909"/>
      <c r="F4" s="243">
        <v>1000</v>
      </c>
      <c r="G4" s="37" t="s">
        <v>350</v>
      </c>
      <c r="H4" s="910">
        <v>975</v>
      </c>
      <c r="I4" s="911">
        <v>975</v>
      </c>
      <c r="J4" s="38">
        <v>0</v>
      </c>
      <c r="K4" s="39">
        <v>36</v>
      </c>
      <c r="L4" s="40">
        <f>H4*J4</f>
        <v>0</v>
      </c>
    </row>
    <row r="5" spans="2:12" x14ac:dyDescent="0.2">
      <c r="B5" s="815" t="s">
        <v>372</v>
      </c>
      <c r="C5" s="817"/>
      <c r="D5" s="817"/>
      <c r="E5" s="878"/>
      <c r="F5" s="41">
        <v>1000</v>
      </c>
      <c r="G5" s="42" t="s">
        <v>350</v>
      </c>
      <c r="H5" s="896">
        <v>975</v>
      </c>
      <c r="I5" s="897">
        <v>975</v>
      </c>
      <c r="J5" s="43">
        <v>0</v>
      </c>
      <c r="K5" s="39">
        <v>36</v>
      </c>
      <c r="L5" s="40">
        <f>H5*J5</f>
        <v>0</v>
      </c>
    </row>
    <row r="6" spans="2:12" x14ac:dyDescent="0.2">
      <c r="B6" s="815" t="s">
        <v>373</v>
      </c>
      <c r="C6" s="817"/>
      <c r="D6" s="817"/>
      <c r="E6" s="878"/>
      <c r="F6" s="41">
        <v>200</v>
      </c>
      <c r="G6" s="42" t="s">
        <v>350</v>
      </c>
      <c r="H6" s="896">
        <v>2062</v>
      </c>
      <c r="I6" s="897">
        <v>2062</v>
      </c>
      <c r="J6" s="43">
        <v>0</v>
      </c>
      <c r="K6" s="39">
        <v>36</v>
      </c>
      <c r="L6" s="40">
        <f t="shared" ref="L6:L17" si="0">H6*J6</f>
        <v>0</v>
      </c>
    </row>
    <row r="7" spans="2:12" x14ac:dyDescent="0.2">
      <c r="B7" s="815" t="s">
        <v>374</v>
      </c>
      <c r="C7" s="817"/>
      <c r="D7" s="817"/>
      <c r="E7" s="878"/>
      <c r="F7" s="41">
        <v>100</v>
      </c>
      <c r="G7" s="42" t="s">
        <v>350</v>
      </c>
      <c r="H7" s="896">
        <v>1282</v>
      </c>
      <c r="I7" s="897">
        <v>1282</v>
      </c>
      <c r="J7" s="43">
        <v>0</v>
      </c>
      <c r="K7" s="39">
        <v>36</v>
      </c>
      <c r="L7" s="40">
        <f t="shared" si="0"/>
        <v>0</v>
      </c>
    </row>
    <row r="8" spans="2:12" x14ac:dyDescent="0.2">
      <c r="B8" s="815" t="s">
        <v>375</v>
      </c>
      <c r="C8" s="817"/>
      <c r="D8" s="817"/>
      <c r="E8" s="878"/>
      <c r="F8" s="41">
        <v>100</v>
      </c>
      <c r="G8" s="42" t="s">
        <v>350</v>
      </c>
      <c r="H8" s="896">
        <v>1013</v>
      </c>
      <c r="I8" s="897">
        <v>1013</v>
      </c>
      <c r="J8" s="43">
        <v>0</v>
      </c>
      <c r="K8" s="39">
        <v>36</v>
      </c>
      <c r="L8" s="40">
        <f t="shared" si="0"/>
        <v>0</v>
      </c>
    </row>
    <row r="9" spans="2:12" x14ac:dyDescent="0.2">
      <c r="B9" s="815" t="s">
        <v>376</v>
      </c>
      <c r="C9" s="817"/>
      <c r="D9" s="817"/>
      <c r="E9" s="878"/>
      <c r="F9" s="41">
        <v>10</v>
      </c>
      <c r="G9" s="42" t="s">
        <v>350</v>
      </c>
      <c r="H9" s="896">
        <v>322</v>
      </c>
      <c r="I9" s="897">
        <v>322</v>
      </c>
      <c r="J9" s="43">
        <v>0</v>
      </c>
      <c r="K9" s="39">
        <v>36</v>
      </c>
      <c r="L9" s="40">
        <f t="shared" si="0"/>
        <v>0</v>
      </c>
    </row>
    <row r="10" spans="2:12" x14ac:dyDescent="0.2">
      <c r="B10" s="815" t="s">
        <v>377</v>
      </c>
      <c r="C10" s="817"/>
      <c r="D10" s="817"/>
      <c r="E10" s="878"/>
      <c r="F10" s="41">
        <v>100</v>
      </c>
      <c r="G10" s="42" t="s">
        <v>350</v>
      </c>
      <c r="H10" s="896">
        <v>1073</v>
      </c>
      <c r="I10" s="897">
        <v>1073</v>
      </c>
      <c r="J10" s="43">
        <v>0</v>
      </c>
      <c r="K10" s="39">
        <v>36</v>
      </c>
      <c r="L10" s="40">
        <f t="shared" si="0"/>
        <v>0</v>
      </c>
    </row>
    <row r="11" spans="2:12" x14ac:dyDescent="0.2">
      <c r="B11" s="815" t="s">
        <v>378</v>
      </c>
      <c r="C11" s="817"/>
      <c r="D11" s="817"/>
      <c r="E11" s="878"/>
      <c r="F11" s="41">
        <v>10</v>
      </c>
      <c r="G11" s="42" t="s">
        <v>350</v>
      </c>
      <c r="H11" s="896">
        <v>322</v>
      </c>
      <c r="I11" s="897">
        <v>322</v>
      </c>
      <c r="J11" s="43">
        <v>0</v>
      </c>
      <c r="K11" s="39">
        <v>36</v>
      </c>
      <c r="L11" s="40">
        <f t="shared" si="0"/>
        <v>0</v>
      </c>
    </row>
    <row r="12" spans="2:12" x14ac:dyDescent="0.2">
      <c r="B12" s="815" t="s">
        <v>379</v>
      </c>
      <c r="C12" s="817"/>
      <c r="D12" s="817"/>
      <c r="E12" s="878"/>
      <c r="F12" s="41">
        <v>20</v>
      </c>
      <c r="G12" s="42" t="s">
        <v>350</v>
      </c>
      <c r="H12" s="896">
        <v>665</v>
      </c>
      <c r="I12" s="897">
        <v>665</v>
      </c>
      <c r="J12" s="43">
        <v>0</v>
      </c>
      <c r="K12" s="39">
        <v>36</v>
      </c>
      <c r="L12" s="40">
        <f t="shared" si="0"/>
        <v>0</v>
      </c>
    </row>
    <row r="13" spans="2:12" x14ac:dyDescent="0.2">
      <c r="B13" s="815" t="s">
        <v>379</v>
      </c>
      <c r="C13" s="817"/>
      <c r="D13" s="817"/>
      <c r="E13" s="878"/>
      <c r="F13" s="41">
        <v>10</v>
      </c>
      <c r="G13" s="42" t="s">
        <v>350</v>
      </c>
      <c r="H13" s="896">
        <v>568</v>
      </c>
      <c r="I13" s="897">
        <v>568</v>
      </c>
      <c r="J13" s="43">
        <v>0</v>
      </c>
      <c r="K13" s="39">
        <v>36</v>
      </c>
      <c r="L13" s="40">
        <f t="shared" si="0"/>
        <v>0</v>
      </c>
    </row>
    <row r="14" spans="2:12" x14ac:dyDescent="0.2">
      <c r="B14" s="815" t="s">
        <v>380</v>
      </c>
      <c r="C14" s="817"/>
      <c r="D14" s="817"/>
      <c r="E14" s="878"/>
      <c r="F14" s="41">
        <v>2</v>
      </c>
      <c r="G14" s="42" t="s">
        <v>350</v>
      </c>
      <c r="H14" s="896">
        <v>136</v>
      </c>
      <c r="I14" s="897">
        <v>136</v>
      </c>
      <c r="J14" s="43">
        <v>0</v>
      </c>
      <c r="K14" s="39">
        <v>36</v>
      </c>
      <c r="L14" s="40">
        <f t="shared" si="0"/>
        <v>0</v>
      </c>
    </row>
    <row r="15" spans="2:12" x14ac:dyDescent="0.2">
      <c r="B15" s="815" t="s">
        <v>381</v>
      </c>
      <c r="C15" s="817"/>
      <c r="D15" s="817"/>
      <c r="E15" s="878"/>
      <c r="F15" s="41">
        <v>20</v>
      </c>
      <c r="G15" s="42" t="s">
        <v>350</v>
      </c>
      <c r="H15" s="896">
        <v>974</v>
      </c>
      <c r="I15" s="897">
        <v>974</v>
      </c>
      <c r="J15" s="43">
        <v>0</v>
      </c>
      <c r="K15" s="39">
        <v>36</v>
      </c>
      <c r="L15" s="40">
        <f t="shared" si="0"/>
        <v>0</v>
      </c>
    </row>
    <row r="16" spans="2:12" x14ac:dyDescent="0.2">
      <c r="B16" s="815" t="s">
        <v>381</v>
      </c>
      <c r="C16" s="817"/>
      <c r="D16" s="817"/>
      <c r="E16" s="878"/>
      <c r="F16" s="41">
        <v>10</v>
      </c>
      <c r="G16" s="42" t="s">
        <v>350</v>
      </c>
      <c r="H16" s="896">
        <v>842</v>
      </c>
      <c r="I16" s="897">
        <v>842</v>
      </c>
      <c r="J16" s="43">
        <v>0</v>
      </c>
      <c r="K16" s="39">
        <v>36</v>
      </c>
      <c r="L16" s="40">
        <f t="shared" si="0"/>
        <v>0</v>
      </c>
    </row>
    <row r="17" spans="2:12" x14ac:dyDescent="0.2">
      <c r="B17" s="815" t="s">
        <v>382</v>
      </c>
      <c r="C17" s="817"/>
      <c r="D17" s="817"/>
      <c r="E17" s="878"/>
      <c r="F17" s="41">
        <v>1</v>
      </c>
      <c r="G17" s="42" t="s">
        <v>350</v>
      </c>
      <c r="H17" s="896">
        <v>136</v>
      </c>
      <c r="I17" s="897">
        <v>136</v>
      </c>
      <c r="J17" s="43">
        <v>0</v>
      </c>
      <c r="K17" s="39">
        <v>36</v>
      </c>
      <c r="L17" s="40">
        <f t="shared" si="0"/>
        <v>0</v>
      </c>
    </row>
    <row r="18" spans="2:12" ht="13.5" thickBot="1" x14ac:dyDescent="0.25">
      <c r="B18" s="44"/>
      <c r="C18" s="45"/>
      <c r="D18" s="46"/>
      <c r="E18" s="46"/>
      <c r="F18" s="46"/>
      <c r="G18" s="46"/>
      <c r="H18" s="46"/>
      <c r="I18" s="46"/>
      <c r="J18" s="46"/>
      <c r="K18" s="46"/>
      <c r="L18" s="47"/>
    </row>
    <row r="19" spans="2:12" ht="18.75" x14ac:dyDescent="0.2">
      <c r="B19" s="886" t="s">
        <v>383</v>
      </c>
      <c r="C19" s="887"/>
      <c r="D19" s="887"/>
      <c r="E19" s="887"/>
      <c r="F19" s="887"/>
      <c r="G19" s="887"/>
      <c r="H19" s="887"/>
      <c r="I19" s="887"/>
      <c r="J19" s="887"/>
      <c r="K19" s="888"/>
      <c r="L19" s="57">
        <f>L4+L5</f>
        <v>0</v>
      </c>
    </row>
    <row r="20" spans="2:12" ht="19.5" thickBot="1" x14ac:dyDescent="0.25">
      <c r="B20" s="889" t="s">
        <v>384</v>
      </c>
      <c r="C20" s="890"/>
      <c r="D20" s="890"/>
      <c r="E20" s="890"/>
      <c r="F20" s="890"/>
      <c r="G20" s="890"/>
      <c r="H20" s="890"/>
      <c r="I20" s="890"/>
      <c r="J20" s="890"/>
      <c r="K20" s="891"/>
      <c r="L20" s="58">
        <f>L21-L19</f>
        <v>0</v>
      </c>
    </row>
    <row r="21" spans="2:12" ht="19.5" thickBot="1" x14ac:dyDescent="0.25">
      <c r="B21" s="790" t="s">
        <v>338</v>
      </c>
      <c r="C21" s="791"/>
      <c r="D21" s="791"/>
      <c r="E21" s="791"/>
      <c r="F21" s="791"/>
      <c r="G21" s="791"/>
      <c r="H21" s="791"/>
      <c r="I21" s="791"/>
      <c r="J21" s="791"/>
      <c r="K21" s="792"/>
      <c r="L21" s="238">
        <f>SUM(L4:L18)</f>
        <v>0</v>
      </c>
    </row>
    <row r="22" spans="2:12" ht="13.5" thickBot="1" x14ac:dyDescent="0.25"/>
    <row r="23" spans="2:12" ht="19.5" thickBot="1" x14ac:dyDescent="0.35">
      <c r="B23" s="873" t="s">
        <v>389</v>
      </c>
      <c r="C23" s="874"/>
      <c r="D23" s="874"/>
      <c r="E23" s="874"/>
      <c r="F23" s="874"/>
      <c r="G23" s="874"/>
      <c r="H23" s="874"/>
      <c r="I23" s="874"/>
      <c r="J23" s="874"/>
      <c r="K23" s="49"/>
      <c r="L23" s="50"/>
    </row>
    <row r="24" spans="2:12" ht="25.5" x14ac:dyDescent="0.2">
      <c r="B24" s="892" t="s">
        <v>336</v>
      </c>
      <c r="C24" s="893"/>
      <c r="D24" s="893"/>
      <c r="E24" s="893"/>
      <c r="F24" s="893"/>
      <c r="G24" s="894"/>
      <c r="H24" s="892" t="s">
        <v>339</v>
      </c>
      <c r="I24" s="895"/>
      <c r="J24" s="51" t="s">
        <v>340</v>
      </c>
      <c r="K24" s="51" t="s">
        <v>385</v>
      </c>
      <c r="L24" s="52" t="s">
        <v>337</v>
      </c>
    </row>
    <row r="25" spans="2:12" ht="31.5" customHeight="1" x14ac:dyDescent="0.2">
      <c r="B25" s="815" t="s">
        <v>386</v>
      </c>
      <c r="C25" s="817"/>
      <c r="D25" s="817"/>
      <c r="E25" s="817"/>
      <c r="F25" s="817"/>
      <c r="G25" s="878"/>
      <c r="H25" s="879">
        <v>136.5</v>
      </c>
      <c r="I25" s="880"/>
      <c r="J25" s="53">
        <v>0</v>
      </c>
      <c r="K25" s="54"/>
      <c r="L25" s="55">
        <f>H25*J25</f>
        <v>0</v>
      </c>
    </row>
    <row r="26" spans="2:12" ht="31.5" customHeight="1" x14ac:dyDescent="0.2">
      <c r="B26" s="881" t="s">
        <v>487</v>
      </c>
      <c r="C26" s="882"/>
      <c r="D26" s="882"/>
      <c r="E26" s="882"/>
      <c r="F26" s="882"/>
      <c r="G26" s="883"/>
      <c r="H26" s="879">
        <v>19.7</v>
      </c>
      <c r="I26" s="880"/>
      <c r="J26" s="240">
        <v>12</v>
      </c>
      <c r="K26" s="54"/>
      <c r="L26" s="55">
        <f>H26*J26</f>
        <v>236.39999999999998</v>
      </c>
    </row>
    <row r="27" spans="2:12" ht="31.5" customHeight="1" thickBot="1" x14ac:dyDescent="0.25">
      <c r="B27" s="881" t="s">
        <v>388</v>
      </c>
      <c r="C27" s="882"/>
      <c r="D27" s="882"/>
      <c r="E27" s="882"/>
      <c r="F27" s="882"/>
      <c r="G27" s="883"/>
      <c r="H27" s="884">
        <v>160.6</v>
      </c>
      <c r="I27" s="885"/>
      <c r="J27" s="53">
        <v>0</v>
      </c>
      <c r="K27" s="54"/>
      <c r="L27" s="55">
        <f>H27*J27</f>
        <v>0</v>
      </c>
    </row>
    <row r="28" spans="2:12" ht="19.5" thickBot="1" x14ac:dyDescent="0.25">
      <c r="B28" s="790" t="s">
        <v>342</v>
      </c>
      <c r="C28" s="791"/>
      <c r="D28" s="791"/>
      <c r="E28" s="791"/>
      <c r="F28" s="791"/>
      <c r="G28" s="791"/>
      <c r="H28" s="791"/>
      <c r="I28" s="791"/>
      <c r="J28" s="791"/>
      <c r="K28" s="792"/>
      <c r="L28" s="56">
        <f>SUM(L25:L27)</f>
        <v>236.39999999999998</v>
      </c>
    </row>
    <row r="29" spans="2:12" ht="13.5" thickBot="1" x14ac:dyDescent="0.25"/>
    <row r="30" spans="2:12" ht="19.5" thickBot="1" x14ac:dyDescent="0.35">
      <c r="B30" s="873" t="s">
        <v>343</v>
      </c>
      <c r="C30" s="874"/>
      <c r="D30" s="874"/>
      <c r="E30" s="874"/>
      <c r="F30" s="874"/>
      <c r="G30" s="874"/>
      <c r="H30" s="874"/>
      <c r="I30" s="874"/>
      <c r="J30" s="874"/>
      <c r="K30" s="49"/>
      <c r="L30" s="50"/>
    </row>
    <row r="31" spans="2:12" ht="13.5" thickBot="1" x14ac:dyDescent="0.25">
      <c r="B31" s="59" t="s">
        <v>391</v>
      </c>
      <c r="C31" s="60"/>
      <c r="D31" s="61"/>
      <c r="E31" s="61"/>
      <c r="F31" s="61"/>
      <c r="G31" s="62"/>
      <c r="H31" s="62"/>
      <c r="I31" s="62"/>
      <c r="J31" s="62"/>
      <c r="K31" s="62"/>
      <c r="L31" s="63"/>
    </row>
    <row r="32" spans="2:12" ht="36.75" thickBot="1" x14ac:dyDescent="0.25">
      <c r="B32" s="64" t="s">
        <v>344</v>
      </c>
      <c r="C32" s="875" t="s">
        <v>345</v>
      </c>
      <c r="D32" s="876"/>
      <c r="E32" s="65" t="s">
        <v>346</v>
      </c>
      <c r="F32" s="66" t="s">
        <v>347</v>
      </c>
      <c r="G32" s="835" t="s">
        <v>340</v>
      </c>
      <c r="H32" s="877"/>
      <c r="I32" s="236" t="s">
        <v>348</v>
      </c>
      <c r="J32" s="51" t="s">
        <v>392</v>
      </c>
      <c r="K32" s="67" t="s">
        <v>385</v>
      </c>
      <c r="L32" s="52" t="s">
        <v>337</v>
      </c>
    </row>
    <row r="33" spans="2:12" ht="15" x14ac:dyDescent="0.2">
      <c r="B33" s="68" t="s">
        <v>393</v>
      </c>
      <c r="C33" s="69">
        <v>1</v>
      </c>
      <c r="D33" s="70" t="s">
        <v>349</v>
      </c>
      <c r="E33" s="71">
        <v>100</v>
      </c>
      <c r="F33" s="72">
        <v>1</v>
      </c>
      <c r="G33" s="870">
        <v>2</v>
      </c>
      <c r="H33" s="871"/>
      <c r="I33" s="73"/>
      <c r="J33" s="74">
        <f t="shared" ref="J33:J38" si="1">G33*E33</f>
        <v>200</v>
      </c>
      <c r="K33" s="73"/>
      <c r="L33" s="75">
        <f>J33*CT_VALEUR_POINT*(1-CT_REMISE_POINTS)</f>
        <v>90.000000000000014</v>
      </c>
    </row>
    <row r="34" spans="2:12" x14ac:dyDescent="0.2">
      <c r="B34" s="76" t="s">
        <v>394</v>
      </c>
      <c r="C34" s="77">
        <v>100</v>
      </c>
      <c r="D34" s="78" t="s">
        <v>395</v>
      </c>
      <c r="E34" s="79">
        <v>150</v>
      </c>
      <c r="F34" s="80">
        <v>1</v>
      </c>
      <c r="G34" s="838">
        <v>2</v>
      </c>
      <c r="H34" s="872"/>
      <c r="I34" s="81"/>
      <c r="J34" s="89">
        <f t="shared" si="1"/>
        <v>300</v>
      </c>
      <c r="K34" s="81"/>
      <c r="L34" s="82">
        <f t="shared" ref="L34:L52" si="2">J34*CT_VALEUR_POINT*(1-CT_REMISE_POINTS)</f>
        <v>135.00000000000003</v>
      </c>
    </row>
    <row r="35" spans="2:12" ht="15" x14ac:dyDescent="0.2">
      <c r="B35" s="83" t="s">
        <v>396</v>
      </c>
      <c r="C35" s="84">
        <v>100</v>
      </c>
      <c r="D35" s="85" t="s">
        <v>395</v>
      </c>
      <c r="E35" s="86">
        <v>150</v>
      </c>
      <c r="F35" s="87">
        <v>1</v>
      </c>
      <c r="G35" s="838">
        <v>1</v>
      </c>
      <c r="H35" s="839"/>
      <c r="I35" s="88"/>
      <c r="J35" s="89">
        <f t="shared" si="1"/>
        <v>150</v>
      </c>
      <c r="K35" s="88"/>
      <c r="L35" s="90">
        <f t="shared" si="2"/>
        <v>67.500000000000014</v>
      </c>
    </row>
    <row r="36" spans="2:12" ht="15" x14ac:dyDescent="0.2">
      <c r="B36" s="83" t="s">
        <v>351</v>
      </c>
      <c r="C36" s="84">
        <v>8</v>
      </c>
      <c r="D36" s="85" t="s">
        <v>352</v>
      </c>
      <c r="E36" s="86">
        <v>64</v>
      </c>
      <c r="F36" s="87">
        <v>1</v>
      </c>
      <c r="G36" s="838">
        <v>1</v>
      </c>
      <c r="H36" s="839"/>
      <c r="I36" s="88"/>
      <c r="J36" s="89">
        <f t="shared" si="1"/>
        <v>64</v>
      </c>
      <c r="K36" s="88"/>
      <c r="L36" s="90">
        <f t="shared" si="2"/>
        <v>28.800000000000004</v>
      </c>
    </row>
    <row r="37" spans="2:12" ht="15" x14ac:dyDescent="0.2">
      <c r="B37" s="83" t="s">
        <v>353</v>
      </c>
      <c r="C37" s="84">
        <v>1</v>
      </c>
      <c r="D37" s="85" t="s">
        <v>354</v>
      </c>
      <c r="E37" s="86">
        <v>75</v>
      </c>
      <c r="F37" s="87">
        <v>1</v>
      </c>
      <c r="G37" s="838">
        <v>6</v>
      </c>
      <c r="H37" s="839"/>
      <c r="I37" s="88"/>
      <c r="J37" s="89">
        <f t="shared" si="1"/>
        <v>450</v>
      </c>
      <c r="K37" s="88"/>
      <c r="L37" s="90">
        <f t="shared" si="2"/>
        <v>202.50000000000003</v>
      </c>
    </row>
    <row r="38" spans="2:12" ht="15.75" thickBot="1" x14ac:dyDescent="0.25">
      <c r="B38" s="91" t="s">
        <v>355</v>
      </c>
      <c r="C38" s="92">
        <v>1</v>
      </c>
      <c r="D38" s="93" t="s">
        <v>356</v>
      </c>
      <c r="E38" s="94">
        <v>110</v>
      </c>
      <c r="F38" s="95">
        <v>1</v>
      </c>
      <c r="G38" s="868">
        <v>0</v>
      </c>
      <c r="H38" s="869"/>
      <c r="I38" s="96"/>
      <c r="J38" s="97">
        <f t="shared" si="1"/>
        <v>0</v>
      </c>
      <c r="K38" s="96"/>
      <c r="L38" s="98">
        <f t="shared" si="2"/>
        <v>0</v>
      </c>
    </row>
    <row r="39" spans="2:12" ht="13.5" thickBot="1" x14ac:dyDescent="0.25">
      <c r="B39" s="99"/>
      <c r="C39" s="45"/>
      <c r="D39" s="46"/>
      <c r="E39" s="100"/>
      <c r="F39" s="101"/>
      <c r="G39" s="102"/>
      <c r="H39" s="103"/>
      <c r="I39" s="103"/>
      <c r="J39" s="102"/>
      <c r="K39" s="103"/>
      <c r="L39" s="104">
        <f t="shared" si="2"/>
        <v>0</v>
      </c>
    </row>
    <row r="40" spans="2:12" ht="15" x14ac:dyDescent="0.2">
      <c r="B40" s="68" t="s">
        <v>397</v>
      </c>
      <c r="C40" s="69">
        <v>1</v>
      </c>
      <c r="D40" s="70" t="s">
        <v>357</v>
      </c>
      <c r="E40" s="71">
        <v>350</v>
      </c>
      <c r="F40" s="72">
        <v>36</v>
      </c>
      <c r="G40" s="870">
        <v>8</v>
      </c>
      <c r="H40" s="871"/>
      <c r="I40" s="73"/>
      <c r="J40" s="74">
        <f>G40*E40</f>
        <v>2800</v>
      </c>
      <c r="K40" s="73"/>
      <c r="L40" s="75">
        <f>J40*CT_VALEUR_POINT*(1-CT_REMISE_POINTS)</f>
        <v>1260.0000000000002</v>
      </c>
    </row>
    <row r="41" spans="2:12" x14ac:dyDescent="0.2">
      <c r="B41" s="105" t="s">
        <v>397</v>
      </c>
      <c r="C41" s="77">
        <v>1</v>
      </c>
      <c r="D41" s="106" t="s">
        <v>357</v>
      </c>
      <c r="E41" s="107">
        <v>650</v>
      </c>
      <c r="F41" s="108">
        <v>1</v>
      </c>
      <c r="G41" s="838">
        <v>0</v>
      </c>
      <c r="H41" s="872"/>
      <c r="I41" s="109"/>
      <c r="J41" s="89">
        <f>G41*E41</f>
        <v>0</v>
      </c>
      <c r="K41" s="109"/>
      <c r="L41" s="110">
        <f>J41*CT_VALEUR_POINT*(1-CT_REMISE_POINTS)</f>
        <v>0</v>
      </c>
    </row>
    <row r="42" spans="2:12" ht="13.5" thickBot="1" x14ac:dyDescent="0.25">
      <c r="B42" s="91" t="s">
        <v>398</v>
      </c>
      <c r="C42" s="84">
        <v>16</v>
      </c>
      <c r="D42" s="93" t="s">
        <v>358</v>
      </c>
      <c r="E42" s="94">
        <v>192</v>
      </c>
      <c r="F42" s="95">
        <v>1</v>
      </c>
      <c r="G42" s="849">
        <v>82</v>
      </c>
      <c r="H42" s="857"/>
      <c r="I42" s="96"/>
      <c r="J42" s="97">
        <f>G42*E42</f>
        <v>15744</v>
      </c>
      <c r="K42" s="96"/>
      <c r="L42" s="98">
        <f t="shared" si="2"/>
        <v>7084.8000000000011</v>
      </c>
    </row>
    <row r="43" spans="2:12" ht="13.5" thickBot="1" x14ac:dyDescent="0.25">
      <c r="B43" s="99"/>
      <c r="C43" s="165"/>
      <c r="D43" s="166"/>
      <c r="E43" s="101"/>
      <c r="F43" s="101"/>
      <c r="G43" s="102"/>
      <c r="H43" s="103"/>
      <c r="I43" s="103"/>
      <c r="J43" s="102"/>
      <c r="K43" s="103"/>
      <c r="L43" s="104">
        <f t="shared" si="2"/>
        <v>0</v>
      </c>
    </row>
    <row r="44" spans="2:12" ht="15" x14ac:dyDescent="0.2">
      <c r="B44" s="858" t="s">
        <v>399</v>
      </c>
      <c r="C44" s="116">
        <v>10</v>
      </c>
      <c r="D44" s="70" t="s">
        <v>400</v>
      </c>
      <c r="E44" s="71">
        <v>2400</v>
      </c>
      <c r="F44" s="72">
        <v>1</v>
      </c>
      <c r="G44" s="860">
        <v>3</v>
      </c>
      <c r="H44" s="861"/>
      <c r="I44" s="73"/>
      <c r="J44" s="74">
        <f>G44*E44</f>
        <v>7200</v>
      </c>
      <c r="K44" s="112"/>
      <c r="L44" s="75">
        <f t="shared" si="2"/>
        <v>3240.0000000000005</v>
      </c>
    </row>
    <row r="45" spans="2:12" ht="15" customHeight="1" x14ac:dyDescent="0.2">
      <c r="B45" s="859"/>
      <c r="C45" s="118">
        <v>500</v>
      </c>
      <c r="D45" s="85" t="s">
        <v>358</v>
      </c>
      <c r="E45" s="107">
        <v>160</v>
      </c>
      <c r="F45" s="108">
        <v>1</v>
      </c>
      <c r="G45" s="866">
        <v>6</v>
      </c>
      <c r="H45" s="867"/>
      <c r="I45" s="109"/>
      <c r="J45" s="89">
        <f>G45*E45</f>
        <v>960</v>
      </c>
      <c r="K45" s="113"/>
      <c r="L45" s="110">
        <f>J45*CT_VALEUR_POINT*(1-CT_REMISE_POINTS)</f>
        <v>432.00000000000006</v>
      </c>
    </row>
    <row r="46" spans="2:12" ht="15" customHeight="1" x14ac:dyDescent="0.2">
      <c r="B46" s="864" t="s">
        <v>360</v>
      </c>
      <c r="C46" s="121">
        <v>10</v>
      </c>
      <c r="D46" s="122" t="s">
        <v>400</v>
      </c>
      <c r="E46" s="107">
        <v>600</v>
      </c>
      <c r="F46" s="108">
        <v>1</v>
      </c>
      <c r="G46" s="866">
        <v>6</v>
      </c>
      <c r="H46" s="867"/>
      <c r="I46" s="109"/>
      <c r="J46" s="89">
        <f>G46*E46</f>
        <v>3600</v>
      </c>
      <c r="K46" s="113"/>
      <c r="L46" s="110">
        <f>J46*CT_VALEUR_POINT*(1-CT_REMISE_POINTS)</f>
        <v>1620.0000000000002</v>
      </c>
    </row>
    <row r="47" spans="2:12" ht="15" customHeight="1" thickBot="1" x14ac:dyDescent="0.25">
      <c r="B47" s="865"/>
      <c r="C47" s="128">
        <v>500</v>
      </c>
      <c r="D47" s="93" t="s">
        <v>358</v>
      </c>
      <c r="E47" s="94">
        <v>40</v>
      </c>
      <c r="F47" s="95">
        <v>1</v>
      </c>
      <c r="G47" s="849">
        <v>4</v>
      </c>
      <c r="H47" s="850"/>
      <c r="I47" s="96"/>
      <c r="J47" s="97">
        <f>G47*E47</f>
        <v>160</v>
      </c>
      <c r="K47" s="114"/>
      <c r="L47" s="98">
        <f t="shared" si="2"/>
        <v>72.000000000000014</v>
      </c>
    </row>
    <row r="48" spans="2:12" ht="13.5" thickBot="1" x14ac:dyDescent="0.25">
      <c r="B48" s="99"/>
      <c r="C48" s="45"/>
      <c r="D48" s="46"/>
      <c r="E48" s="100"/>
      <c r="F48" s="101"/>
      <c r="G48" s="102"/>
      <c r="H48" s="103"/>
      <c r="I48" s="103"/>
      <c r="J48" s="102"/>
      <c r="K48" s="103"/>
      <c r="L48" s="115">
        <f t="shared" si="2"/>
        <v>0</v>
      </c>
    </row>
    <row r="49" spans="2:12" ht="15" x14ac:dyDescent="0.2">
      <c r="B49" s="68" t="s">
        <v>401</v>
      </c>
      <c r="C49" s="116">
        <v>1</v>
      </c>
      <c r="D49" s="70" t="s">
        <v>361</v>
      </c>
      <c r="E49" s="71">
        <v>20</v>
      </c>
      <c r="F49" s="117">
        <v>1</v>
      </c>
      <c r="G49" s="844">
        <v>55</v>
      </c>
      <c r="H49" s="845"/>
      <c r="I49" s="73"/>
      <c r="J49" s="74">
        <f>G49*E49</f>
        <v>1100</v>
      </c>
      <c r="K49" s="112"/>
      <c r="L49" s="75">
        <f t="shared" si="2"/>
        <v>495.00000000000006</v>
      </c>
    </row>
    <row r="50" spans="2:12" ht="15" x14ac:dyDescent="0.2">
      <c r="B50" s="83" t="s">
        <v>402</v>
      </c>
      <c r="C50" s="118">
        <v>1</v>
      </c>
      <c r="D50" s="85" t="s">
        <v>403</v>
      </c>
      <c r="E50" s="86">
        <v>60</v>
      </c>
      <c r="F50" s="119">
        <v>1</v>
      </c>
      <c r="G50" s="846">
        <v>0</v>
      </c>
      <c r="H50" s="847"/>
      <c r="I50" s="88"/>
      <c r="J50" s="89">
        <f>G50*E50</f>
        <v>0</v>
      </c>
      <c r="K50" s="88"/>
      <c r="L50" s="90">
        <f t="shared" si="2"/>
        <v>0</v>
      </c>
    </row>
    <row r="51" spans="2:12" x14ac:dyDescent="0.2">
      <c r="B51" s="120" t="s">
        <v>404</v>
      </c>
      <c r="C51" s="121">
        <v>100</v>
      </c>
      <c r="D51" s="122" t="s">
        <v>395</v>
      </c>
      <c r="E51" s="123">
        <v>850</v>
      </c>
      <c r="F51" s="124">
        <v>1</v>
      </c>
      <c r="G51" s="846">
        <v>0</v>
      </c>
      <c r="H51" s="848"/>
      <c r="I51" s="125"/>
      <c r="J51" s="126">
        <f>G51*E51</f>
        <v>0</v>
      </c>
      <c r="K51" s="125"/>
      <c r="L51" s="127">
        <f>J51*CT_VALEUR_POINT*(1-CT_REMISE_POINTS)</f>
        <v>0</v>
      </c>
    </row>
    <row r="52" spans="2:12" ht="15.75" thickBot="1" x14ac:dyDescent="0.25">
      <c r="B52" s="91" t="s">
        <v>154</v>
      </c>
      <c r="C52" s="128">
        <v>1</v>
      </c>
      <c r="D52" s="93" t="s">
        <v>155</v>
      </c>
      <c r="E52" s="94">
        <v>125</v>
      </c>
      <c r="F52" s="129">
        <v>1</v>
      </c>
      <c r="G52" s="849">
        <v>1</v>
      </c>
      <c r="H52" s="850"/>
      <c r="I52" s="96"/>
      <c r="J52" s="97">
        <f>G52*E52</f>
        <v>125</v>
      </c>
      <c r="K52" s="96"/>
      <c r="L52" s="98">
        <f t="shared" si="2"/>
        <v>56.250000000000007</v>
      </c>
    </row>
    <row r="53" spans="2:12" ht="13.5" thickBot="1" x14ac:dyDescent="0.25">
      <c r="B53" s="44"/>
      <c r="C53" s="100"/>
      <c r="D53" s="46"/>
      <c r="E53" s="46"/>
      <c r="F53" s="46"/>
      <c r="G53" s="46"/>
      <c r="H53" s="46"/>
      <c r="I53" s="46"/>
      <c r="J53" s="46"/>
      <c r="K53" s="46"/>
      <c r="L53" s="46"/>
    </row>
    <row r="54" spans="2:12" ht="19.5" thickBot="1" x14ac:dyDescent="0.25">
      <c r="B54" s="130" t="s">
        <v>362</v>
      </c>
      <c r="C54" s="851">
        <v>1.5</v>
      </c>
      <c r="D54" s="852"/>
      <c r="E54" s="853" t="s">
        <v>405</v>
      </c>
      <c r="F54" s="854"/>
      <c r="G54" s="131">
        <v>0.7</v>
      </c>
      <c r="H54" s="855" t="s">
        <v>406</v>
      </c>
      <c r="I54" s="856"/>
      <c r="J54" s="132">
        <f>SUM(J33:J52)</f>
        <v>32853</v>
      </c>
      <c r="K54" s="133" t="s">
        <v>407</v>
      </c>
      <c r="L54" s="134">
        <f>SUM(L33:L52)</f>
        <v>14783.850000000002</v>
      </c>
    </row>
    <row r="55" spans="2:12" ht="13.5" thickBot="1" x14ac:dyDescent="0.25">
      <c r="B55" s="135" t="s">
        <v>408</v>
      </c>
      <c r="C55" s="60"/>
      <c r="D55" s="111"/>
      <c r="E55" s="111"/>
      <c r="F55" s="111"/>
      <c r="G55" s="111"/>
      <c r="H55" s="111"/>
      <c r="I55" s="111"/>
      <c r="J55" s="111"/>
      <c r="K55" s="111"/>
      <c r="L55" s="136"/>
    </row>
    <row r="56" spans="2:12" ht="26.25" thickBot="1" x14ac:dyDescent="0.25">
      <c r="B56" s="137" t="s">
        <v>344</v>
      </c>
      <c r="C56" s="833" t="s">
        <v>345</v>
      </c>
      <c r="D56" s="834"/>
      <c r="E56" s="138" t="s">
        <v>409</v>
      </c>
      <c r="F56" s="139" t="s">
        <v>369</v>
      </c>
      <c r="G56" s="835" t="s">
        <v>340</v>
      </c>
      <c r="H56" s="836"/>
      <c r="I56" s="835" t="s">
        <v>348</v>
      </c>
      <c r="J56" s="837"/>
      <c r="K56" s="51" t="s">
        <v>385</v>
      </c>
      <c r="L56" s="52" t="s">
        <v>337</v>
      </c>
    </row>
    <row r="57" spans="2:12" ht="15" x14ac:dyDescent="0.25">
      <c r="B57" s="140" t="s">
        <v>410</v>
      </c>
      <c r="C57" s="141">
        <v>5</v>
      </c>
      <c r="D57" s="142" t="s">
        <v>411</v>
      </c>
      <c r="E57" s="143">
        <v>139</v>
      </c>
      <c r="F57" s="144">
        <v>1</v>
      </c>
      <c r="G57" s="838">
        <v>0</v>
      </c>
      <c r="H57" s="839"/>
      <c r="I57" s="840"/>
      <c r="J57" s="841"/>
      <c r="K57" s="145"/>
      <c r="L57" s="146">
        <f>E57*G57</f>
        <v>0</v>
      </c>
    </row>
    <row r="58" spans="2:12" ht="15" x14ac:dyDescent="0.25">
      <c r="B58" s="147" t="s">
        <v>412</v>
      </c>
      <c r="C58" s="148">
        <v>1</v>
      </c>
      <c r="D58" s="149" t="s">
        <v>359</v>
      </c>
      <c r="E58" s="150">
        <v>890</v>
      </c>
      <c r="F58" s="151">
        <v>36</v>
      </c>
      <c r="G58" s="838">
        <v>1</v>
      </c>
      <c r="H58" s="839"/>
      <c r="I58" s="842"/>
      <c r="J58" s="843"/>
      <c r="K58" s="152"/>
      <c r="L58" s="90">
        <f>E58*G58</f>
        <v>890</v>
      </c>
    </row>
    <row r="59" spans="2:12" ht="26.25" thickBot="1" x14ac:dyDescent="0.3">
      <c r="B59" s="153" t="s">
        <v>413</v>
      </c>
      <c r="C59" s="154">
        <v>1</v>
      </c>
      <c r="D59" s="155" t="s">
        <v>414</v>
      </c>
      <c r="E59" s="156">
        <v>90</v>
      </c>
      <c r="F59" s="157">
        <v>1</v>
      </c>
      <c r="G59" s="917">
        <v>1</v>
      </c>
      <c r="H59" s="918"/>
      <c r="I59" s="823"/>
      <c r="J59" s="824"/>
      <c r="K59" s="152"/>
      <c r="L59" s="90">
        <f>E59*G59</f>
        <v>90</v>
      </c>
    </row>
    <row r="60" spans="2:12" ht="16.5" thickBot="1" x14ac:dyDescent="0.25">
      <c r="B60" s="158"/>
      <c r="C60" s="159"/>
      <c r="D60" s="159"/>
      <c r="E60" s="159"/>
      <c r="F60" s="159"/>
      <c r="G60" s="159"/>
      <c r="H60" s="160"/>
      <c r="I60" s="160"/>
      <c r="J60" s="100"/>
      <c r="K60" s="161" t="s">
        <v>407</v>
      </c>
      <c r="L60" s="162">
        <f>SUM(L57:L59)</f>
        <v>980</v>
      </c>
    </row>
    <row r="61" spans="2:12" ht="15.75" thickBot="1" x14ac:dyDescent="0.3">
      <c r="B61" s="158"/>
      <c r="C61" s="159"/>
      <c r="D61" s="159"/>
      <c r="E61" s="159"/>
      <c r="F61" s="159"/>
      <c r="G61" s="159"/>
      <c r="H61" s="160"/>
      <c r="I61" s="160"/>
      <c r="J61" s="100"/>
      <c r="K61" s="163"/>
      <c r="L61" s="164"/>
    </row>
    <row r="62" spans="2:12" ht="19.5" thickBot="1" x14ac:dyDescent="0.25">
      <c r="B62" s="825" t="s">
        <v>363</v>
      </c>
      <c r="C62" s="826"/>
      <c r="D62" s="826"/>
      <c r="E62" s="826"/>
      <c r="F62" s="826"/>
      <c r="G62" s="826"/>
      <c r="H62" s="826"/>
      <c r="I62" s="826"/>
      <c r="J62" s="826"/>
      <c r="K62" s="827"/>
      <c r="L62" s="162">
        <f>L60+L54</f>
        <v>15763.850000000002</v>
      </c>
    </row>
    <row r="63" spans="2:12" ht="13.5" thickBot="1" x14ac:dyDescent="0.25"/>
    <row r="64" spans="2:12" ht="19.5" thickBot="1" x14ac:dyDescent="0.35">
      <c r="B64" s="167" t="s">
        <v>415</v>
      </c>
      <c r="C64" s="168"/>
      <c r="D64" s="168"/>
      <c r="E64" s="168"/>
      <c r="F64" s="168"/>
      <c r="G64" s="168"/>
      <c r="H64" s="168"/>
      <c r="I64" s="168"/>
      <c r="J64" s="168"/>
      <c r="K64" s="49"/>
      <c r="L64" s="50"/>
    </row>
    <row r="65" spans="2:12" ht="26.25" thickBot="1" x14ac:dyDescent="0.25">
      <c r="B65" s="828" t="s">
        <v>364</v>
      </c>
      <c r="C65" s="829"/>
      <c r="D65" s="829"/>
      <c r="E65" s="829"/>
      <c r="F65" s="829"/>
      <c r="G65" s="829"/>
      <c r="H65" s="51" t="s">
        <v>345</v>
      </c>
      <c r="I65" s="51" t="s">
        <v>339</v>
      </c>
      <c r="J65" s="67" t="s">
        <v>340</v>
      </c>
      <c r="K65" s="67" t="s">
        <v>341</v>
      </c>
      <c r="L65" s="52" t="s">
        <v>337</v>
      </c>
    </row>
    <row r="66" spans="2:12" x14ac:dyDescent="0.2">
      <c r="B66" s="830" t="s">
        <v>416</v>
      </c>
      <c r="C66" s="831"/>
      <c r="D66" s="831"/>
      <c r="E66" s="831"/>
      <c r="F66" s="831"/>
      <c r="G66" s="832"/>
      <c r="H66" s="169">
        <v>0.09</v>
      </c>
      <c r="I66" s="170">
        <f>ROUNDUP(L62*H66,0)</f>
        <v>1419</v>
      </c>
      <c r="J66" s="292">
        <v>1</v>
      </c>
      <c r="K66" s="172"/>
      <c r="L66" s="173">
        <f>I66*J66</f>
        <v>1419</v>
      </c>
    </row>
    <row r="67" spans="2:12" x14ac:dyDescent="0.2">
      <c r="B67" s="809" t="s">
        <v>417</v>
      </c>
      <c r="C67" s="810"/>
      <c r="D67" s="810"/>
      <c r="E67" s="810"/>
      <c r="F67" s="810"/>
      <c r="G67" s="811"/>
      <c r="H67" s="174">
        <v>1</v>
      </c>
      <c r="I67" s="175">
        <v>115</v>
      </c>
      <c r="J67" s="292">
        <v>13</v>
      </c>
      <c r="K67" s="176"/>
      <c r="L67" s="177">
        <f>I67*J67</f>
        <v>1495</v>
      </c>
    </row>
    <row r="68" spans="2:12" x14ac:dyDescent="0.2">
      <c r="B68" s="809" t="s">
        <v>418</v>
      </c>
      <c r="C68" s="810"/>
      <c r="D68" s="810"/>
      <c r="E68" s="810"/>
      <c r="F68" s="810"/>
      <c r="G68" s="811"/>
      <c r="H68" s="174">
        <v>1</v>
      </c>
      <c r="I68" s="175">
        <v>100</v>
      </c>
      <c r="J68" s="292">
        <v>11</v>
      </c>
      <c r="K68" s="176"/>
      <c r="L68" s="177">
        <f t="shared" ref="L68:L75" si="3">I68*J68</f>
        <v>1100</v>
      </c>
    </row>
    <row r="69" spans="2:12" x14ac:dyDescent="0.2">
      <c r="B69" s="809" t="s">
        <v>419</v>
      </c>
      <c r="C69" s="810"/>
      <c r="D69" s="810"/>
      <c r="E69" s="810"/>
      <c r="F69" s="810"/>
      <c r="G69" s="811"/>
      <c r="H69" s="174">
        <v>1</v>
      </c>
      <c r="I69" s="175">
        <v>85</v>
      </c>
      <c r="J69" s="292">
        <v>8</v>
      </c>
      <c r="K69" s="176"/>
      <c r="L69" s="177">
        <f t="shared" si="3"/>
        <v>680</v>
      </c>
    </row>
    <row r="70" spans="2:12" x14ac:dyDescent="0.2">
      <c r="B70" s="809" t="s">
        <v>420</v>
      </c>
      <c r="C70" s="810"/>
      <c r="D70" s="810"/>
      <c r="E70" s="810"/>
      <c r="F70" s="810"/>
      <c r="G70" s="811"/>
      <c r="H70" s="174">
        <v>1</v>
      </c>
      <c r="I70" s="175">
        <v>110</v>
      </c>
      <c r="J70" s="293">
        <v>0</v>
      </c>
      <c r="K70" s="176"/>
      <c r="L70" s="177">
        <f t="shared" si="3"/>
        <v>0</v>
      </c>
    </row>
    <row r="71" spans="2:12" x14ac:dyDescent="0.2">
      <c r="B71" s="809" t="s">
        <v>421</v>
      </c>
      <c r="C71" s="810"/>
      <c r="D71" s="810"/>
      <c r="E71" s="810"/>
      <c r="F71" s="810"/>
      <c r="G71" s="811"/>
      <c r="H71" s="174">
        <v>1</v>
      </c>
      <c r="I71" s="175">
        <v>90</v>
      </c>
      <c r="J71" s="293">
        <v>0</v>
      </c>
      <c r="K71" s="178"/>
      <c r="L71" s="177">
        <f t="shared" si="3"/>
        <v>0</v>
      </c>
    </row>
    <row r="72" spans="2:12" x14ac:dyDescent="0.2">
      <c r="B72" s="809" t="s">
        <v>422</v>
      </c>
      <c r="C72" s="810"/>
      <c r="D72" s="810"/>
      <c r="E72" s="810"/>
      <c r="F72" s="810"/>
      <c r="G72" s="811"/>
      <c r="H72" s="174">
        <v>1</v>
      </c>
      <c r="I72" s="175">
        <v>80</v>
      </c>
      <c r="J72" s="293">
        <v>0</v>
      </c>
      <c r="K72" s="178"/>
      <c r="L72" s="177">
        <f t="shared" si="3"/>
        <v>0</v>
      </c>
    </row>
    <row r="73" spans="2:12" x14ac:dyDescent="0.2">
      <c r="B73" s="809" t="s">
        <v>437</v>
      </c>
      <c r="C73" s="810"/>
      <c r="D73" s="810"/>
      <c r="E73" s="810"/>
      <c r="F73" s="810"/>
      <c r="G73" s="811"/>
      <c r="H73" s="174">
        <v>1</v>
      </c>
      <c r="I73" s="175">
        <v>950</v>
      </c>
      <c r="J73" s="292">
        <v>1</v>
      </c>
      <c r="K73" s="176"/>
      <c r="L73" s="177">
        <f t="shared" si="3"/>
        <v>950</v>
      </c>
    </row>
    <row r="74" spans="2:12" x14ac:dyDescent="0.2">
      <c r="B74" s="809" t="s">
        <v>423</v>
      </c>
      <c r="C74" s="810"/>
      <c r="D74" s="810"/>
      <c r="E74" s="810"/>
      <c r="F74" s="810"/>
      <c r="G74" s="811"/>
      <c r="H74" s="174">
        <v>1</v>
      </c>
      <c r="I74" s="175">
        <v>10</v>
      </c>
      <c r="J74" s="293">
        <v>0</v>
      </c>
      <c r="K74" s="179"/>
      <c r="L74" s="177">
        <f t="shared" si="3"/>
        <v>0</v>
      </c>
    </row>
    <row r="75" spans="2:12" x14ac:dyDescent="0.2">
      <c r="B75" s="809" t="s">
        <v>424</v>
      </c>
      <c r="C75" s="810"/>
      <c r="D75" s="810"/>
      <c r="E75" s="810"/>
      <c r="F75" s="180"/>
      <c r="G75" s="181"/>
      <c r="H75" s="182">
        <v>1</v>
      </c>
      <c r="I75" s="183">
        <v>2590</v>
      </c>
      <c r="J75" s="292">
        <v>1</v>
      </c>
      <c r="K75" s="179"/>
      <c r="L75" s="184">
        <f t="shared" si="3"/>
        <v>2590</v>
      </c>
    </row>
    <row r="76" spans="2:12" ht="12.75" customHeight="1" thickBot="1" x14ac:dyDescent="0.3">
      <c r="B76" s="812" t="s">
        <v>425</v>
      </c>
      <c r="C76" s="813"/>
      <c r="D76" s="813"/>
      <c r="E76" s="813"/>
      <c r="F76" s="813"/>
      <c r="G76" s="814"/>
      <c r="H76" s="235">
        <v>1</v>
      </c>
      <c r="I76" s="185">
        <v>130</v>
      </c>
      <c r="J76" s="186">
        <v>0</v>
      </c>
      <c r="K76" s="187"/>
      <c r="L76" s="188">
        <f>I76*J76</f>
        <v>0</v>
      </c>
    </row>
    <row r="77" spans="2:12" ht="15" x14ac:dyDescent="0.25">
      <c r="B77" s="807" t="s">
        <v>426</v>
      </c>
      <c r="C77" s="808"/>
      <c r="D77" s="808"/>
      <c r="E77" s="808"/>
      <c r="F77" s="808"/>
      <c r="G77" s="808"/>
      <c r="H77" s="189"/>
      <c r="I77" s="189"/>
      <c r="J77" s="190"/>
      <c r="K77" s="191"/>
      <c r="L77" s="192"/>
    </row>
    <row r="78" spans="2:12" x14ac:dyDescent="0.2">
      <c r="B78" s="815" t="s">
        <v>427</v>
      </c>
      <c r="C78" s="816"/>
      <c r="D78" s="817" t="s">
        <v>427</v>
      </c>
      <c r="E78" s="816"/>
      <c r="F78" s="817" t="s">
        <v>427</v>
      </c>
      <c r="G78" s="818"/>
      <c r="H78" s="193" t="s">
        <v>428</v>
      </c>
      <c r="I78" s="194"/>
      <c r="J78" s="171">
        <v>0</v>
      </c>
      <c r="K78" s="195"/>
      <c r="L78" s="196">
        <f>I78*J78</f>
        <v>0</v>
      </c>
    </row>
    <row r="79" spans="2:12" x14ac:dyDescent="0.2">
      <c r="B79" s="197" t="s">
        <v>429</v>
      </c>
      <c r="C79" s="198"/>
      <c r="D79" s="198"/>
      <c r="E79" s="198"/>
      <c r="F79" s="198"/>
      <c r="G79" s="199"/>
      <c r="H79" s="193">
        <v>1</v>
      </c>
      <c r="I79" s="200">
        <v>150</v>
      </c>
      <c r="J79" s="171">
        <v>0</v>
      </c>
      <c r="K79" s="195"/>
      <c r="L79" s="196">
        <f t="shared" ref="L79:L86" si="4">I79*J79</f>
        <v>0</v>
      </c>
    </row>
    <row r="80" spans="2:12" x14ac:dyDescent="0.2">
      <c r="B80" s="201" t="s">
        <v>430</v>
      </c>
      <c r="C80" s="198"/>
      <c r="D80" s="202"/>
      <c r="E80" s="198"/>
      <c r="F80" s="202"/>
      <c r="G80" s="199"/>
      <c r="H80" s="193">
        <v>1</v>
      </c>
      <c r="I80" s="200">
        <v>85</v>
      </c>
      <c r="J80" s="171">
        <v>0</v>
      </c>
      <c r="K80" s="195"/>
      <c r="L80" s="196">
        <f t="shared" si="4"/>
        <v>0</v>
      </c>
    </row>
    <row r="81" spans="2:12" x14ac:dyDescent="0.2">
      <c r="B81" s="197" t="s">
        <v>431</v>
      </c>
      <c r="C81" s="198"/>
      <c r="D81" s="198"/>
      <c r="E81" s="198"/>
      <c r="F81" s="198"/>
      <c r="G81" s="199"/>
      <c r="H81" s="193">
        <v>1</v>
      </c>
      <c r="I81" s="200">
        <v>55</v>
      </c>
      <c r="J81" s="171">
        <v>0</v>
      </c>
      <c r="K81" s="195"/>
      <c r="L81" s="196">
        <f t="shared" si="4"/>
        <v>0</v>
      </c>
    </row>
    <row r="82" spans="2:12" x14ac:dyDescent="0.2">
      <c r="B82" s="197" t="s">
        <v>432</v>
      </c>
      <c r="C82" s="198"/>
      <c r="D82" s="198"/>
      <c r="E82" s="198"/>
      <c r="F82" s="198"/>
      <c r="G82" s="199"/>
      <c r="H82" s="193">
        <v>1</v>
      </c>
      <c r="I82" s="200">
        <v>35</v>
      </c>
      <c r="J82" s="171">
        <v>0</v>
      </c>
      <c r="K82" s="195"/>
      <c r="L82" s="196">
        <f t="shared" si="4"/>
        <v>0</v>
      </c>
    </row>
    <row r="83" spans="2:12" ht="13.5" thickBot="1" x14ac:dyDescent="0.25">
      <c r="B83" s="819" t="s">
        <v>433</v>
      </c>
      <c r="C83" s="820"/>
      <c r="D83" s="820"/>
      <c r="E83" s="820"/>
      <c r="F83" s="820"/>
      <c r="G83" s="203"/>
      <c r="H83" s="204">
        <v>2</v>
      </c>
      <c r="I83" s="205"/>
      <c r="J83" s="186">
        <v>0</v>
      </c>
      <c r="K83" s="195"/>
      <c r="L83" s="206">
        <f t="shared" si="4"/>
        <v>0</v>
      </c>
    </row>
    <row r="84" spans="2:12" ht="13.5" thickBot="1" x14ac:dyDescent="0.25">
      <c r="B84" s="207"/>
      <c r="C84" s="208"/>
      <c r="D84" s="208"/>
      <c r="E84" s="208"/>
      <c r="F84" s="208"/>
      <c r="G84" s="208"/>
      <c r="H84" s="209"/>
      <c r="I84" s="210"/>
      <c r="J84" s="211"/>
      <c r="K84" s="212"/>
      <c r="L84" s="213"/>
    </row>
    <row r="85" spans="2:12" x14ac:dyDescent="0.2">
      <c r="B85" s="795" t="s">
        <v>434</v>
      </c>
      <c r="C85" s="796"/>
      <c r="D85" s="796"/>
      <c r="E85" s="214"/>
      <c r="F85" s="214"/>
      <c r="G85" s="215"/>
      <c r="H85" s="216">
        <v>1</v>
      </c>
      <c r="I85" s="217">
        <v>200</v>
      </c>
      <c r="J85" s="171">
        <v>0</v>
      </c>
      <c r="K85" s="218"/>
      <c r="L85" s="219">
        <f t="shared" si="4"/>
        <v>0</v>
      </c>
    </row>
    <row r="86" spans="2:12" ht="13.5" thickBot="1" x14ac:dyDescent="0.25">
      <c r="B86" s="797" t="s">
        <v>435</v>
      </c>
      <c r="C86" s="798">
        <v>1</v>
      </c>
      <c r="D86" s="798" t="s">
        <v>435</v>
      </c>
      <c r="E86" s="798">
        <v>1</v>
      </c>
      <c r="F86" s="798" t="s">
        <v>435</v>
      </c>
      <c r="G86" s="799">
        <v>1</v>
      </c>
      <c r="H86" s="220">
        <v>1</v>
      </c>
      <c r="I86" s="221">
        <v>400</v>
      </c>
      <c r="J86" s="186">
        <v>0</v>
      </c>
      <c r="K86" s="222"/>
      <c r="L86" s="223">
        <f t="shared" si="4"/>
        <v>0</v>
      </c>
    </row>
    <row r="87" spans="2:12" ht="15" x14ac:dyDescent="0.25">
      <c r="B87" s="800"/>
      <c r="C87" s="801"/>
      <c r="D87" s="801"/>
      <c r="E87" s="801"/>
      <c r="F87" s="801"/>
      <c r="G87" s="802"/>
      <c r="H87" s="189"/>
      <c r="I87" s="189"/>
      <c r="J87" s="190"/>
      <c r="K87" s="191"/>
      <c r="L87" s="192"/>
    </row>
    <row r="88" spans="2:12" ht="13.5" thickBot="1" x14ac:dyDescent="0.25">
      <c r="B88" s="803" t="s">
        <v>365</v>
      </c>
      <c r="C88" s="804"/>
      <c r="D88" s="804"/>
      <c r="E88" s="804"/>
      <c r="F88" s="804"/>
      <c r="G88" s="804"/>
      <c r="H88" s="224">
        <v>0.09</v>
      </c>
      <c r="I88" s="224"/>
      <c r="J88" s="186">
        <v>1</v>
      </c>
      <c r="K88" s="186"/>
      <c r="L88" s="225">
        <f>SUM(L66:L86)*H88</f>
        <v>741.06</v>
      </c>
    </row>
    <row r="89" spans="2:12" ht="15" x14ac:dyDescent="0.25">
      <c r="B89" s="805" t="s">
        <v>366</v>
      </c>
      <c r="C89" s="806"/>
      <c r="D89" s="805" t="s">
        <v>340</v>
      </c>
      <c r="E89" s="806"/>
      <c r="F89" s="807" t="s">
        <v>367</v>
      </c>
      <c r="G89" s="808"/>
      <c r="H89" s="226"/>
      <c r="I89" s="226"/>
      <c r="J89" s="227"/>
      <c r="K89" s="228"/>
      <c r="L89" s="229"/>
    </row>
    <row r="90" spans="2:12" ht="15" x14ac:dyDescent="0.25">
      <c r="B90" s="230"/>
      <c r="C90" s="231"/>
      <c r="D90" s="787">
        <v>0</v>
      </c>
      <c r="E90" s="788"/>
      <c r="F90" s="788"/>
      <c r="G90" s="788"/>
      <c r="H90" s="226"/>
      <c r="I90" s="226"/>
      <c r="J90" s="227"/>
      <c r="K90" s="228"/>
      <c r="L90" s="229"/>
    </row>
    <row r="91" spans="2:12" ht="15.75" thickBot="1" x14ac:dyDescent="0.3">
      <c r="B91" s="232"/>
      <c r="C91" s="233"/>
      <c r="D91" s="789"/>
      <c r="E91" s="789"/>
      <c r="F91" s="789"/>
      <c r="G91" s="789"/>
      <c r="H91" s="226"/>
      <c r="I91" s="226"/>
      <c r="J91" s="227"/>
      <c r="K91" s="228"/>
      <c r="L91" s="234"/>
    </row>
    <row r="92" spans="2:12" ht="19.5" thickBot="1" x14ac:dyDescent="0.25">
      <c r="B92" s="790" t="s">
        <v>368</v>
      </c>
      <c r="C92" s="791"/>
      <c r="D92" s="791"/>
      <c r="E92" s="791"/>
      <c r="F92" s="791"/>
      <c r="G92" s="791"/>
      <c r="H92" s="791"/>
      <c r="I92" s="791"/>
      <c r="J92" s="791"/>
      <c r="K92" s="792"/>
      <c r="L92" s="242">
        <f>SUM(L66:L91)</f>
        <v>8975.06</v>
      </c>
    </row>
    <row r="93" spans="2:12" ht="13.5" thickBot="1" x14ac:dyDescent="0.25"/>
    <row r="94" spans="2:12" ht="15.75" x14ac:dyDescent="0.25">
      <c r="J94" s="793" t="s">
        <v>484</v>
      </c>
      <c r="K94" s="794"/>
      <c r="L94" s="271">
        <f>L21+L28+L62+L92</f>
        <v>24975.31</v>
      </c>
    </row>
    <row r="95" spans="2:12" ht="15.75" x14ac:dyDescent="0.25">
      <c r="J95" s="783" t="s">
        <v>485</v>
      </c>
      <c r="K95" s="784" t="s">
        <v>446</v>
      </c>
      <c r="L95" s="272">
        <v>1850</v>
      </c>
    </row>
    <row r="96" spans="2:12" ht="19.5" thickBot="1" x14ac:dyDescent="0.35">
      <c r="J96" s="785" t="s">
        <v>486</v>
      </c>
      <c r="K96" s="786"/>
      <c r="L96" s="273">
        <f>L94-L95</f>
        <v>23125.31</v>
      </c>
    </row>
  </sheetData>
  <mergeCells count="110">
    <mergeCell ref="J95:K95"/>
    <mergeCell ref="J96:K96"/>
    <mergeCell ref="B5:E5"/>
    <mergeCell ref="H5:I5"/>
    <mergeCell ref="B6:E6"/>
    <mergeCell ref="H6:I6"/>
    <mergeCell ref="B7:E7"/>
    <mergeCell ref="H7:I7"/>
    <mergeCell ref="B2:L2"/>
    <mergeCell ref="B3:E3"/>
    <mergeCell ref="F3:G3"/>
    <mergeCell ref="H3:I3"/>
    <mergeCell ref="B4:E4"/>
    <mergeCell ref="H4:I4"/>
    <mergeCell ref="B11:E11"/>
    <mergeCell ref="H11:I11"/>
    <mergeCell ref="B12:E12"/>
    <mergeCell ref="H12:I12"/>
    <mergeCell ref="B13:E13"/>
    <mergeCell ref="H13:I13"/>
    <mergeCell ref="B8:E8"/>
    <mergeCell ref="H8:I8"/>
    <mergeCell ref="B9:E9"/>
    <mergeCell ref="H9:I9"/>
    <mergeCell ref="B10:E10"/>
    <mergeCell ref="H10:I10"/>
    <mergeCell ref="B17:E17"/>
    <mergeCell ref="H17:I17"/>
    <mergeCell ref="B19:K19"/>
    <mergeCell ref="B20:K20"/>
    <mergeCell ref="B21:K21"/>
    <mergeCell ref="B23:J23"/>
    <mergeCell ref="B14:E14"/>
    <mergeCell ref="H14:I14"/>
    <mergeCell ref="B15:E15"/>
    <mergeCell ref="H15:I15"/>
    <mergeCell ref="B16:E16"/>
    <mergeCell ref="H16:I16"/>
    <mergeCell ref="B27:G27"/>
    <mergeCell ref="H27:I27"/>
    <mergeCell ref="B28:K28"/>
    <mergeCell ref="B30:J30"/>
    <mergeCell ref="C32:D32"/>
    <mergeCell ref="G32:H32"/>
    <mergeCell ref="B24:G24"/>
    <mergeCell ref="H24:I24"/>
    <mergeCell ref="B25:G25"/>
    <mergeCell ref="H25:I25"/>
    <mergeCell ref="B26:G26"/>
    <mergeCell ref="H26:I26"/>
    <mergeCell ref="G40:H40"/>
    <mergeCell ref="G41:H41"/>
    <mergeCell ref="G42:H42"/>
    <mergeCell ref="B44:B45"/>
    <mergeCell ref="G44:H44"/>
    <mergeCell ref="G45:H45"/>
    <mergeCell ref="G33:H33"/>
    <mergeCell ref="G34:H34"/>
    <mergeCell ref="G35:H35"/>
    <mergeCell ref="G36:H36"/>
    <mergeCell ref="G37:H37"/>
    <mergeCell ref="G38:H38"/>
    <mergeCell ref="G52:H52"/>
    <mergeCell ref="C54:D54"/>
    <mergeCell ref="E54:F54"/>
    <mergeCell ref="H54:I54"/>
    <mergeCell ref="C56:D56"/>
    <mergeCell ref="G56:H56"/>
    <mergeCell ref="I56:J56"/>
    <mergeCell ref="B46:B47"/>
    <mergeCell ref="G46:H46"/>
    <mergeCell ref="G47:H47"/>
    <mergeCell ref="G49:H49"/>
    <mergeCell ref="G50:H50"/>
    <mergeCell ref="G51:H51"/>
    <mergeCell ref="B62:K62"/>
    <mergeCell ref="B65:G65"/>
    <mergeCell ref="B66:G66"/>
    <mergeCell ref="B67:G67"/>
    <mergeCell ref="B68:G68"/>
    <mergeCell ref="B69:G69"/>
    <mergeCell ref="G57:H57"/>
    <mergeCell ref="I57:J57"/>
    <mergeCell ref="G58:H58"/>
    <mergeCell ref="I58:J58"/>
    <mergeCell ref="G59:H59"/>
    <mergeCell ref="I59:J59"/>
    <mergeCell ref="B76:G76"/>
    <mergeCell ref="B77:G77"/>
    <mergeCell ref="B78:G78"/>
    <mergeCell ref="B83:F83"/>
    <mergeCell ref="B85:D85"/>
    <mergeCell ref="B86:G86"/>
    <mergeCell ref="B70:G70"/>
    <mergeCell ref="B71:G71"/>
    <mergeCell ref="B72:G72"/>
    <mergeCell ref="B73:G73"/>
    <mergeCell ref="B74:G74"/>
    <mergeCell ref="B75:E75"/>
    <mergeCell ref="D91:E91"/>
    <mergeCell ref="F91:G91"/>
    <mergeCell ref="B92:K92"/>
    <mergeCell ref="J94:K94"/>
    <mergeCell ref="B87:G87"/>
    <mergeCell ref="B88:G88"/>
    <mergeCell ref="B89:C89"/>
    <mergeCell ref="D89:E89"/>
    <mergeCell ref="F89:G89"/>
    <mergeCell ref="D90:E90"/>
    <mergeCell ref="F90:G90"/>
  </mergeCells>
  <pageMargins left="0.7" right="0.7" top="0.75" bottom="0.75" header="0.3" footer="0.3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B1:L96"/>
  <sheetViews>
    <sheetView topLeftCell="A57" workbookViewId="0">
      <selection activeCell="G56" sqref="G56:H56"/>
    </sheetView>
  </sheetViews>
  <sheetFormatPr baseColWidth="10" defaultColWidth="11.42578125" defaultRowHeight="12.75" x14ac:dyDescent="0.2"/>
  <cols>
    <col min="1" max="1" width="11.42578125" style="1"/>
    <col min="2" max="2" width="33.85546875" style="1" bestFit="1" customWidth="1"/>
    <col min="3" max="3" width="11.42578125" style="1"/>
    <col min="4" max="4" width="11.42578125" style="2"/>
    <col min="5" max="11" width="11.42578125" style="1"/>
    <col min="12" max="12" width="13.28515625" style="1" bestFit="1" customWidth="1"/>
    <col min="13" max="16384" width="11.42578125" style="1"/>
  </cols>
  <sheetData>
    <row r="1" spans="2:12" ht="13.5" thickBot="1" x14ac:dyDescent="0.25"/>
    <row r="2" spans="2:12" ht="18.75" x14ac:dyDescent="0.3">
      <c r="B2" s="873" t="s">
        <v>390</v>
      </c>
      <c r="C2" s="874"/>
      <c r="D2" s="874"/>
      <c r="E2" s="874"/>
      <c r="F2" s="874"/>
      <c r="G2" s="874"/>
      <c r="H2" s="874"/>
      <c r="I2" s="874"/>
      <c r="J2" s="874"/>
      <c r="K2" s="874"/>
      <c r="L2" s="916"/>
    </row>
    <row r="3" spans="2:12" ht="25.5" x14ac:dyDescent="0.2">
      <c r="B3" s="903" t="s">
        <v>336</v>
      </c>
      <c r="C3" s="904"/>
      <c r="D3" s="904"/>
      <c r="E3" s="905"/>
      <c r="F3" s="906" t="s">
        <v>345</v>
      </c>
      <c r="G3" s="905"/>
      <c r="H3" s="906" t="s">
        <v>339</v>
      </c>
      <c r="I3" s="905"/>
      <c r="J3" s="35" t="s">
        <v>340</v>
      </c>
      <c r="K3" s="35" t="s">
        <v>369</v>
      </c>
      <c r="L3" s="48" t="s">
        <v>337</v>
      </c>
    </row>
    <row r="4" spans="2:12" x14ac:dyDescent="0.2">
      <c r="B4" s="907" t="s">
        <v>370</v>
      </c>
      <c r="C4" s="908"/>
      <c r="D4" s="908"/>
      <c r="E4" s="909"/>
      <c r="F4" s="36" t="s">
        <v>371</v>
      </c>
      <c r="G4" s="37" t="s">
        <v>350</v>
      </c>
      <c r="H4" s="910">
        <v>975</v>
      </c>
      <c r="I4" s="911">
        <v>975</v>
      </c>
      <c r="J4" s="38">
        <v>0</v>
      </c>
      <c r="K4" s="39">
        <v>36</v>
      </c>
      <c r="L4" s="40">
        <f>H4*J4</f>
        <v>0</v>
      </c>
    </row>
    <row r="5" spans="2:12" x14ac:dyDescent="0.2">
      <c r="B5" s="815" t="s">
        <v>372</v>
      </c>
      <c r="C5" s="817"/>
      <c r="D5" s="817"/>
      <c r="E5" s="878"/>
      <c r="F5" s="41">
        <v>1000</v>
      </c>
      <c r="G5" s="42" t="s">
        <v>350</v>
      </c>
      <c r="H5" s="896">
        <v>975</v>
      </c>
      <c r="I5" s="897">
        <v>975</v>
      </c>
      <c r="J5" s="43">
        <v>0</v>
      </c>
      <c r="K5" s="39">
        <v>36</v>
      </c>
      <c r="L5" s="40">
        <f>H5*J5</f>
        <v>0</v>
      </c>
    </row>
    <row r="6" spans="2:12" x14ac:dyDescent="0.2">
      <c r="B6" s="815" t="s">
        <v>373</v>
      </c>
      <c r="C6" s="817"/>
      <c r="D6" s="817"/>
      <c r="E6" s="878"/>
      <c r="F6" s="41">
        <v>200</v>
      </c>
      <c r="G6" s="42" t="s">
        <v>350</v>
      </c>
      <c r="H6" s="896">
        <v>2062</v>
      </c>
      <c r="I6" s="897">
        <v>2062</v>
      </c>
      <c r="J6" s="43">
        <v>0</v>
      </c>
      <c r="K6" s="39">
        <v>36</v>
      </c>
      <c r="L6" s="40">
        <f t="shared" ref="L6:L17" si="0">H6*J6</f>
        <v>0</v>
      </c>
    </row>
    <row r="7" spans="2:12" x14ac:dyDescent="0.2">
      <c r="B7" s="815" t="s">
        <v>374</v>
      </c>
      <c r="C7" s="817"/>
      <c r="D7" s="817"/>
      <c r="E7" s="878"/>
      <c r="F7" s="41">
        <v>100</v>
      </c>
      <c r="G7" s="42" t="s">
        <v>350</v>
      </c>
      <c r="H7" s="896">
        <v>1282</v>
      </c>
      <c r="I7" s="897">
        <v>1282</v>
      </c>
      <c r="J7" s="43">
        <v>0</v>
      </c>
      <c r="K7" s="39">
        <v>36</v>
      </c>
      <c r="L7" s="40">
        <f t="shared" si="0"/>
        <v>0</v>
      </c>
    </row>
    <row r="8" spans="2:12" x14ac:dyDescent="0.2">
      <c r="B8" s="815" t="s">
        <v>375</v>
      </c>
      <c r="C8" s="817"/>
      <c r="D8" s="817"/>
      <c r="E8" s="878"/>
      <c r="F8" s="41">
        <v>100</v>
      </c>
      <c r="G8" s="42" t="s">
        <v>350</v>
      </c>
      <c r="H8" s="896">
        <v>1013</v>
      </c>
      <c r="I8" s="897">
        <v>1013</v>
      </c>
      <c r="J8" s="43">
        <v>0</v>
      </c>
      <c r="K8" s="39">
        <v>36</v>
      </c>
      <c r="L8" s="40">
        <f t="shared" si="0"/>
        <v>0</v>
      </c>
    </row>
    <row r="9" spans="2:12" x14ac:dyDescent="0.2">
      <c r="B9" s="815" t="s">
        <v>376</v>
      </c>
      <c r="C9" s="817"/>
      <c r="D9" s="817"/>
      <c r="E9" s="878"/>
      <c r="F9" s="41">
        <v>10</v>
      </c>
      <c r="G9" s="42" t="s">
        <v>350</v>
      </c>
      <c r="H9" s="896">
        <v>322</v>
      </c>
      <c r="I9" s="897">
        <v>322</v>
      </c>
      <c r="J9" s="43">
        <v>0</v>
      </c>
      <c r="K9" s="39">
        <v>36</v>
      </c>
      <c r="L9" s="40">
        <f t="shared" si="0"/>
        <v>0</v>
      </c>
    </row>
    <row r="10" spans="2:12" x14ac:dyDescent="0.2">
      <c r="B10" s="815" t="s">
        <v>377</v>
      </c>
      <c r="C10" s="817"/>
      <c r="D10" s="817"/>
      <c r="E10" s="878"/>
      <c r="F10" s="41">
        <v>100</v>
      </c>
      <c r="G10" s="42" t="s">
        <v>350</v>
      </c>
      <c r="H10" s="896">
        <v>1073</v>
      </c>
      <c r="I10" s="897">
        <v>1073</v>
      </c>
      <c r="J10" s="43">
        <v>0</v>
      </c>
      <c r="K10" s="39">
        <v>36</v>
      </c>
      <c r="L10" s="40">
        <f t="shared" si="0"/>
        <v>0</v>
      </c>
    </row>
    <row r="11" spans="2:12" x14ac:dyDescent="0.2">
      <c r="B11" s="815" t="s">
        <v>378</v>
      </c>
      <c r="C11" s="817"/>
      <c r="D11" s="817"/>
      <c r="E11" s="878"/>
      <c r="F11" s="41">
        <v>10</v>
      </c>
      <c r="G11" s="42" t="s">
        <v>350</v>
      </c>
      <c r="H11" s="896">
        <v>322</v>
      </c>
      <c r="I11" s="897">
        <v>322</v>
      </c>
      <c r="J11" s="43">
        <v>0</v>
      </c>
      <c r="K11" s="39">
        <v>36</v>
      </c>
      <c r="L11" s="40">
        <f t="shared" si="0"/>
        <v>0</v>
      </c>
    </row>
    <row r="12" spans="2:12" x14ac:dyDescent="0.2">
      <c r="B12" s="815" t="s">
        <v>379</v>
      </c>
      <c r="C12" s="817"/>
      <c r="D12" s="817"/>
      <c r="E12" s="878"/>
      <c r="F12" s="41">
        <v>20</v>
      </c>
      <c r="G12" s="42" t="s">
        <v>350</v>
      </c>
      <c r="H12" s="896">
        <v>665</v>
      </c>
      <c r="I12" s="897">
        <v>665</v>
      </c>
      <c r="J12" s="43">
        <v>0</v>
      </c>
      <c r="K12" s="39">
        <v>36</v>
      </c>
      <c r="L12" s="40">
        <f t="shared" si="0"/>
        <v>0</v>
      </c>
    </row>
    <row r="13" spans="2:12" x14ac:dyDescent="0.2">
      <c r="B13" s="815" t="s">
        <v>379</v>
      </c>
      <c r="C13" s="817"/>
      <c r="D13" s="817"/>
      <c r="E13" s="878"/>
      <c r="F13" s="41">
        <v>10</v>
      </c>
      <c r="G13" s="42" t="s">
        <v>350</v>
      </c>
      <c r="H13" s="896">
        <v>568</v>
      </c>
      <c r="I13" s="897">
        <v>568</v>
      </c>
      <c r="J13" s="43">
        <v>0</v>
      </c>
      <c r="K13" s="39">
        <v>36</v>
      </c>
      <c r="L13" s="40">
        <f t="shared" si="0"/>
        <v>0</v>
      </c>
    </row>
    <row r="14" spans="2:12" x14ac:dyDescent="0.2">
      <c r="B14" s="815" t="s">
        <v>380</v>
      </c>
      <c r="C14" s="817"/>
      <c r="D14" s="817"/>
      <c r="E14" s="878"/>
      <c r="F14" s="41">
        <v>2</v>
      </c>
      <c r="G14" s="42" t="s">
        <v>350</v>
      </c>
      <c r="H14" s="896">
        <v>136</v>
      </c>
      <c r="I14" s="897">
        <v>136</v>
      </c>
      <c r="J14" s="43">
        <v>0</v>
      </c>
      <c r="K14" s="39">
        <v>36</v>
      </c>
      <c r="L14" s="40">
        <f t="shared" si="0"/>
        <v>0</v>
      </c>
    </row>
    <row r="15" spans="2:12" x14ac:dyDescent="0.2">
      <c r="B15" s="815" t="s">
        <v>381</v>
      </c>
      <c r="C15" s="817"/>
      <c r="D15" s="817"/>
      <c r="E15" s="878"/>
      <c r="F15" s="41">
        <v>20</v>
      </c>
      <c r="G15" s="42" t="s">
        <v>350</v>
      </c>
      <c r="H15" s="896">
        <v>974</v>
      </c>
      <c r="I15" s="897">
        <v>974</v>
      </c>
      <c r="J15" s="43">
        <v>0</v>
      </c>
      <c r="K15" s="39">
        <v>36</v>
      </c>
      <c r="L15" s="40">
        <f t="shared" si="0"/>
        <v>0</v>
      </c>
    </row>
    <row r="16" spans="2:12" x14ac:dyDescent="0.2">
      <c r="B16" s="815" t="s">
        <v>381</v>
      </c>
      <c r="C16" s="817"/>
      <c r="D16" s="817"/>
      <c r="E16" s="878"/>
      <c r="F16" s="41">
        <v>10</v>
      </c>
      <c r="G16" s="42" t="s">
        <v>350</v>
      </c>
      <c r="H16" s="896">
        <v>842</v>
      </c>
      <c r="I16" s="897">
        <v>842</v>
      </c>
      <c r="J16" s="43">
        <v>0</v>
      </c>
      <c r="K16" s="39">
        <v>36</v>
      </c>
      <c r="L16" s="40">
        <f t="shared" si="0"/>
        <v>0</v>
      </c>
    </row>
    <row r="17" spans="2:12" x14ac:dyDescent="0.2">
      <c r="B17" s="815" t="s">
        <v>382</v>
      </c>
      <c r="C17" s="817"/>
      <c r="D17" s="817"/>
      <c r="E17" s="878"/>
      <c r="F17" s="41">
        <v>1</v>
      </c>
      <c r="G17" s="42" t="s">
        <v>350</v>
      </c>
      <c r="H17" s="896">
        <v>136</v>
      </c>
      <c r="I17" s="897">
        <v>136</v>
      </c>
      <c r="J17" s="43">
        <v>0</v>
      </c>
      <c r="K17" s="39">
        <v>36</v>
      </c>
      <c r="L17" s="40">
        <f t="shared" si="0"/>
        <v>0</v>
      </c>
    </row>
    <row r="18" spans="2:12" ht="13.5" thickBot="1" x14ac:dyDescent="0.25">
      <c r="B18" s="44"/>
      <c r="C18" s="45"/>
      <c r="D18" s="46"/>
      <c r="E18" s="46"/>
      <c r="F18" s="46"/>
      <c r="G18" s="46"/>
      <c r="H18" s="46"/>
      <c r="I18" s="46"/>
      <c r="J18" s="46"/>
      <c r="K18" s="46"/>
      <c r="L18" s="47"/>
    </row>
    <row r="19" spans="2:12" ht="18.75" x14ac:dyDescent="0.2">
      <c r="B19" s="886" t="s">
        <v>383</v>
      </c>
      <c r="C19" s="887"/>
      <c r="D19" s="887"/>
      <c r="E19" s="887"/>
      <c r="F19" s="887"/>
      <c r="G19" s="887"/>
      <c r="H19" s="887"/>
      <c r="I19" s="887"/>
      <c r="J19" s="887"/>
      <c r="K19" s="888"/>
      <c r="L19" s="57">
        <f>L4+L5</f>
        <v>0</v>
      </c>
    </row>
    <row r="20" spans="2:12" ht="19.5" thickBot="1" x14ac:dyDescent="0.25">
      <c r="B20" s="889" t="s">
        <v>384</v>
      </c>
      <c r="C20" s="890"/>
      <c r="D20" s="890"/>
      <c r="E20" s="890"/>
      <c r="F20" s="890"/>
      <c r="G20" s="890"/>
      <c r="H20" s="890"/>
      <c r="I20" s="890"/>
      <c r="J20" s="890"/>
      <c r="K20" s="891"/>
      <c r="L20" s="58">
        <f>L21-L19</f>
        <v>0</v>
      </c>
    </row>
    <row r="21" spans="2:12" ht="19.5" thickBot="1" x14ac:dyDescent="0.25">
      <c r="B21" s="790" t="s">
        <v>338</v>
      </c>
      <c r="C21" s="791"/>
      <c r="D21" s="791"/>
      <c r="E21" s="791"/>
      <c r="F21" s="791"/>
      <c r="G21" s="791"/>
      <c r="H21" s="791"/>
      <c r="I21" s="791"/>
      <c r="J21" s="791"/>
      <c r="K21" s="792"/>
      <c r="L21" s="238">
        <f>SUM(L4:L18)</f>
        <v>0</v>
      </c>
    </row>
    <row r="22" spans="2:12" ht="13.5" thickBot="1" x14ac:dyDescent="0.25"/>
    <row r="23" spans="2:12" ht="19.5" thickBot="1" x14ac:dyDescent="0.35">
      <c r="B23" s="873" t="s">
        <v>389</v>
      </c>
      <c r="C23" s="874"/>
      <c r="D23" s="874"/>
      <c r="E23" s="874"/>
      <c r="F23" s="874"/>
      <c r="G23" s="874"/>
      <c r="H23" s="874"/>
      <c r="I23" s="874"/>
      <c r="J23" s="874"/>
      <c r="K23" s="49"/>
      <c r="L23" s="50"/>
    </row>
    <row r="24" spans="2:12" ht="25.5" x14ac:dyDescent="0.2">
      <c r="B24" s="892" t="s">
        <v>336</v>
      </c>
      <c r="C24" s="893"/>
      <c r="D24" s="893"/>
      <c r="E24" s="893"/>
      <c r="F24" s="893"/>
      <c r="G24" s="894"/>
      <c r="H24" s="892" t="s">
        <v>339</v>
      </c>
      <c r="I24" s="895"/>
      <c r="J24" s="51" t="s">
        <v>340</v>
      </c>
      <c r="K24" s="51" t="s">
        <v>385</v>
      </c>
      <c r="L24" s="52" t="s">
        <v>337</v>
      </c>
    </row>
    <row r="25" spans="2:12" ht="31.5" customHeight="1" x14ac:dyDescent="0.2">
      <c r="B25" s="815" t="s">
        <v>386</v>
      </c>
      <c r="C25" s="817"/>
      <c r="D25" s="817"/>
      <c r="E25" s="817"/>
      <c r="F25" s="817"/>
      <c r="G25" s="878"/>
      <c r="H25" s="879">
        <v>136.5</v>
      </c>
      <c r="I25" s="880"/>
      <c r="J25" s="53">
        <v>0</v>
      </c>
      <c r="K25" s="54"/>
      <c r="L25" s="55">
        <f>H25*J25</f>
        <v>0</v>
      </c>
    </row>
    <row r="26" spans="2:12" ht="31.5" customHeight="1" x14ac:dyDescent="0.2">
      <c r="B26" s="881" t="s">
        <v>487</v>
      </c>
      <c r="C26" s="882"/>
      <c r="D26" s="882"/>
      <c r="E26" s="882"/>
      <c r="F26" s="882"/>
      <c r="G26" s="883"/>
      <c r="H26" s="879">
        <v>19.7</v>
      </c>
      <c r="I26" s="880"/>
      <c r="J26" s="237">
        <v>12</v>
      </c>
      <c r="K26" s="54"/>
      <c r="L26" s="55">
        <f>H26*J26</f>
        <v>236.39999999999998</v>
      </c>
    </row>
    <row r="27" spans="2:12" ht="31.5" customHeight="1" thickBot="1" x14ac:dyDescent="0.25">
      <c r="B27" s="881" t="s">
        <v>388</v>
      </c>
      <c r="C27" s="882"/>
      <c r="D27" s="882"/>
      <c r="E27" s="882"/>
      <c r="F27" s="882"/>
      <c r="G27" s="883"/>
      <c r="H27" s="884">
        <v>160.6</v>
      </c>
      <c r="I27" s="885"/>
      <c r="J27" s="53">
        <v>0</v>
      </c>
      <c r="K27" s="54"/>
      <c r="L27" s="55">
        <f>H27*J27</f>
        <v>0</v>
      </c>
    </row>
    <row r="28" spans="2:12" ht="19.5" thickBot="1" x14ac:dyDescent="0.25">
      <c r="B28" s="790" t="s">
        <v>342</v>
      </c>
      <c r="C28" s="791"/>
      <c r="D28" s="791"/>
      <c r="E28" s="791"/>
      <c r="F28" s="791"/>
      <c r="G28" s="791"/>
      <c r="H28" s="791"/>
      <c r="I28" s="791"/>
      <c r="J28" s="791"/>
      <c r="K28" s="792"/>
      <c r="L28" s="56">
        <f>SUM(L25:L27)</f>
        <v>236.39999999999998</v>
      </c>
    </row>
    <row r="29" spans="2:12" ht="13.5" thickBot="1" x14ac:dyDescent="0.25"/>
    <row r="30" spans="2:12" ht="19.5" thickBot="1" x14ac:dyDescent="0.35">
      <c r="B30" s="873" t="s">
        <v>343</v>
      </c>
      <c r="C30" s="874"/>
      <c r="D30" s="874"/>
      <c r="E30" s="874"/>
      <c r="F30" s="874"/>
      <c r="G30" s="874"/>
      <c r="H30" s="874"/>
      <c r="I30" s="874"/>
      <c r="J30" s="874"/>
      <c r="K30" s="49"/>
      <c r="L30" s="50"/>
    </row>
    <row r="31" spans="2:12" ht="13.5" thickBot="1" x14ac:dyDescent="0.25">
      <c r="B31" s="59" t="s">
        <v>391</v>
      </c>
      <c r="C31" s="60"/>
      <c r="D31" s="61"/>
      <c r="E31" s="61"/>
      <c r="F31" s="61"/>
      <c r="G31" s="62"/>
      <c r="H31" s="62"/>
      <c r="I31" s="62"/>
      <c r="J31" s="62"/>
      <c r="K31" s="62"/>
      <c r="L31" s="63"/>
    </row>
    <row r="32" spans="2:12" ht="36.75" thickBot="1" x14ac:dyDescent="0.25">
      <c r="B32" s="64" t="s">
        <v>344</v>
      </c>
      <c r="C32" s="875" t="s">
        <v>345</v>
      </c>
      <c r="D32" s="876"/>
      <c r="E32" s="65" t="s">
        <v>346</v>
      </c>
      <c r="F32" s="66" t="s">
        <v>347</v>
      </c>
      <c r="G32" s="835" t="s">
        <v>340</v>
      </c>
      <c r="H32" s="877"/>
      <c r="I32" s="236" t="s">
        <v>348</v>
      </c>
      <c r="J32" s="51" t="s">
        <v>392</v>
      </c>
      <c r="K32" s="67" t="s">
        <v>385</v>
      </c>
      <c r="L32" s="52" t="s">
        <v>337</v>
      </c>
    </row>
    <row r="33" spans="2:12" ht="15" x14ac:dyDescent="0.2">
      <c r="B33" s="68" t="s">
        <v>393</v>
      </c>
      <c r="C33" s="69">
        <v>1</v>
      </c>
      <c r="D33" s="70" t="s">
        <v>349</v>
      </c>
      <c r="E33" s="71">
        <v>100</v>
      </c>
      <c r="F33" s="72">
        <v>1</v>
      </c>
      <c r="G33" s="912">
        <v>2</v>
      </c>
      <c r="H33" s="913"/>
      <c r="I33" s="73"/>
      <c r="J33" s="74">
        <f t="shared" ref="J33:J38" si="1">G33*E33</f>
        <v>200</v>
      </c>
      <c r="K33" s="73"/>
      <c r="L33" s="75">
        <f>J33*CT_VALEUR_POINT*(1-CT_REMISE_POINTS)</f>
        <v>90.000000000000014</v>
      </c>
    </row>
    <row r="34" spans="2:12" x14ac:dyDescent="0.2">
      <c r="B34" s="76" t="s">
        <v>394</v>
      </c>
      <c r="C34" s="77">
        <v>100</v>
      </c>
      <c r="D34" s="78" t="s">
        <v>395</v>
      </c>
      <c r="E34" s="79">
        <v>150</v>
      </c>
      <c r="F34" s="80">
        <v>1</v>
      </c>
      <c r="G34" s="919">
        <v>2</v>
      </c>
      <c r="H34" s="924"/>
      <c r="I34" s="81"/>
      <c r="J34" s="89">
        <f t="shared" si="1"/>
        <v>300</v>
      </c>
      <c r="K34" s="81"/>
      <c r="L34" s="82">
        <f t="shared" ref="L34:L52" si="2">J34*CT_VALEUR_POINT*(1-CT_REMISE_POINTS)</f>
        <v>135.00000000000003</v>
      </c>
    </row>
    <row r="35" spans="2:12" ht="15" x14ac:dyDescent="0.2">
      <c r="B35" s="83" t="s">
        <v>396</v>
      </c>
      <c r="C35" s="84">
        <v>100</v>
      </c>
      <c r="D35" s="85" t="s">
        <v>395</v>
      </c>
      <c r="E35" s="86">
        <v>150</v>
      </c>
      <c r="F35" s="87">
        <v>1</v>
      </c>
      <c r="G35" s="919">
        <v>1</v>
      </c>
      <c r="H35" s="920"/>
      <c r="I35" s="88"/>
      <c r="J35" s="89">
        <f t="shared" si="1"/>
        <v>150</v>
      </c>
      <c r="K35" s="88"/>
      <c r="L35" s="90">
        <f t="shared" si="2"/>
        <v>67.500000000000014</v>
      </c>
    </row>
    <row r="36" spans="2:12" ht="15" x14ac:dyDescent="0.2">
      <c r="B36" s="83" t="s">
        <v>351</v>
      </c>
      <c r="C36" s="84">
        <v>8</v>
      </c>
      <c r="D36" s="85" t="s">
        <v>352</v>
      </c>
      <c r="E36" s="86">
        <v>64</v>
      </c>
      <c r="F36" s="87">
        <v>1</v>
      </c>
      <c r="G36" s="919">
        <v>1</v>
      </c>
      <c r="H36" s="920"/>
      <c r="I36" s="88"/>
      <c r="J36" s="89">
        <f t="shared" si="1"/>
        <v>64</v>
      </c>
      <c r="K36" s="88"/>
      <c r="L36" s="90">
        <f t="shared" si="2"/>
        <v>28.800000000000004</v>
      </c>
    </row>
    <row r="37" spans="2:12" ht="15" x14ac:dyDescent="0.2">
      <c r="B37" s="83" t="s">
        <v>353</v>
      </c>
      <c r="C37" s="84">
        <v>1</v>
      </c>
      <c r="D37" s="85" t="s">
        <v>354</v>
      </c>
      <c r="E37" s="86">
        <v>75</v>
      </c>
      <c r="F37" s="87">
        <v>1</v>
      </c>
      <c r="G37" s="919">
        <v>6</v>
      </c>
      <c r="H37" s="920"/>
      <c r="I37" s="88"/>
      <c r="J37" s="89">
        <f t="shared" si="1"/>
        <v>450</v>
      </c>
      <c r="K37" s="88"/>
      <c r="L37" s="90">
        <f t="shared" si="2"/>
        <v>202.50000000000003</v>
      </c>
    </row>
    <row r="38" spans="2:12" ht="15.75" thickBot="1" x14ac:dyDescent="0.25">
      <c r="B38" s="91" t="s">
        <v>355</v>
      </c>
      <c r="C38" s="92">
        <v>1</v>
      </c>
      <c r="D38" s="93" t="s">
        <v>356</v>
      </c>
      <c r="E38" s="94">
        <v>110</v>
      </c>
      <c r="F38" s="95">
        <v>1</v>
      </c>
      <c r="G38" s="868">
        <v>0</v>
      </c>
      <c r="H38" s="869"/>
      <c r="I38" s="96"/>
      <c r="J38" s="97">
        <f t="shared" si="1"/>
        <v>0</v>
      </c>
      <c r="K38" s="96"/>
      <c r="L38" s="98">
        <f t="shared" si="2"/>
        <v>0</v>
      </c>
    </row>
    <row r="39" spans="2:12" ht="13.5" thickBot="1" x14ac:dyDescent="0.25">
      <c r="B39" s="99"/>
      <c r="C39" s="45"/>
      <c r="D39" s="46"/>
      <c r="E39" s="100"/>
      <c r="F39" s="101"/>
      <c r="G39" s="102"/>
      <c r="H39" s="103"/>
      <c r="I39" s="103"/>
      <c r="J39" s="102"/>
      <c r="K39" s="103"/>
      <c r="L39" s="104">
        <f t="shared" si="2"/>
        <v>0</v>
      </c>
    </row>
    <row r="40" spans="2:12" ht="15" x14ac:dyDescent="0.2">
      <c r="B40" s="68" t="s">
        <v>397</v>
      </c>
      <c r="C40" s="69">
        <v>1</v>
      </c>
      <c r="D40" s="70" t="s">
        <v>357</v>
      </c>
      <c r="E40" s="71">
        <v>350</v>
      </c>
      <c r="F40" s="72">
        <v>36</v>
      </c>
      <c r="G40" s="912">
        <v>8</v>
      </c>
      <c r="H40" s="913"/>
      <c r="I40" s="73"/>
      <c r="J40" s="74">
        <f>G40*E40</f>
        <v>2800</v>
      </c>
      <c r="K40" s="73"/>
      <c r="L40" s="75">
        <f>J40*CT_VALEUR_POINT*(1-CT_REMISE_POINTS)</f>
        <v>1260.0000000000002</v>
      </c>
    </row>
    <row r="41" spans="2:12" x14ac:dyDescent="0.2">
      <c r="B41" s="105" t="s">
        <v>397</v>
      </c>
      <c r="C41" s="77">
        <v>1</v>
      </c>
      <c r="D41" s="106" t="s">
        <v>357</v>
      </c>
      <c r="E41" s="107">
        <v>650</v>
      </c>
      <c r="F41" s="108">
        <v>1</v>
      </c>
      <c r="G41" s="838">
        <v>0</v>
      </c>
      <c r="H41" s="872"/>
      <c r="I41" s="109"/>
      <c r="J41" s="89">
        <f>G41*E41</f>
        <v>0</v>
      </c>
      <c r="K41" s="109"/>
      <c r="L41" s="110">
        <f>J41*CT_VALEUR_POINT*(1-CT_REMISE_POINTS)</f>
        <v>0</v>
      </c>
    </row>
    <row r="42" spans="2:12" ht="13.5" thickBot="1" x14ac:dyDescent="0.25">
      <c r="B42" s="91" t="s">
        <v>398</v>
      </c>
      <c r="C42" s="84">
        <v>16</v>
      </c>
      <c r="D42" s="93" t="s">
        <v>358</v>
      </c>
      <c r="E42" s="94">
        <v>192</v>
      </c>
      <c r="F42" s="95">
        <v>1</v>
      </c>
      <c r="G42" s="914">
        <v>82</v>
      </c>
      <c r="H42" s="915"/>
      <c r="I42" s="96"/>
      <c r="J42" s="97">
        <f>G42*E42</f>
        <v>15744</v>
      </c>
      <c r="K42" s="96"/>
      <c r="L42" s="98">
        <f t="shared" si="2"/>
        <v>7084.8000000000011</v>
      </c>
    </row>
    <row r="43" spans="2:12" ht="13.5" thickBot="1" x14ac:dyDescent="0.25">
      <c r="B43" s="99"/>
      <c r="C43" s="165"/>
      <c r="D43" s="166"/>
      <c r="E43" s="101"/>
      <c r="F43" s="101"/>
      <c r="G43" s="102"/>
      <c r="H43" s="103"/>
      <c r="I43" s="103"/>
      <c r="J43" s="102"/>
      <c r="K43" s="103"/>
      <c r="L43" s="104">
        <f t="shared" si="2"/>
        <v>0</v>
      </c>
    </row>
    <row r="44" spans="2:12" ht="15" x14ac:dyDescent="0.2">
      <c r="B44" s="858" t="s">
        <v>399</v>
      </c>
      <c r="C44" s="116">
        <v>10</v>
      </c>
      <c r="D44" s="70" t="s">
        <v>400</v>
      </c>
      <c r="E44" s="71">
        <v>2400</v>
      </c>
      <c r="F44" s="72">
        <v>1</v>
      </c>
      <c r="G44" s="844">
        <v>3</v>
      </c>
      <c r="H44" s="845"/>
      <c r="I44" s="73"/>
      <c r="J44" s="74">
        <f>G44*E44</f>
        <v>7200</v>
      </c>
      <c r="K44" s="112"/>
      <c r="L44" s="75">
        <f t="shared" si="2"/>
        <v>3240.0000000000005</v>
      </c>
    </row>
    <row r="45" spans="2:12" ht="15" customHeight="1" x14ac:dyDescent="0.2">
      <c r="B45" s="859"/>
      <c r="C45" s="118">
        <v>500</v>
      </c>
      <c r="D45" s="85" t="s">
        <v>358</v>
      </c>
      <c r="E45" s="107">
        <v>160</v>
      </c>
      <c r="F45" s="108">
        <v>1</v>
      </c>
      <c r="G45" s="862">
        <v>6</v>
      </c>
      <c r="H45" s="863"/>
      <c r="I45" s="109"/>
      <c r="J45" s="89">
        <f>G45*E45</f>
        <v>960</v>
      </c>
      <c r="K45" s="113"/>
      <c r="L45" s="110">
        <f>J45*CT_VALEUR_POINT*(1-CT_REMISE_POINTS)</f>
        <v>432.00000000000006</v>
      </c>
    </row>
    <row r="46" spans="2:12" ht="15" customHeight="1" x14ac:dyDescent="0.2">
      <c r="B46" s="864" t="s">
        <v>360</v>
      </c>
      <c r="C46" s="121">
        <v>10</v>
      </c>
      <c r="D46" s="122" t="s">
        <v>400</v>
      </c>
      <c r="E46" s="107">
        <v>600</v>
      </c>
      <c r="F46" s="108">
        <v>1</v>
      </c>
      <c r="G46" s="862">
        <v>6</v>
      </c>
      <c r="H46" s="863"/>
      <c r="I46" s="109"/>
      <c r="J46" s="89">
        <f>G46*E46</f>
        <v>3600</v>
      </c>
      <c r="K46" s="113"/>
      <c r="L46" s="110">
        <f>J46*CT_VALEUR_POINT*(1-CT_REMISE_POINTS)</f>
        <v>1620.0000000000002</v>
      </c>
    </row>
    <row r="47" spans="2:12" ht="15" customHeight="1" thickBot="1" x14ac:dyDescent="0.25">
      <c r="B47" s="865"/>
      <c r="C47" s="128">
        <v>500</v>
      </c>
      <c r="D47" s="93" t="s">
        <v>358</v>
      </c>
      <c r="E47" s="94">
        <v>40</v>
      </c>
      <c r="F47" s="95">
        <v>1</v>
      </c>
      <c r="G47" s="914">
        <v>4</v>
      </c>
      <c r="H47" s="921"/>
      <c r="I47" s="96"/>
      <c r="J47" s="97">
        <f>G47*E47</f>
        <v>160</v>
      </c>
      <c r="K47" s="114"/>
      <c r="L47" s="98">
        <f t="shared" si="2"/>
        <v>72.000000000000014</v>
      </c>
    </row>
    <row r="48" spans="2:12" ht="13.5" thickBot="1" x14ac:dyDescent="0.25">
      <c r="B48" s="99"/>
      <c r="C48" s="45"/>
      <c r="D48" s="46"/>
      <c r="E48" s="100"/>
      <c r="F48" s="101"/>
      <c r="G48" s="102"/>
      <c r="H48" s="103"/>
      <c r="I48" s="103"/>
      <c r="J48" s="102"/>
      <c r="K48" s="103"/>
      <c r="L48" s="115">
        <f t="shared" si="2"/>
        <v>0</v>
      </c>
    </row>
    <row r="49" spans="2:12" ht="15" x14ac:dyDescent="0.2">
      <c r="B49" s="68" t="s">
        <v>401</v>
      </c>
      <c r="C49" s="116">
        <v>1</v>
      </c>
      <c r="D49" s="70" t="s">
        <v>361</v>
      </c>
      <c r="E49" s="71">
        <v>20</v>
      </c>
      <c r="F49" s="117">
        <v>1</v>
      </c>
      <c r="G49" s="922">
        <v>0</v>
      </c>
      <c r="H49" s="923"/>
      <c r="I49" s="73"/>
      <c r="J49" s="74">
        <f>G49*E49</f>
        <v>0</v>
      </c>
      <c r="K49" s="112"/>
      <c r="L49" s="75">
        <f t="shared" si="2"/>
        <v>0</v>
      </c>
    </row>
    <row r="50" spans="2:12" ht="15" x14ac:dyDescent="0.2">
      <c r="B50" s="83" t="s">
        <v>402</v>
      </c>
      <c r="C50" s="118">
        <v>1</v>
      </c>
      <c r="D50" s="85" t="s">
        <v>403</v>
      </c>
      <c r="E50" s="86">
        <v>60</v>
      </c>
      <c r="F50" s="119">
        <v>1</v>
      </c>
      <c r="G50" s="846">
        <v>0</v>
      </c>
      <c r="H50" s="847"/>
      <c r="I50" s="88"/>
      <c r="J50" s="89">
        <f>G50*E50</f>
        <v>0</v>
      </c>
      <c r="K50" s="88"/>
      <c r="L50" s="90">
        <f t="shared" si="2"/>
        <v>0</v>
      </c>
    </row>
    <row r="51" spans="2:12" x14ac:dyDescent="0.2">
      <c r="B51" s="120" t="s">
        <v>404</v>
      </c>
      <c r="C51" s="121">
        <v>100</v>
      </c>
      <c r="D51" s="122" t="s">
        <v>395</v>
      </c>
      <c r="E51" s="123">
        <v>850</v>
      </c>
      <c r="F51" s="124">
        <v>1</v>
      </c>
      <c r="G51" s="846">
        <v>0</v>
      </c>
      <c r="H51" s="848"/>
      <c r="I51" s="125"/>
      <c r="J51" s="126">
        <f>G51*E51</f>
        <v>0</v>
      </c>
      <c r="K51" s="125"/>
      <c r="L51" s="127">
        <f>J51*CT_VALEUR_POINT*(1-CT_REMISE_POINTS)</f>
        <v>0</v>
      </c>
    </row>
    <row r="52" spans="2:12" ht="15.75" thickBot="1" x14ac:dyDescent="0.25">
      <c r="B52" s="91" t="s">
        <v>154</v>
      </c>
      <c r="C52" s="128">
        <v>1</v>
      </c>
      <c r="D52" s="93" t="s">
        <v>155</v>
      </c>
      <c r="E52" s="94">
        <v>125</v>
      </c>
      <c r="F52" s="129">
        <v>1</v>
      </c>
      <c r="G52" s="914">
        <v>1</v>
      </c>
      <c r="H52" s="921"/>
      <c r="I52" s="96"/>
      <c r="J52" s="97">
        <f>G52*E52</f>
        <v>125</v>
      </c>
      <c r="K52" s="96"/>
      <c r="L52" s="98">
        <f t="shared" si="2"/>
        <v>56.250000000000007</v>
      </c>
    </row>
    <row r="53" spans="2:12" ht="13.5" thickBot="1" x14ac:dyDescent="0.25">
      <c r="B53" s="44"/>
      <c r="C53" s="100"/>
      <c r="D53" s="46"/>
      <c r="E53" s="46"/>
      <c r="F53" s="46"/>
      <c r="G53" s="46"/>
      <c r="H53" s="46"/>
      <c r="I53" s="46"/>
      <c r="J53" s="46"/>
      <c r="K53" s="46"/>
      <c r="L53" s="46"/>
    </row>
    <row r="54" spans="2:12" ht="19.5" thickBot="1" x14ac:dyDescent="0.25">
      <c r="B54" s="130" t="s">
        <v>362</v>
      </c>
      <c r="C54" s="851">
        <v>1.5</v>
      </c>
      <c r="D54" s="852"/>
      <c r="E54" s="853" t="s">
        <v>405</v>
      </c>
      <c r="F54" s="854"/>
      <c r="G54" s="131">
        <v>0.7</v>
      </c>
      <c r="H54" s="855" t="s">
        <v>406</v>
      </c>
      <c r="I54" s="856"/>
      <c r="J54" s="132">
        <f>SUM(J33:J52)</f>
        <v>31753</v>
      </c>
      <c r="K54" s="133" t="s">
        <v>407</v>
      </c>
      <c r="L54" s="134">
        <f>SUM(L33:L52)</f>
        <v>14288.850000000002</v>
      </c>
    </row>
    <row r="55" spans="2:12" ht="13.5" thickBot="1" x14ac:dyDescent="0.25">
      <c r="B55" s="135" t="s">
        <v>408</v>
      </c>
      <c r="C55" s="60"/>
      <c r="D55" s="111"/>
      <c r="E55" s="111"/>
      <c r="F55" s="111"/>
      <c r="G55" s="111"/>
      <c r="H55" s="111"/>
      <c r="I55" s="111"/>
      <c r="J55" s="111"/>
      <c r="K55" s="111"/>
      <c r="L55" s="136"/>
    </row>
    <row r="56" spans="2:12" ht="26.25" thickBot="1" x14ac:dyDescent="0.25">
      <c r="B56" s="137" t="s">
        <v>344</v>
      </c>
      <c r="C56" s="833" t="s">
        <v>345</v>
      </c>
      <c r="D56" s="834"/>
      <c r="E56" s="138" t="s">
        <v>409</v>
      </c>
      <c r="F56" s="139" t="s">
        <v>369</v>
      </c>
      <c r="G56" s="835" t="s">
        <v>340</v>
      </c>
      <c r="H56" s="836"/>
      <c r="I56" s="835" t="s">
        <v>348</v>
      </c>
      <c r="J56" s="837"/>
      <c r="K56" s="51" t="s">
        <v>385</v>
      </c>
      <c r="L56" s="52" t="s">
        <v>337</v>
      </c>
    </row>
    <row r="57" spans="2:12" ht="15" x14ac:dyDescent="0.25">
      <c r="B57" s="140" t="s">
        <v>410</v>
      </c>
      <c r="C57" s="141">
        <v>5</v>
      </c>
      <c r="D57" s="142" t="s">
        <v>411</v>
      </c>
      <c r="E57" s="143">
        <v>139</v>
      </c>
      <c r="F57" s="144">
        <v>1</v>
      </c>
      <c r="G57" s="838">
        <v>0</v>
      </c>
      <c r="H57" s="839"/>
      <c r="I57" s="840"/>
      <c r="J57" s="841"/>
      <c r="K57" s="145"/>
      <c r="L57" s="146">
        <f>E57*G57</f>
        <v>0</v>
      </c>
    </row>
    <row r="58" spans="2:12" ht="15" x14ac:dyDescent="0.25">
      <c r="B58" s="147" t="s">
        <v>412</v>
      </c>
      <c r="C58" s="148">
        <v>1</v>
      </c>
      <c r="D58" s="149" t="s">
        <v>359</v>
      </c>
      <c r="E58" s="150">
        <v>890</v>
      </c>
      <c r="F58" s="151">
        <v>36</v>
      </c>
      <c r="G58" s="919">
        <v>1</v>
      </c>
      <c r="H58" s="920"/>
      <c r="I58" s="842"/>
      <c r="J58" s="843"/>
      <c r="K58" s="152"/>
      <c r="L58" s="90">
        <f>E58*G58</f>
        <v>890</v>
      </c>
    </row>
    <row r="59" spans="2:12" ht="26.25" thickBot="1" x14ac:dyDescent="0.3">
      <c r="B59" s="153" t="s">
        <v>413</v>
      </c>
      <c r="C59" s="154">
        <v>1</v>
      </c>
      <c r="D59" s="155" t="s">
        <v>414</v>
      </c>
      <c r="E59" s="156">
        <v>90</v>
      </c>
      <c r="F59" s="157">
        <v>1</v>
      </c>
      <c r="G59" s="821">
        <v>1</v>
      </c>
      <c r="H59" s="822"/>
      <c r="I59" s="823"/>
      <c r="J59" s="824"/>
      <c r="K59" s="152"/>
      <c r="L59" s="90">
        <f>E59*G59</f>
        <v>90</v>
      </c>
    </row>
    <row r="60" spans="2:12" ht="16.5" thickBot="1" x14ac:dyDescent="0.25">
      <c r="B60" s="158"/>
      <c r="C60" s="159"/>
      <c r="D60" s="159"/>
      <c r="E60" s="159"/>
      <c r="F60" s="159"/>
      <c r="G60" s="159"/>
      <c r="H60" s="160"/>
      <c r="I60" s="160"/>
      <c r="J60" s="100"/>
      <c r="K60" s="161" t="s">
        <v>407</v>
      </c>
      <c r="L60" s="162">
        <f>SUM(L57:L59)</f>
        <v>980</v>
      </c>
    </row>
    <row r="61" spans="2:12" ht="15.75" thickBot="1" x14ac:dyDescent="0.3">
      <c r="B61" s="158"/>
      <c r="C61" s="159"/>
      <c r="D61" s="159"/>
      <c r="E61" s="159"/>
      <c r="F61" s="159"/>
      <c r="G61" s="159"/>
      <c r="H61" s="160"/>
      <c r="I61" s="160"/>
      <c r="J61" s="100"/>
      <c r="K61" s="163"/>
      <c r="L61" s="164"/>
    </row>
    <row r="62" spans="2:12" ht="19.5" thickBot="1" x14ac:dyDescent="0.25">
      <c r="B62" s="825" t="s">
        <v>363</v>
      </c>
      <c r="C62" s="826"/>
      <c r="D62" s="826"/>
      <c r="E62" s="826"/>
      <c r="F62" s="826"/>
      <c r="G62" s="826"/>
      <c r="H62" s="826"/>
      <c r="I62" s="826"/>
      <c r="J62" s="826"/>
      <c r="K62" s="827"/>
      <c r="L62" s="162">
        <f>L60+L54</f>
        <v>15268.850000000002</v>
      </c>
    </row>
    <row r="63" spans="2:12" ht="13.5" thickBot="1" x14ac:dyDescent="0.25"/>
    <row r="64" spans="2:12" ht="19.5" thickBot="1" x14ac:dyDescent="0.35">
      <c r="B64" s="167" t="s">
        <v>415</v>
      </c>
      <c r="C64" s="168"/>
      <c r="D64" s="168"/>
      <c r="E64" s="168"/>
      <c r="F64" s="168"/>
      <c r="G64" s="168"/>
      <c r="H64" s="168"/>
      <c r="I64" s="168"/>
      <c r="J64" s="168"/>
      <c r="K64" s="49"/>
      <c r="L64" s="50"/>
    </row>
    <row r="65" spans="2:12" ht="26.25" thickBot="1" x14ac:dyDescent="0.25">
      <c r="B65" s="828" t="s">
        <v>364</v>
      </c>
      <c r="C65" s="829"/>
      <c r="D65" s="829"/>
      <c r="E65" s="829"/>
      <c r="F65" s="829"/>
      <c r="G65" s="829"/>
      <c r="H65" s="51" t="s">
        <v>345</v>
      </c>
      <c r="I65" s="51" t="s">
        <v>339</v>
      </c>
      <c r="J65" s="67" t="s">
        <v>340</v>
      </c>
      <c r="K65" s="67" t="s">
        <v>341</v>
      </c>
      <c r="L65" s="52" t="s">
        <v>337</v>
      </c>
    </row>
    <row r="66" spans="2:12" x14ac:dyDescent="0.2">
      <c r="B66" s="830" t="s">
        <v>416</v>
      </c>
      <c r="C66" s="831"/>
      <c r="D66" s="831"/>
      <c r="E66" s="831"/>
      <c r="F66" s="831"/>
      <c r="G66" s="832"/>
      <c r="H66" s="169">
        <v>0.09</v>
      </c>
      <c r="I66" s="170">
        <f>ROUNDUP(L62*H66,0)</f>
        <v>1375</v>
      </c>
      <c r="J66" s="171">
        <v>0</v>
      </c>
      <c r="K66" s="172"/>
      <c r="L66" s="173">
        <f>I66*J66</f>
        <v>0</v>
      </c>
    </row>
    <row r="67" spans="2:12" x14ac:dyDescent="0.2">
      <c r="B67" s="809" t="s">
        <v>417</v>
      </c>
      <c r="C67" s="810"/>
      <c r="D67" s="810"/>
      <c r="E67" s="810"/>
      <c r="F67" s="810"/>
      <c r="G67" s="811"/>
      <c r="H67" s="174">
        <v>1</v>
      </c>
      <c r="I67" s="175">
        <v>115</v>
      </c>
      <c r="J67" s="171">
        <v>0</v>
      </c>
      <c r="K67" s="176"/>
      <c r="L67" s="177">
        <f>I67*J67</f>
        <v>0</v>
      </c>
    </row>
    <row r="68" spans="2:12" x14ac:dyDescent="0.2">
      <c r="B68" s="809" t="s">
        <v>418</v>
      </c>
      <c r="C68" s="810"/>
      <c r="D68" s="810"/>
      <c r="E68" s="810"/>
      <c r="F68" s="810"/>
      <c r="G68" s="811"/>
      <c r="H68" s="174">
        <v>1</v>
      </c>
      <c r="I68" s="175">
        <v>100</v>
      </c>
      <c r="J68" s="171">
        <v>0</v>
      </c>
      <c r="K68" s="176"/>
      <c r="L68" s="177">
        <f t="shared" ref="L68:L75" si="3">I68*J68</f>
        <v>0</v>
      </c>
    </row>
    <row r="69" spans="2:12" x14ac:dyDescent="0.2">
      <c r="B69" s="809" t="s">
        <v>419</v>
      </c>
      <c r="C69" s="810"/>
      <c r="D69" s="810"/>
      <c r="E69" s="810"/>
      <c r="F69" s="810"/>
      <c r="G69" s="811"/>
      <c r="H69" s="174">
        <v>1</v>
      </c>
      <c r="I69" s="175">
        <v>85</v>
      </c>
      <c r="J69" s="171">
        <v>0</v>
      </c>
      <c r="K69" s="176"/>
      <c r="L69" s="177">
        <f t="shared" si="3"/>
        <v>0</v>
      </c>
    </row>
    <row r="70" spans="2:12" x14ac:dyDescent="0.2">
      <c r="B70" s="809" t="s">
        <v>420</v>
      </c>
      <c r="C70" s="810"/>
      <c r="D70" s="810"/>
      <c r="E70" s="810"/>
      <c r="F70" s="810"/>
      <c r="G70" s="811"/>
      <c r="H70" s="174">
        <v>1</v>
      </c>
      <c r="I70" s="175">
        <v>110</v>
      </c>
      <c r="J70" s="171">
        <v>0</v>
      </c>
      <c r="K70" s="176"/>
      <c r="L70" s="177">
        <f t="shared" si="3"/>
        <v>0</v>
      </c>
    </row>
    <row r="71" spans="2:12" x14ac:dyDescent="0.2">
      <c r="B71" s="809" t="s">
        <v>421</v>
      </c>
      <c r="C71" s="810"/>
      <c r="D71" s="810"/>
      <c r="E71" s="810"/>
      <c r="F71" s="810"/>
      <c r="G71" s="811"/>
      <c r="H71" s="174">
        <v>1</v>
      </c>
      <c r="I71" s="175">
        <v>90</v>
      </c>
      <c r="J71" s="171">
        <v>0</v>
      </c>
      <c r="K71" s="178"/>
      <c r="L71" s="177">
        <f t="shared" si="3"/>
        <v>0</v>
      </c>
    </row>
    <row r="72" spans="2:12" x14ac:dyDescent="0.2">
      <c r="B72" s="809" t="s">
        <v>422</v>
      </c>
      <c r="C72" s="810"/>
      <c r="D72" s="810"/>
      <c r="E72" s="810"/>
      <c r="F72" s="810"/>
      <c r="G72" s="811"/>
      <c r="H72" s="174">
        <v>1</v>
      </c>
      <c r="I72" s="175">
        <v>80</v>
      </c>
      <c r="J72" s="171">
        <v>0</v>
      </c>
      <c r="K72" s="178"/>
      <c r="L72" s="177">
        <f t="shared" si="3"/>
        <v>0</v>
      </c>
    </row>
    <row r="73" spans="2:12" x14ac:dyDescent="0.2">
      <c r="B73" s="809" t="s">
        <v>436</v>
      </c>
      <c r="C73" s="810"/>
      <c r="D73" s="810"/>
      <c r="E73" s="810"/>
      <c r="F73" s="810"/>
      <c r="G73" s="811"/>
      <c r="H73" s="174">
        <v>1</v>
      </c>
      <c r="I73" s="175">
        <v>950</v>
      </c>
      <c r="J73" s="171">
        <v>0</v>
      </c>
      <c r="K73" s="176"/>
      <c r="L73" s="177">
        <f t="shared" si="3"/>
        <v>0</v>
      </c>
    </row>
    <row r="74" spans="2:12" x14ac:dyDescent="0.2">
      <c r="B74" s="809" t="s">
        <v>423</v>
      </c>
      <c r="C74" s="810"/>
      <c r="D74" s="810"/>
      <c r="E74" s="810"/>
      <c r="F74" s="810"/>
      <c r="G74" s="811"/>
      <c r="H74" s="174">
        <v>1</v>
      </c>
      <c r="I74" s="175">
        <v>10</v>
      </c>
      <c r="J74" s="171">
        <v>0</v>
      </c>
      <c r="K74" s="179"/>
      <c r="L74" s="177">
        <f t="shared" si="3"/>
        <v>0</v>
      </c>
    </row>
    <row r="75" spans="2:12" x14ac:dyDescent="0.2">
      <c r="B75" s="809" t="s">
        <v>424</v>
      </c>
      <c r="C75" s="810"/>
      <c r="D75" s="810"/>
      <c r="E75" s="810"/>
      <c r="F75" s="180"/>
      <c r="G75" s="181"/>
      <c r="H75" s="182">
        <v>1</v>
      </c>
      <c r="I75" s="183">
        <v>2590</v>
      </c>
      <c r="J75" s="171">
        <v>0</v>
      </c>
      <c r="K75" s="179"/>
      <c r="L75" s="184">
        <f t="shared" si="3"/>
        <v>0</v>
      </c>
    </row>
    <row r="76" spans="2:12" ht="12.75" customHeight="1" thickBot="1" x14ac:dyDescent="0.3">
      <c r="B76" s="812" t="s">
        <v>425</v>
      </c>
      <c r="C76" s="813"/>
      <c r="D76" s="813"/>
      <c r="E76" s="813"/>
      <c r="F76" s="813"/>
      <c r="G76" s="814"/>
      <c r="H76" s="235">
        <v>1</v>
      </c>
      <c r="I76" s="185">
        <v>130</v>
      </c>
      <c r="J76" s="186">
        <v>0</v>
      </c>
      <c r="K76" s="187"/>
      <c r="L76" s="188">
        <f>I76*J76</f>
        <v>0</v>
      </c>
    </row>
    <row r="77" spans="2:12" ht="15" x14ac:dyDescent="0.25">
      <c r="B77" s="807" t="s">
        <v>426</v>
      </c>
      <c r="C77" s="808"/>
      <c r="D77" s="808"/>
      <c r="E77" s="808"/>
      <c r="F77" s="808"/>
      <c r="G77" s="808"/>
      <c r="H77" s="189"/>
      <c r="I77" s="189"/>
      <c r="J77" s="190"/>
      <c r="K77" s="191"/>
      <c r="L77" s="192"/>
    </row>
    <row r="78" spans="2:12" x14ac:dyDescent="0.2">
      <c r="B78" s="815" t="s">
        <v>427</v>
      </c>
      <c r="C78" s="816"/>
      <c r="D78" s="817" t="s">
        <v>427</v>
      </c>
      <c r="E78" s="816"/>
      <c r="F78" s="817" t="s">
        <v>427</v>
      </c>
      <c r="G78" s="818"/>
      <c r="H78" s="193" t="s">
        <v>428</v>
      </c>
      <c r="I78" s="194"/>
      <c r="J78" s="171">
        <v>0</v>
      </c>
      <c r="K78" s="195"/>
      <c r="L78" s="196">
        <f>I78*J78</f>
        <v>0</v>
      </c>
    </row>
    <row r="79" spans="2:12" x14ac:dyDescent="0.2">
      <c r="B79" s="197" t="s">
        <v>429</v>
      </c>
      <c r="C79" s="198"/>
      <c r="D79" s="198"/>
      <c r="E79" s="198"/>
      <c r="F79" s="198"/>
      <c r="G79" s="199"/>
      <c r="H79" s="193">
        <v>1</v>
      </c>
      <c r="I79" s="200">
        <v>150</v>
      </c>
      <c r="J79" s="171">
        <v>0</v>
      </c>
      <c r="K79" s="195"/>
      <c r="L79" s="196">
        <f t="shared" ref="L79:L86" si="4">I79*J79</f>
        <v>0</v>
      </c>
    </row>
    <row r="80" spans="2:12" x14ac:dyDescent="0.2">
      <c r="B80" s="201" t="s">
        <v>430</v>
      </c>
      <c r="C80" s="198"/>
      <c r="D80" s="202"/>
      <c r="E80" s="198"/>
      <c r="F80" s="202"/>
      <c r="G80" s="199"/>
      <c r="H80" s="193">
        <v>1</v>
      </c>
      <c r="I80" s="200">
        <v>85</v>
      </c>
      <c r="J80" s="171">
        <v>0</v>
      </c>
      <c r="K80" s="195"/>
      <c r="L80" s="196">
        <f t="shared" si="4"/>
        <v>0</v>
      </c>
    </row>
    <row r="81" spans="2:12" x14ac:dyDescent="0.2">
      <c r="B81" s="197" t="s">
        <v>431</v>
      </c>
      <c r="C81" s="198"/>
      <c r="D81" s="198"/>
      <c r="E81" s="198"/>
      <c r="F81" s="198"/>
      <c r="G81" s="199"/>
      <c r="H81" s="193">
        <v>1</v>
      </c>
      <c r="I81" s="200">
        <v>55</v>
      </c>
      <c r="J81" s="171">
        <v>0</v>
      </c>
      <c r="K81" s="195"/>
      <c r="L81" s="196">
        <f t="shared" si="4"/>
        <v>0</v>
      </c>
    </row>
    <row r="82" spans="2:12" x14ac:dyDescent="0.2">
      <c r="B82" s="197" t="s">
        <v>432</v>
      </c>
      <c r="C82" s="198"/>
      <c r="D82" s="198"/>
      <c r="E82" s="198"/>
      <c r="F82" s="198"/>
      <c r="G82" s="199"/>
      <c r="H82" s="193">
        <v>1</v>
      </c>
      <c r="I82" s="200">
        <v>35</v>
      </c>
      <c r="J82" s="171">
        <v>0</v>
      </c>
      <c r="K82" s="195"/>
      <c r="L82" s="196">
        <f t="shared" si="4"/>
        <v>0</v>
      </c>
    </row>
    <row r="83" spans="2:12" ht="13.5" thickBot="1" x14ac:dyDescent="0.25">
      <c r="B83" s="819" t="s">
        <v>433</v>
      </c>
      <c r="C83" s="820"/>
      <c r="D83" s="820"/>
      <c r="E83" s="820"/>
      <c r="F83" s="820"/>
      <c r="G83" s="203"/>
      <c r="H83" s="204">
        <v>2</v>
      </c>
      <c r="I83" s="205"/>
      <c r="J83" s="186">
        <v>0</v>
      </c>
      <c r="K83" s="195"/>
      <c r="L83" s="206">
        <f t="shared" si="4"/>
        <v>0</v>
      </c>
    </row>
    <row r="84" spans="2:12" ht="13.5" thickBot="1" x14ac:dyDescent="0.25">
      <c r="B84" s="207"/>
      <c r="C84" s="208"/>
      <c r="D84" s="208"/>
      <c r="E84" s="208"/>
      <c r="F84" s="208"/>
      <c r="G84" s="208"/>
      <c r="H84" s="209"/>
      <c r="I84" s="210"/>
      <c r="J84" s="211"/>
      <c r="K84" s="212"/>
      <c r="L84" s="213"/>
    </row>
    <row r="85" spans="2:12" x14ac:dyDescent="0.2">
      <c r="B85" s="795" t="s">
        <v>434</v>
      </c>
      <c r="C85" s="796"/>
      <c r="D85" s="796"/>
      <c r="E85" s="214"/>
      <c r="F85" s="214"/>
      <c r="G85" s="215"/>
      <c r="H85" s="216">
        <v>1</v>
      </c>
      <c r="I85" s="217">
        <v>200</v>
      </c>
      <c r="J85" s="171">
        <v>0</v>
      </c>
      <c r="K85" s="218"/>
      <c r="L85" s="219">
        <f t="shared" si="4"/>
        <v>0</v>
      </c>
    </row>
    <row r="86" spans="2:12" ht="13.5" thickBot="1" x14ac:dyDescent="0.25">
      <c r="B86" s="797" t="s">
        <v>435</v>
      </c>
      <c r="C86" s="798">
        <v>1</v>
      </c>
      <c r="D86" s="798" t="s">
        <v>435</v>
      </c>
      <c r="E86" s="798">
        <v>1</v>
      </c>
      <c r="F86" s="798" t="s">
        <v>435</v>
      </c>
      <c r="G86" s="799">
        <v>1</v>
      </c>
      <c r="H86" s="220">
        <v>1</v>
      </c>
      <c r="I86" s="221">
        <v>400</v>
      </c>
      <c r="J86" s="186">
        <v>0</v>
      </c>
      <c r="K86" s="222"/>
      <c r="L86" s="223">
        <f t="shared" si="4"/>
        <v>0</v>
      </c>
    </row>
    <row r="87" spans="2:12" ht="15" x14ac:dyDescent="0.25">
      <c r="B87" s="800"/>
      <c r="C87" s="801"/>
      <c r="D87" s="801"/>
      <c r="E87" s="801"/>
      <c r="F87" s="801"/>
      <c r="G87" s="802"/>
      <c r="H87" s="189"/>
      <c r="I87" s="189"/>
      <c r="J87" s="190"/>
      <c r="K87" s="191"/>
      <c r="L87" s="192"/>
    </row>
    <row r="88" spans="2:12" ht="13.5" thickBot="1" x14ac:dyDescent="0.25">
      <c r="B88" s="803" t="s">
        <v>365</v>
      </c>
      <c r="C88" s="804"/>
      <c r="D88" s="804"/>
      <c r="E88" s="804"/>
      <c r="F88" s="804"/>
      <c r="G88" s="804"/>
      <c r="H88" s="224">
        <v>0.09</v>
      </c>
      <c r="I88" s="224"/>
      <c r="J88" s="186">
        <v>1</v>
      </c>
      <c r="K88" s="186"/>
      <c r="L88" s="225">
        <f>SUM(L66:L86)*H88</f>
        <v>0</v>
      </c>
    </row>
    <row r="89" spans="2:12" ht="15" x14ac:dyDescent="0.25">
      <c r="B89" s="805" t="s">
        <v>366</v>
      </c>
      <c r="C89" s="806"/>
      <c r="D89" s="805" t="s">
        <v>340</v>
      </c>
      <c r="E89" s="806"/>
      <c r="F89" s="807" t="s">
        <v>367</v>
      </c>
      <c r="G89" s="808"/>
      <c r="H89" s="226"/>
      <c r="I89" s="226"/>
      <c r="J89" s="227"/>
      <c r="K89" s="228"/>
      <c r="L89" s="229"/>
    </row>
    <row r="90" spans="2:12" ht="15" x14ac:dyDescent="0.25">
      <c r="B90" s="230"/>
      <c r="C90" s="231"/>
      <c r="D90" s="787">
        <v>0</v>
      </c>
      <c r="E90" s="788"/>
      <c r="F90" s="788"/>
      <c r="G90" s="788"/>
      <c r="H90" s="226"/>
      <c r="I90" s="226"/>
      <c r="J90" s="227"/>
      <c r="K90" s="228"/>
      <c r="L90" s="229"/>
    </row>
    <row r="91" spans="2:12" ht="15.75" thickBot="1" x14ac:dyDescent="0.3">
      <c r="B91" s="232"/>
      <c r="C91" s="233"/>
      <c r="D91" s="789"/>
      <c r="E91" s="789"/>
      <c r="F91" s="789"/>
      <c r="G91" s="789"/>
      <c r="H91" s="226"/>
      <c r="I91" s="226"/>
      <c r="J91" s="227"/>
      <c r="K91" s="228"/>
      <c r="L91" s="234"/>
    </row>
    <row r="92" spans="2:12" ht="19.5" thickBot="1" x14ac:dyDescent="0.25">
      <c r="B92" s="790" t="s">
        <v>368</v>
      </c>
      <c r="C92" s="791"/>
      <c r="D92" s="791"/>
      <c r="E92" s="791"/>
      <c r="F92" s="791"/>
      <c r="G92" s="791"/>
      <c r="H92" s="791"/>
      <c r="I92" s="791"/>
      <c r="J92" s="791"/>
      <c r="K92" s="792"/>
      <c r="L92" s="239">
        <f>SUM(L66:L91)</f>
        <v>0</v>
      </c>
    </row>
    <row r="93" spans="2:12" ht="13.5" thickBot="1" x14ac:dyDescent="0.25"/>
    <row r="94" spans="2:12" ht="15.75" x14ac:dyDescent="0.25">
      <c r="J94" s="793" t="s">
        <v>484</v>
      </c>
      <c r="K94" s="794"/>
      <c r="L94" s="271">
        <f>L21+L28+L62+L92</f>
        <v>15505.250000000002</v>
      </c>
    </row>
    <row r="95" spans="2:12" ht="15.75" x14ac:dyDescent="0.25">
      <c r="J95" s="783" t="s">
        <v>485</v>
      </c>
      <c r="K95" s="784" t="s">
        <v>446</v>
      </c>
      <c r="L95" s="272">
        <v>1850</v>
      </c>
    </row>
    <row r="96" spans="2:12" ht="19.5" thickBot="1" x14ac:dyDescent="0.35">
      <c r="J96" s="785" t="s">
        <v>486</v>
      </c>
      <c r="K96" s="786"/>
      <c r="L96" s="273">
        <f>L94-L95</f>
        <v>13655.250000000002</v>
      </c>
    </row>
  </sheetData>
  <mergeCells count="110">
    <mergeCell ref="J95:K95"/>
    <mergeCell ref="J96:K96"/>
    <mergeCell ref="B5:E5"/>
    <mergeCell ref="H5:I5"/>
    <mergeCell ref="B6:E6"/>
    <mergeCell ref="H6:I6"/>
    <mergeCell ref="B7:E7"/>
    <mergeCell ref="H7:I7"/>
    <mergeCell ref="B2:L2"/>
    <mergeCell ref="B3:E3"/>
    <mergeCell ref="F3:G3"/>
    <mergeCell ref="H3:I3"/>
    <mergeCell ref="B4:E4"/>
    <mergeCell ref="H4:I4"/>
    <mergeCell ref="B11:E11"/>
    <mergeCell ref="H11:I11"/>
    <mergeCell ref="B12:E12"/>
    <mergeCell ref="H12:I12"/>
    <mergeCell ref="B13:E13"/>
    <mergeCell ref="H13:I13"/>
    <mergeCell ref="B8:E8"/>
    <mergeCell ref="H8:I8"/>
    <mergeCell ref="B9:E9"/>
    <mergeCell ref="H9:I9"/>
    <mergeCell ref="B10:E10"/>
    <mergeCell ref="H10:I10"/>
    <mergeCell ref="B17:E17"/>
    <mergeCell ref="H17:I17"/>
    <mergeCell ref="B19:K19"/>
    <mergeCell ref="B20:K20"/>
    <mergeCell ref="B21:K21"/>
    <mergeCell ref="B23:J23"/>
    <mergeCell ref="B14:E14"/>
    <mergeCell ref="H14:I14"/>
    <mergeCell ref="B15:E15"/>
    <mergeCell ref="H15:I15"/>
    <mergeCell ref="B16:E16"/>
    <mergeCell ref="H16:I16"/>
    <mergeCell ref="B27:G27"/>
    <mergeCell ref="H27:I27"/>
    <mergeCell ref="B28:K28"/>
    <mergeCell ref="B30:J30"/>
    <mergeCell ref="C32:D32"/>
    <mergeCell ref="G32:H32"/>
    <mergeCell ref="B24:G24"/>
    <mergeCell ref="H24:I24"/>
    <mergeCell ref="B25:G25"/>
    <mergeCell ref="H25:I25"/>
    <mergeCell ref="B26:G26"/>
    <mergeCell ref="H26:I26"/>
    <mergeCell ref="G40:H40"/>
    <mergeCell ref="G41:H41"/>
    <mergeCell ref="G42:H42"/>
    <mergeCell ref="B44:B45"/>
    <mergeCell ref="G44:H44"/>
    <mergeCell ref="G45:H45"/>
    <mergeCell ref="G33:H33"/>
    <mergeCell ref="G34:H34"/>
    <mergeCell ref="G35:H35"/>
    <mergeCell ref="G36:H36"/>
    <mergeCell ref="G37:H37"/>
    <mergeCell ref="G38:H38"/>
    <mergeCell ref="G52:H52"/>
    <mergeCell ref="C54:D54"/>
    <mergeCell ref="E54:F54"/>
    <mergeCell ref="H54:I54"/>
    <mergeCell ref="C56:D56"/>
    <mergeCell ref="G56:H56"/>
    <mergeCell ref="I56:J56"/>
    <mergeCell ref="B46:B47"/>
    <mergeCell ref="G46:H46"/>
    <mergeCell ref="G47:H47"/>
    <mergeCell ref="G49:H49"/>
    <mergeCell ref="G50:H50"/>
    <mergeCell ref="G51:H51"/>
    <mergeCell ref="B62:K62"/>
    <mergeCell ref="B65:G65"/>
    <mergeCell ref="B66:G66"/>
    <mergeCell ref="B67:G67"/>
    <mergeCell ref="B68:G68"/>
    <mergeCell ref="B69:G69"/>
    <mergeCell ref="G57:H57"/>
    <mergeCell ref="I57:J57"/>
    <mergeCell ref="G58:H58"/>
    <mergeCell ref="I58:J58"/>
    <mergeCell ref="G59:H59"/>
    <mergeCell ref="I59:J59"/>
    <mergeCell ref="B76:G76"/>
    <mergeCell ref="B77:G77"/>
    <mergeCell ref="B78:G78"/>
    <mergeCell ref="B83:F83"/>
    <mergeCell ref="B85:D85"/>
    <mergeCell ref="B86:G86"/>
    <mergeCell ref="B70:G70"/>
    <mergeCell ref="B71:G71"/>
    <mergeCell ref="B72:G72"/>
    <mergeCell ref="B73:G73"/>
    <mergeCell ref="B74:G74"/>
    <mergeCell ref="B75:E75"/>
    <mergeCell ref="D91:E91"/>
    <mergeCell ref="F91:G91"/>
    <mergeCell ref="B92:K92"/>
    <mergeCell ref="J94:K94"/>
    <mergeCell ref="B87:G87"/>
    <mergeCell ref="B88:G88"/>
    <mergeCell ref="B89:C89"/>
    <mergeCell ref="D89:E89"/>
    <mergeCell ref="F89:G89"/>
    <mergeCell ref="D90:E90"/>
    <mergeCell ref="F90:G9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20</vt:i4>
      </vt:variant>
      <vt:variant>
        <vt:lpstr>Plages nommées</vt:lpstr>
      </vt:variant>
      <vt:variant>
        <vt:i4>78</vt:i4>
      </vt:variant>
    </vt:vector>
  </HeadingPairs>
  <TitlesOfParts>
    <vt:vector size="98" baseType="lpstr">
      <vt:lpstr>En-tête</vt:lpstr>
      <vt:lpstr>Inventaire OLD</vt:lpstr>
      <vt:lpstr>Inventaire 060616</vt:lpstr>
      <vt:lpstr>Inventaire-201509</vt:lpstr>
      <vt:lpstr>Inventaire v2</vt:lpstr>
      <vt:lpstr>UO-201609</vt:lpstr>
      <vt:lpstr>UO-201608</vt:lpstr>
      <vt:lpstr>UO-201607</vt:lpstr>
      <vt:lpstr>UO-201606</vt:lpstr>
      <vt:lpstr>UO-201605</vt:lpstr>
      <vt:lpstr>UO-201604</vt:lpstr>
      <vt:lpstr>UO-201603</vt:lpstr>
      <vt:lpstr>UO-201602</vt:lpstr>
      <vt:lpstr>UO-201601</vt:lpstr>
      <vt:lpstr>UO-201512</vt:lpstr>
      <vt:lpstr>UO-201511</vt:lpstr>
      <vt:lpstr>UO-201510</vt:lpstr>
      <vt:lpstr>UO-201509</vt:lpstr>
      <vt:lpstr>UO-201508</vt:lpstr>
      <vt:lpstr>UO-201507</vt:lpstr>
      <vt:lpstr>'UO-201603'!COLNOMENCLATURE</vt:lpstr>
      <vt:lpstr>'UO-201604'!COLNOMENCLATURE</vt:lpstr>
      <vt:lpstr>'UO-201605'!COLNOMENCLATURE</vt:lpstr>
      <vt:lpstr>'UO-201606'!COLNOMENCLATURE</vt:lpstr>
      <vt:lpstr>'UO-201607'!COLNOMENCLATURE</vt:lpstr>
      <vt:lpstr>'UO-201608'!COLNOMENCLATURE</vt:lpstr>
      <vt:lpstr>'UO-201609'!COLNOMENCLATURE</vt:lpstr>
      <vt:lpstr>COLNOMENCLATURE</vt:lpstr>
      <vt:lpstr>'UO-201603'!COLPRIXTOTAL</vt:lpstr>
      <vt:lpstr>'UO-201604'!COLPRIXTOTAL</vt:lpstr>
      <vt:lpstr>'UO-201605'!COLPRIXTOTAL</vt:lpstr>
      <vt:lpstr>'UO-201606'!COLPRIXTOTAL</vt:lpstr>
      <vt:lpstr>'UO-201607'!COLPRIXTOTAL</vt:lpstr>
      <vt:lpstr>'UO-201608'!COLPRIXTOTAL</vt:lpstr>
      <vt:lpstr>'UO-201609'!COLPRIXTOTAL</vt:lpstr>
      <vt:lpstr>COLPRIXTOTAL</vt:lpstr>
      <vt:lpstr>'UO-201507'!CT_REMISE_POINTS</vt:lpstr>
      <vt:lpstr>'UO-201508'!CT_REMISE_POINTS</vt:lpstr>
      <vt:lpstr>'UO-201509'!CT_REMISE_POINTS</vt:lpstr>
      <vt:lpstr>'UO-201510'!CT_REMISE_POINTS</vt:lpstr>
      <vt:lpstr>'UO-201511'!CT_REMISE_POINTS</vt:lpstr>
      <vt:lpstr>'UO-201512'!CT_REMISE_POINTS</vt:lpstr>
      <vt:lpstr>'UO-201601'!CT_REMISE_POINTS</vt:lpstr>
      <vt:lpstr>'UO-201603'!CT_REMISE_POINTS</vt:lpstr>
      <vt:lpstr>'UO-201604'!CT_REMISE_POINTS</vt:lpstr>
      <vt:lpstr>'UO-201605'!CT_REMISE_POINTS</vt:lpstr>
      <vt:lpstr>'UO-201606'!CT_REMISE_POINTS</vt:lpstr>
      <vt:lpstr>'UO-201607'!CT_REMISE_POINTS</vt:lpstr>
      <vt:lpstr>'UO-201608'!CT_REMISE_POINTS</vt:lpstr>
      <vt:lpstr>'UO-201609'!CT_REMISE_POINTS</vt:lpstr>
      <vt:lpstr>CT_REMISE_POINTS</vt:lpstr>
      <vt:lpstr>'UO-201603'!CT_TOTAL_POINTS</vt:lpstr>
      <vt:lpstr>'UO-201604'!CT_TOTAL_POINTS</vt:lpstr>
      <vt:lpstr>'UO-201605'!CT_TOTAL_POINTS</vt:lpstr>
      <vt:lpstr>'UO-201606'!CT_TOTAL_POINTS</vt:lpstr>
      <vt:lpstr>'UO-201607'!CT_TOTAL_POINTS</vt:lpstr>
      <vt:lpstr>'UO-201608'!CT_TOTAL_POINTS</vt:lpstr>
      <vt:lpstr>'UO-201609'!CT_TOTAL_POINTS</vt:lpstr>
      <vt:lpstr>CT_TOTAL_POINTS</vt:lpstr>
      <vt:lpstr>'UO-201507'!CT_VALEUR_POINT</vt:lpstr>
      <vt:lpstr>'UO-201508'!CT_VALEUR_POINT</vt:lpstr>
      <vt:lpstr>'UO-201509'!CT_VALEUR_POINT</vt:lpstr>
      <vt:lpstr>'UO-201510'!CT_VALEUR_POINT</vt:lpstr>
      <vt:lpstr>'UO-201511'!CT_VALEUR_POINT</vt:lpstr>
      <vt:lpstr>'UO-201512'!CT_VALEUR_POINT</vt:lpstr>
      <vt:lpstr>'UO-201601'!CT_VALEUR_POINT</vt:lpstr>
      <vt:lpstr>'UO-201603'!CT_VALEUR_POINT</vt:lpstr>
      <vt:lpstr>'UO-201604'!CT_VALEUR_POINT</vt:lpstr>
      <vt:lpstr>'UO-201605'!CT_VALEUR_POINT</vt:lpstr>
      <vt:lpstr>'UO-201606'!CT_VALEUR_POINT</vt:lpstr>
      <vt:lpstr>'UO-201607'!CT_VALEUR_POINT</vt:lpstr>
      <vt:lpstr>'UO-201608'!CT_VALEUR_POINT</vt:lpstr>
      <vt:lpstr>'UO-201609'!CT_VALEUR_POINT</vt:lpstr>
      <vt:lpstr>CT_VALEUR_POINT</vt:lpstr>
      <vt:lpstr>'UO-201602'!FACTURE_MOIS</vt:lpstr>
      <vt:lpstr>'UO-201603'!FACTURE_MOIS</vt:lpstr>
      <vt:lpstr>'UO-201604'!FACTURE_MOIS</vt:lpstr>
      <vt:lpstr>'UO-201605'!FACTURE_MOIS</vt:lpstr>
      <vt:lpstr>'UO-201606'!FACTURE_MOIS</vt:lpstr>
      <vt:lpstr>'UO-201607'!FACTURE_MOIS</vt:lpstr>
      <vt:lpstr>'UO-201608'!FACTURE_MOIS</vt:lpstr>
      <vt:lpstr>'UO-201609'!FACTURE_MOIS</vt:lpstr>
      <vt:lpstr>'UO-201602'!NOMCLIENT_FDM</vt:lpstr>
      <vt:lpstr>'UO-201603'!NOMCLIENT_FDM</vt:lpstr>
      <vt:lpstr>'UO-201604'!NOMCLIENT_FDM</vt:lpstr>
      <vt:lpstr>'UO-201605'!NOMCLIENT_FDM</vt:lpstr>
      <vt:lpstr>'UO-201606'!NOMCLIENT_FDM</vt:lpstr>
      <vt:lpstr>'UO-201607'!NOMCLIENT_FDM</vt:lpstr>
      <vt:lpstr>'UO-201608'!NOMCLIENT_FDM</vt:lpstr>
      <vt:lpstr>'UO-201609'!NOMCLIENT_FDM</vt:lpstr>
      <vt:lpstr>'UO-201602'!Zone_d_impression</vt:lpstr>
      <vt:lpstr>'UO-201603'!Zone_d_impression</vt:lpstr>
      <vt:lpstr>'UO-201604'!Zone_d_impression</vt:lpstr>
      <vt:lpstr>'UO-201605'!Zone_d_impression</vt:lpstr>
      <vt:lpstr>'UO-201606'!Zone_d_impression</vt:lpstr>
      <vt:lpstr>'UO-201607'!Zone_d_impression</vt:lpstr>
      <vt:lpstr>'UO-201608'!Zone_d_impression</vt:lpstr>
      <vt:lpstr>'UO-201609'!Zone_d_impression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Valérie MOUGEOT</dc:creator>
  <cp:lastModifiedBy>Thomas MALLET</cp:lastModifiedBy>
  <dcterms:created xsi:type="dcterms:W3CDTF">2014-10-06T09:14:25Z</dcterms:created>
  <dcterms:modified xsi:type="dcterms:W3CDTF">2017-01-09T09:33:10Z</dcterms:modified>
</cp:coreProperties>
</file>