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fek\OneDrive\Bureau\"/>
    </mc:Choice>
  </mc:AlternateContent>
  <xr:revisionPtr revIDLastSave="0" documentId="13_ncr:1_{CC6A52EE-89A7-4F2E-9DC2-874E6377126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Accueil" sheetId="1" r:id="rId1"/>
    <sheet name="Contraintes" sheetId="187" r:id="rId2"/>
  </sheets>
  <definedNames>
    <definedName name="Description">#REF!</definedName>
    <definedName name="Etat">#REF!</definedName>
    <definedName name="Fériés">#REF!</definedName>
    <definedName name="H_Ouverture">#REF!</definedName>
    <definedName name="Opérateur">#REF!</definedName>
    <definedName name="Opération">#REF!</definedName>
    <definedName name="Ouverture">#REF!</definedName>
    <definedName name="Remarques">#REF!</definedName>
    <definedName name="Résultat">#REF!</definedName>
    <definedName name="Station">#REF!</definedName>
    <definedName name="Tabel1">Accueil!$E$10:$G$12</definedName>
    <definedName name="Temps">#REF!</definedName>
    <definedName name="ZoneNom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2" i="187" l="1"/>
  <c r="L11" i="187"/>
  <c r="L10" i="187"/>
  <c r="L9" i="187"/>
  <c r="L8" i="187"/>
  <c r="L7" i="187"/>
  <c r="L6" i="187"/>
  <c r="L5" i="187"/>
  <c r="L4" i="187"/>
  <c r="L3" i="187"/>
  <c r="L2" i="187"/>
</calcChain>
</file>

<file path=xl/sharedStrings.xml><?xml version="1.0" encoding="utf-8"?>
<sst xmlns="http://schemas.openxmlformats.org/spreadsheetml/2006/main" count="41" uniqueCount="39">
  <si>
    <t>POSTE</t>
  </si>
  <si>
    <t>Temps</t>
  </si>
  <si>
    <t>Horaires habituels</t>
  </si>
  <si>
    <t>Feriés</t>
  </si>
  <si>
    <t>Jours</t>
  </si>
  <si>
    <t>Début de journée</t>
  </si>
  <si>
    <t>Pause
matin</t>
  </si>
  <si>
    <t>Reprise
matin</t>
  </si>
  <si>
    <t>Jour de l'An</t>
  </si>
  <si>
    <t>Lundi</t>
  </si>
  <si>
    <t>Lundi de Pâques</t>
  </si>
  <si>
    <t>Mardi</t>
  </si>
  <si>
    <t>Fête du Travail</t>
  </si>
  <si>
    <t>Mercredi</t>
  </si>
  <si>
    <t>Victoire 1945</t>
  </si>
  <si>
    <t>Jeudi</t>
  </si>
  <si>
    <t>Ascension</t>
  </si>
  <si>
    <t>Vendredi</t>
  </si>
  <si>
    <t>Lundi de Pentecôte</t>
  </si>
  <si>
    <t>Samedi</t>
  </si>
  <si>
    <t>Fête Nationale</t>
  </si>
  <si>
    <t>Dimanche</t>
  </si>
  <si>
    <t>Assomption</t>
  </si>
  <si>
    <t>Toussaint</t>
  </si>
  <si>
    <t>Armistice</t>
  </si>
  <si>
    <t>Noël</t>
  </si>
  <si>
    <t>Début</t>
  </si>
  <si>
    <t>Fin</t>
  </si>
  <si>
    <t>Poste 1</t>
  </si>
  <si>
    <t>Poste 2</t>
  </si>
  <si>
    <t>Poste 3</t>
  </si>
  <si>
    <t>Zone réservé pour autre chose</t>
  </si>
  <si>
    <t>Utiliser aussi les lignes vides au cas où…</t>
  </si>
  <si>
    <t>MATIN</t>
  </si>
  <si>
    <t>Après midi</t>
  </si>
  <si>
    <t xml:space="preserve">Fin </t>
  </si>
  <si>
    <t>Pause
Amidi</t>
  </si>
  <si>
    <t>Reprise
Amidi</t>
  </si>
  <si>
    <t>Devrait m'afficher en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</si>
</sst>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6" formatCode="h:mm;@"/>
    <numFmt numFmtId="167" formatCode="ddd\ dd/mm/yy\ hh:mm:ss"/>
    <numFmt numFmtId="168" formatCode="h:mm:ss"/>
    <numFmt numFmtId="169" formatCode="hh:mm:ss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name val="Calibri Light"/>
      <family val="2"/>
      <scheme val="major"/>
    </font>
    <font>
      <sz val="11"/>
      <name val="Arial Black"/>
      <family val="2"/>
    </font>
    <font>
      <u/>
      <sz val="10"/>
      <color theme="10"/>
      <name val="Arial"/>
      <family val="2"/>
    </font>
    <font>
      <sz val="12"/>
      <color theme="1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Arial Black"/>
      <family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0" fontId="3" fillId="0" borderId="0"/>
    <xf numFmtId="0" fontId="7" fillId="0" borderId="0" applyNumberFormat="0" applyFill="0" applyBorder="0" applyAlignment="0" applyProtection="0"/>
    <xf numFmtId="0" fontId="8" fillId="0" borderId="0"/>
    <xf numFmtId="0" fontId="10" fillId="0" borderId="0"/>
    <xf numFmtId="0" fontId="11" fillId="0" borderId="0"/>
    <xf numFmtId="0" fontId="12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2" xfId="0" applyFont="1" applyFill="1" applyBorder="1"/>
    <xf numFmtId="0" fontId="13" fillId="2" borderId="2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wrapText="1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20" fontId="0" fillId="0" borderId="2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167" fontId="6" fillId="0" borderId="19" xfId="0" applyNumberFormat="1" applyFont="1" applyBorder="1" applyAlignment="1">
      <alignment horizontal="center" vertical="center"/>
    </xf>
    <xf numFmtId="167" fontId="6" fillId="0" borderId="20" xfId="0" applyNumberFormat="1" applyFont="1" applyBorder="1" applyAlignment="1">
      <alignment horizontal="center" vertical="center"/>
    </xf>
    <xf numFmtId="167" fontId="3" fillId="0" borderId="18" xfId="0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21" fontId="17" fillId="0" borderId="0" xfId="0" applyNumberFormat="1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69" fontId="0" fillId="0" borderId="0" xfId="0" applyNumberFormat="1"/>
    <xf numFmtId="169" fontId="6" fillId="0" borderId="20" xfId="0" applyNumberFormat="1" applyFont="1" applyBorder="1" applyAlignment="1">
      <alignment horizontal="center" vertical="center"/>
    </xf>
    <xf numFmtId="169" fontId="1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20" fontId="0" fillId="0" borderId="0" xfId="0" applyNumberFormat="1" applyAlignment="1">
      <alignment horizontal="center"/>
    </xf>
    <xf numFmtId="0" fontId="9" fillId="0" borderId="0" xfId="4" applyFont="1" applyAlignment="1">
      <alignment vertical="center" wrapText="1"/>
    </xf>
    <xf numFmtId="0" fontId="9" fillId="0" borderId="0" xfId="4" applyFont="1" applyAlignment="1">
      <alignment vertical="center"/>
    </xf>
    <xf numFmtId="0" fontId="3" fillId="0" borderId="0" xfId="2" applyAlignment="1" applyProtection="1">
      <protection locked="0"/>
    </xf>
    <xf numFmtId="0" fontId="6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wrapTex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wrapText="1"/>
    </xf>
    <xf numFmtId="166" fontId="0" fillId="0" borderId="7" xfId="0" applyNumberFormat="1" applyBorder="1" applyAlignment="1">
      <alignment horizontal="center"/>
    </xf>
    <xf numFmtId="166" fontId="0" fillId="0" borderId="9" xfId="0" applyNumberFormat="1" applyBorder="1" applyAlignment="1">
      <alignment horizontal="center"/>
    </xf>
    <xf numFmtId="166" fontId="0" fillId="0" borderId="10" xfId="0" applyNumberFormat="1" applyBorder="1" applyAlignment="1">
      <alignment horizontal="center"/>
    </xf>
    <xf numFmtId="0" fontId="14" fillId="3" borderId="23" xfId="0" applyFont="1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wrapText="1"/>
    </xf>
    <xf numFmtId="20" fontId="0" fillId="0" borderId="18" xfId="0" applyNumberForma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20" fontId="0" fillId="4" borderId="6" xfId="0" applyNumberFormat="1" applyFill="1" applyBorder="1" applyAlignment="1">
      <alignment horizontal="center"/>
    </xf>
    <xf numFmtId="20" fontId="0" fillId="4" borderId="2" xfId="0" applyNumberFormat="1" applyFill="1" applyBorder="1" applyAlignment="1">
      <alignment horizontal="center"/>
    </xf>
    <xf numFmtId="20" fontId="0" fillId="4" borderId="7" xfId="0" applyNumberFormat="1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14" fontId="0" fillId="4" borderId="9" xfId="0" applyNumberForma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2" fillId="4" borderId="7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14" fontId="15" fillId="0" borderId="2" xfId="0" applyNumberFormat="1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21" fontId="17" fillId="0" borderId="0" xfId="0" applyNumberFormat="1" applyFont="1" applyFill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</cellXfs>
  <cellStyles count="8">
    <cellStyle name="Lien hypertexte 2" xfId="3" xr:uid="{00000000-0005-0000-0000-000000000000}"/>
    <cellStyle name="Normal" xfId="0" builtinId="0"/>
    <cellStyle name="Normal 2" xfId="2" xr:uid="{00000000-0005-0000-0000-000002000000}"/>
    <cellStyle name="Normal 2 2" xfId="4" xr:uid="{00000000-0005-0000-0000-000003000000}"/>
    <cellStyle name="Normal 3" xfId="1" xr:uid="{00000000-0005-0000-0000-000004000000}"/>
    <cellStyle name="Normal 4" xfId="5" xr:uid="{00000000-0005-0000-0000-000005000000}"/>
    <cellStyle name="Normal 5" xfId="6" xr:uid="{00000000-0005-0000-0000-000006000000}"/>
    <cellStyle name="Normal 6" xfId="7" xr:uid="{00000000-0005-0000-0000-000007000000}"/>
  </cellStyles>
  <dxfs count="1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b/>
        <i val="0"/>
        <strike val="0"/>
        <color rgb="FFFF0000"/>
      </font>
    </dxf>
    <dxf>
      <font>
        <b/>
        <i val="0"/>
        <strike val="0"/>
        <color rgb="FFFF0000"/>
      </font>
    </dxf>
    <dxf>
      <font>
        <strike val="0"/>
        <outline val="0"/>
        <shadow val="0"/>
        <u val="none"/>
        <vertAlign val="baseline"/>
        <color auto="1"/>
      </font>
      <numFmt numFmtId="169" formatCode="hh:mm:ss;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ddd\ dd/mm/yy\ hh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67" formatCode="ddd\ dd/mm/yy\ hh:mm:ss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2" displayName="Tabel12" ref="E9:H12" totalsRowShown="0" headerRowDxfId="14" dataDxfId="12" headerRowBorderDxfId="13" tableBorderDxfId="11" totalsRowBorderDxfId="10">
  <tableColumns count="4">
    <tableColumn id="1" xr3:uid="{00000000-0010-0000-0000-000001000000}" name="Début" dataDxfId="9" totalsRowDxfId="3"/>
    <tableColumn id="2" xr3:uid="{00000000-0010-0000-0000-000002000000}" name="Fin" dataDxfId="8" totalsRowDxfId="2"/>
    <tableColumn id="3" xr3:uid="{00000000-0010-0000-0000-000003000000}" name="Temps" dataDxfId="7" totalsRowDxfId="1"/>
    <tableColumn id="4" xr3:uid="{A8DC9E1D-C831-44EA-9D64-E7F0B3F75FF3}" name="Devrait m'afficher en G" dataDxfId="4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3"/>
  <sheetViews>
    <sheetView showGridLines="0" tabSelected="1" workbookViewId="0">
      <selection activeCell="H14" sqref="H14"/>
    </sheetView>
  </sheetViews>
  <sheetFormatPr baseColWidth="10" defaultRowHeight="15" x14ac:dyDescent="0.25"/>
  <cols>
    <col min="1" max="1" width="15.140625" customWidth="1"/>
    <col min="2" max="2" width="11.85546875" customWidth="1"/>
    <col min="3" max="4" width="11.42578125" style="1"/>
    <col min="5" max="5" width="20.5703125" bestFit="1" customWidth="1"/>
    <col min="6" max="6" width="19.7109375" customWidth="1"/>
    <col min="7" max="7" width="18.7109375" style="20" customWidth="1"/>
    <col min="8" max="8" width="28.5703125" bestFit="1" customWidth="1"/>
    <col min="9" max="9" width="18.7109375" customWidth="1"/>
  </cols>
  <sheetData>
    <row r="1" spans="1:12" ht="15" customHeight="1" x14ac:dyDescent="0.25">
      <c r="B1" s="27"/>
      <c r="C1" s="26"/>
      <c r="D1" s="26"/>
      <c r="E1" s="26"/>
      <c r="F1" s="26"/>
      <c r="G1" s="26"/>
      <c r="H1" s="26"/>
      <c r="I1" s="26"/>
    </row>
    <row r="2" spans="1:12" ht="15" customHeight="1" x14ac:dyDescent="0.25">
      <c r="B2" s="27"/>
      <c r="C2" s="26"/>
      <c r="D2" s="26"/>
      <c r="E2" s="26"/>
      <c r="F2" s="26"/>
      <c r="G2" s="26"/>
      <c r="H2" s="26"/>
      <c r="I2" s="26"/>
    </row>
    <row r="3" spans="1:12" ht="15" customHeight="1" x14ac:dyDescent="0.25">
      <c r="B3" s="27"/>
      <c r="C3" s="26"/>
      <c r="D3" s="26"/>
      <c r="E3" s="26"/>
      <c r="F3" s="26"/>
      <c r="G3" s="26"/>
      <c r="H3" s="26"/>
      <c r="I3" s="26"/>
    </row>
    <row r="4" spans="1:12" ht="15.75" customHeight="1" x14ac:dyDescent="0.25">
      <c r="B4" s="27"/>
      <c r="C4" s="26"/>
      <c r="D4" s="26"/>
      <c r="E4" s="26"/>
      <c r="F4" s="26"/>
      <c r="G4" s="26"/>
      <c r="H4" s="26"/>
      <c r="I4" s="26"/>
    </row>
    <row r="5" spans="1:12" ht="15" customHeight="1" x14ac:dyDescent="0.25">
      <c r="B5" s="25"/>
      <c r="C5" s="26"/>
      <c r="D5" s="26"/>
      <c r="E5" s="26"/>
      <c r="F5" s="26"/>
      <c r="G5" s="26"/>
      <c r="H5" s="26"/>
      <c r="I5" s="26"/>
    </row>
    <row r="6" spans="1:12" ht="15" customHeight="1" x14ac:dyDescent="0.25">
      <c r="B6" s="26"/>
      <c r="C6" s="26"/>
      <c r="D6" s="26"/>
      <c r="E6" s="26"/>
      <c r="F6" s="26"/>
      <c r="G6" s="26"/>
      <c r="H6" s="26"/>
      <c r="I6" s="26"/>
    </row>
    <row r="7" spans="1:12" ht="15" customHeight="1" x14ac:dyDescent="0.25">
      <c r="B7" s="26"/>
      <c r="C7" s="26"/>
      <c r="D7" s="26"/>
      <c r="E7" s="26"/>
      <c r="F7" s="26"/>
      <c r="G7" s="26"/>
      <c r="H7" s="26"/>
      <c r="I7" s="26"/>
    </row>
    <row r="9" spans="1:12" ht="18.75" customHeight="1" x14ac:dyDescent="0.25">
      <c r="A9" s="4" t="s">
        <v>0</v>
      </c>
      <c r="B9" s="28" t="s">
        <v>31</v>
      </c>
      <c r="C9" s="29"/>
      <c r="D9" s="30"/>
      <c r="E9" s="13" t="s">
        <v>26</v>
      </c>
      <c r="F9" s="14" t="s">
        <v>27</v>
      </c>
      <c r="G9" s="21" t="s">
        <v>1</v>
      </c>
      <c r="H9" s="68" t="s">
        <v>38</v>
      </c>
      <c r="I9" s="17"/>
    </row>
    <row r="10" spans="1:12" ht="15" customHeight="1" x14ac:dyDescent="0.25">
      <c r="A10" s="3" t="s">
        <v>28</v>
      </c>
      <c r="B10" s="31"/>
      <c r="C10" s="32"/>
      <c r="D10" s="33"/>
      <c r="E10" s="15">
        <v>45068.541666666664</v>
      </c>
      <c r="F10" s="15">
        <v>45068.708333333336</v>
      </c>
      <c r="G10" s="22"/>
      <c r="H10" s="67">
        <v>0.16666666666666666</v>
      </c>
      <c r="I10" s="18"/>
    </row>
    <row r="11" spans="1:12" ht="15.75" customHeight="1" x14ac:dyDescent="0.25">
      <c r="A11" s="3" t="s">
        <v>29</v>
      </c>
      <c r="B11" s="31"/>
      <c r="C11" s="32"/>
      <c r="D11" s="33"/>
      <c r="E11" s="15">
        <v>45069.375</v>
      </c>
      <c r="F11" s="16">
        <v>45069.416666666664</v>
      </c>
      <c r="G11" s="22"/>
      <c r="H11" s="67">
        <v>2.7777777777777776E-2</v>
      </c>
      <c r="I11" s="18"/>
    </row>
    <row r="12" spans="1:12" x14ac:dyDescent="0.25">
      <c r="A12" s="3" t="s">
        <v>30</v>
      </c>
      <c r="B12" s="34"/>
      <c r="C12" s="35"/>
      <c r="D12" s="36"/>
      <c r="E12" s="15">
        <v>45069.375</v>
      </c>
      <c r="F12" s="16">
        <v>45069.541666666664</v>
      </c>
      <c r="G12" s="22"/>
      <c r="H12" s="67">
        <v>0.15277777777777776</v>
      </c>
      <c r="I12" s="19"/>
    </row>
    <row r="13" spans="1:12" x14ac:dyDescent="0.25">
      <c r="L13" s="20"/>
    </row>
  </sheetData>
  <mergeCells count="1">
    <mergeCell ref="B9:D12"/>
  </mergeCells>
  <phoneticPr fontId="4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M17"/>
  <sheetViews>
    <sheetView workbookViewId="0">
      <selection activeCell="J18" sqref="J18"/>
    </sheetView>
  </sheetViews>
  <sheetFormatPr baseColWidth="10" defaultColWidth="11.42578125" defaultRowHeight="15" x14ac:dyDescent="0.25"/>
  <cols>
    <col min="1" max="1" width="15.5703125" style="8" bestFit="1" customWidth="1"/>
    <col min="2" max="9" width="8.85546875" style="8" customWidth="1"/>
    <col min="11" max="11" width="15.7109375" bestFit="1" customWidth="1"/>
  </cols>
  <sheetData>
    <row r="1" spans="1:13" ht="31.15" customHeight="1" thickBot="1" x14ac:dyDescent="0.3">
      <c r="A1" s="45" t="s">
        <v>2</v>
      </c>
      <c r="B1" s="51" t="s">
        <v>33</v>
      </c>
      <c r="C1" s="52"/>
      <c r="D1" s="52"/>
      <c r="E1" s="53"/>
      <c r="F1" s="46" t="s">
        <v>34</v>
      </c>
      <c r="G1" s="39"/>
      <c r="H1" s="39"/>
      <c r="I1" s="40"/>
      <c r="K1" s="37" t="s">
        <v>3</v>
      </c>
      <c r="L1" s="37">
        <v>2023</v>
      </c>
    </row>
    <row r="2" spans="1:13" ht="30.75" customHeight="1" x14ac:dyDescent="0.25">
      <c r="A2" s="5" t="s">
        <v>4</v>
      </c>
      <c r="B2" s="54" t="s">
        <v>5</v>
      </c>
      <c r="C2" s="55" t="s">
        <v>6</v>
      </c>
      <c r="D2" s="55" t="s">
        <v>7</v>
      </c>
      <c r="E2" s="63" t="s">
        <v>35</v>
      </c>
      <c r="F2" s="47" t="s">
        <v>5</v>
      </c>
      <c r="G2" s="38" t="s">
        <v>36</v>
      </c>
      <c r="H2" s="38" t="s">
        <v>37</v>
      </c>
      <c r="I2" s="41" t="s">
        <v>27</v>
      </c>
      <c r="K2" s="64" t="s">
        <v>8</v>
      </c>
      <c r="L2" s="65">
        <f>DATE($L$1,1,1)</f>
        <v>44927</v>
      </c>
    </row>
    <row r="3" spans="1:13" x14ac:dyDescent="0.25">
      <c r="A3" s="6" t="s">
        <v>9</v>
      </c>
      <c r="B3" s="56">
        <v>0.25</v>
      </c>
      <c r="C3" s="57">
        <v>0.39583333333333331</v>
      </c>
      <c r="D3" s="57">
        <v>0.40972222222222227</v>
      </c>
      <c r="E3" s="58">
        <v>0.54166666666666663</v>
      </c>
      <c r="F3" s="48">
        <v>0.54166666666666663</v>
      </c>
      <c r="G3" s="9">
        <v>0.77083333333333337</v>
      </c>
      <c r="H3" s="9">
        <v>0.78472222222222221</v>
      </c>
      <c r="I3" s="11">
        <v>0.83333333333333337</v>
      </c>
      <c r="K3" s="66" t="s">
        <v>10</v>
      </c>
      <c r="L3" s="65">
        <f>ROUND(DATE($L$1,4,MOD(234-11*MOD($L$1,19),30))/7,)*7-5</f>
        <v>45026</v>
      </c>
    </row>
    <row r="4" spans="1:13" x14ac:dyDescent="0.25">
      <c r="A4" s="6" t="s">
        <v>11</v>
      </c>
      <c r="B4" s="56">
        <v>0.25</v>
      </c>
      <c r="C4" s="57">
        <v>0.39583333333333331</v>
      </c>
      <c r="D4" s="57">
        <v>0.40972222222222227</v>
      </c>
      <c r="E4" s="58">
        <v>0.54166666666666663</v>
      </c>
      <c r="F4" s="48">
        <v>0.54166666666666663</v>
      </c>
      <c r="G4" s="9">
        <v>0.77083333333333337</v>
      </c>
      <c r="H4" s="9">
        <v>0.78472222222222221</v>
      </c>
      <c r="I4" s="11">
        <v>0.83333333333333337</v>
      </c>
      <c r="K4" s="66" t="s">
        <v>12</v>
      </c>
      <c r="L4" s="65">
        <f>DATE($L$1,5,1)</f>
        <v>45047</v>
      </c>
    </row>
    <row r="5" spans="1:13" x14ac:dyDescent="0.25">
      <c r="A5" s="6" t="s">
        <v>13</v>
      </c>
      <c r="B5" s="56">
        <v>0.25</v>
      </c>
      <c r="C5" s="57">
        <v>0.39583333333333331</v>
      </c>
      <c r="D5" s="57">
        <v>0.40972222222222227</v>
      </c>
      <c r="E5" s="58">
        <v>0.54166666666666663</v>
      </c>
      <c r="F5" s="48">
        <v>0.54166666666666663</v>
      </c>
      <c r="G5" s="9">
        <v>0.77083333333333337</v>
      </c>
      <c r="H5" s="9">
        <v>0.78472222222222221</v>
      </c>
      <c r="I5" s="11">
        <v>0.83333333333333337</v>
      </c>
      <c r="K5" s="66" t="s">
        <v>14</v>
      </c>
      <c r="L5" s="65">
        <f>DATE($L$1,5,8)</f>
        <v>45054</v>
      </c>
    </row>
    <row r="6" spans="1:13" x14ac:dyDescent="0.25">
      <c r="A6" s="6" t="s">
        <v>15</v>
      </c>
      <c r="B6" s="56">
        <v>0.25</v>
      </c>
      <c r="C6" s="57">
        <v>0.39583333333333331</v>
      </c>
      <c r="D6" s="57">
        <v>0.40972222222222227</v>
      </c>
      <c r="E6" s="58">
        <v>0.54166666666666663</v>
      </c>
      <c r="F6" s="48">
        <v>0.54166666666666663</v>
      </c>
      <c r="G6" s="9">
        <v>0.77083333333333337</v>
      </c>
      <c r="H6" s="9">
        <v>0.78472222222222221</v>
      </c>
      <c r="I6" s="11">
        <v>0.83333333333333337</v>
      </c>
      <c r="K6" s="66" t="s">
        <v>16</v>
      </c>
      <c r="L6" s="65">
        <f>ROUND(DATE($L$1,4,MOD(234-11*MOD($L$1,19),30))/7,)*7+33</f>
        <v>45064</v>
      </c>
    </row>
    <row r="7" spans="1:13" x14ac:dyDescent="0.25">
      <c r="A7" s="6" t="s">
        <v>17</v>
      </c>
      <c r="B7" s="56">
        <v>0.25</v>
      </c>
      <c r="C7" s="57">
        <v>0.39583333333333331</v>
      </c>
      <c r="D7" s="57">
        <v>0.40972222222222227</v>
      </c>
      <c r="E7" s="58">
        <v>0.54166666666666663</v>
      </c>
      <c r="F7" s="48">
        <v>0.54166666666666663</v>
      </c>
      <c r="G7" s="9">
        <v>0.77083333333333337</v>
      </c>
      <c r="H7" s="9">
        <v>0.78472222222222221</v>
      </c>
      <c r="I7" s="11">
        <v>0.83333333333333337</v>
      </c>
      <c r="K7" s="66" t="s">
        <v>18</v>
      </c>
      <c r="L7" s="65">
        <f>ROUND(DATE($L$1,4,MOD(234-11*MOD($L$1,19),30))/7,)*7+44</f>
        <v>45075</v>
      </c>
    </row>
    <row r="8" spans="1:13" x14ac:dyDescent="0.25">
      <c r="A8" s="6" t="s">
        <v>19</v>
      </c>
      <c r="B8" s="56"/>
      <c r="C8" s="57"/>
      <c r="D8" s="57"/>
      <c r="E8" s="58"/>
      <c r="F8" s="49"/>
      <c r="G8" s="23"/>
      <c r="H8" s="10"/>
      <c r="I8" s="42"/>
      <c r="K8" s="66" t="s">
        <v>20</v>
      </c>
      <c r="L8" s="65">
        <f>DATE($L$1,7,14)</f>
        <v>45121</v>
      </c>
    </row>
    <row r="9" spans="1:13" ht="15.75" thickBot="1" x14ac:dyDescent="0.3">
      <c r="A9" s="7" t="s">
        <v>21</v>
      </c>
      <c r="B9" s="59"/>
      <c r="C9" s="60"/>
      <c r="D9" s="61"/>
      <c r="E9" s="62"/>
      <c r="F9" s="50"/>
      <c r="G9" s="12"/>
      <c r="H9" s="43"/>
      <c r="I9" s="44"/>
      <c r="K9" s="66" t="s">
        <v>22</v>
      </c>
      <c r="L9" s="65">
        <f>DATE($L$1,8,15)</f>
        <v>45153</v>
      </c>
    </row>
    <row r="10" spans="1:13" x14ac:dyDescent="0.25">
      <c r="K10" s="66" t="s">
        <v>23</v>
      </c>
      <c r="L10" s="65">
        <f>DATE($L$1,11,1)</f>
        <v>45231</v>
      </c>
    </row>
    <row r="11" spans="1:13" x14ac:dyDescent="0.25">
      <c r="K11" s="66" t="s">
        <v>24</v>
      </c>
      <c r="L11" s="65">
        <f>DATE($L$1,11,11)</f>
        <v>45241</v>
      </c>
    </row>
    <row r="12" spans="1:13" x14ac:dyDescent="0.25">
      <c r="J12" s="8"/>
      <c r="K12" s="66" t="s">
        <v>25</v>
      </c>
      <c r="L12" s="65">
        <f>DATE($L$1,12,25)</f>
        <v>45285</v>
      </c>
    </row>
    <row r="13" spans="1:13" x14ac:dyDescent="0.25">
      <c r="D13" s="24"/>
      <c r="K13" s="2"/>
      <c r="L13" s="2"/>
    </row>
    <row r="14" spans="1:13" x14ac:dyDescent="0.25">
      <c r="K14" s="2"/>
      <c r="L14" s="2"/>
      <c r="M14" t="s">
        <v>32</v>
      </c>
    </row>
    <row r="15" spans="1:13" x14ac:dyDescent="0.25">
      <c r="K15" s="2"/>
      <c r="L15" s="2"/>
    </row>
    <row r="16" spans="1:13" x14ac:dyDescent="0.25">
      <c r="K16" s="2"/>
      <c r="L16" s="2"/>
    </row>
    <row r="17" spans="11:12" x14ac:dyDescent="0.25">
      <c r="K17" s="2"/>
      <c r="L17" s="2"/>
    </row>
  </sheetData>
  <mergeCells count="2">
    <mergeCell ref="B1:E1"/>
    <mergeCell ref="F1:I1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ED3E21-56AB-481F-AB8C-E97872EF942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Accueil</vt:lpstr>
      <vt:lpstr>Contraintes</vt:lpstr>
      <vt:lpstr>Tabel1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ELefebure@MHIMEA.EU</dc:creator>
  <cp:lastModifiedBy>Eric LEFEBURE</cp:lastModifiedBy>
  <cp:lastPrinted>2022-02-22T07:18:12Z</cp:lastPrinted>
  <dcterms:created xsi:type="dcterms:W3CDTF">2021-12-25T14:11:33Z</dcterms:created>
  <dcterms:modified xsi:type="dcterms:W3CDTF">2023-06-18T04:31:30Z</dcterms:modified>
</cp:coreProperties>
</file>