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05" windowWidth="18780" windowHeight="11640" activeTab="1"/>
  </bookViews>
  <sheets>
    <sheet name="SOMMAIRE" sheetId="7" r:id="rId1"/>
    <sheet name="BASE" sheetId="1" r:id="rId2"/>
    <sheet name="Listes" sheetId="8" r:id="rId3"/>
  </sheets>
  <externalReferences>
    <externalReference r:id="rId4"/>
  </externalReferences>
  <definedNames>
    <definedName name="idr" localSheetId="2">LISTENOMIDR[[#All],[IDRIDCDR]]</definedName>
    <definedName name="idr">[1]!LISTENOMIDR[[#All],[IDRIDCDR]]</definedName>
    <definedName name="ouinon">Listes!$W$1:$W$3</definedName>
  </definedNames>
  <calcPr calcId="145621"/>
</workbook>
</file>

<file path=xl/calcChain.xml><?xml version="1.0" encoding="utf-8"?>
<calcChain xmlns="http://schemas.openxmlformats.org/spreadsheetml/2006/main">
  <c r="KY6" i="1" l="1"/>
  <c r="KQ6" i="1"/>
  <c r="KR6" i="1" s="1"/>
  <c r="JT9" i="1"/>
  <c r="JU9" i="1"/>
  <c r="JV9" i="1"/>
  <c r="JW9" i="1"/>
  <c r="JX9" i="1"/>
  <c r="KI9" i="1" s="1"/>
  <c r="JY9" i="1"/>
  <c r="JZ9" i="1"/>
  <c r="KA9" i="1"/>
  <c r="KB9" i="1"/>
  <c r="KC9" i="1"/>
  <c r="KD9" i="1"/>
  <c r="MC9" i="1" s="1"/>
  <c r="KE9" i="1"/>
  <c r="KF9" i="1"/>
  <c r="KG9" i="1"/>
  <c r="KH9" i="1"/>
  <c r="KK9" i="1" s="1"/>
  <c r="KJ9" i="1"/>
  <c r="KS9" i="1"/>
  <c r="KU9" i="1"/>
  <c r="KV9" i="1"/>
  <c r="KT9" i="1" s="1"/>
  <c r="KW9" i="1"/>
  <c r="KZ9" i="1"/>
  <c r="LR9" i="1"/>
  <c r="LT9" i="1"/>
  <c r="LU9" i="1"/>
  <c r="LV9" i="1"/>
  <c r="LW9" i="1"/>
  <c r="LX9" i="1"/>
  <c r="LY9" i="1"/>
  <c r="LZ9" i="1"/>
  <c r="MB9" i="1"/>
  <c r="MD9" i="1"/>
  <c r="MF9" i="1"/>
  <c r="MI9" i="1" s="1"/>
  <c r="MJ9" i="1"/>
  <c r="MK9" i="1"/>
  <c r="ML9" i="1"/>
  <c r="MM9" i="1"/>
  <c r="MN9" i="1"/>
  <c r="MO9" i="1"/>
  <c r="MP9" i="1"/>
  <c r="MQ9" i="1"/>
  <c r="MS9" i="1"/>
  <c r="MT9" i="1"/>
  <c r="MR9" i="1" s="1"/>
  <c r="MU9" i="1"/>
  <c r="MX9" i="1"/>
  <c r="JT8" i="1"/>
  <c r="JU8" i="1"/>
  <c r="JV8" i="1"/>
  <c r="JW8" i="1"/>
  <c r="JX8" i="1"/>
  <c r="KI8" i="1" s="1"/>
  <c r="JY8" i="1"/>
  <c r="JZ8" i="1"/>
  <c r="KA8" i="1"/>
  <c r="KB8" i="1"/>
  <c r="KC8" i="1"/>
  <c r="KD8" i="1"/>
  <c r="MC8" i="1" s="1"/>
  <c r="KE8" i="1"/>
  <c r="KF8" i="1"/>
  <c r="KG8" i="1"/>
  <c r="KH8" i="1"/>
  <c r="KK8" i="1" s="1"/>
  <c r="KJ8" i="1"/>
  <c r="KS8" i="1"/>
  <c r="KU8" i="1"/>
  <c r="KV8" i="1"/>
  <c r="KT8" i="1" s="1"/>
  <c r="KW8" i="1"/>
  <c r="KZ8" i="1"/>
  <c r="LR8" i="1"/>
  <c r="LT8" i="1"/>
  <c r="LU8" i="1"/>
  <c r="LV8" i="1"/>
  <c r="LW8" i="1"/>
  <c r="LX8" i="1"/>
  <c r="LY8" i="1"/>
  <c r="LZ8" i="1"/>
  <c r="MB8" i="1"/>
  <c r="MD8" i="1"/>
  <c r="MF8" i="1"/>
  <c r="MI8" i="1" s="1"/>
  <c r="MJ8" i="1"/>
  <c r="MK8" i="1"/>
  <c r="MT8" i="1" s="1"/>
  <c r="MR8" i="1" s="1"/>
  <c r="ML8" i="1"/>
  <c r="MM8" i="1"/>
  <c r="MN8" i="1"/>
  <c r="MO8" i="1"/>
  <c r="MP8" i="1"/>
  <c r="MQ8" i="1"/>
  <c r="MS8" i="1"/>
  <c r="MU8" i="1"/>
  <c r="MX8" i="1"/>
  <c r="ME9" i="1" l="1"/>
  <c r="MH9" i="1" s="1"/>
  <c r="MA9" i="1"/>
  <c r="MG9" i="1" s="1"/>
  <c r="LS9" i="1"/>
  <c r="ME8" i="1"/>
  <c r="MH8" i="1" s="1"/>
  <c r="MA8" i="1"/>
  <c r="MG8" i="1" s="1"/>
  <c r="LS8" i="1"/>
  <c r="LU7" i="1"/>
  <c r="LV7" i="1"/>
  <c r="LW7" i="1"/>
  <c r="LX7" i="1"/>
  <c r="LY7" i="1"/>
  <c r="MJ7" i="1"/>
  <c r="MK7" i="1"/>
  <c r="ML7" i="1"/>
  <c r="MM7" i="1"/>
  <c r="MN7" i="1"/>
  <c r="MO7" i="1"/>
  <c r="MP7" i="1" s="1"/>
  <c r="MQ7" i="1"/>
  <c r="MS7" i="1"/>
  <c r="MT7" i="1"/>
  <c r="MR7" i="1" s="1"/>
  <c r="MU7" i="1"/>
  <c r="MX7" i="1"/>
  <c r="KP6" i="1"/>
  <c r="KO6" i="1"/>
  <c r="KN6" i="1"/>
  <c r="KM6" i="1"/>
  <c r="KV6" i="1" s="1"/>
  <c r="KL6" i="1"/>
  <c r="KZ7" i="1"/>
  <c r="KY7" i="1"/>
  <c r="KU7" i="1"/>
  <c r="KS7" i="1"/>
  <c r="KQ7" i="1"/>
  <c r="KR7" i="1" s="1"/>
  <c r="KP7" i="1"/>
  <c r="KO7" i="1"/>
  <c r="KN7" i="1"/>
  <c r="KM7" i="1"/>
  <c r="KL7" i="1"/>
  <c r="KK7" i="1"/>
  <c r="KH7" i="1"/>
  <c r="KG7" i="1"/>
  <c r="KJ7" i="1" s="1"/>
  <c r="KF7" i="1"/>
  <c r="KE7" i="1"/>
  <c r="KD7" i="1"/>
  <c r="KC7" i="1"/>
  <c r="MC7" i="1" s="1"/>
  <c r="KB7" i="1"/>
  <c r="KA7" i="1"/>
  <c r="JZ7" i="1"/>
  <c r="MB7" i="1" s="1"/>
  <c r="JY7" i="1"/>
  <c r="JX7" i="1"/>
  <c r="JW7" i="1"/>
  <c r="MA7" i="1" s="1"/>
  <c r="JV7" i="1"/>
  <c r="LT7" i="1" s="1"/>
  <c r="JU7" i="1"/>
  <c r="LS7" i="1" s="1"/>
  <c r="JT7" i="1"/>
  <c r="LR7" i="1" s="1"/>
  <c r="A7" i="1"/>
  <c r="KZ6" i="1"/>
  <c r="KW6" i="1"/>
  <c r="KU6" i="1"/>
  <c r="KS6" i="1"/>
  <c r="KJ6" i="1"/>
  <c r="KH6" i="1"/>
  <c r="KK6" i="1" s="1"/>
  <c r="KG6" i="1"/>
  <c r="KF6" i="1"/>
  <c r="KE6" i="1"/>
  <c r="KD6" i="1"/>
  <c r="KC6" i="1"/>
  <c r="KB6" i="1"/>
  <c r="KA6" i="1"/>
  <c r="JZ6" i="1"/>
  <c r="JY6" i="1"/>
  <c r="JX6" i="1"/>
  <c r="JW6" i="1"/>
  <c r="KI6" i="1" s="1"/>
  <c r="JV6" i="1"/>
  <c r="JU6" i="1"/>
  <c r="JT6" i="1"/>
  <c r="A6" i="1"/>
  <c r="KZ5" i="1"/>
  <c r="KY5" i="1"/>
  <c r="KU5" i="1"/>
  <c r="KS5" i="1"/>
  <c r="KQ5" i="1"/>
  <c r="KR5" i="1" s="1"/>
  <c r="KP5" i="1"/>
  <c r="KO5" i="1"/>
  <c r="KN5" i="1"/>
  <c r="KM5" i="1"/>
  <c r="KL5" i="1"/>
  <c r="KK5" i="1"/>
  <c r="KH5" i="1"/>
  <c r="KG5" i="1"/>
  <c r="KJ5" i="1" s="1"/>
  <c r="KF5" i="1"/>
  <c r="KE5" i="1"/>
  <c r="KD5" i="1"/>
  <c r="KC5" i="1"/>
  <c r="KB5" i="1"/>
  <c r="KA5" i="1"/>
  <c r="JZ5" i="1"/>
  <c r="JY5" i="1"/>
  <c r="JX5" i="1"/>
  <c r="JW5" i="1"/>
  <c r="KI5" i="1" s="1"/>
  <c r="JV5" i="1"/>
  <c r="JU5" i="1"/>
  <c r="JT5" i="1"/>
  <c r="A5" i="1"/>
  <c r="KZ4" i="1"/>
  <c r="KY4" i="1"/>
  <c r="KU4" i="1"/>
  <c r="KS4" i="1"/>
  <c r="KQ4" i="1"/>
  <c r="KR4" i="1" s="1"/>
  <c r="MF4" i="1" s="1"/>
  <c r="MI4" i="1" s="1"/>
  <c r="KP4" i="1"/>
  <c r="KO4" i="1"/>
  <c r="KN4" i="1"/>
  <c r="KM4" i="1"/>
  <c r="KV4" i="1" s="1"/>
  <c r="KL4" i="1"/>
  <c r="KW4" i="1" s="1"/>
  <c r="KJ4" i="1"/>
  <c r="KH4" i="1"/>
  <c r="KK4" i="1" s="1"/>
  <c r="KG4" i="1"/>
  <c r="KF4" i="1"/>
  <c r="KE4" i="1"/>
  <c r="KD4" i="1"/>
  <c r="KC4" i="1"/>
  <c r="KB4" i="1"/>
  <c r="KA4" i="1"/>
  <c r="JZ4" i="1"/>
  <c r="JY4" i="1"/>
  <c r="JX4" i="1"/>
  <c r="JW4" i="1"/>
  <c r="KI4" i="1" s="1"/>
  <c r="JV4" i="1"/>
  <c r="JU4" i="1"/>
  <c r="JT4" i="1"/>
  <c r="A4" i="1"/>
  <c r="LR6" i="1"/>
  <c r="LS6" i="1"/>
  <c r="LT6" i="1"/>
  <c r="LU6" i="1"/>
  <c r="LV6" i="1"/>
  <c r="LW6" i="1"/>
  <c r="LX6" i="1"/>
  <c r="LY6" i="1"/>
  <c r="LZ6" i="1"/>
  <c r="MA6" i="1"/>
  <c r="MB6" i="1"/>
  <c r="MC6" i="1"/>
  <c r="MJ6" i="1"/>
  <c r="MK6" i="1"/>
  <c r="MT6" i="1" s="1"/>
  <c r="MR6" i="1" s="1"/>
  <c r="ML6" i="1"/>
  <c r="MM6" i="1"/>
  <c r="MN6" i="1"/>
  <c r="MO6" i="1"/>
  <c r="MP6" i="1" s="1"/>
  <c r="MQ6" i="1"/>
  <c r="MS6" i="1"/>
  <c r="MU6" i="1"/>
  <c r="MX6" i="1"/>
  <c r="LR4" i="1"/>
  <c r="LR5" i="1"/>
  <c r="LS4" i="1"/>
  <c r="LS5" i="1"/>
  <c r="LT4" i="1"/>
  <c r="LT5" i="1"/>
  <c r="LU4" i="1"/>
  <c r="LU5" i="1"/>
  <c r="LV4" i="1"/>
  <c r="LV5" i="1"/>
  <c r="LW4" i="1"/>
  <c r="LW5" i="1"/>
  <c r="LX4" i="1"/>
  <c r="LX5" i="1"/>
  <c r="LY4" i="1"/>
  <c r="LY5" i="1"/>
  <c r="LZ4" i="1"/>
  <c r="LZ5" i="1"/>
  <c r="MA4" i="1"/>
  <c r="MA5" i="1"/>
  <c r="MB4" i="1"/>
  <c r="MB5" i="1"/>
  <c r="MC4" i="1"/>
  <c r="MC5" i="1"/>
  <c r="MJ4" i="1"/>
  <c r="MJ5" i="1"/>
  <c r="MK4" i="1"/>
  <c r="MK5" i="1"/>
  <c r="ML4" i="1"/>
  <c r="ML5" i="1"/>
  <c r="MM4" i="1"/>
  <c r="MM5" i="1"/>
  <c r="MN4" i="1"/>
  <c r="MN5" i="1"/>
  <c r="MO4" i="1"/>
  <c r="MO5" i="1"/>
  <c r="MP4" i="1"/>
  <c r="MP5" i="1"/>
  <c r="MQ4" i="1"/>
  <c r="MQ5" i="1"/>
  <c r="MS4" i="1"/>
  <c r="MS5" i="1"/>
  <c r="MT4" i="1"/>
  <c r="MR4" i="1" s="1"/>
  <c r="MT5" i="1"/>
  <c r="MR5" i="1" s="1"/>
  <c r="MU4" i="1"/>
  <c r="MU5" i="1"/>
  <c r="MX4" i="1"/>
  <c r="MX5" i="1"/>
  <c r="MW5" i="1"/>
  <c r="MW4" i="1"/>
  <c r="KT4" i="1" l="1"/>
  <c r="MD4" i="1"/>
  <c r="MG4" i="1" s="1"/>
  <c r="KW5" i="1"/>
  <c r="MF5" i="1"/>
  <c r="MI5" i="1" s="1"/>
  <c r="KW7" i="1"/>
  <c r="ME4" i="1"/>
  <c r="MH4" i="1" s="1"/>
  <c r="MF6" i="1"/>
  <c r="MI6" i="1" s="1"/>
  <c r="MF7" i="1"/>
  <c r="MI7" i="1" s="1"/>
  <c r="KT6" i="1"/>
  <c r="ME6" i="1" s="1"/>
  <c r="MH6" i="1" s="1"/>
  <c r="MD6" i="1"/>
  <c r="KV5" i="1"/>
  <c r="KT5" i="1" s="1"/>
  <c r="ME5" i="1" s="1"/>
  <c r="MH5" i="1" s="1"/>
  <c r="KV7" i="1"/>
  <c r="KT7" i="1" s="1"/>
  <c r="ME7" i="1" s="1"/>
  <c r="MH7" i="1" s="1"/>
  <c r="LZ7" i="1"/>
  <c r="KI7" i="1"/>
  <c r="MG6" i="1"/>
  <c r="MD7" i="1" l="1"/>
  <c r="MG7" i="1" s="1"/>
  <c r="MD5" i="1"/>
  <c r="MG5" i="1" s="1"/>
</calcChain>
</file>

<file path=xl/sharedStrings.xml><?xml version="1.0" encoding="utf-8"?>
<sst xmlns="http://schemas.openxmlformats.org/spreadsheetml/2006/main" count="1373" uniqueCount="973">
  <si>
    <t>M</t>
  </si>
  <si>
    <t>MME</t>
  </si>
  <si>
    <t>Ville</t>
  </si>
  <si>
    <t>Téléphone</t>
  </si>
  <si>
    <t/>
  </si>
  <si>
    <t>codagce</t>
  </si>
  <si>
    <t>RRI</t>
  </si>
  <si>
    <t>Agence principale</t>
  </si>
  <si>
    <t>Entité</t>
  </si>
  <si>
    <t>Type Apporteur
(Aga ou Exclusif ou INSP)</t>
  </si>
  <si>
    <t>Etat en cours</t>
  </si>
  <si>
    <t>Région</t>
  </si>
  <si>
    <t>Circ</t>
  </si>
  <si>
    <t>Idr</t>
  </si>
  <si>
    <t>Circ1</t>
  </si>
  <si>
    <t>GI en +</t>
  </si>
  <si>
    <t>GI en -</t>
  </si>
  <si>
    <t>Association +</t>
  </si>
  <si>
    <t>Association -</t>
  </si>
  <si>
    <t>AGENCES</t>
  </si>
  <si>
    <t>Libellé EE</t>
  </si>
  <si>
    <t>Civilité1</t>
  </si>
  <si>
    <t>Civilité2</t>
  </si>
  <si>
    <t>Civilité3</t>
  </si>
  <si>
    <t>Civilité4</t>
  </si>
  <si>
    <t>Civilité5</t>
  </si>
  <si>
    <t>Nom1</t>
  </si>
  <si>
    <t>nom2</t>
  </si>
  <si>
    <t>Nom3</t>
  </si>
  <si>
    <t>Nom4</t>
  </si>
  <si>
    <t>Nom5</t>
  </si>
  <si>
    <t>ORIAS 1</t>
  </si>
  <si>
    <t>ORIAS 2</t>
  </si>
  <si>
    <t>ORIAS 3</t>
  </si>
  <si>
    <t>ORIAS 4</t>
  </si>
  <si>
    <t>ORIAS 5</t>
  </si>
  <si>
    <t>Nominations1</t>
  </si>
  <si>
    <t>Nominations2</t>
  </si>
  <si>
    <t>Nominations3</t>
  </si>
  <si>
    <t>Nominations4</t>
  </si>
  <si>
    <t>Nominations5</t>
  </si>
  <si>
    <t>Naissance1</t>
  </si>
  <si>
    <t>Naissance2</t>
  </si>
  <si>
    <t>Naissance3</t>
  </si>
  <si>
    <t>Naissance4</t>
  </si>
  <si>
    <t>Naissance5</t>
  </si>
  <si>
    <t>Adresse 1</t>
  </si>
  <si>
    <t>Adresse 2</t>
  </si>
  <si>
    <t xml:space="preserve">adresse complete </t>
  </si>
  <si>
    <t>CP</t>
  </si>
  <si>
    <t>Adresse e_mail</t>
  </si>
  <si>
    <t>Nom DR</t>
  </si>
  <si>
    <t>Nom Inspecteur</t>
  </si>
  <si>
    <t>S</t>
  </si>
  <si>
    <t>Statut juridique</t>
  </si>
  <si>
    <t>Corresp AFER</t>
  </si>
  <si>
    <t>Segment s 0</t>
  </si>
  <si>
    <t>Segments</t>
  </si>
  <si>
    <t>JA associés</t>
  </si>
  <si>
    <t>Segments JA</t>
  </si>
  <si>
    <t>Segment1</t>
  </si>
  <si>
    <t>Cions</t>
  </si>
  <si>
    <t>Cion Iard A-3</t>
  </si>
  <si>
    <t>Cion Vie A-3</t>
  </si>
  <si>
    <t>Total Cion A-3</t>
  </si>
  <si>
    <t>Cion Iard A-2</t>
  </si>
  <si>
    <t>Cion Vie A-2</t>
  </si>
  <si>
    <t>Total Cion A-2</t>
  </si>
  <si>
    <t>Cion Iard A-1</t>
  </si>
  <si>
    <t>Cion Vie A-1</t>
  </si>
  <si>
    <t>Total Cion A-1</t>
  </si>
  <si>
    <t>Orientation</t>
  </si>
  <si>
    <t>Orient1</t>
  </si>
  <si>
    <t>ASSOS_en_cours</t>
  </si>
  <si>
    <t>ASSOS année A</t>
  </si>
  <si>
    <t>ASSOS à 2-3 ans</t>
  </si>
  <si>
    <t>ASSOS à 5 ans</t>
  </si>
  <si>
    <t>COLLAB CIAL_en_cours</t>
  </si>
  <si>
    <t>COLLAB CIAL année A</t>
  </si>
  <si>
    <t>COLLAB CIAL à 2-3 ans</t>
  </si>
  <si>
    <t>COLLAB CIAL à 5 ans</t>
  </si>
  <si>
    <t>PDV_en_cours</t>
  </si>
  <si>
    <t>PDV année A</t>
  </si>
  <si>
    <t>PDV à 2-3 ans</t>
  </si>
  <si>
    <t>PDV à 5 ans</t>
  </si>
  <si>
    <t>PDV _ adresse</t>
  </si>
  <si>
    <t>PdV secondaire non codé</t>
  </si>
  <si>
    <t>AGA1_Profil priorité</t>
  </si>
  <si>
    <t>AGA1_Profil secondaire</t>
  </si>
  <si>
    <t>AGA2_Profil priorité</t>
  </si>
  <si>
    <t>AGA2_Profil secondaire</t>
  </si>
  <si>
    <t>ETP Nbe</t>
  </si>
  <si>
    <t>ETP CDI</t>
  </si>
  <si>
    <t>ETP CDD</t>
  </si>
  <si>
    <t>ETP Alternance</t>
  </si>
  <si>
    <t>Epouse</t>
  </si>
  <si>
    <t>COLLAB1_Nom</t>
  </si>
  <si>
    <t>COLLAB2_Nom</t>
  </si>
  <si>
    <t>COLLAB3_Nom</t>
  </si>
  <si>
    <t>COLLAB4_Nom</t>
  </si>
  <si>
    <t>COLLAB1_Prénom</t>
  </si>
  <si>
    <t>COLLAB2_Prénom</t>
  </si>
  <si>
    <t>COLLAB3_Prénom</t>
  </si>
  <si>
    <t>COLLAB4_Prénom</t>
  </si>
  <si>
    <t>COLLAB1_D15</t>
  </si>
  <si>
    <t>COLLAB2_D15</t>
  </si>
  <si>
    <t>COLLAB3_D15</t>
  </si>
  <si>
    <t>COLLAB4_D15</t>
  </si>
  <si>
    <t>COLLAB1_Ancienneté</t>
  </si>
  <si>
    <t>COLLAB2_Ancienneté</t>
  </si>
  <si>
    <t>COLLAB3_Ancienneté</t>
  </si>
  <si>
    <t>COLLAB4_Ancienneté</t>
  </si>
  <si>
    <t>COLLAB1_ProfilAgent</t>
  </si>
  <si>
    <t>COLLAB2_ProfilAgent</t>
  </si>
  <si>
    <t>COLLAB3_ProfilAgent</t>
  </si>
  <si>
    <t>COLLAB4_ProfilAgent</t>
  </si>
  <si>
    <t>COLLAB1_si Oui,
quand ?</t>
  </si>
  <si>
    <t>COLLAB2_si Oui,
quand ?</t>
  </si>
  <si>
    <t>COLLAB3_si Oui,
quand ?</t>
  </si>
  <si>
    <t>COLLAB4_si Oui,
quand ?</t>
  </si>
  <si>
    <t>COLLAB1_Marché priorité</t>
  </si>
  <si>
    <t>COLLAB2_Marché priorité</t>
  </si>
  <si>
    <t>COLLAB3_Marché priorité</t>
  </si>
  <si>
    <t>COLLAB4_Marché priorité</t>
  </si>
  <si>
    <t>COLLAB1_Invest. Cie sur la période en euro</t>
  </si>
  <si>
    <t>COLLAB2_Invest. Cie sur la période en euro</t>
  </si>
  <si>
    <t>COLLAB3_Invest. Cie sur la période en euro</t>
  </si>
  <si>
    <t>COLLAB4_Invest. Cie sur la période en euro</t>
  </si>
  <si>
    <t>COLLAB1_Quelle durée</t>
  </si>
  <si>
    <t>COLLAB2_Quelle durée</t>
  </si>
  <si>
    <t>COLLAB3_Quelle durée</t>
  </si>
  <si>
    <t>COLLAB4_Quelle durée</t>
  </si>
  <si>
    <t>COLLAB1_DateFin</t>
  </si>
  <si>
    <t>COLLAB2_DateFin</t>
  </si>
  <si>
    <t>COLLAB3_DateFin</t>
  </si>
  <si>
    <t>COLLAB4_DateFin</t>
  </si>
  <si>
    <t>Capacité à manager des collab Ciaux _ Quand</t>
  </si>
  <si>
    <t>GESTION CONFIEE</t>
  </si>
  <si>
    <t>début_confié</t>
  </si>
  <si>
    <t>fin_confié</t>
  </si>
  <si>
    <t>%confié</t>
  </si>
  <si>
    <t>Montant_confié</t>
  </si>
  <si>
    <t>%payé</t>
  </si>
  <si>
    <t>Plan</t>
  </si>
  <si>
    <t>Départ Agent1</t>
  </si>
  <si>
    <t>Départ Agent2</t>
  </si>
  <si>
    <t>Motif départ Agent1</t>
  </si>
  <si>
    <t>Motif départ Agent2</t>
  </si>
  <si>
    <t>exercie Départ1</t>
  </si>
  <si>
    <t>exercie Départ2</t>
  </si>
  <si>
    <t>quadrim Départ1</t>
  </si>
  <si>
    <t>quadrim Départ2</t>
  </si>
  <si>
    <t>Réalisé Départ1</t>
  </si>
  <si>
    <t>Réalisé Départ2</t>
  </si>
  <si>
    <t>Recrutement1</t>
  </si>
  <si>
    <t>Recrutement2</t>
  </si>
  <si>
    <t>exercice Recrut1</t>
  </si>
  <si>
    <t>exercice Recrut2</t>
  </si>
  <si>
    <t>quadrim Recrut1</t>
  </si>
  <si>
    <t>quadrim Recrut2</t>
  </si>
  <si>
    <t>Réalisé Recrut1</t>
  </si>
  <si>
    <t>Réalisé Recrut2</t>
  </si>
  <si>
    <t>Nomination1</t>
  </si>
  <si>
    <t>Nomination2</t>
  </si>
  <si>
    <t>exercice Nomi1</t>
  </si>
  <si>
    <t>exercice Nomi2</t>
  </si>
  <si>
    <t>quadrim Nomi1</t>
  </si>
  <si>
    <t>quadrim Nomi2</t>
  </si>
  <si>
    <t>Réalisé Nomi1</t>
  </si>
  <si>
    <t>Mouvement agence</t>
  </si>
  <si>
    <t>exercice Mvt agence</t>
  </si>
  <si>
    <t>quadrim Mvt Agence</t>
  </si>
  <si>
    <t>Réalisé Mvt agence</t>
  </si>
  <si>
    <t>Prev Association + ou -</t>
  </si>
  <si>
    <t>Prev Nbre AGA</t>
  </si>
  <si>
    <t>Prev GI</t>
  </si>
  <si>
    <t>Implantation</t>
  </si>
  <si>
    <t>Ctre ville</t>
  </si>
  <si>
    <t>Périphérie</t>
  </si>
  <si>
    <t>Nouveau quartier</t>
  </si>
  <si>
    <t>Ctre Cial</t>
  </si>
  <si>
    <t>Parking clients</t>
  </si>
  <si>
    <t>Commentaire   0=néant 1=exceptionnel 2=fort 3=moyen 4=faible</t>
  </si>
  <si>
    <t>Commentaires  1=TB - A conserver  2=AB - Pas urgence  3=M - A modifier  4=Modif.impossible</t>
  </si>
  <si>
    <t>Commentaires  1=Enseignes+ vitrine+ mobilier  2=Enseignes+vitrine  3=Vitrine+ mobilier  4=Néant</t>
  </si>
  <si>
    <t>Mise à l'image INTERNE prévue en ?</t>
  </si>
  <si>
    <t>Déménagement prévu en ?</t>
  </si>
  <si>
    <t>Géo</t>
  </si>
  <si>
    <t>Code Insee commune</t>
  </si>
  <si>
    <t>Geo_point_d2</t>
  </si>
  <si>
    <t>YG</t>
  </si>
  <si>
    <t>XG</t>
  </si>
  <si>
    <t>Lien Google Map</t>
  </si>
  <si>
    <t>Bassins de Vie</t>
  </si>
  <si>
    <t>Libellé Bassin</t>
  </si>
  <si>
    <t>Population 2013 bassin de vie</t>
  </si>
  <si>
    <t>Nb clients Aviva 2016 sur BdV</t>
  </si>
  <si>
    <t>Taux_pénétration</t>
  </si>
  <si>
    <t>CA TOTAL AVIVA 2016 sur BdV_stock IARD _ Encours VIE</t>
  </si>
  <si>
    <t>NB TOTAL contrats AVIVA 2016 sur BdV</t>
  </si>
  <si>
    <t>Nb PDV 2016 dans BdV</t>
  </si>
  <si>
    <t>ZEC</t>
  </si>
  <si>
    <t>Observations</t>
  </si>
  <si>
    <t>Observations sur la durée du Plan Réseau</t>
  </si>
  <si>
    <t>Date fin de financement du Ptf</t>
  </si>
  <si>
    <t>Capacité d'investissement de l'agence</t>
  </si>
  <si>
    <t>PTF Prévoyance à potentiel de transfert</t>
  </si>
  <si>
    <t>Ptf Prév en Nb</t>
  </si>
  <si>
    <t>Ptf Prév en Montant</t>
  </si>
  <si>
    <t>Ptf courtage</t>
  </si>
  <si>
    <t>Ptf courtage en Nb</t>
  </si>
  <si>
    <t>Ptf courtage en Montant</t>
  </si>
  <si>
    <t>Budgets</t>
  </si>
  <si>
    <t>Création Q1</t>
  </si>
  <si>
    <t>Création Q2</t>
  </si>
  <si>
    <t>Création Q3</t>
  </si>
  <si>
    <t>Réorg Q1</t>
  </si>
  <si>
    <t>Réorg Q2</t>
  </si>
  <si>
    <t>Réorg Q3</t>
  </si>
  <si>
    <t>Alloc collab Cial Q1</t>
  </si>
  <si>
    <t>Alloc collab Cial Q2</t>
  </si>
  <si>
    <t>Alloc collab Cial Q3</t>
  </si>
  <si>
    <t>Alloc. Réorg. Effectif agce Q1</t>
  </si>
  <si>
    <t>Alloc. Réorg. Effectif agce Q2</t>
  </si>
  <si>
    <t>Alloc. Réorg. Effectif agce Q3</t>
  </si>
  <si>
    <t>Alloc. Achat &amp; rénov. Local Q1</t>
  </si>
  <si>
    <t>Alloc. Achat &amp; rénov. Local Q2</t>
  </si>
  <si>
    <t>Alloc. Achat &amp; rénov. Local Q3</t>
  </si>
  <si>
    <t>Participation sur mobilier d'agence Q1</t>
  </si>
  <si>
    <t>Participation sur mobilier d'agence Q2</t>
  </si>
  <si>
    <t>Participation sur mobilier d'agence Q3</t>
  </si>
  <si>
    <t>Loyers Q1</t>
  </si>
  <si>
    <t>Loyers Q2</t>
  </si>
  <si>
    <t>Loyers Q3</t>
  </si>
  <si>
    <t>Formations Q1</t>
  </si>
  <si>
    <t>Formations Q2</t>
  </si>
  <si>
    <t>Formations Q3</t>
  </si>
  <si>
    <t>Ouverture PdV suppl. Q1</t>
  </si>
  <si>
    <t>Ouverture PdV suppl. Q2</t>
  </si>
  <si>
    <t>Ouverture PdV suppl. Q3</t>
  </si>
  <si>
    <t>budget libre Q1</t>
  </si>
  <si>
    <t>budget libre Q2</t>
  </si>
  <si>
    <t>budget libre Q3</t>
  </si>
  <si>
    <t>Budget Collab</t>
  </si>
  <si>
    <t>Pro. - TNS
année A</t>
  </si>
  <si>
    <t>Pro. - TNS
année + 1</t>
  </si>
  <si>
    <t>Pro. - TNS
année + 2</t>
  </si>
  <si>
    <t>Entreprises
année A</t>
  </si>
  <si>
    <t>Entreprises
année + 1</t>
  </si>
  <si>
    <t>Entreprises
année + 2</t>
  </si>
  <si>
    <t>Agricole
année A</t>
  </si>
  <si>
    <t>Agricole
année + 1</t>
  </si>
  <si>
    <t>Agricole
année + 2</t>
  </si>
  <si>
    <t>Vie
année A</t>
  </si>
  <si>
    <t>Vie
année + 1</t>
  </si>
  <si>
    <t>Vie
année + 2</t>
  </si>
  <si>
    <t>ADP
année A</t>
  </si>
  <si>
    <t>ADP
année + 1</t>
  </si>
  <si>
    <t>ADP
année + 2</t>
  </si>
  <si>
    <t>Budget A + 1   et   A + 2</t>
  </si>
  <si>
    <t>Créations année A + 1</t>
  </si>
  <si>
    <t>Créations année A + 2</t>
  </si>
  <si>
    <t>Réorg. année A + 1</t>
  </si>
  <si>
    <t>Réorg. année A + 2</t>
  </si>
  <si>
    <t>Alloc réorg.effectif agce année A + 1</t>
  </si>
  <si>
    <t>Alloc réorg.effectif agce année A + 2</t>
  </si>
  <si>
    <t>Achat &amp; rénov.local année A + 1</t>
  </si>
  <si>
    <t>Achat &amp; rénov.local année A + 2</t>
  </si>
  <si>
    <t>Look interne agces  année A + 1</t>
  </si>
  <si>
    <t>Look interne agces  année A + 2</t>
  </si>
  <si>
    <t>Loyers année A + 1</t>
  </si>
  <si>
    <t>Loyers année A + 2</t>
  </si>
  <si>
    <t>Formations année A + 1</t>
  </si>
  <si>
    <t>Formations année A + 2</t>
  </si>
  <si>
    <t>PdV suppl. année A + 1</t>
  </si>
  <si>
    <t>PdV suppl. année A + 2</t>
  </si>
  <si>
    <t>budget libre année A + 1</t>
  </si>
  <si>
    <t>budget libre année A + 2</t>
  </si>
  <si>
    <t>TOTAL Q1</t>
  </si>
  <si>
    <t>TOTAL Q2</t>
  </si>
  <si>
    <t>TOTAL Q3</t>
  </si>
  <si>
    <t>Créations année A</t>
  </si>
  <si>
    <t>Réorg. année A</t>
  </si>
  <si>
    <t>Alloc réorg.effectif agce année A</t>
  </si>
  <si>
    <t>Achat &amp; rénov.local année A</t>
  </si>
  <si>
    <t>Look interne agces  année A</t>
  </si>
  <si>
    <t>Loyers année A</t>
  </si>
  <si>
    <t>Formations année A</t>
  </si>
  <si>
    <t>PdV suppl. année A</t>
  </si>
  <si>
    <t>budget libre année A</t>
  </si>
  <si>
    <t>Alloc collab. Cial année A</t>
  </si>
  <si>
    <t>Alloc collab. Cial année A + 1</t>
  </si>
  <si>
    <t>Alloc collab. Cial année A + 2</t>
  </si>
  <si>
    <t>TOTAL année A</t>
  </si>
  <si>
    <t>TOTAL année A + 1</t>
  </si>
  <si>
    <t>TOTAL année A + 2</t>
  </si>
  <si>
    <t>Agent1 sans doublons</t>
  </si>
  <si>
    <t>Agent2 sans doublons</t>
  </si>
  <si>
    <t>Agent3 sans doublons</t>
  </si>
  <si>
    <t>Agent4 sans doublons</t>
  </si>
  <si>
    <t>Agent5 sans doublons</t>
  </si>
  <si>
    <t>Nb PDV</t>
  </si>
  <si>
    <t>Nb ENTITE</t>
  </si>
  <si>
    <t>Nb RRI par EE</t>
  </si>
  <si>
    <t>nbre agents associés</t>
  </si>
  <si>
    <t>NBRE ASSOCIATION PDV</t>
  </si>
  <si>
    <t>NBRE ASSOCIATION ENTITES</t>
  </si>
  <si>
    <t>Nb d'agents  - agences en cours</t>
  </si>
  <si>
    <t>Nb agents dans tous les RRI</t>
  </si>
  <si>
    <t>base calcul suppression PDV</t>
  </si>
  <si>
    <t>Base Photos agences</t>
  </si>
  <si>
    <t>P</t>
  </si>
  <si>
    <t>Aga</t>
  </si>
  <si>
    <t>En cours</t>
  </si>
  <si>
    <t>3</t>
  </si>
  <si>
    <t xml:space="preserve">3D </t>
  </si>
  <si>
    <t xml:space="preserve"> </t>
  </si>
  <si>
    <t xml:space="preserve">  </t>
  </si>
  <si>
    <t xml:space="preserve">GESTION PROVISOIRE </t>
  </si>
  <si>
    <t>AGT</t>
  </si>
  <si>
    <t>Corresp. AFER</t>
  </si>
  <si>
    <t>s 4</t>
  </si>
  <si>
    <t>association</t>
  </si>
  <si>
    <t>oui</t>
  </si>
  <si>
    <t>fort</t>
  </si>
  <si>
    <t>TB - A conserver</t>
  </si>
  <si>
    <t>Vitrine+ mobilier</t>
  </si>
  <si>
    <t>01141</t>
  </si>
  <si>
    <t>45.8200002803, 5.6765554896</t>
  </si>
  <si>
    <t>45.7608929824458</t>
  </si>
  <si>
    <t>5.68722121223175</t>
  </si>
  <si>
    <t>http://maps.google.com/maps?q=loc:45.760893,5.687221</t>
  </si>
  <si>
    <t>01034</t>
  </si>
  <si>
    <t>Belley</t>
  </si>
  <si>
    <t xml:space="preserve">INSPECTEUR </t>
  </si>
  <si>
    <t xml:space="preserve"> s 3</t>
  </si>
  <si>
    <t>asso</t>
  </si>
  <si>
    <t>JA 1</t>
  </si>
  <si>
    <t>Stratégique</t>
  </si>
  <si>
    <t>PERONNAS</t>
  </si>
  <si>
    <t>Entreprises</t>
  </si>
  <si>
    <t>Vie &amp; Prévoyance</t>
  </si>
  <si>
    <t>Agricole</t>
  </si>
  <si>
    <t>d'ici 2 ans</t>
  </si>
  <si>
    <t>retraite</t>
  </si>
  <si>
    <t>Agents à recruter</t>
  </si>
  <si>
    <t>Nouvel Agent</t>
  </si>
  <si>
    <t>Réorg. ss modif.</t>
  </si>
  <si>
    <t>O</t>
  </si>
  <si>
    <t>moyen</t>
  </si>
  <si>
    <t>AB - Non urgent</t>
  </si>
  <si>
    <t>chgt titulaire</t>
  </si>
  <si>
    <t>01053</t>
  </si>
  <si>
    <t>46.2051520382, 5.24602125501</t>
  </si>
  <si>
    <t>46.2141946967803</t>
  </si>
  <si>
    <t>5.22733261878931</t>
  </si>
  <si>
    <t>http://maps.google.com/maps?q=loc:46.214195,5.227333</t>
  </si>
  <si>
    <t>Bourg-en-Bresse</t>
  </si>
  <si>
    <t>non</t>
  </si>
  <si>
    <t>SPMG</t>
  </si>
  <si>
    <t>JA 4</t>
  </si>
  <si>
    <t>Cial TNS</t>
  </si>
  <si>
    <t>GENAS</t>
  </si>
  <si>
    <t>M - A changer</t>
  </si>
  <si>
    <t>vente local</t>
  </si>
  <si>
    <t>01004</t>
  </si>
  <si>
    <t>45.9608475114, 5.3729257777</t>
  </si>
  <si>
    <t>45.9613405202658</t>
  </si>
  <si>
    <t>5.3573303445958</t>
  </si>
  <si>
    <t>http://maps.google.com/maps?q=loc:45.961341,5.35733</t>
  </si>
  <si>
    <t>Ambérieu-en-Bugey</t>
  </si>
  <si>
    <t>créatipn PV3 en 2017 avec embauche collab sédentaire</t>
  </si>
  <si>
    <t>2</t>
  </si>
  <si>
    <t xml:space="preserve">2K </t>
  </si>
  <si>
    <t>Cial ADP</t>
  </si>
  <si>
    <t>Nomin. associé</t>
  </si>
  <si>
    <t>Néant</t>
  </si>
  <si>
    <t>trop petit ss chgt effectif.</t>
  </si>
  <si>
    <t>01050</t>
  </si>
  <si>
    <t>46.3727973545, 4.9989764059</t>
  </si>
  <si>
    <t>46.4321421162822</t>
  </si>
  <si>
    <t>4.93753934511959</t>
  </si>
  <si>
    <t>http://maps.google.com/maps?q=loc:46.432142,4.937539</t>
  </si>
  <si>
    <t>01305</t>
  </si>
  <si>
    <t>Pont-de-Vaux</t>
  </si>
  <si>
    <t>Voir 7127 - CC ADP partagé avec 7127</t>
  </si>
  <si>
    <t>2K</t>
  </si>
  <si>
    <t>SPEC</t>
  </si>
  <si>
    <t>EIRL</t>
  </si>
  <si>
    <t>D</t>
  </si>
  <si>
    <t>SARL</t>
  </si>
  <si>
    <t>3G</t>
  </si>
  <si>
    <t>Agent en stage</t>
  </si>
  <si>
    <t>Vie</t>
  </si>
  <si>
    <t>4C</t>
  </si>
  <si>
    <t>Non</t>
  </si>
  <si>
    <t>A</t>
  </si>
  <si>
    <t>4G</t>
  </si>
  <si>
    <t>5D</t>
  </si>
  <si>
    <t>3A</t>
  </si>
  <si>
    <t>3C</t>
  </si>
  <si>
    <t>1B</t>
  </si>
  <si>
    <t>3J</t>
  </si>
  <si>
    <t>2C</t>
  </si>
  <si>
    <t>1E</t>
  </si>
  <si>
    <t>1D</t>
  </si>
  <si>
    <t>1510106</t>
  </si>
  <si>
    <t>ORIENTATION2</t>
  </si>
  <si>
    <t>Réalisé Nomi13</t>
  </si>
  <si>
    <t xml:space="preserve">Commentaires:   1=trop petit ss chgt effectif. 2=augment. effectif  3=réduct. effectif  4=coût actuel  5=amélior. situation  6=amélior. vitrine  7=regroup. autre RRI  8=fin de bail  9=chgt titulaire  10=potentiel cial insuf. avec chgt ville  11=potentiel </t>
  </si>
  <si>
    <t>GI</t>
  </si>
  <si>
    <t>Créations année A + 24</t>
  </si>
  <si>
    <t>Réorg. année A + 15</t>
  </si>
  <si>
    <t>Réorg. année A + 26</t>
  </si>
  <si>
    <t>Alloc réorg.effectif agce année A + 17</t>
  </si>
  <si>
    <t>Alloc réorg.effectif agce année A + 28</t>
  </si>
  <si>
    <t>Achat &amp; rénov.local année A + 19</t>
  </si>
  <si>
    <t>Achat &amp; rénov.local année A + 210</t>
  </si>
  <si>
    <t>Look interne agces  année A + 111</t>
  </si>
  <si>
    <t>Look interne agces  année A + 212</t>
  </si>
  <si>
    <t>Loyers année A + 113</t>
  </si>
  <si>
    <t>Loyers année A + 214</t>
  </si>
  <si>
    <t>Formations année A + 115</t>
  </si>
  <si>
    <t>Formations année A + 216</t>
  </si>
  <si>
    <t>PdV suppl. année A + 117</t>
  </si>
  <si>
    <t>PdV suppl. année A + 218</t>
  </si>
  <si>
    <t>budget libre année A + 119</t>
  </si>
  <si>
    <t>budget libre année A + 220</t>
  </si>
  <si>
    <t>TOTAL Q121</t>
  </si>
  <si>
    <t>TOTAL Q222</t>
  </si>
  <si>
    <t>TOTAL Q323</t>
  </si>
  <si>
    <t>Créations année A24</t>
  </si>
  <si>
    <t>Réorg. année A25</t>
  </si>
  <si>
    <t>Alloc réorg.effectif agce année A26</t>
  </si>
  <si>
    <t>Achat &amp; rénov.local année A27</t>
  </si>
  <si>
    <t>Look interne agces  année A28</t>
  </si>
  <si>
    <t>Loyers année A29</t>
  </si>
  <si>
    <t>Formations année A30</t>
  </si>
  <si>
    <t>PdV suppl. année A31</t>
  </si>
  <si>
    <t>budget libre année A32</t>
  </si>
  <si>
    <t>Alloc collab. Cial année A33</t>
  </si>
  <si>
    <t>Alloc collab. Cial année A + 134</t>
  </si>
  <si>
    <t>Alloc collab. Cial année A + 235</t>
  </si>
  <si>
    <t>TOTAL année A36</t>
  </si>
  <si>
    <t>TOTAL année A + 137</t>
  </si>
  <si>
    <t>TOTAL année A + 238</t>
  </si>
  <si>
    <t>Agent1 sans doublons39</t>
  </si>
  <si>
    <t>Agent2 sans doublons40</t>
  </si>
  <si>
    <t>Agent3 sans doublons41</t>
  </si>
  <si>
    <t>Agent4 sans doublons42</t>
  </si>
  <si>
    <t>Agent5 sans doublons43</t>
  </si>
  <si>
    <t>Nb PDV44</t>
  </si>
  <si>
    <t>Nb ENTITE45</t>
  </si>
  <si>
    <t>Nb RRI par EE46</t>
  </si>
  <si>
    <t>nbre agents associés47</t>
  </si>
  <si>
    <t>NBRE ASSOCIATION PDV48</t>
  </si>
  <si>
    <t>NBRE ASSOCIATION ENTITES49</t>
  </si>
  <si>
    <t>Nb d'agents  - agences en cours50</t>
  </si>
  <si>
    <t>Nb agents dans tous les RRI51</t>
  </si>
  <si>
    <t>base calcul suppression PDV52</t>
  </si>
  <si>
    <t>Base Photos agences53</t>
  </si>
  <si>
    <t>1510105</t>
  </si>
  <si>
    <t>1517127</t>
  </si>
  <si>
    <t>9A_1519999_TEST</t>
  </si>
  <si>
    <t>1519999</t>
  </si>
  <si>
    <t>8X_151zzzz_NOUVEAU</t>
  </si>
  <si>
    <t>Type apporteur</t>
  </si>
  <si>
    <t>motifs departs</t>
  </si>
  <si>
    <t>Quadrimestre</t>
  </si>
  <si>
    <t>annnees</t>
  </si>
  <si>
    <t>Impact vitrine</t>
  </si>
  <si>
    <t>Changement local</t>
  </si>
  <si>
    <t>Changement</t>
  </si>
  <si>
    <t>Date mise à jour</t>
  </si>
  <si>
    <t>Date déménagement</t>
  </si>
  <si>
    <t>Motif demenagement</t>
  </si>
  <si>
    <t>Oui non</t>
  </si>
  <si>
    <t>Recrutement agent</t>
  </si>
  <si>
    <t>Liste nomination</t>
  </si>
  <si>
    <t>Motifsreorg</t>
  </si>
  <si>
    <t>Motifs départs</t>
  </si>
  <si>
    <t>Profils agents</t>
  </si>
  <si>
    <t>Régions</t>
  </si>
  <si>
    <t>IDRIDCDR</t>
  </si>
  <si>
    <t>STRUCTURES JURIDIQUES</t>
  </si>
  <si>
    <t>Entetes1</t>
  </si>
  <si>
    <t>clé de valid</t>
  </si>
  <si>
    <t>Finances</t>
  </si>
  <si>
    <t>Q1</t>
  </si>
  <si>
    <t>Centre ville</t>
  </si>
  <si>
    <t>Bon</t>
  </si>
  <si>
    <t>A conserver</t>
  </si>
  <si>
    <t>Vitrine et mobiler et enseigne</t>
  </si>
  <si>
    <t>Trop petit</t>
  </si>
  <si>
    <t xml:space="preserve">Oui  </t>
  </si>
  <si>
    <t>Nouvel agent</t>
  </si>
  <si>
    <t>Création agent</t>
  </si>
  <si>
    <t>Retraite</t>
  </si>
  <si>
    <t>TNS</t>
  </si>
  <si>
    <t>1A</t>
  </si>
  <si>
    <t>EI</t>
  </si>
  <si>
    <t xml:space="preserve">Code   </t>
  </si>
  <si>
    <t>Exclusif</t>
  </si>
  <si>
    <t>Démission</t>
  </si>
  <si>
    <t>Q2</t>
  </si>
  <si>
    <t>Moyen</t>
  </si>
  <si>
    <t>A changer</t>
  </si>
  <si>
    <t>Enseigne et vitrine</t>
  </si>
  <si>
    <t>Augmentation effectif</t>
  </si>
  <si>
    <t>Agent à recruter</t>
  </si>
  <si>
    <t>Agent du réseau</t>
  </si>
  <si>
    <t>Création avec association</t>
  </si>
  <si>
    <t>Autre</t>
  </si>
  <si>
    <t>Enrtreprise</t>
  </si>
  <si>
    <t>Nombre de RRI S</t>
  </si>
  <si>
    <t>Q3</t>
  </si>
  <si>
    <t>Exceptionnel</t>
  </si>
  <si>
    <t>Non Urgent</t>
  </si>
  <si>
    <t xml:space="preserve">Vitrine et mobilier </t>
  </si>
  <si>
    <t>Réduction effectif</t>
  </si>
  <si>
    <t>Chargé d'agence</t>
  </si>
  <si>
    <t>Nomination associé</t>
  </si>
  <si>
    <t>Non titularisation/révocation</t>
  </si>
  <si>
    <t>1C</t>
  </si>
  <si>
    <t>Sélection Mouvement</t>
  </si>
  <si>
    <t>Revocation</t>
  </si>
  <si>
    <t>Q4</t>
  </si>
  <si>
    <t>Sans objet</t>
  </si>
  <si>
    <t>Cout actuel</t>
  </si>
  <si>
    <t>Commercial TNS</t>
  </si>
  <si>
    <t>Commercial</t>
  </si>
  <si>
    <t>Réorganisation sans modif</t>
  </si>
  <si>
    <t>Désassociation</t>
  </si>
  <si>
    <t>Région S</t>
  </si>
  <si>
    <t>Autres</t>
  </si>
  <si>
    <t>amélioration situation</t>
  </si>
  <si>
    <t>Commercial Ent</t>
  </si>
  <si>
    <t>Reorganisation et rattachement</t>
  </si>
  <si>
    <t>Circ S</t>
  </si>
  <si>
    <t>Amélioration vitrine</t>
  </si>
  <si>
    <t>Commercial Agri</t>
  </si>
  <si>
    <t>Transfert agence secondaire</t>
  </si>
  <si>
    <t>1F</t>
  </si>
  <si>
    <t>Correspondant S</t>
  </si>
  <si>
    <t>Regroupement autre RRI</t>
  </si>
  <si>
    <t>Commercial vie</t>
  </si>
  <si>
    <t>Rattachement administratif</t>
  </si>
  <si>
    <t>1G</t>
  </si>
  <si>
    <t>Agents associés</t>
  </si>
  <si>
    <t>Potentiel commercial</t>
  </si>
  <si>
    <t>Réorganisation et suppression pdv</t>
  </si>
  <si>
    <t>2A</t>
  </si>
  <si>
    <t>Rri S</t>
  </si>
  <si>
    <t>Fin de bail</t>
  </si>
  <si>
    <t>Rattachement et maintien pdv</t>
  </si>
  <si>
    <t>2B</t>
  </si>
  <si>
    <t>Agence</t>
  </si>
  <si>
    <t>Changement de titulaire</t>
  </si>
  <si>
    <t>Suppression pdv secondaire</t>
  </si>
  <si>
    <t>Orientation S</t>
  </si>
  <si>
    <t>Achat local</t>
  </si>
  <si>
    <t>2D</t>
  </si>
  <si>
    <t>Départ 1 Inactif</t>
  </si>
  <si>
    <t>Vente</t>
  </si>
  <si>
    <t>2E</t>
  </si>
  <si>
    <t>Nom agent départ 1</t>
  </si>
  <si>
    <t>2F</t>
  </si>
  <si>
    <t>Motif départ agent 1 M</t>
  </si>
  <si>
    <t>Suppression point de vente non codé</t>
  </si>
  <si>
    <t>2G</t>
  </si>
  <si>
    <t>Année départ agent M</t>
  </si>
  <si>
    <t>2H</t>
  </si>
  <si>
    <t>Quadri départ agent M</t>
  </si>
  <si>
    <t>2J</t>
  </si>
  <si>
    <t>Réalisé départ 1 S</t>
  </si>
  <si>
    <t>Départ 2 Inactif</t>
  </si>
  <si>
    <t>2L</t>
  </si>
  <si>
    <t xml:space="preserve">Nom agent départ 2 </t>
  </si>
  <si>
    <t>Motif départ agent 2 M</t>
  </si>
  <si>
    <t>3B</t>
  </si>
  <si>
    <t>Année départ agent2 M</t>
  </si>
  <si>
    <t>Quadri départ agent 2 M</t>
  </si>
  <si>
    <t>3D</t>
  </si>
  <si>
    <t>Réalisé départ 2 S</t>
  </si>
  <si>
    <t>3E</t>
  </si>
  <si>
    <t xml:space="preserve">Recrutement 1 </t>
  </si>
  <si>
    <t>3F</t>
  </si>
  <si>
    <t>Agent 1 à recruter M</t>
  </si>
  <si>
    <t>Année Recrutement Agent 1 M</t>
  </si>
  <si>
    <t>3H</t>
  </si>
  <si>
    <t>Quadri recrutement Agent 1 M</t>
  </si>
  <si>
    <t>Réalisé recrutement Agent 1 S</t>
  </si>
  <si>
    <t>3K</t>
  </si>
  <si>
    <t>Recrutement 2</t>
  </si>
  <si>
    <t>3L</t>
  </si>
  <si>
    <t>Agent 2 à recruter M</t>
  </si>
  <si>
    <t>4A</t>
  </si>
  <si>
    <t>Année Recrutement Agent 2 M</t>
  </si>
  <si>
    <t>4B</t>
  </si>
  <si>
    <t>Quadri recrutement Agent 2 M</t>
  </si>
  <si>
    <t>Réalisé recrutement Agent 2 S</t>
  </si>
  <si>
    <t>4D</t>
  </si>
  <si>
    <t>Nomination agent 1</t>
  </si>
  <si>
    <t>4E</t>
  </si>
  <si>
    <t>Nouvel agent 1 M</t>
  </si>
  <si>
    <t>4F</t>
  </si>
  <si>
    <t>Année nomination agent 1 M</t>
  </si>
  <si>
    <t>Quadri nomination agent 1 M</t>
  </si>
  <si>
    <t>4H</t>
  </si>
  <si>
    <t>Réalisé nomination agent 1 S</t>
  </si>
  <si>
    <t>4J</t>
  </si>
  <si>
    <t>Nomination agent 2</t>
  </si>
  <si>
    <t>4K</t>
  </si>
  <si>
    <t>Nouvel agent 2 M</t>
  </si>
  <si>
    <t>4L</t>
  </si>
  <si>
    <t>Année nomination agent 2 M</t>
  </si>
  <si>
    <t>5A</t>
  </si>
  <si>
    <t>Quadri nomination agent 2 M</t>
  </si>
  <si>
    <t>5B</t>
  </si>
  <si>
    <t>Réalisé nomination agent 2 S</t>
  </si>
  <si>
    <t>5C</t>
  </si>
  <si>
    <t>Agence mouvement</t>
  </si>
  <si>
    <t>Motif reorg Agence M</t>
  </si>
  <si>
    <t>5E</t>
  </si>
  <si>
    <t>Année réorg agence M</t>
  </si>
  <si>
    <t>5F</t>
  </si>
  <si>
    <t>Quadri reorg agence M</t>
  </si>
  <si>
    <t>5G</t>
  </si>
  <si>
    <t>Realisé reorg agence</t>
  </si>
  <si>
    <t>5H</t>
  </si>
  <si>
    <t>Associé en plus S</t>
  </si>
  <si>
    <t>5J</t>
  </si>
  <si>
    <t>Nombre d'agents en 2017 S</t>
  </si>
  <si>
    <t>5K</t>
  </si>
  <si>
    <t>Gestion Inspecteur S</t>
  </si>
  <si>
    <t>5L</t>
  </si>
  <si>
    <t>Vide</t>
  </si>
  <si>
    <t>Vide 1</t>
  </si>
  <si>
    <t>Nombre d'agent dans entité S</t>
  </si>
  <si>
    <t>Segment</t>
  </si>
  <si>
    <t>Nom des agents</t>
  </si>
  <si>
    <t>Nom agent 1</t>
  </si>
  <si>
    <t>Nom agent 2</t>
  </si>
  <si>
    <t>Nom agent 3</t>
  </si>
  <si>
    <t>Nom agent 4</t>
  </si>
  <si>
    <t>Orias agent 1</t>
  </si>
  <si>
    <t>Orias agent 2</t>
  </si>
  <si>
    <t>Orias agent 3</t>
  </si>
  <si>
    <t>Orias agent 4</t>
  </si>
  <si>
    <t>Date nom agent 1</t>
  </si>
  <si>
    <t>Date nom agent 2</t>
  </si>
  <si>
    <t>Date nom agent 3</t>
  </si>
  <si>
    <t>Date nom agent 4</t>
  </si>
  <si>
    <t>Age agent 1</t>
  </si>
  <si>
    <t>Age agent 2</t>
  </si>
  <si>
    <t>Age agent 3</t>
  </si>
  <si>
    <t>Age agent 4</t>
  </si>
  <si>
    <t>Com Iard 2013 S</t>
  </si>
  <si>
    <t>Com vie 2013 S</t>
  </si>
  <si>
    <t>Total com 2013 S</t>
  </si>
  <si>
    <t>Com Iard 2014 S</t>
  </si>
  <si>
    <t>Com vie 2014 S</t>
  </si>
  <si>
    <t>Total com 2014 S</t>
  </si>
  <si>
    <t>Com Iard 2015 S</t>
  </si>
  <si>
    <t>Com vie 2015 S</t>
  </si>
  <si>
    <t>Total com 2015 S</t>
  </si>
  <si>
    <t>Orientation Bis M</t>
  </si>
  <si>
    <t>Profil Bis</t>
  </si>
  <si>
    <t>Agent 1 priorité 1 M</t>
  </si>
  <si>
    <t>Agent 1 priorité 2 M</t>
  </si>
  <si>
    <t>Agent 2 priorité 1 M</t>
  </si>
  <si>
    <t>Agent 2 priorité 2 M</t>
  </si>
  <si>
    <t>Nombre d'Etp S</t>
  </si>
  <si>
    <t>Nombre de CDO S</t>
  </si>
  <si>
    <t>Nombre de CDD S</t>
  </si>
  <si>
    <t>Nombre alternance S</t>
  </si>
  <si>
    <t>Agent travaillant seul S</t>
  </si>
  <si>
    <t>Présence collab cx S</t>
  </si>
  <si>
    <t>Nom Collab cx 1</t>
  </si>
  <si>
    <t>Nom Collab cx 2</t>
  </si>
  <si>
    <t>Nom Collab cx 3</t>
  </si>
  <si>
    <t>Prénom collab cx 1</t>
  </si>
  <si>
    <t>Prénom collab cx 2</t>
  </si>
  <si>
    <t>Prénom collab cx 3</t>
  </si>
  <si>
    <t>Anciennté collab cx 1</t>
  </si>
  <si>
    <t>Anciennté collab cx 2</t>
  </si>
  <si>
    <t>Anciennté collab cx 3</t>
  </si>
  <si>
    <t>Profil collab cx 1</t>
  </si>
  <si>
    <t>Profil collab cx 2</t>
  </si>
  <si>
    <t>Profil collab cx 3</t>
  </si>
  <si>
    <t>Année agent collab cx 1</t>
  </si>
  <si>
    <t>Année agent collab cx 2</t>
  </si>
  <si>
    <t>Année agent collab cx 3</t>
  </si>
  <si>
    <t>Marché collab cx 1</t>
  </si>
  <si>
    <t>Marché collab cx 2</t>
  </si>
  <si>
    <t>Marché collab cx 3</t>
  </si>
  <si>
    <t>Aide collab cx 1</t>
  </si>
  <si>
    <t>Aide collab cx 2</t>
  </si>
  <si>
    <t>Aide collab cx 3</t>
  </si>
  <si>
    <t>Durée collab cx 1</t>
  </si>
  <si>
    <t>Durée collab cx 2</t>
  </si>
  <si>
    <t>Durée collab cx 3</t>
  </si>
  <si>
    <t>Capacité à mananger de agt S</t>
  </si>
  <si>
    <t>Gestion confiée S</t>
  </si>
  <si>
    <t xml:space="preserve">Rri secondaire </t>
  </si>
  <si>
    <t>Rri principal</t>
  </si>
  <si>
    <t>Implantation M</t>
  </si>
  <si>
    <t>Impact vitrine M</t>
  </si>
  <si>
    <t>Qualité de implantation M</t>
  </si>
  <si>
    <t>Mise à l'image S</t>
  </si>
  <si>
    <t>Date mise à image M</t>
  </si>
  <si>
    <t>Date déménagement M</t>
  </si>
  <si>
    <t>Motif M</t>
  </si>
  <si>
    <t>Potentiel ZDV</t>
  </si>
  <si>
    <t>Numéro ZDV</t>
  </si>
  <si>
    <t>Population ZDV</t>
  </si>
  <si>
    <t>Pénétration ZDV</t>
  </si>
  <si>
    <t>Nb rri dans ZDV</t>
  </si>
  <si>
    <t>Capacité à manager Obs S</t>
  </si>
  <si>
    <t>Agt en fin de financement S</t>
  </si>
  <si>
    <t>Capacité à investir S</t>
  </si>
  <si>
    <t>Prévision association S</t>
  </si>
  <si>
    <t>Commentaires Obs</t>
  </si>
  <si>
    <t>Pdv non codé S</t>
  </si>
  <si>
    <t>Création possible S</t>
  </si>
  <si>
    <t>Secteur</t>
  </si>
  <si>
    <t>Portefeuille Prév S</t>
  </si>
  <si>
    <t>Portefeuille Prév en nb S</t>
  </si>
  <si>
    <t>Portefeuille Prév en mnt S</t>
  </si>
  <si>
    <t>Portefeuille courtage S</t>
  </si>
  <si>
    <t>Portefeuille courtage en nb S</t>
  </si>
  <si>
    <t>Portefeuille courtage en Mnt S</t>
  </si>
  <si>
    <t>Budget création 2017  S</t>
  </si>
  <si>
    <t>Budget création 2018  S</t>
  </si>
  <si>
    <t>Budget création 2019 S</t>
  </si>
  <si>
    <t>Budget formation 2017 S</t>
  </si>
  <si>
    <t>Budget formation 2018 S</t>
  </si>
  <si>
    <t>Budget formation 2019 S</t>
  </si>
  <si>
    <t>Budget réorganisation 2017 S</t>
  </si>
  <si>
    <t>Budget réorganisation 2018 S</t>
  </si>
  <si>
    <t>Budget réorganisation 2019 S</t>
  </si>
  <si>
    <t>Budget commercial 2017 S</t>
  </si>
  <si>
    <t>Budget commercial 2018 S</t>
  </si>
  <si>
    <t>Budget commercial 2019  S</t>
  </si>
  <si>
    <t>Budget point de vente 2017 S</t>
  </si>
  <si>
    <t>Budget point de vente 2018 S</t>
  </si>
  <si>
    <t>Budget point de vente 2019 S</t>
  </si>
  <si>
    <t>Budget informatique 2017 S</t>
  </si>
  <si>
    <t>Budget informatique 2018 S</t>
  </si>
  <si>
    <t>Budget informatique 2019 S</t>
  </si>
  <si>
    <t>Budget collaborateur 2017 S</t>
  </si>
  <si>
    <t>Budget collaborateur 2018 S</t>
  </si>
  <si>
    <t>Budget collaborateur 2019 S</t>
  </si>
  <si>
    <t>Budget loyer 2017 S</t>
  </si>
  <si>
    <t>Budget loyer 2018 S</t>
  </si>
  <si>
    <t>Budget loyer 2019 S</t>
  </si>
  <si>
    <t>Budget Local 2017 S</t>
  </si>
  <si>
    <t>Budget Local 2018 S</t>
  </si>
  <si>
    <t>Budget Local 2019 S</t>
  </si>
  <si>
    <t>Budget libre 2017 S</t>
  </si>
  <si>
    <t>Budget libre 2018 S</t>
  </si>
  <si>
    <t>Budget libre 2019 S</t>
  </si>
  <si>
    <t>Budget total 2017 S</t>
  </si>
  <si>
    <t>Budget total 2018 S</t>
  </si>
  <si>
    <t>Budget total 2019 S</t>
  </si>
  <si>
    <t>Collab Cx 1 D2015  S</t>
  </si>
  <si>
    <t>Collab Cx 2 D2015  S</t>
  </si>
  <si>
    <t>Collab Cx 3 D2015  S</t>
  </si>
  <si>
    <t>Quand collab cx 1 M</t>
  </si>
  <si>
    <t>Quand collab cx 2 M</t>
  </si>
  <si>
    <t>Quand collab cx 3 M</t>
  </si>
  <si>
    <t>Dr</t>
  </si>
  <si>
    <t>Code principal ou non M</t>
  </si>
  <si>
    <t>Compte le nb agents</t>
  </si>
  <si>
    <t>Synthèse entités Juridiques EI</t>
  </si>
  <si>
    <t>Synthèse entités Juridiques SARL</t>
  </si>
  <si>
    <t>Synthèse entités Juridiques EIRL</t>
  </si>
  <si>
    <t>Synthèse entités Juridiques SPEC</t>
  </si>
  <si>
    <t>Synthèse entités Juridiques SPMG</t>
  </si>
  <si>
    <t>Synthèse nb rri 2017</t>
  </si>
  <si>
    <t>Synthèse nb rri 2018</t>
  </si>
  <si>
    <t>Synthèse Nb rri 2019</t>
  </si>
  <si>
    <t>Synthèse Nb rri Total</t>
  </si>
  <si>
    <t>Synthèse nb agents 2017</t>
  </si>
  <si>
    <t>Synthèse nb agents  2018</t>
  </si>
  <si>
    <t>Synthèse Nb agents 2019</t>
  </si>
  <si>
    <t>Synthèse Nb agents Total</t>
  </si>
  <si>
    <t>Synthèse nb CA 2017</t>
  </si>
  <si>
    <t>Synthèse nb CAA  2018</t>
  </si>
  <si>
    <t>Synthèse Nb CA 2019</t>
  </si>
  <si>
    <t>Synthèse Nb CA Total</t>
  </si>
  <si>
    <t>Synthèse nb rri non codes  2017</t>
  </si>
  <si>
    <t>Synthèse nb rri non codés  2018</t>
  </si>
  <si>
    <t>Synthèse Nb rri non codes 2019</t>
  </si>
  <si>
    <t>Synthèse Nb rri non codés  Total</t>
  </si>
  <si>
    <t>Synthèse nb rri avec associes  2017</t>
  </si>
  <si>
    <t>Synthèse nb rri avec associes  2018</t>
  </si>
  <si>
    <t>Synthèse nb rri avec associes  2019</t>
  </si>
  <si>
    <t>Synthèse nb rri avec associes  total</t>
  </si>
  <si>
    <t>Synthèse pourcentage rri associes  2017</t>
  </si>
  <si>
    <t>Synthèse pourcentage rri associes  2018</t>
  </si>
  <si>
    <t>Synthèse pourcentage rri associes  2019</t>
  </si>
  <si>
    <t>Synthèse pourcentage rri associes  total</t>
  </si>
  <si>
    <t>Synthèse nb gestion insp 2017</t>
  </si>
  <si>
    <t>Synthèse nb gestion insp 2018</t>
  </si>
  <si>
    <t>Synthèse nb gestion insp 2019</t>
  </si>
  <si>
    <t>Synthèse nb gestion insp total</t>
  </si>
  <si>
    <t>Synthèse nb entités eco 2017</t>
  </si>
  <si>
    <t>Synthèse nb  nb entités eco 2018</t>
  </si>
  <si>
    <t>Synthèse nb  nb entités eco  2019</t>
  </si>
  <si>
    <t>Synthèse nb nb entités eco  total</t>
  </si>
  <si>
    <t xml:space="preserve">Synthèse nb projets associations </t>
  </si>
  <si>
    <t>Synthèse nb desassociation</t>
  </si>
  <si>
    <t>Synthèse nb associés</t>
  </si>
  <si>
    <t>Synthèse nb correspondants</t>
  </si>
  <si>
    <t>Synthèse nb rri F9</t>
  </si>
  <si>
    <t>Synthèse agts capables de manager</t>
  </si>
  <si>
    <t>Synthèse nb agents capacité à investir</t>
  </si>
  <si>
    <t>Synthèse potentiel courtage</t>
  </si>
  <si>
    <t>Synthèse nb agents ouverture de PDV</t>
  </si>
  <si>
    <t>Synthèse eval commissions</t>
  </si>
  <si>
    <t>Synthèse nb rri  codes  2017</t>
  </si>
  <si>
    <t>Synthèse nb rri  codes  2018</t>
  </si>
  <si>
    <t>Synthèse nb rri  codes  2019</t>
  </si>
  <si>
    <t>Synthèse nb rri  codes  total</t>
  </si>
  <si>
    <t>Synthese implantation centre ville</t>
  </si>
  <si>
    <t>Synthese implantation peripherie</t>
  </si>
  <si>
    <t>Synthese implantation nouveau quartier</t>
  </si>
  <si>
    <t>Synthese implantation centre commercial</t>
  </si>
  <si>
    <t>Synthese vitrine exceptionnel</t>
  </si>
  <si>
    <t>Synthese vitrine fort</t>
  </si>
  <si>
    <t>Synthese vitrine moyen</t>
  </si>
  <si>
    <t>Synthese vitrine faible</t>
  </si>
  <si>
    <t>Synthese vitrine néant</t>
  </si>
  <si>
    <t>Synthese qualite tres bien</t>
  </si>
  <si>
    <t>Synthese qualite bien</t>
  </si>
  <si>
    <t>Synthese qualite A changer</t>
  </si>
  <si>
    <t>Synthese qualite amélioration</t>
  </si>
  <si>
    <t>Synthese qualite néant</t>
  </si>
  <si>
    <t>Synthese mise à image  E + V +M</t>
  </si>
  <si>
    <t>Synthese mise à image  E + V</t>
  </si>
  <si>
    <t>Synthese mise à image V+M</t>
  </si>
  <si>
    <t>Synthese mise à image neant</t>
  </si>
  <si>
    <t>Synthese mise à image non renseigne</t>
  </si>
  <si>
    <t>Synthese1 orientation stratégique</t>
  </si>
  <si>
    <t>Synthese1 orientation BAU</t>
  </si>
  <si>
    <t>Synthese1  Agents travaillant seuls</t>
  </si>
  <si>
    <t>Synthese1 Nb etp</t>
  </si>
  <si>
    <t>Synthese1 Nb etp CDI</t>
  </si>
  <si>
    <t>Synthese1 Nb etp CDD</t>
  </si>
  <si>
    <t>Synthese1 Nb etp  Alternance</t>
  </si>
  <si>
    <t>Synthese1 Nb collaborateurs cx</t>
  </si>
  <si>
    <t>Synthese1 Nbcapacité a manager</t>
  </si>
  <si>
    <t>Synthese1 Nb Gestions confiées</t>
  </si>
  <si>
    <t>Segment Agent S0</t>
  </si>
  <si>
    <t>Segment Agent S1</t>
  </si>
  <si>
    <t>Segment Agent S2</t>
  </si>
  <si>
    <t>Segment Agent S3</t>
  </si>
  <si>
    <t>Segment Agent S4</t>
  </si>
  <si>
    <t>Segment Agent F9</t>
  </si>
  <si>
    <t>Vide20</t>
  </si>
  <si>
    <t>Vide202</t>
  </si>
  <si>
    <t>Vide203</t>
  </si>
  <si>
    <t>Vide204</t>
  </si>
  <si>
    <t>Vide205</t>
  </si>
  <si>
    <t>Vide206</t>
  </si>
  <si>
    <t>Vide207</t>
  </si>
  <si>
    <t>Vide208</t>
  </si>
  <si>
    <t>Vide209</t>
  </si>
  <si>
    <t>Vide2010</t>
  </si>
  <si>
    <t>Vide2011</t>
  </si>
  <si>
    <t>Vide2012</t>
  </si>
  <si>
    <t>Mouvement1</t>
  </si>
  <si>
    <t>Mouvement12</t>
  </si>
  <si>
    <t>Mouvement13</t>
  </si>
  <si>
    <t>Mouvement14</t>
  </si>
  <si>
    <t>Mouvement15</t>
  </si>
  <si>
    <t>Mouvement16</t>
  </si>
  <si>
    <t>Mouvement17</t>
  </si>
  <si>
    <t>Mouvement18</t>
  </si>
  <si>
    <t>Mouvement19</t>
  </si>
  <si>
    <t>Mouvement110</t>
  </si>
  <si>
    <t>Mouvement111</t>
  </si>
  <si>
    <t>Mouvement112</t>
  </si>
  <si>
    <t>Mouvement113</t>
  </si>
  <si>
    <t>Mouvement114</t>
  </si>
  <si>
    <t>Mouvement115</t>
  </si>
  <si>
    <t>Mouvement116</t>
  </si>
  <si>
    <t>Mouvement117</t>
  </si>
  <si>
    <t>Mouvement118</t>
  </si>
  <si>
    <t>Mouvement119</t>
  </si>
  <si>
    <t>Mouvement120</t>
  </si>
  <si>
    <t>Mouvement121</t>
  </si>
  <si>
    <t>Mouvement122</t>
  </si>
  <si>
    <t>Mouvement123</t>
  </si>
  <si>
    <t>Mouvement124</t>
  </si>
  <si>
    <t>Mouvement125</t>
  </si>
  <si>
    <t>Mouvement126</t>
  </si>
  <si>
    <t>Mouvement127</t>
  </si>
  <si>
    <t>Mouvement128</t>
  </si>
  <si>
    <t>Mouvement129</t>
  </si>
  <si>
    <t>Mouvement130</t>
  </si>
  <si>
    <t>Mouvement131</t>
  </si>
  <si>
    <t>Mouvement132</t>
  </si>
  <si>
    <t>Mouvement133</t>
  </si>
  <si>
    <t>Mouvement134</t>
  </si>
  <si>
    <t>Mouvement135</t>
  </si>
  <si>
    <t>Mouvement136</t>
  </si>
  <si>
    <t>Mouvement137</t>
  </si>
  <si>
    <t>Mouvement1372</t>
  </si>
  <si>
    <t>Mouvement1373</t>
  </si>
  <si>
    <t>Mouvement1374</t>
  </si>
  <si>
    <t>Mouvement1375</t>
  </si>
  <si>
    <t>Mouvement1376</t>
  </si>
  <si>
    <t>Mouvement1377</t>
  </si>
  <si>
    <t>Mouvement1378</t>
  </si>
  <si>
    <t>Mouvement1379</t>
  </si>
  <si>
    <t>Mouvement13710</t>
  </si>
  <si>
    <t>Mouvement13711</t>
  </si>
  <si>
    <t>Mouvement13712</t>
  </si>
  <si>
    <t>Mouvement13713</t>
  </si>
  <si>
    <t>Mouvement13714</t>
  </si>
  <si>
    <t>Mouvement13715</t>
  </si>
  <si>
    <t>Mouvement13716</t>
  </si>
  <si>
    <t>Mouvement13717</t>
  </si>
  <si>
    <t>Mouvement13718</t>
  </si>
  <si>
    <t>Mouvement13719</t>
  </si>
  <si>
    <t>Mouvement13720</t>
  </si>
  <si>
    <t>Mouvement13721</t>
  </si>
  <si>
    <t>Mouvement13722</t>
  </si>
  <si>
    <t>Mouvement13723</t>
  </si>
  <si>
    <t>Mouvement13724</t>
  </si>
  <si>
    <t>Mouvement13725</t>
  </si>
  <si>
    <t>Mouvement13726</t>
  </si>
  <si>
    <t>Mouvement13727</t>
  </si>
  <si>
    <t>Mouvement13728</t>
  </si>
  <si>
    <t>Mouvement13729</t>
  </si>
  <si>
    <t>Mouvement13730</t>
  </si>
  <si>
    <t>Mouvement13731</t>
  </si>
  <si>
    <t>Mouvement13732</t>
  </si>
  <si>
    <t>Mouvement13733</t>
  </si>
  <si>
    <t>Mouvement13734</t>
  </si>
  <si>
    <t>Mouvement13735</t>
  </si>
  <si>
    <t>Mouvement13736</t>
  </si>
  <si>
    <t>Mouvement13737</t>
  </si>
  <si>
    <t>Mouvement13738</t>
  </si>
  <si>
    <t>Mouvement13739</t>
  </si>
  <si>
    <t>Mouvement13740</t>
  </si>
  <si>
    <t>Mouvement13741</t>
  </si>
  <si>
    <t>Mouvement13742</t>
  </si>
  <si>
    <t>Mouvement13743</t>
  </si>
  <si>
    <t>Mouvement13744</t>
  </si>
  <si>
    <t>Mouvement13745</t>
  </si>
  <si>
    <t>Mouvement13746</t>
  </si>
  <si>
    <t>Mouvement13747</t>
  </si>
  <si>
    <t>Mouvement13748</t>
  </si>
  <si>
    <t>Mouvement13749</t>
  </si>
  <si>
    <t>Mouvement13750</t>
  </si>
  <si>
    <t>TOTO</t>
  </si>
  <si>
    <t>TATA</t>
  </si>
  <si>
    <t>TUTU</t>
  </si>
  <si>
    <t>TITI</t>
  </si>
  <si>
    <t>TOTO1</t>
  </si>
  <si>
    <t>TAT1</t>
  </si>
  <si>
    <t>TUTU1</t>
  </si>
  <si>
    <t>TITI1</t>
  </si>
  <si>
    <t>C</t>
  </si>
  <si>
    <t>B</t>
  </si>
  <si>
    <t>E</t>
  </si>
  <si>
    <t>F</t>
  </si>
  <si>
    <t>G</t>
  </si>
  <si>
    <t>STRATEGIQUE : association possible au départ de M</t>
  </si>
  <si>
    <t>réorganisation en 2 temps avec Zz - mise en place nouvelle asso - Conserve 1 pdv - réouverture d'un PV2 en 2018 sur secteur 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</si>
</sst>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164" formatCode="_-* #,##0.00\ _F_-;\-* #,##0.00\ _F_-;_-* &quot;-&quot;??\ _F_-;_-@_-"/>
    <numFmt numFmtId="165" formatCode="00000000"/>
    <numFmt numFmtId="166" formatCode="#,##0\ _F"/>
    <numFmt numFmtId="167" formatCode="dd/mm/yy;@"/>
    <numFmt numFmtId="168" formatCode="0.0"/>
    <numFmt numFmtId="169" formatCode="0.0%"/>
  </numFmts>
  <fonts count="2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sz val="10"/>
      <name val="Arial Narrow"/>
      <family val="2"/>
    </font>
    <font>
      <sz val="11"/>
      <color indexed="8"/>
      <name val="Calibri"/>
      <family val="2"/>
    </font>
    <font>
      <sz val="12"/>
      <name val="Helv"/>
    </font>
    <font>
      <sz val="10"/>
      <color theme="1"/>
      <name val="Arial"/>
      <family val="2"/>
    </font>
    <font>
      <sz val="10"/>
      <name val="MS Sans Serif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b/>
      <sz val="8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sz val="8"/>
      <name val="Arial"/>
      <family val="2"/>
    </font>
    <font>
      <b/>
      <sz val="8"/>
      <color theme="0"/>
      <name val="Arial"/>
      <family val="2"/>
    </font>
    <font>
      <sz val="8"/>
      <color rgb="FFC00000"/>
      <name val="Arial"/>
      <family val="2"/>
    </font>
    <font>
      <u/>
      <sz val="9.15"/>
      <color theme="10"/>
      <name val="Calibri"/>
      <family val="2"/>
    </font>
    <font>
      <u/>
      <sz val="8"/>
      <name val="Arial"/>
      <family val="2"/>
    </font>
    <font>
      <b/>
      <sz val="11"/>
      <color theme="1"/>
      <name val="Calibri"/>
      <scheme val="minor"/>
    </font>
    <font>
      <sz val="8"/>
      <name val="Arial"/>
    </font>
    <font>
      <u/>
      <sz val="8"/>
      <name val="Arial"/>
    </font>
    <font>
      <b/>
      <sz val="8"/>
      <name val="Arial"/>
    </font>
    <font>
      <b/>
      <sz val="11"/>
      <color theme="1"/>
      <name val="Calibri"/>
      <family val="2"/>
      <scheme val="minor"/>
    </font>
    <font>
      <sz val="8"/>
      <name val="Arial Narrow"/>
      <family val="2"/>
    </font>
    <font>
      <b/>
      <sz val="11"/>
      <name val="Arial Narrow"/>
      <family val="2"/>
    </font>
  </fonts>
  <fills count="12">
    <fill>
      <patternFill patternType="none"/>
    </fill>
    <fill>
      <patternFill patternType="gray125"/>
    </fill>
    <fill>
      <patternFill patternType="solid">
        <fgColor rgb="FFFFD9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gray125">
        <fgColor indexed="13"/>
        <bgColor rgb="FFFFFF00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indexed="47"/>
        <bgColor indexed="64"/>
      </patternFill>
    </fill>
  </fills>
  <borders count="2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0">
    <xf numFmtId="0" fontId="0" fillId="0" borderId="0"/>
    <xf numFmtId="9" fontId="1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3" fillId="0" borderId="0" applyNumberFormat="0" applyFill="0" applyBorder="0" applyAlignment="0" applyProtection="0">
      <alignment vertical="top"/>
      <protection locked="0"/>
    </xf>
    <xf numFmtId="0" fontId="2" fillId="0" borderId="0" applyNumberFormat="0" applyFill="0" applyBorder="0" applyAlignment="0" applyProtection="0">
      <alignment vertical="top"/>
      <protection locked="0"/>
    </xf>
    <xf numFmtId="164" fontId="2" fillId="0" borderId="0" applyFont="0" applyFill="0" applyBorder="0" applyAlignment="0" applyProtection="0"/>
    <xf numFmtId="0" fontId="4" fillId="0" borderId="0" applyNumberFormat="0" applyBorder="0" applyAlignment="0">
      <protection locked="0"/>
    </xf>
    <xf numFmtId="44" fontId="5" fillId="0" borderId="0" applyFont="0" applyFill="0" applyBorder="0" applyAlignment="0" applyProtection="0"/>
    <xf numFmtId="0" fontId="6" fillId="0" borderId="0"/>
    <xf numFmtId="0" fontId="1" fillId="0" borderId="0"/>
    <xf numFmtId="0" fontId="7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8" fillId="0" borderId="0" applyFill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8" fillId="0" borderId="0"/>
    <xf numFmtId="0" fontId="9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 applyNumberFormat="0" applyFill="0" applyBorder="0" applyAlignment="0" applyProtection="0">
      <alignment vertical="top"/>
      <protection locked="0"/>
    </xf>
  </cellStyleXfs>
  <cellXfs count="133">
    <xf numFmtId="0" fontId="0" fillId="0" borderId="0" xfId="0"/>
    <xf numFmtId="0" fontId="0" fillId="2" borderId="0" xfId="0" applyFill="1"/>
    <xf numFmtId="0" fontId="11" fillId="3" borderId="0" xfId="0" applyFont="1" applyFill="1" applyBorder="1" applyAlignment="1">
      <alignment horizontal="center" vertical="center" wrapText="1"/>
    </xf>
    <xf numFmtId="0" fontId="11" fillId="4" borderId="0" xfId="0" applyFont="1" applyFill="1" applyBorder="1" applyAlignment="1">
      <alignment horizontal="center" vertical="center" wrapText="1"/>
    </xf>
    <xf numFmtId="0" fontId="12" fillId="0" borderId="0" xfId="14" applyFont="1" applyFill="1" applyBorder="1" applyAlignment="1">
      <alignment horizontal="center" vertical="center" wrapText="1"/>
    </xf>
    <xf numFmtId="1" fontId="13" fillId="0" borderId="0" xfId="26" applyNumberFormat="1" applyFont="1" applyFill="1" applyBorder="1" applyAlignment="1">
      <alignment horizontal="center" vertical="center" wrapText="1"/>
    </xf>
    <xf numFmtId="1" fontId="14" fillId="0" borderId="0" xfId="26" applyNumberFormat="1" applyFont="1" applyFill="1" applyBorder="1" applyAlignment="1">
      <alignment horizontal="center" vertical="center" wrapText="1"/>
    </xf>
    <xf numFmtId="1" fontId="12" fillId="0" borderId="0" xfId="26" applyNumberFormat="1" applyFont="1" applyFill="1" applyBorder="1" applyAlignment="1">
      <alignment horizontal="center" vertical="center" wrapText="1"/>
    </xf>
    <xf numFmtId="0" fontId="11" fillId="0" borderId="0" xfId="0" applyFont="1" applyFill="1" applyBorder="1" applyAlignment="1">
      <alignment horizontal="center" vertical="center" wrapText="1"/>
    </xf>
    <xf numFmtId="0" fontId="10" fillId="4" borderId="0" xfId="0" applyFont="1" applyFill="1" applyBorder="1" applyAlignment="1">
      <alignment horizontal="center" vertical="center" wrapText="1"/>
    </xf>
    <xf numFmtId="0" fontId="12" fillId="0" borderId="0" xfId="0" applyFont="1" applyFill="1" applyBorder="1" applyAlignment="1">
      <alignment vertical="center"/>
    </xf>
    <xf numFmtId="165" fontId="14" fillId="0" borderId="0" xfId="26" applyNumberFormat="1" applyFont="1" applyFill="1" applyBorder="1" applyAlignment="1">
      <alignment horizontal="center" vertical="center" wrapText="1"/>
    </xf>
    <xf numFmtId="0" fontId="11" fillId="0" borderId="0" xfId="0" applyFont="1" applyBorder="1" applyAlignment="1">
      <alignment vertical="center" wrapText="1"/>
    </xf>
    <xf numFmtId="165" fontId="13" fillId="0" borderId="0" xfId="26" applyNumberFormat="1" applyFont="1" applyFill="1" applyBorder="1" applyAlignment="1">
      <alignment horizontal="center" vertical="center" wrapText="1"/>
    </xf>
    <xf numFmtId="0" fontId="13" fillId="0" borderId="0" xfId="0" applyFont="1" applyFill="1" applyBorder="1" applyAlignment="1">
      <alignment horizontal="right" vertical="center" wrapText="1"/>
    </xf>
    <xf numFmtId="0" fontId="13" fillId="0" borderId="0" xfId="0" applyFont="1" applyFill="1" applyBorder="1" applyAlignment="1">
      <alignment vertical="center" wrapText="1"/>
    </xf>
    <xf numFmtId="0" fontId="11" fillId="0" borderId="0" xfId="0" applyFont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center" vertical="center"/>
    </xf>
    <xf numFmtId="166" fontId="12" fillId="0" borderId="0" xfId="0" applyNumberFormat="1" applyFont="1" applyFill="1" applyBorder="1" applyAlignment="1">
      <alignment horizontal="center" vertical="center" wrapText="1"/>
    </xf>
    <xf numFmtId="0" fontId="11" fillId="0" borderId="0" xfId="0" applyFont="1" applyFill="1" applyBorder="1" applyAlignment="1">
      <alignment vertical="center" wrapText="1"/>
    </xf>
    <xf numFmtId="3" fontId="12" fillId="0" borderId="0" xfId="25" applyNumberFormat="1" applyFont="1" applyFill="1" applyBorder="1" applyAlignment="1" applyProtection="1">
      <alignment horizontal="center" vertical="center" wrapText="1"/>
      <protection hidden="1"/>
    </xf>
    <xf numFmtId="3" fontId="15" fillId="0" borderId="0" xfId="25" applyNumberFormat="1" applyFont="1" applyFill="1" applyBorder="1" applyAlignment="1" applyProtection="1">
      <alignment horizontal="center" vertical="center" wrapText="1"/>
      <protection hidden="1"/>
    </xf>
    <xf numFmtId="3" fontId="12" fillId="6" borderId="0" xfId="25" applyNumberFormat="1" applyFont="1" applyFill="1" applyBorder="1" applyAlignment="1" applyProtection="1">
      <alignment horizontal="center" vertical="center" wrapText="1"/>
      <protection hidden="1"/>
    </xf>
    <xf numFmtId="165" fontId="13" fillId="3" borderId="0" xfId="26" applyNumberFormat="1" applyFont="1" applyFill="1" applyBorder="1" applyAlignment="1">
      <alignment horizontal="center" vertical="center" wrapText="1"/>
    </xf>
    <xf numFmtId="1" fontId="14" fillId="7" borderId="0" xfId="26" applyNumberFormat="1" applyFont="1" applyFill="1" applyBorder="1" applyAlignment="1" applyProtection="1">
      <alignment horizontal="center" vertical="center" wrapText="1"/>
    </xf>
    <xf numFmtId="0" fontId="13" fillId="0" borderId="0" xfId="26" applyFont="1" applyFill="1" applyBorder="1" applyAlignment="1">
      <alignment horizontal="center" vertical="center" wrapText="1"/>
    </xf>
    <xf numFmtId="1" fontId="13" fillId="7" borderId="0" xfId="26" applyNumberFormat="1" applyFont="1" applyFill="1" applyBorder="1" applyAlignment="1">
      <alignment horizontal="center" vertical="center" wrapText="1"/>
    </xf>
    <xf numFmtId="1" fontId="13" fillId="7" borderId="0" xfId="26" applyNumberFormat="1" applyFont="1" applyFill="1" applyBorder="1" applyAlignment="1" applyProtection="1">
      <alignment horizontal="center" vertical="center" wrapText="1"/>
      <protection locked="0"/>
    </xf>
    <xf numFmtId="165" fontId="16" fillId="8" borderId="0" xfId="26" applyNumberFormat="1" applyFont="1" applyFill="1" applyBorder="1" applyAlignment="1">
      <alignment horizontal="center" vertical="center" wrapText="1"/>
    </xf>
    <xf numFmtId="165" fontId="13" fillId="5" borderId="0" xfId="26" applyNumberFormat="1" applyFont="1" applyFill="1" applyBorder="1" applyAlignment="1">
      <alignment horizontal="center" vertical="center" wrapText="1"/>
    </xf>
    <xf numFmtId="0" fontId="12" fillId="9" borderId="0" xfId="14" applyFont="1" applyFill="1" applyBorder="1" applyAlignment="1">
      <alignment horizontal="center" vertical="center" wrapText="1"/>
    </xf>
    <xf numFmtId="0" fontId="17" fillId="10" borderId="0" xfId="0" applyFont="1" applyFill="1" applyBorder="1" applyAlignment="1">
      <alignment horizontal="center" vertical="center" wrapText="1"/>
    </xf>
    <xf numFmtId="0" fontId="15" fillId="0" borderId="0" xfId="0" applyFont="1" applyFill="1" applyBorder="1" applyAlignment="1">
      <alignment vertical="center"/>
    </xf>
    <xf numFmtId="1" fontId="15" fillId="0" borderId="0" xfId="26" applyNumberFormat="1" applyFont="1" applyFill="1" applyBorder="1" applyAlignment="1">
      <alignment horizontal="center" vertical="center"/>
    </xf>
    <xf numFmtId="1" fontId="15" fillId="0" borderId="0" xfId="26" applyNumberFormat="1" applyFont="1" applyFill="1" applyBorder="1" applyAlignment="1" applyProtection="1">
      <alignment horizontal="center" vertical="center"/>
    </xf>
    <xf numFmtId="0" fontId="15" fillId="0" borderId="0" xfId="14" applyFont="1" applyFill="1" applyBorder="1" applyAlignment="1" applyProtection="1">
      <alignment horizontal="center" vertical="center"/>
      <protection locked="0"/>
    </xf>
    <xf numFmtId="0" fontId="15" fillId="0" borderId="0" xfId="14" applyFont="1" applyFill="1" applyBorder="1" applyAlignment="1">
      <alignment horizontal="center" vertical="center"/>
    </xf>
    <xf numFmtId="0" fontId="15" fillId="0" borderId="0" xfId="14" applyFont="1" applyFill="1" applyBorder="1" applyAlignment="1" applyProtection="1">
      <alignment horizontal="center" vertical="center"/>
    </xf>
    <xf numFmtId="14" fontId="15" fillId="0" borderId="0" xfId="26" applyNumberFormat="1" applyFont="1" applyFill="1" applyBorder="1" applyAlignment="1" applyProtection="1">
      <alignment horizontal="center" vertical="center"/>
      <protection locked="0"/>
    </xf>
    <xf numFmtId="0" fontId="15" fillId="0" borderId="0" xfId="14" applyFont="1" applyFill="1" applyBorder="1" applyAlignment="1">
      <alignment vertical="center"/>
    </xf>
    <xf numFmtId="0" fontId="15" fillId="0" borderId="0" xfId="14" applyFont="1" applyFill="1" applyBorder="1" applyAlignment="1" applyProtection="1">
      <alignment vertical="center"/>
      <protection locked="0"/>
    </xf>
    <xf numFmtId="0" fontId="15" fillId="0" borderId="0" xfId="26" applyFont="1" applyFill="1" applyBorder="1" applyAlignment="1" applyProtection="1">
      <alignment horizontal="center" vertical="center"/>
      <protection locked="0"/>
    </xf>
    <xf numFmtId="165" fontId="15" fillId="0" borderId="0" xfId="26" applyNumberFormat="1" applyFont="1" applyFill="1" applyBorder="1" applyAlignment="1" applyProtection="1">
      <alignment horizontal="center" vertical="center"/>
      <protection locked="0"/>
    </xf>
    <xf numFmtId="165" fontId="15" fillId="0" borderId="0" xfId="26" applyNumberFormat="1" applyFont="1" applyFill="1" applyBorder="1" applyAlignment="1" applyProtection="1">
      <alignment vertical="center"/>
      <protection locked="0"/>
    </xf>
    <xf numFmtId="0" fontId="15" fillId="0" borderId="0" xfId="26" applyFont="1" applyFill="1" applyBorder="1" applyAlignment="1" applyProtection="1">
      <alignment vertical="center"/>
      <protection locked="0"/>
    </xf>
    <xf numFmtId="167" fontId="15" fillId="0" borderId="0" xfId="26" applyNumberFormat="1" applyFont="1" applyFill="1" applyBorder="1" applyAlignment="1" applyProtection="1">
      <alignment horizontal="center" vertical="center"/>
      <protection locked="0"/>
    </xf>
    <xf numFmtId="0" fontId="15" fillId="0" borderId="0" xfId="26" applyFont="1" applyFill="1" applyBorder="1" applyAlignment="1">
      <alignment vertical="center"/>
    </xf>
    <xf numFmtId="0" fontId="15" fillId="0" borderId="0" xfId="26" applyFont="1" applyFill="1" applyBorder="1" applyAlignment="1">
      <alignment vertical="center" wrapText="1"/>
    </xf>
    <xf numFmtId="0" fontId="15" fillId="0" borderId="0" xfId="14" applyFont="1" applyFill="1" applyBorder="1" applyAlignment="1" applyProtection="1">
      <alignment horizontal="center" vertical="center" wrapText="1"/>
      <protection locked="0"/>
    </xf>
    <xf numFmtId="3" fontId="15" fillId="0" borderId="0" xfId="26" applyNumberFormat="1" applyFont="1" applyFill="1" applyBorder="1" applyAlignment="1" applyProtection="1">
      <alignment horizontal="center" vertical="center"/>
      <protection locked="0"/>
    </xf>
    <xf numFmtId="0" fontId="15" fillId="0" borderId="0" xfId="26" applyNumberFormat="1" applyFont="1" applyFill="1" applyBorder="1" applyAlignment="1" applyProtection="1">
      <alignment horizontal="center" vertical="center"/>
      <protection locked="0"/>
    </xf>
    <xf numFmtId="0" fontId="15" fillId="0" borderId="0" xfId="26" applyNumberFormat="1" applyFont="1" applyFill="1" applyBorder="1" applyAlignment="1" applyProtection="1">
      <alignment horizontal="left" vertical="center"/>
      <protection locked="0"/>
    </xf>
    <xf numFmtId="168" fontId="15" fillId="0" borderId="0" xfId="0" applyNumberFormat="1" applyFont="1" applyFill="1" applyBorder="1" applyAlignment="1">
      <alignment horizontal="center" vertical="center"/>
    </xf>
    <xf numFmtId="49" fontId="15" fillId="0" borderId="0" xfId="26" applyNumberFormat="1" applyFont="1" applyFill="1" applyBorder="1" applyAlignment="1" applyProtection="1">
      <alignment horizontal="center" vertical="center"/>
      <protection locked="0"/>
    </xf>
    <xf numFmtId="0" fontId="19" fillId="0" borderId="0" xfId="29" applyNumberFormat="1" applyFont="1" applyFill="1" applyBorder="1" applyAlignment="1" applyProtection="1">
      <alignment horizontal="left" vertical="center"/>
      <protection locked="0"/>
    </xf>
    <xf numFmtId="167" fontId="15" fillId="0" borderId="0" xfId="26" applyNumberFormat="1" applyFont="1" applyFill="1" applyBorder="1" applyAlignment="1" applyProtection="1">
      <alignment horizontal="left" vertical="center"/>
      <protection locked="0"/>
    </xf>
    <xf numFmtId="3" fontId="15" fillId="0" borderId="0" xfId="14" applyNumberFormat="1" applyFont="1" applyFill="1" applyBorder="1" applyAlignment="1">
      <alignment vertical="center"/>
    </xf>
    <xf numFmtId="169" fontId="15" fillId="0" borderId="0" xfId="1" applyNumberFormat="1" applyFont="1" applyFill="1" applyBorder="1" applyAlignment="1">
      <alignment vertical="center"/>
    </xf>
    <xf numFmtId="0" fontId="15" fillId="0" borderId="0" xfId="26" applyFont="1" applyFill="1" applyBorder="1" applyAlignment="1" applyProtection="1">
      <alignment vertical="center"/>
    </xf>
    <xf numFmtId="0" fontId="12" fillId="0" borderId="0" xfId="14" applyFont="1" applyFill="1" applyBorder="1" applyAlignment="1">
      <alignment horizontal="center" vertical="center"/>
    </xf>
    <xf numFmtId="0" fontId="12" fillId="0" borderId="0" xfId="14" applyFont="1" applyFill="1" applyBorder="1" applyAlignment="1" applyProtection="1">
      <alignment horizontal="center" vertical="center"/>
      <protection locked="0"/>
    </xf>
    <xf numFmtId="0" fontId="15" fillId="0" borderId="0" xfId="26" applyNumberFormat="1" applyFont="1" applyFill="1" applyBorder="1" applyAlignment="1">
      <alignment vertical="center"/>
    </xf>
    <xf numFmtId="0" fontId="15" fillId="0" borderId="0" xfId="26" applyFont="1" applyFill="1" applyBorder="1" applyAlignment="1" applyProtection="1">
      <alignment horizontal="right" vertical="center"/>
      <protection locked="0"/>
    </xf>
    <xf numFmtId="1" fontId="15" fillId="0" borderId="0" xfId="26" applyNumberFormat="1" applyFont="1" applyFill="1" applyBorder="1" applyAlignment="1">
      <alignment horizontal="center" vertical="center" wrapText="1"/>
    </xf>
    <xf numFmtId="1" fontId="15" fillId="0" borderId="0" xfId="26" applyNumberFormat="1" applyFont="1" applyFill="1" applyBorder="1" applyAlignment="1" applyProtection="1">
      <alignment horizontal="center" vertical="center" wrapText="1"/>
    </xf>
    <xf numFmtId="0" fontId="15" fillId="0" borderId="0" xfId="14" applyFont="1" applyFill="1" applyBorder="1" applyAlignment="1" applyProtection="1">
      <alignment horizontal="center" vertical="center" wrapText="1"/>
    </xf>
    <xf numFmtId="14" fontId="15" fillId="0" borderId="0" xfId="26" applyNumberFormat="1" applyFont="1" applyFill="1" applyBorder="1" applyAlignment="1" applyProtection="1">
      <alignment horizontal="center" vertical="center" wrapText="1"/>
      <protection locked="0"/>
    </xf>
    <xf numFmtId="0" fontId="15" fillId="0" borderId="0" xfId="26" applyFont="1" applyFill="1" applyBorder="1" applyAlignment="1" applyProtection="1">
      <alignment horizontal="center" vertical="center" wrapText="1"/>
      <protection locked="0"/>
    </xf>
    <xf numFmtId="165" fontId="15" fillId="0" borderId="0" xfId="26" applyNumberFormat="1" applyFont="1" applyFill="1" applyBorder="1" applyAlignment="1" applyProtection="1">
      <alignment horizontal="center" vertical="center" wrapText="1"/>
      <protection locked="0"/>
    </xf>
    <xf numFmtId="165" fontId="15" fillId="0" borderId="0" xfId="26" applyNumberFormat="1" applyFont="1" applyFill="1" applyBorder="1" applyAlignment="1" applyProtection="1">
      <alignment vertical="center" wrapText="1"/>
      <protection locked="0"/>
    </xf>
    <xf numFmtId="167" fontId="15" fillId="0" borderId="0" xfId="26" applyNumberFormat="1" applyFont="1" applyFill="1" applyBorder="1" applyAlignment="1" applyProtection="1">
      <alignment horizontal="center" vertical="center" wrapText="1"/>
      <protection locked="0"/>
    </xf>
    <xf numFmtId="0" fontId="15" fillId="0" borderId="0" xfId="26" applyFont="1" applyFill="1" applyBorder="1" applyAlignment="1" applyProtection="1">
      <alignment vertical="center" wrapText="1"/>
      <protection locked="0"/>
    </xf>
    <xf numFmtId="0" fontId="15" fillId="0" borderId="0" xfId="14" applyFont="1" applyFill="1" applyBorder="1" applyAlignment="1">
      <alignment horizontal="center" vertical="center" wrapText="1"/>
    </xf>
    <xf numFmtId="3" fontId="15" fillId="0" borderId="0" xfId="26" applyNumberFormat="1" applyFont="1" applyFill="1" applyBorder="1" applyAlignment="1" applyProtection="1">
      <alignment horizontal="center" vertical="center" wrapText="1"/>
      <protection locked="0"/>
    </xf>
    <xf numFmtId="0" fontId="15" fillId="0" borderId="0" xfId="26" applyNumberFormat="1" applyFont="1" applyFill="1" applyBorder="1" applyAlignment="1" applyProtection="1">
      <alignment horizontal="center" vertical="center" wrapText="1"/>
      <protection locked="0"/>
    </xf>
    <xf numFmtId="0" fontId="15" fillId="0" borderId="0" xfId="26" applyNumberFormat="1" applyFont="1" applyFill="1" applyBorder="1" applyAlignment="1" applyProtection="1">
      <alignment horizontal="left" vertical="center" wrapText="1"/>
      <protection locked="0"/>
    </xf>
    <xf numFmtId="49" fontId="15" fillId="0" borderId="0" xfId="26" applyNumberFormat="1" applyFont="1" applyFill="1" applyBorder="1" applyAlignment="1" applyProtection="1">
      <alignment horizontal="center" vertical="center" wrapText="1"/>
      <protection locked="0"/>
    </xf>
    <xf numFmtId="167" fontId="15" fillId="0" borderId="0" xfId="26" applyNumberFormat="1" applyFont="1" applyFill="1" applyBorder="1" applyAlignment="1" applyProtection="1">
      <alignment horizontal="left" vertical="center" wrapText="1"/>
      <protection locked="0"/>
    </xf>
    <xf numFmtId="165" fontId="15" fillId="0" borderId="0" xfId="14" applyNumberFormat="1" applyFont="1" applyFill="1" applyBorder="1" applyAlignment="1">
      <alignment vertical="center"/>
    </xf>
    <xf numFmtId="0" fontId="0" fillId="0" borderId="0" xfId="0" applyBorder="1"/>
    <xf numFmtId="165" fontId="20" fillId="0" borderId="0" xfId="26" applyNumberFormat="1" applyFont="1" applyFill="1" applyBorder="1" applyAlignment="1">
      <alignment horizontal="center" vertical="center" wrapText="1"/>
    </xf>
    <xf numFmtId="3" fontId="20" fillId="6" borderId="0" xfId="25" applyNumberFormat="1" applyFont="1" applyFill="1" applyBorder="1" applyAlignment="1" applyProtection="1">
      <alignment horizontal="center" vertical="center" wrapText="1"/>
      <protection hidden="1"/>
    </xf>
    <xf numFmtId="165" fontId="20" fillId="3" borderId="0" xfId="26" applyNumberFormat="1" applyFont="1" applyFill="1" applyBorder="1" applyAlignment="1">
      <alignment horizontal="center" vertical="center" wrapText="1"/>
    </xf>
    <xf numFmtId="1" fontId="20" fillId="7" borderId="0" xfId="26" applyNumberFormat="1" applyFont="1" applyFill="1" applyBorder="1" applyAlignment="1" applyProtection="1">
      <alignment horizontal="center" vertical="center" wrapText="1"/>
    </xf>
    <xf numFmtId="0" fontId="20" fillId="0" borderId="0" xfId="26" applyFont="1" applyFill="1" applyBorder="1" applyAlignment="1">
      <alignment horizontal="center" vertical="center" wrapText="1"/>
    </xf>
    <xf numFmtId="1" fontId="20" fillId="7" borderId="0" xfId="26" applyNumberFormat="1" applyFont="1" applyFill="1" applyBorder="1" applyAlignment="1">
      <alignment horizontal="center" vertical="center" wrapText="1"/>
    </xf>
    <xf numFmtId="1" fontId="20" fillId="7" borderId="0" xfId="26" applyNumberFormat="1" applyFont="1" applyFill="1" applyBorder="1" applyAlignment="1" applyProtection="1">
      <alignment horizontal="center" vertical="center" wrapText="1"/>
      <protection locked="0"/>
    </xf>
    <xf numFmtId="165" fontId="20" fillId="8" borderId="0" xfId="26" applyNumberFormat="1" applyFont="1" applyFill="1" applyBorder="1" applyAlignment="1">
      <alignment horizontal="center" vertical="center" wrapText="1"/>
    </xf>
    <xf numFmtId="165" fontId="20" fillId="5" borderId="0" xfId="26" applyNumberFormat="1" applyFont="1" applyFill="1" applyBorder="1" applyAlignment="1">
      <alignment horizontal="center" vertical="center" wrapText="1"/>
    </xf>
    <xf numFmtId="0" fontId="20" fillId="9" borderId="0" xfId="14" applyFont="1" applyFill="1" applyBorder="1" applyAlignment="1">
      <alignment horizontal="center" vertical="center" wrapText="1"/>
    </xf>
    <xf numFmtId="0" fontId="20" fillId="10" borderId="0" xfId="0" applyFont="1" applyFill="1" applyBorder="1" applyAlignment="1">
      <alignment horizontal="center" vertical="center" wrapText="1"/>
    </xf>
    <xf numFmtId="0" fontId="20" fillId="3" borderId="0" xfId="0" applyFont="1" applyFill="1" applyBorder="1" applyAlignment="1">
      <alignment horizontal="center" vertical="center" wrapText="1"/>
    </xf>
    <xf numFmtId="0" fontId="15" fillId="0" borderId="0" xfId="26" applyNumberFormat="1" applyFont="1" applyFill="1" applyBorder="1" applyAlignment="1" applyProtection="1">
      <alignment vertical="center"/>
    </xf>
    <xf numFmtId="0" fontId="12" fillId="0" borderId="0" xfId="14" applyNumberFormat="1" applyFont="1" applyFill="1" applyBorder="1" applyAlignment="1">
      <alignment horizontal="center" vertical="center"/>
    </xf>
    <xf numFmtId="0" fontId="12" fillId="0" borderId="0" xfId="14" applyNumberFormat="1" applyFont="1" applyFill="1" applyBorder="1" applyAlignment="1" applyProtection="1">
      <alignment horizontal="center" vertical="center"/>
      <protection locked="0"/>
    </xf>
    <xf numFmtId="0" fontId="15" fillId="0" borderId="0" xfId="14" applyNumberFormat="1" applyFont="1" applyFill="1" applyBorder="1" applyAlignment="1">
      <alignment horizontal="center" vertical="center"/>
    </xf>
    <xf numFmtId="3" fontId="0" fillId="0" borderId="0" xfId="0" applyNumberFormat="1" applyBorder="1"/>
    <xf numFmtId="0" fontId="0" fillId="0" borderId="0" xfId="0" applyNumberFormat="1" applyBorder="1"/>
    <xf numFmtId="167" fontId="0" fillId="0" borderId="0" xfId="0" applyNumberFormat="1" applyBorder="1"/>
    <xf numFmtId="0" fontId="21" fillId="0" borderId="0" xfId="0" applyFont="1" applyFill="1" applyBorder="1" applyAlignment="1">
      <alignment vertical="center"/>
    </xf>
    <xf numFmtId="1" fontId="21" fillId="0" borderId="0" xfId="26" applyNumberFormat="1" applyFont="1" applyFill="1" applyBorder="1" applyAlignment="1">
      <alignment horizontal="center" vertical="center"/>
    </xf>
    <xf numFmtId="1" fontId="21" fillId="0" borderId="0" xfId="26" applyNumberFormat="1" applyFont="1" applyFill="1" applyBorder="1" applyAlignment="1" applyProtection="1">
      <alignment horizontal="center" vertical="center"/>
    </xf>
    <xf numFmtId="0" fontId="21" fillId="0" borderId="0" xfId="14" applyFont="1" applyFill="1" applyBorder="1" applyAlignment="1" applyProtection="1">
      <alignment horizontal="center" vertical="center"/>
      <protection locked="0"/>
    </xf>
    <xf numFmtId="0" fontId="21" fillId="0" borderId="0" xfId="14" applyFont="1" applyFill="1" applyBorder="1" applyAlignment="1">
      <alignment horizontal="center" vertical="center"/>
    </xf>
    <xf numFmtId="0" fontId="21" fillId="0" borderId="0" xfId="14" applyFont="1" applyFill="1" applyBorder="1" applyAlignment="1" applyProtection="1">
      <alignment horizontal="center" vertical="center"/>
    </xf>
    <xf numFmtId="14" fontId="21" fillId="0" borderId="0" xfId="26" applyNumberFormat="1" applyFont="1" applyFill="1" applyBorder="1" applyAlignment="1" applyProtection="1">
      <alignment horizontal="center" vertical="center"/>
      <protection locked="0"/>
    </xf>
    <xf numFmtId="0" fontId="21" fillId="0" borderId="0" xfId="14" applyFont="1" applyFill="1" applyBorder="1" applyAlignment="1" applyProtection="1">
      <alignment vertical="center"/>
      <protection locked="0"/>
    </xf>
    <xf numFmtId="0" fontId="21" fillId="0" borderId="0" xfId="26" applyFont="1" applyFill="1" applyBorder="1" applyAlignment="1" applyProtection="1">
      <alignment horizontal="center" vertical="center"/>
      <protection locked="0"/>
    </xf>
    <xf numFmtId="165" fontId="21" fillId="0" borderId="0" xfId="26" applyNumberFormat="1" applyFont="1" applyFill="1" applyBorder="1" applyAlignment="1" applyProtection="1">
      <alignment horizontal="center" vertical="center"/>
      <protection locked="0"/>
    </xf>
    <xf numFmtId="165" fontId="21" fillId="0" borderId="0" xfId="26" applyNumberFormat="1" applyFont="1" applyFill="1" applyBorder="1" applyAlignment="1" applyProtection="1">
      <alignment vertical="center"/>
      <protection locked="0"/>
    </xf>
    <xf numFmtId="0" fontId="21" fillId="0" borderId="0" xfId="26" applyFont="1" applyFill="1" applyBorder="1" applyAlignment="1" applyProtection="1">
      <alignment vertical="center"/>
      <protection locked="0"/>
    </xf>
    <xf numFmtId="167" fontId="21" fillId="0" borderId="0" xfId="26" applyNumberFormat="1" applyFont="1" applyFill="1" applyBorder="1" applyAlignment="1" applyProtection="1">
      <alignment horizontal="center" vertical="center"/>
      <protection locked="0"/>
    </xf>
    <xf numFmtId="0" fontId="21" fillId="0" borderId="0" xfId="26" applyFont="1" applyFill="1" applyBorder="1" applyAlignment="1">
      <alignment vertical="center"/>
    </xf>
    <xf numFmtId="0" fontId="21" fillId="0" borderId="0" xfId="26" applyFont="1" applyFill="1" applyBorder="1" applyAlignment="1">
      <alignment vertical="center" wrapText="1"/>
    </xf>
    <xf numFmtId="0" fontId="21" fillId="0" borderId="0" xfId="14" applyFont="1" applyFill="1" applyBorder="1" applyAlignment="1" applyProtection="1">
      <alignment horizontal="center" vertical="center" wrapText="1"/>
      <protection locked="0"/>
    </xf>
    <xf numFmtId="3" fontId="21" fillId="0" borderId="0" xfId="26" applyNumberFormat="1" applyFont="1" applyFill="1" applyBorder="1" applyAlignment="1" applyProtection="1">
      <alignment horizontal="center" vertical="center"/>
      <protection locked="0"/>
    </xf>
    <xf numFmtId="0" fontId="21" fillId="0" borderId="0" xfId="26" applyNumberFormat="1" applyFont="1" applyFill="1" applyBorder="1" applyAlignment="1" applyProtection="1">
      <alignment horizontal="center" vertical="center"/>
      <protection locked="0"/>
    </xf>
    <xf numFmtId="0" fontId="21" fillId="0" borderId="0" xfId="26" applyNumberFormat="1" applyFont="1" applyFill="1" applyBorder="1" applyAlignment="1" applyProtection="1">
      <alignment horizontal="left" vertical="center"/>
      <protection locked="0"/>
    </xf>
    <xf numFmtId="168" fontId="21" fillId="0" borderId="0" xfId="0" applyNumberFormat="1" applyFont="1" applyFill="1" applyBorder="1" applyAlignment="1">
      <alignment horizontal="center" vertical="center"/>
    </xf>
    <xf numFmtId="49" fontId="21" fillId="0" borderId="0" xfId="26" applyNumberFormat="1" applyFont="1" applyFill="1" applyBorder="1" applyAlignment="1" applyProtection="1">
      <alignment horizontal="center" vertical="center"/>
      <protection locked="0"/>
    </xf>
    <xf numFmtId="0" fontId="22" fillId="0" borderId="0" xfId="29" applyNumberFormat="1" applyFont="1" applyFill="1" applyBorder="1" applyAlignment="1" applyProtection="1">
      <alignment horizontal="left" vertical="center"/>
      <protection locked="0"/>
    </xf>
    <xf numFmtId="167" fontId="21" fillId="0" borderId="0" xfId="26" applyNumberFormat="1" applyFont="1" applyFill="1" applyBorder="1" applyAlignment="1" applyProtection="1">
      <alignment horizontal="left" vertical="center"/>
      <protection locked="0"/>
    </xf>
    <xf numFmtId="3" fontId="21" fillId="0" borderId="0" xfId="14" applyNumberFormat="1" applyFont="1" applyFill="1" applyBorder="1" applyAlignment="1">
      <alignment vertical="center"/>
    </xf>
    <xf numFmtId="169" fontId="21" fillId="0" borderId="0" xfId="1" applyNumberFormat="1" applyFont="1" applyFill="1" applyBorder="1" applyAlignment="1">
      <alignment vertical="center"/>
    </xf>
    <xf numFmtId="0" fontId="21" fillId="0" borderId="0" xfId="14" applyFont="1" applyFill="1" applyBorder="1" applyAlignment="1">
      <alignment vertical="center"/>
    </xf>
    <xf numFmtId="0" fontId="21" fillId="0" borderId="0" xfId="26" applyFont="1" applyFill="1" applyBorder="1" applyAlignment="1" applyProtection="1">
      <alignment vertical="center"/>
    </xf>
    <xf numFmtId="0" fontId="23" fillId="0" borderId="0" xfId="14" applyFont="1" applyFill="1" applyBorder="1" applyAlignment="1">
      <alignment horizontal="center" vertical="center"/>
    </xf>
    <xf numFmtId="0" fontId="23" fillId="0" borderId="0" xfId="14" applyFont="1" applyFill="1" applyBorder="1" applyAlignment="1" applyProtection="1">
      <alignment horizontal="center" vertical="center"/>
      <protection locked="0"/>
    </xf>
    <xf numFmtId="0" fontId="21" fillId="0" borderId="0" xfId="26" applyNumberFormat="1" applyFont="1" applyFill="1" applyBorder="1" applyAlignment="1">
      <alignment vertical="center"/>
    </xf>
    <xf numFmtId="0" fontId="23" fillId="0" borderId="0" xfId="0" applyFont="1" applyFill="1" applyBorder="1" applyAlignment="1">
      <alignment horizontal="center" vertical="center"/>
    </xf>
    <xf numFmtId="0" fontId="24" fillId="4" borderId="0" xfId="0" applyFont="1" applyFill="1" applyBorder="1" applyAlignment="1">
      <alignment horizontal="center" vertical="center" wrapText="1"/>
    </xf>
    <xf numFmtId="0" fontId="25" fillId="11" borderId="1" xfId="0" applyFont="1" applyFill="1" applyBorder="1" applyAlignment="1">
      <alignment horizontal="left" vertical="center" wrapText="1"/>
    </xf>
    <xf numFmtId="17" fontId="26" fillId="4" borderId="0" xfId="0" applyNumberFormat="1" applyFont="1" applyFill="1" applyBorder="1" applyAlignment="1">
      <alignment horizontal="center" vertical="center" wrapText="1"/>
    </xf>
  </cellXfs>
  <cellStyles count="30">
    <cellStyle name="Euro" xfId="2"/>
    <cellStyle name="Euro 2" xfId="3"/>
    <cellStyle name="Lien hypertexte 2" xfId="4"/>
    <cellStyle name="Lien hypertexte 3" xfId="5"/>
    <cellStyle name="Lien hypertexte 4" xfId="29"/>
    <cellStyle name="Milliers 2" xfId="6"/>
    <cellStyle name="Modele" xfId="7"/>
    <cellStyle name="Monétaire 2" xfId="8"/>
    <cellStyle name="Normal" xfId="0" builtinId="0"/>
    <cellStyle name="Normal - Style1" xfId="9"/>
    <cellStyle name="Normal 10" xfId="10"/>
    <cellStyle name="Normal 11" xfId="11"/>
    <cellStyle name="Normal 12" xfId="12"/>
    <cellStyle name="Normal 13" xfId="13"/>
    <cellStyle name="Normal 2" xfId="14"/>
    <cellStyle name="Normal 2 2" xfId="15"/>
    <cellStyle name="Normal 2 3" xfId="16"/>
    <cellStyle name="Normal 3" xfId="17"/>
    <cellStyle name="Normal 3 2" xfId="18"/>
    <cellStyle name="Normal 4" xfId="19"/>
    <cellStyle name="Normal 5" xfId="20"/>
    <cellStyle name="Normal 6" xfId="21"/>
    <cellStyle name="Normal 7" xfId="22"/>
    <cellStyle name="Normal 8" xfId="23"/>
    <cellStyle name="Normal 9" xfId="24"/>
    <cellStyle name="Normal_BUDRES2002" xfId="25"/>
    <cellStyle name="Normal_Feuil1" xfId="26"/>
    <cellStyle name="Pourcentage" xfId="1" builtinId="5"/>
    <cellStyle name="Pourcentage 2" xfId="27"/>
    <cellStyle name="Pourcentage 3" xfId="28"/>
  </cellStyles>
  <dxfs count="346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numFmt numFmtId="22" formatCode="mmm\-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border outline="0">
        <bottom style="medium">
          <color indexed="64"/>
        </bottom>
      </border>
    </dxf>
    <dxf>
      <border outline="0">
        <bottom style="medium">
          <color indexed="64"/>
        </bottom>
      </border>
    </dxf>
    <dxf>
      <numFmt numFmtId="167" formatCode="dd/mm/yy;@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dd/mm/yy;@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dd/mm/yy;@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9" formatCode="0.0%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dd/mm/yy;@"/>
      <fill>
        <patternFill patternType="none">
          <fgColor indexed="64"/>
          <bgColor indexed="65"/>
        </patternFill>
      </fill>
      <alignment horizontal="left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dd/mm/yy;@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dd/mm/yy;@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dd/mm/yy;@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dd/mm/yy;@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8" formatCode="0.0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dd/mm/yy;@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dd/mm/yy;@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dd/mm/yy;@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dd/mm/yy;@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dd/mm/yy;@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dd/mm/yy;@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000000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000000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000000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00000000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00000000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000000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000000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000000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000000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00000000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00000000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ill>
        <patternFill>
          <bgColor theme="0" tint="-0.14996795556505021"/>
        </patternFill>
      </fill>
    </dxf>
    <dxf>
      <font>
        <color theme="0"/>
      </font>
    </dxf>
    <dxf>
      <fill>
        <patternFill>
          <bgColor theme="0" tint="-0.14996795556505021"/>
        </patternFill>
      </fill>
    </dxf>
    <dxf>
      <font>
        <color theme="0"/>
      </font>
    </dxf>
  </dxfs>
  <tableStyles count="0" defaultTableStyle="TableStyleMedium9" defaultPivotStyle="PivotStyleLight16"/>
  <colors>
    <mruColors>
      <color rgb="FF66239D"/>
      <color rgb="FF0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16</xdr:row>
      <xdr:rowOff>53916</xdr:rowOff>
    </xdr:from>
    <xdr:to>
      <xdr:col>4</xdr:col>
      <xdr:colOff>112713</xdr:colOff>
      <xdr:row>20</xdr:row>
      <xdr:rowOff>149166</xdr:rowOff>
    </xdr:to>
    <xdr:sp macro="[0]!Formulaire_clic" textlink="">
      <xdr:nvSpPr>
        <xdr:cNvPr id="2" name="Chevron 1"/>
        <xdr:cNvSpPr/>
      </xdr:nvSpPr>
      <xdr:spPr bwMode="auto">
        <a:xfrm>
          <a:off x="1524000" y="3101916"/>
          <a:ext cx="1636713" cy="857250"/>
        </a:xfrm>
        <a:prstGeom prst="chevron">
          <a:avLst>
            <a:gd name="adj" fmla="val 24142"/>
          </a:avLst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lIns="180000" anchor="ctr"/>
        <a:lstStyle>
          <a:defPPr>
            <a:defRPr lang="fr-FR"/>
          </a:defPPr>
          <a:lvl1pPr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fontAlgn="auto">
            <a:spcBef>
              <a:spcPts val="0"/>
            </a:spcBef>
            <a:spcAft>
              <a:spcPts val="0"/>
            </a:spcAft>
            <a:defRPr/>
          </a:pPr>
          <a:r>
            <a:rPr lang="fr-FR" sz="1400">
              <a:solidFill>
                <a:schemeClr val="bg1"/>
              </a:solidFill>
              <a:cs typeface="Frutiger LT Std 55 Roman"/>
            </a:rPr>
            <a:t>GESTION</a:t>
          </a:r>
          <a:r>
            <a:rPr lang="fr-FR" sz="1400" baseline="0">
              <a:solidFill>
                <a:schemeClr val="bg1"/>
              </a:solidFill>
              <a:cs typeface="Frutiger LT Std 55 Roman"/>
            </a:rPr>
            <a:t> </a:t>
          </a:r>
          <a:r>
            <a:rPr lang="fr-FR" sz="1400">
              <a:solidFill>
                <a:schemeClr val="bg1"/>
              </a:solidFill>
              <a:cs typeface="Frutiger LT Std 55 Roman"/>
            </a:rPr>
            <a:t>DES DONNES</a:t>
          </a:r>
        </a:p>
      </xdr:txBody>
    </xdr:sp>
    <xdr:clientData/>
  </xdr:twoCellAnchor>
  <xdr:twoCellAnchor>
    <xdr:from>
      <xdr:col>3</xdr:col>
      <xdr:colOff>755650</xdr:colOff>
      <xdr:row>16</xdr:row>
      <xdr:rowOff>53916</xdr:rowOff>
    </xdr:from>
    <xdr:to>
      <xdr:col>6</xdr:col>
      <xdr:colOff>107950</xdr:colOff>
      <xdr:row>20</xdr:row>
      <xdr:rowOff>149166</xdr:rowOff>
    </xdr:to>
    <xdr:sp macro="" textlink="">
      <xdr:nvSpPr>
        <xdr:cNvPr id="3" name="Chevron 2"/>
        <xdr:cNvSpPr/>
      </xdr:nvSpPr>
      <xdr:spPr bwMode="auto">
        <a:xfrm>
          <a:off x="3041650" y="3101916"/>
          <a:ext cx="1638300" cy="857250"/>
        </a:xfrm>
        <a:prstGeom prst="chevron">
          <a:avLst>
            <a:gd name="adj" fmla="val 24142"/>
          </a:avLst>
        </a:prstGeom>
        <a:solidFill>
          <a:schemeClr val="accent4">
            <a:alpha val="81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lIns="180000" anchor="ctr"/>
        <a:lstStyle>
          <a:defPPr>
            <a:defRPr lang="fr-FR"/>
          </a:defPPr>
          <a:lvl1pPr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fontAlgn="auto">
            <a:spcBef>
              <a:spcPts val="0"/>
            </a:spcBef>
            <a:spcAft>
              <a:spcPts val="0"/>
            </a:spcAft>
            <a:defRPr/>
          </a:pPr>
          <a:r>
            <a:rPr lang="fr-FR" sz="1400">
              <a:solidFill>
                <a:schemeClr val="bg1"/>
              </a:solidFill>
              <a:latin typeface="+mn-lt"/>
              <a:cs typeface="Frutiger LT Std 55 Roman"/>
            </a:rPr>
            <a:t>Texte</a:t>
          </a:r>
        </a:p>
      </xdr:txBody>
    </xdr:sp>
    <xdr:clientData/>
  </xdr:twoCellAnchor>
  <xdr:twoCellAnchor>
    <xdr:from>
      <xdr:col>5</xdr:col>
      <xdr:colOff>750888</xdr:colOff>
      <xdr:row>16</xdr:row>
      <xdr:rowOff>53916</xdr:rowOff>
    </xdr:from>
    <xdr:to>
      <xdr:col>8</xdr:col>
      <xdr:colOff>100013</xdr:colOff>
      <xdr:row>20</xdr:row>
      <xdr:rowOff>149166</xdr:rowOff>
    </xdr:to>
    <xdr:sp macro="" textlink="">
      <xdr:nvSpPr>
        <xdr:cNvPr id="4" name="Chevron 3"/>
        <xdr:cNvSpPr/>
      </xdr:nvSpPr>
      <xdr:spPr bwMode="auto">
        <a:xfrm>
          <a:off x="4560888" y="3101916"/>
          <a:ext cx="1635125" cy="857250"/>
        </a:xfrm>
        <a:prstGeom prst="chevron">
          <a:avLst>
            <a:gd name="adj" fmla="val 24142"/>
          </a:avLst>
        </a:prstGeom>
        <a:solidFill>
          <a:srgbClr val="7A2182">
            <a:alpha val="65000"/>
          </a:srgb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lIns="180000" anchor="ctr"/>
        <a:lstStyle>
          <a:defPPr>
            <a:defRPr lang="fr-FR"/>
          </a:defPPr>
          <a:lvl1pPr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fontAlgn="auto">
            <a:spcBef>
              <a:spcPts val="0"/>
            </a:spcBef>
            <a:spcAft>
              <a:spcPts val="0"/>
            </a:spcAft>
            <a:defRPr/>
          </a:pPr>
          <a:r>
            <a:rPr lang="fr-FR" sz="1400">
              <a:solidFill>
                <a:schemeClr val="bg1"/>
              </a:solidFill>
              <a:cs typeface="Frutiger LT Std 55 Roman"/>
            </a:rPr>
            <a:t>Texte</a:t>
          </a:r>
          <a:endParaRPr lang="fr-FR" sz="1400">
            <a:solidFill>
              <a:schemeClr val="bg1"/>
            </a:solidFill>
            <a:latin typeface="+mj-lt"/>
            <a:cs typeface="Frutiger LT Std 55 Roman"/>
          </a:endParaRPr>
        </a:p>
      </xdr:txBody>
    </xdr:sp>
    <xdr:clientData/>
  </xdr:twoCellAnchor>
  <xdr:twoCellAnchor>
    <xdr:from>
      <xdr:col>7</xdr:col>
      <xdr:colOff>744538</xdr:colOff>
      <xdr:row>16</xdr:row>
      <xdr:rowOff>53916</xdr:rowOff>
    </xdr:from>
    <xdr:to>
      <xdr:col>10</xdr:col>
      <xdr:colOff>95250</xdr:colOff>
      <xdr:row>20</xdr:row>
      <xdr:rowOff>149166</xdr:rowOff>
    </xdr:to>
    <xdr:sp macro="" textlink="">
      <xdr:nvSpPr>
        <xdr:cNvPr id="5" name="Chevron 4"/>
        <xdr:cNvSpPr/>
      </xdr:nvSpPr>
      <xdr:spPr bwMode="auto">
        <a:xfrm>
          <a:off x="6078538" y="3101916"/>
          <a:ext cx="1636712" cy="857250"/>
        </a:xfrm>
        <a:prstGeom prst="chevron">
          <a:avLst>
            <a:gd name="adj" fmla="val 24142"/>
          </a:avLst>
        </a:prstGeom>
        <a:solidFill>
          <a:srgbClr val="7A2182">
            <a:alpha val="49000"/>
          </a:srgb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lIns="180000" anchor="ctr"/>
        <a:lstStyle>
          <a:defPPr>
            <a:defRPr lang="fr-FR"/>
          </a:defPPr>
          <a:lvl1pPr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fontAlgn="auto">
            <a:spcBef>
              <a:spcPts val="0"/>
            </a:spcBef>
            <a:spcAft>
              <a:spcPts val="0"/>
            </a:spcAft>
            <a:defRPr/>
          </a:pPr>
          <a:r>
            <a:rPr lang="fr-FR" sz="1400">
              <a:solidFill>
                <a:schemeClr val="bg1"/>
              </a:solidFill>
              <a:cs typeface="Frutiger LT Std 55 Roman"/>
            </a:rPr>
            <a:t>Texte</a:t>
          </a:r>
          <a:endParaRPr lang="fr-FR" sz="1400">
            <a:solidFill>
              <a:schemeClr val="bg1"/>
            </a:solidFill>
            <a:latin typeface="+mj-lt"/>
            <a:cs typeface="Frutiger LT Std 55 Roman"/>
          </a:endParaRPr>
        </a:p>
      </xdr:txBody>
    </xdr:sp>
    <xdr:clientData/>
  </xdr:twoCellAnchor>
  <xdr:twoCellAnchor>
    <xdr:from>
      <xdr:col>9</xdr:col>
      <xdr:colOff>738188</xdr:colOff>
      <xdr:row>16</xdr:row>
      <xdr:rowOff>53916</xdr:rowOff>
    </xdr:from>
    <xdr:to>
      <xdr:col>12</xdr:col>
      <xdr:colOff>88900</xdr:colOff>
      <xdr:row>20</xdr:row>
      <xdr:rowOff>149166</xdr:rowOff>
    </xdr:to>
    <xdr:sp macro="" textlink="">
      <xdr:nvSpPr>
        <xdr:cNvPr id="6" name="Chevron 5"/>
        <xdr:cNvSpPr/>
      </xdr:nvSpPr>
      <xdr:spPr bwMode="auto">
        <a:xfrm>
          <a:off x="7596188" y="3101916"/>
          <a:ext cx="1636712" cy="857250"/>
        </a:xfrm>
        <a:prstGeom prst="chevron">
          <a:avLst>
            <a:gd name="adj" fmla="val 24142"/>
          </a:avLst>
        </a:prstGeom>
        <a:solidFill>
          <a:srgbClr val="7A2182">
            <a:alpha val="35000"/>
          </a:srgb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lIns="180000" anchor="ctr"/>
        <a:lstStyle>
          <a:defPPr>
            <a:defRPr lang="fr-FR"/>
          </a:defPPr>
          <a:lvl1pPr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fontAlgn="auto">
            <a:spcBef>
              <a:spcPts val="0"/>
            </a:spcBef>
            <a:spcAft>
              <a:spcPts val="0"/>
            </a:spcAft>
            <a:defRPr/>
          </a:pPr>
          <a:r>
            <a:rPr lang="fr-FR" sz="1400">
              <a:solidFill>
                <a:schemeClr val="bg1"/>
              </a:solidFill>
              <a:cs typeface="Frutiger LT Std 55 Roman"/>
            </a:rPr>
            <a:t>Texte</a:t>
          </a:r>
          <a:endParaRPr lang="fr-FR" sz="1400">
            <a:solidFill>
              <a:schemeClr val="bg1"/>
            </a:solidFill>
            <a:latin typeface="+mj-lt"/>
            <a:cs typeface="Frutiger LT Std 55 Roman"/>
          </a:endParaRPr>
        </a:p>
      </xdr:txBody>
    </xdr:sp>
    <xdr:clientData/>
  </xdr:twoCellAnchor>
  <xdr:twoCellAnchor>
    <xdr:from>
      <xdr:col>1</xdr:col>
      <xdr:colOff>0</xdr:colOff>
      <xdr:row>8</xdr:row>
      <xdr:rowOff>35944</xdr:rowOff>
    </xdr:from>
    <xdr:to>
      <xdr:col>13</xdr:col>
      <xdr:colOff>0</xdr:colOff>
      <xdr:row>15</xdr:row>
      <xdr:rowOff>172470</xdr:rowOff>
    </xdr:to>
    <xdr:sp macro="" textlink="">
      <xdr:nvSpPr>
        <xdr:cNvPr id="7" name="Title 1"/>
        <xdr:cNvSpPr>
          <a:spLocks noGrp="1"/>
        </xdr:cNvSpPr>
      </xdr:nvSpPr>
      <xdr:spPr bwMode="auto">
        <a:xfrm>
          <a:off x="762000" y="1559944"/>
          <a:ext cx="9144000" cy="147002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="horz" wrap="square" lIns="91440" tIns="45720" rIns="91440" bIns="45720" numCol="1" anchor="ctr" anchorCtr="0" compatLnSpc="1">
          <a:prstTxWarp prst="textNoShape">
            <a:avLst/>
          </a:prstTxWarp>
        </a:bodyPr>
        <a:lstStyle>
          <a:lvl1pPr algn="ctr" rtl="0" fontAlgn="base">
            <a:spcBef>
              <a:spcPct val="0"/>
            </a:spcBef>
            <a:spcAft>
              <a:spcPct val="0"/>
            </a:spcAft>
            <a:defRPr sz="4400" kern="1200">
              <a:solidFill>
                <a:schemeClr val="tx1"/>
              </a:solidFill>
              <a:latin typeface="+mj-lt"/>
              <a:ea typeface="+mj-ea"/>
              <a:cs typeface="+mj-cs"/>
            </a:defRPr>
          </a:lvl1pPr>
          <a:lvl2pPr algn="ctr" rtl="0" fontAlgn="base">
            <a:spcBef>
              <a:spcPct val="0"/>
            </a:spcBef>
            <a:spcAft>
              <a:spcPct val="0"/>
            </a:spcAft>
            <a:defRPr sz="4400">
              <a:solidFill>
                <a:schemeClr val="tx1"/>
              </a:solidFill>
              <a:latin typeface="Calibri" pitchFamily="34" charset="0"/>
            </a:defRPr>
          </a:lvl2pPr>
          <a:lvl3pPr algn="ctr" rtl="0" fontAlgn="base">
            <a:spcBef>
              <a:spcPct val="0"/>
            </a:spcBef>
            <a:spcAft>
              <a:spcPct val="0"/>
            </a:spcAft>
            <a:defRPr sz="4400">
              <a:solidFill>
                <a:schemeClr val="tx1"/>
              </a:solidFill>
              <a:latin typeface="Calibri" pitchFamily="34" charset="0"/>
            </a:defRPr>
          </a:lvl3pPr>
          <a:lvl4pPr algn="ctr" rtl="0" fontAlgn="base">
            <a:spcBef>
              <a:spcPct val="0"/>
            </a:spcBef>
            <a:spcAft>
              <a:spcPct val="0"/>
            </a:spcAft>
            <a:defRPr sz="4400">
              <a:solidFill>
                <a:schemeClr val="tx1"/>
              </a:solidFill>
              <a:latin typeface="Calibri" pitchFamily="34" charset="0"/>
            </a:defRPr>
          </a:lvl4pPr>
          <a:lvl5pPr algn="ctr" rtl="0" fontAlgn="base">
            <a:spcBef>
              <a:spcPct val="0"/>
            </a:spcBef>
            <a:spcAft>
              <a:spcPct val="0"/>
            </a:spcAft>
            <a:defRPr sz="4400">
              <a:solidFill>
                <a:schemeClr val="tx1"/>
              </a:solidFill>
              <a:latin typeface="Calibri" pitchFamily="34" charset="0"/>
            </a:defRPr>
          </a:lvl5pPr>
          <a:lvl6pPr marL="457200" algn="ctr" rtl="0" fontAlgn="base">
            <a:spcBef>
              <a:spcPct val="0"/>
            </a:spcBef>
            <a:spcAft>
              <a:spcPct val="0"/>
            </a:spcAft>
            <a:defRPr sz="4400">
              <a:solidFill>
                <a:schemeClr val="tx1"/>
              </a:solidFill>
              <a:latin typeface="Calibri" pitchFamily="34" charset="0"/>
            </a:defRPr>
          </a:lvl6pPr>
          <a:lvl7pPr marL="914400" algn="ctr" rtl="0" fontAlgn="base">
            <a:spcBef>
              <a:spcPct val="0"/>
            </a:spcBef>
            <a:spcAft>
              <a:spcPct val="0"/>
            </a:spcAft>
            <a:defRPr sz="4400">
              <a:solidFill>
                <a:schemeClr val="tx1"/>
              </a:solidFill>
              <a:latin typeface="Calibri" pitchFamily="34" charset="0"/>
            </a:defRPr>
          </a:lvl7pPr>
          <a:lvl8pPr marL="1371600" algn="ctr" rtl="0" fontAlgn="base">
            <a:spcBef>
              <a:spcPct val="0"/>
            </a:spcBef>
            <a:spcAft>
              <a:spcPct val="0"/>
            </a:spcAft>
            <a:defRPr sz="4400">
              <a:solidFill>
                <a:schemeClr val="tx1"/>
              </a:solidFill>
              <a:latin typeface="Calibri" pitchFamily="34" charset="0"/>
            </a:defRPr>
          </a:lvl8pPr>
          <a:lvl9pPr marL="1828800" algn="ctr" rtl="0" fontAlgn="base">
            <a:spcBef>
              <a:spcPct val="0"/>
            </a:spcBef>
            <a:spcAft>
              <a:spcPct val="0"/>
            </a:spcAft>
            <a:defRPr sz="4400">
              <a:solidFill>
                <a:schemeClr val="tx1"/>
              </a:solidFill>
              <a:latin typeface="Calibri" pitchFamily="34" charset="0"/>
            </a:defRPr>
          </a:lvl9pPr>
        </a:lstStyle>
        <a:p>
          <a:r>
            <a:rPr lang="fr-FR" sz="6600" b="1">
              <a:latin typeface="+mn-lt"/>
              <a:cs typeface="Arial" pitchFamily="34" charset="0"/>
            </a:rPr>
            <a:t>Plan de</a:t>
          </a:r>
          <a:r>
            <a:rPr lang="fr-FR" sz="6600" b="1" baseline="0">
              <a:latin typeface="+mn-lt"/>
              <a:cs typeface="Arial" pitchFamily="34" charset="0"/>
            </a:rPr>
            <a:t> développement</a:t>
          </a:r>
          <a:endParaRPr lang="fr-FR" sz="6600">
            <a:latin typeface="+mn-lt"/>
            <a:cs typeface="Arial" pitchFamily="34" charset="0"/>
          </a:endParaRPr>
        </a:p>
      </xdr:txBody>
    </xdr:sp>
    <xdr:clientData/>
  </xdr:twoCellAnchor>
  <xdr:twoCellAnchor>
    <xdr:from>
      <xdr:col>1</xdr:col>
      <xdr:colOff>8986</xdr:colOff>
      <xdr:row>0</xdr:row>
      <xdr:rowOff>0</xdr:rowOff>
    </xdr:from>
    <xdr:to>
      <xdr:col>13</xdr:col>
      <xdr:colOff>17972</xdr:colOff>
      <xdr:row>35</xdr:row>
      <xdr:rowOff>179717</xdr:rowOff>
    </xdr:to>
    <xdr:sp macro="" textlink="">
      <xdr:nvSpPr>
        <xdr:cNvPr id="11" name="Rectangle 10"/>
        <xdr:cNvSpPr/>
      </xdr:nvSpPr>
      <xdr:spPr>
        <a:xfrm>
          <a:off x="770986" y="0"/>
          <a:ext cx="9152986" cy="6847217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0</xdr:row>
      <xdr:rowOff>19050</xdr:rowOff>
    </xdr:from>
    <xdr:to>
      <xdr:col>2</xdr:col>
      <xdr:colOff>752475</xdr:colOff>
      <xdr:row>2</xdr:row>
      <xdr:rowOff>28576</xdr:rowOff>
    </xdr:to>
    <xdr:sp macro="[0]!Formulaire_clic" textlink="">
      <xdr:nvSpPr>
        <xdr:cNvPr id="2" name="Rectangle à coins arrondis 1"/>
        <xdr:cNvSpPr/>
      </xdr:nvSpPr>
      <xdr:spPr>
        <a:xfrm>
          <a:off x="19050" y="19050"/>
          <a:ext cx="2362200" cy="390526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GRILLE  DE  GESTION  DES  DONNEES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012846/AppData/Local/Microsoft/Windows/Temporary%20Internet%20Files/Content.Outlook/FOARYSF8/Formulaire%20de%20saisie%2018_10_201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 Général"/>
      <sheetName val="BASE"/>
      <sheetName val="BASE_save"/>
      <sheetName val="Listes"/>
      <sheetName val="Formulaire de saisie 18_10_2016"/>
    </sheetNames>
    <sheetDataSet>
      <sheetData sheetId="0" refreshError="1"/>
      <sheetData sheetId="1" refreshError="1"/>
      <sheetData sheetId="2" refreshError="1"/>
      <sheetData sheetId="3"/>
      <sheetData sheetId="4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3:MX9" totalsRowShown="0" headerRowDxfId="341">
  <autoFilter ref="A3:MX9"/>
  <tableColumns count="362">
    <tableColumn id="1" name="codagce" dataDxfId="340">
      <calculatedColumnFormula>H4&amp;"_"&amp;B4&amp;"_"&amp;P4</calculatedColumnFormula>
    </tableColumn>
    <tableColumn id="2" name="RRI" dataDxfId="339" dataCellStyle="Normal_Feuil1"/>
    <tableColumn id="3" name="Agence principale" dataDxfId="338" dataCellStyle="Normal_Feuil1"/>
    <tableColumn id="4" name="Entité" dataDxfId="337" dataCellStyle="Normal 2"/>
    <tableColumn id="5" name="Type Apporteur_x000a_(Aga ou Exclusif ou INSP)" dataDxfId="336" dataCellStyle="Normal 2"/>
    <tableColumn id="6" name="Etat en cours" dataDxfId="335"/>
    <tableColumn id="8" name="Région" dataDxfId="334" dataCellStyle="Normal 2"/>
    <tableColumn id="9" name="Circ" dataDxfId="333" dataCellStyle="Normal 2"/>
    <tableColumn id="10" name="Idr" dataDxfId="332" dataCellStyle="Normal 2"/>
    <tableColumn id="13" name="Circ1" dataDxfId="331" dataCellStyle="Normal 2"/>
    <tableColumn id="14" name="GI" dataDxfId="330" dataCellStyle="Normal_Feuil1"/>
    <tableColumn id="15" name="GI en +"/>
    <tableColumn id="16" name="GI en -" dataDxfId="329" dataCellStyle="Normal_Feuil1"/>
    <tableColumn id="12" name="Association +" dataDxfId="328" dataCellStyle="Normal_Feuil1"/>
    <tableColumn id="11" name="Association -" dataDxfId="327" dataCellStyle="Normal_Feuil1"/>
    <tableColumn id="7" name="AGENCES" dataDxfId="326" dataCellStyle="Normal_Feuil1"/>
    <tableColumn id="17" name="Libellé EE" dataDxfId="325" dataCellStyle="Normal 2"/>
    <tableColumn id="18" name="Civilité1" dataDxfId="324" dataCellStyle="Normal_Feuil1"/>
    <tableColumn id="19" name="Civilité2" dataDxfId="323" dataCellStyle="Normal_Feuil1"/>
    <tableColumn id="20" name="Civilité3" dataDxfId="322" dataCellStyle="Normal_Feuil1"/>
    <tableColumn id="21" name="Civilité4" dataDxfId="321" dataCellStyle="Normal_Feuil1"/>
    <tableColumn id="22" name="Civilité5" dataDxfId="320" dataCellStyle="Normal_Feuil1"/>
    <tableColumn id="23" name="Nom1" dataDxfId="319" dataCellStyle="Normal_Feuil1"/>
    <tableColumn id="24" name="nom2" dataDxfId="318" dataCellStyle="Normal_Feuil1"/>
    <tableColumn id="25" name="Nom3" dataDxfId="317" dataCellStyle="Normal_Feuil1"/>
    <tableColumn id="26" name="Nom4" dataDxfId="316" dataCellStyle="Normal_Feuil1"/>
    <tableColumn id="27" name="Nom5" dataDxfId="315" dataCellStyle="Normal_Feuil1"/>
    <tableColumn id="28" name="ORIAS 1" dataDxfId="314" dataCellStyle="Normal_Feuil1"/>
    <tableColumn id="29" name="ORIAS 2" dataDxfId="313" dataCellStyle="Normal_Feuil1"/>
    <tableColumn id="30" name="ORIAS 3" dataDxfId="312" dataCellStyle="Normal_Feuil1"/>
    <tableColumn id="31" name="ORIAS 4" dataDxfId="311" dataCellStyle="Normal_Feuil1"/>
    <tableColumn id="32" name="ORIAS 5" dataDxfId="310" dataCellStyle="Normal_Feuil1"/>
    <tableColumn id="33" name="Nominations1" dataDxfId="309" dataCellStyle="Normal_Feuil1"/>
    <tableColumn id="34" name="Nominations2" dataDxfId="308" dataCellStyle="Normal_Feuil1"/>
    <tableColumn id="35" name="Nominations3" dataDxfId="307" dataCellStyle="Normal_Feuil1"/>
    <tableColumn id="36" name="Nominations4" dataDxfId="306" dataCellStyle="Normal_Feuil1"/>
    <tableColumn id="37" name="Nominations5" dataDxfId="305" dataCellStyle="Normal_Feuil1"/>
    <tableColumn id="38" name="Naissance1"/>
    <tableColumn id="39" name="Naissance2" dataDxfId="304" dataCellStyle="Normal_Feuil1"/>
    <tableColumn id="40" name="Naissance3" dataDxfId="303" dataCellStyle="Normal_Feuil1"/>
    <tableColumn id="41" name="Naissance4"/>
    <tableColumn id="42" name="Naissance5"/>
    <tableColumn id="43" name="Adresse 1" dataDxfId="302" dataCellStyle="Normal_Feuil1"/>
    <tableColumn id="44" name="Adresse 2" dataDxfId="301" dataCellStyle="Normal_Feuil1"/>
    <tableColumn id="45" name="adresse complete " dataDxfId="300" dataCellStyle="Normal_Feuil1"/>
    <tableColumn id="46" name="CP" dataDxfId="299" dataCellStyle="Normal_Feuil1"/>
    <tableColumn id="47" name="Ville" dataDxfId="298" dataCellStyle="Normal_Feuil1"/>
    <tableColumn id="48" name="Téléphone" dataDxfId="297" dataCellStyle="Normal_Feuil1"/>
    <tableColumn id="49" name="Adresse e_mail" dataDxfId="296" dataCellStyle="Normal_Feuil1"/>
    <tableColumn id="50" name="Nom DR" dataDxfId="295" dataCellStyle="Normal 2"/>
    <tableColumn id="51" name="Nom Inspecteur" dataDxfId="294" dataCellStyle="Normal 2"/>
    <tableColumn id="52" name="S" dataDxfId="293" dataCellStyle="Normal 2"/>
    <tableColumn id="53" name="Statut juridique" dataDxfId="292" dataCellStyle="Normal 2"/>
    <tableColumn id="54" name="Corresp AFER" dataDxfId="291" dataCellStyle="Normal 2"/>
    <tableColumn id="55" name="Segment s 0" dataDxfId="290" dataCellStyle="Normal_Feuil1"/>
    <tableColumn id="56" name="Segments" dataDxfId="289" dataCellStyle="Normal_Feuil1"/>
    <tableColumn id="57" name="JA associés" dataDxfId="288" dataCellStyle="Normal_Feuil1"/>
    <tableColumn id="58" name="Segments JA" dataDxfId="287" dataCellStyle="Normal_Feuil1"/>
    <tableColumn id="59" name="Segment1" dataDxfId="286" dataCellStyle="Normal_Feuil1"/>
    <tableColumn id="60" name="Cions" dataDxfId="285" dataCellStyle="Normal_Feuil1"/>
    <tableColumn id="61" name="Cion Iard A-3" dataDxfId="284" dataCellStyle="Normal_Feuil1"/>
    <tableColumn id="62" name="Cion Vie A-3" dataDxfId="283" dataCellStyle="Normal_Feuil1"/>
    <tableColumn id="63" name="Total Cion A-3" dataDxfId="282" dataCellStyle="Normal_Feuil1"/>
    <tableColumn id="64" name="Cion Iard A-2" dataDxfId="281" dataCellStyle="Normal_Feuil1"/>
    <tableColumn id="65" name="Cion Vie A-2" dataDxfId="280" dataCellStyle="Normal_Feuil1"/>
    <tableColumn id="66" name="Total Cion A-2" dataDxfId="279" dataCellStyle="Normal_Feuil1"/>
    <tableColumn id="67" name="Cion Iard A-1" dataDxfId="278" dataCellStyle="Normal_Feuil1"/>
    <tableColumn id="68" name="Cion Vie A-1" dataDxfId="277" dataCellStyle="Normal_Feuil1"/>
    <tableColumn id="69" name="Total Cion A-1" dataDxfId="276" dataCellStyle="Normal_Feuil1"/>
    <tableColumn id="70" name="Orientation" dataDxfId="275" dataCellStyle="Normal_Feuil1"/>
    <tableColumn id="71" name="ORIENTATION2" dataDxfId="274" dataCellStyle="Normal_Feuil1"/>
    <tableColumn id="72" name="Orient1" dataDxfId="273" dataCellStyle="Normal_Feuil1"/>
    <tableColumn id="73" name="ASSOS_en_cours" dataDxfId="272" dataCellStyle="Normal_Feuil1"/>
    <tableColumn id="74" name="ASSOS année A" dataDxfId="271" dataCellStyle="Normal_Feuil1"/>
    <tableColumn id="75" name="ASSOS à 2-3 ans" dataDxfId="270" dataCellStyle="Normal_Feuil1"/>
    <tableColumn id="76" name="ASSOS à 5 ans" dataDxfId="269" dataCellStyle="Normal_Feuil1"/>
    <tableColumn id="77" name="COLLAB CIAL_en_cours" dataDxfId="268" dataCellStyle="Normal_Feuil1"/>
    <tableColumn id="78" name="COLLAB CIAL année A" dataDxfId="267" dataCellStyle="Normal_Feuil1"/>
    <tableColumn id="79" name="COLLAB CIAL à 2-3 ans" dataDxfId="266" dataCellStyle="Normal_Feuil1"/>
    <tableColumn id="80" name="COLLAB CIAL à 5 ans" dataDxfId="265" dataCellStyle="Normal_Feuil1"/>
    <tableColumn id="81" name="PDV_en_cours" dataDxfId="264" dataCellStyle="Normal_Feuil1"/>
    <tableColumn id="82" name="PDV année A" dataDxfId="263" dataCellStyle="Normal_Feuil1"/>
    <tableColumn id="83" name="PDV à 2-3 ans" dataDxfId="262" dataCellStyle="Normal_Feuil1"/>
    <tableColumn id="84" name="PDV à 5 ans" dataDxfId="261" dataCellStyle="Normal_Feuil1"/>
    <tableColumn id="85" name="PDV _ adresse" dataDxfId="260" dataCellStyle="Normal_Feuil1"/>
    <tableColumn id="86" name="PdV secondaire non codé" dataDxfId="259" dataCellStyle="Normal_Feuil1"/>
    <tableColumn id="87" name="AGA1_Profil priorité" dataDxfId="258" dataCellStyle="Normal_Feuil1"/>
    <tableColumn id="88" name="AGA1_Profil secondaire" dataDxfId="257" dataCellStyle="Normal_Feuil1"/>
    <tableColumn id="89" name="AGA2_Profil priorité" dataDxfId="256" dataCellStyle="Normal_Feuil1"/>
    <tableColumn id="90" name="AGA2_Profil secondaire" dataDxfId="255" dataCellStyle="Normal_Feuil1"/>
    <tableColumn id="91" name="ETP Nbe" dataDxfId="254" dataCellStyle="Normal_Feuil1"/>
    <tableColumn id="92" name="ETP CDI" dataDxfId="253" dataCellStyle="Normal_Feuil1"/>
    <tableColumn id="93" name="ETP CDD" dataDxfId="252" dataCellStyle="Normal_Feuil1"/>
    <tableColumn id="94" name="ETP Alternance" dataDxfId="251" dataCellStyle="Normal_Feuil1"/>
    <tableColumn id="95" name="Epouse" dataDxfId="250"/>
    <tableColumn id="96" name="COLLAB1_Nom" dataDxfId="249" dataCellStyle="Normal_Feuil1"/>
    <tableColumn id="97" name="COLLAB2_Nom" dataDxfId="248" dataCellStyle="Normal_Feuil1"/>
    <tableColumn id="98" name="COLLAB3_Nom" dataDxfId="247" dataCellStyle="Normal_Feuil1"/>
    <tableColumn id="99" name="COLLAB4_Nom" dataDxfId="246" dataCellStyle="Normal_Feuil1"/>
    <tableColumn id="100" name="COLLAB1_Prénom" dataDxfId="245" dataCellStyle="Normal_Feuil1"/>
    <tableColumn id="101" name="COLLAB2_Prénom" dataDxfId="244" dataCellStyle="Normal_Feuil1"/>
    <tableColumn id="102" name="COLLAB3_Prénom" dataDxfId="243" dataCellStyle="Normal_Feuil1"/>
    <tableColumn id="103" name="COLLAB4_Prénom" dataDxfId="242" dataCellStyle="Normal_Feuil1"/>
    <tableColumn id="104" name="COLLAB1_D15" dataDxfId="241" dataCellStyle="Normal_Feuil1"/>
    <tableColumn id="105" name="COLLAB2_D15" dataDxfId="240" dataCellStyle="Normal_Feuil1"/>
    <tableColumn id="106" name="COLLAB3_D15" dataDxfId="239" dataCellStyle="Normal_Feuil1"/>
    <tableColumn id="107" name="COLLAB4_D15" dataDxfId="238" dataCellStyle="Normal_Feuil1"/>
    <tableColumn id="108" name="COLLAB1_Ancienneté" dataDxfId="237" dataCellStyle="Normal_Feuil1"/>
    <tableColumn id="109" name="COLLAB2_Ancienneté" dataDxfId="236" dataCellStyle="Normal_Feuil1"/>
    <tableColumn id="110" name="COLLAB3_Ancienneté" dataDxfId="235" dataCellStyle="Normal_Feuil1"/>
    <tableColumn id="111" name="COLLAB4_Ancienneté" dataDxfId="234" dataCellStyle="Normal_Feuil1"/>
    <tableColumn id="112" name="COLLAB1_ProfilAgent" dataDxfId="233" dataCellStyle="Normal_Feuil1"/>
    <tableColumn id="113" name="COLLAB2_ProfilAgent" dataDxfId="232" dataCellStyle="Normal_Feuil1"/>
    <tableColumn id="114" name="COLLAB3_ProfilAgent" dataDxfId="231" dataCellStyle="Normal_Feuil1"/>
    <tableColumn id="115" name="COLLAB4_ProfilAgent" dataDxfId="230" dataCellStyle="Normal_Feuil1"/>
    <tableColumn id="116" name="COLLAB1_si Oui,_x000a_quand ?" dataDxfId="229" dataCellStyle="Normal_Feuil1"/>
    <tableColumn id="117" name="COLLAB2_si Oui,_x000a_quand ?" dataDxfId="228" dataCellStyle="Normal_Feuil1"/>
    <tableColumn id="118" name="COLLAB3_si Oui,_x000a_quand ?" dataDxfId="227" dataCellStyle="Normal_Feuil1"/>
    <tableColumn id="119" name="COLLAB4_si Oui,_x000a_quand ?" dataDxfId="226" dataCellStyle="Normal_Feuil1"/>
    <tableColumn id="120" name="COLLAB1_Marché priorité" dataDxfId="225" dataCellStyle="Normal_Feuil1"/>
    <tableColumn id="121" name="COLLAB2_Marché priorité" dataDxfId="224" dataCellStyle="Normal_Feuil1"/>
    <tableColumn id="122" name="COLLAB3_Marché priorité" dataDxfId="223" dataCellStyle="Normal_Feuil1"/>
    <tableColumn id="123" name="COLLAB4_Marché priorité" dataDxfId="222" dataCellStyle="Normal_Feuil1"/>
    <tableColumn id="124" name="COLLAB1_Invest. Cie sur la période en euro" dataDxfId="221" dataCellStyle="Normal_Feuil1"/>
    <tableColumn id="125" name="COLLAB2_Invest. Cie sur la période en euro" dataDxfId="220" dataCellStyle="Normal_Feuil1"/>
    <tableColumn id="126" name="COLLAB3_Invest. Cie sur la période en euro" dataDxfId="219" dataCellStyle="Normal_Feuil1"/>
    <tableColumn id="127" name="COLLAB4_Invest. Cie sur la période en euro" dataDxfId="218" dataCellStyle="Normal_Feuil1"/>
    <tableColumn id="128" name="COLLAB1_Quelle durée" dataDxfId="217" dataCellStyle="Normal_Feuil1"/>
    <tableColumn id="129" name="COLLAB2_Quelle durée" dataDxfId="216" dataCellStyle="Normal_Feuil1"/>
    <tableColumn id="130" name="COLLAB3_Quelle durée" dataDxfId="215" dataCellStyle="Normal_Feuil1"/>
    <tableColumn id="131" name="COLLAB4_Quelle durée" dataDxfId="214" dataCellStyle="Normal_Feuil1"/>
    <tableColumn id="132" name="COLLAB1_DateFin" dataDxfId="213" dataCellStyle="Normal_Feuil1"/>
    <tableColumn id="133" name="COLLAB2_DateFin" dataDxfId="212" dataCellStyle="Normal_Feuil1"/>
    <tableColumn id="134" name="COLLAB3_DateFin" dataDxfId="211" dataCellStyle="Normal_Feuil1"/>
    <tableColumn id="135" name="COLLAB4_DateFin" dataDxfId="210" dataCellStyle="Normal_Feuil1"/>
    <tableColumn id="136" name="Capacité à manager des collab Ciaux _ Quand" dataDxfId="209" dataCellStyle="Normal_Feuil1"/>
    <tableColumn id="137" name="GESTION CONFIEE" dataDxfId="208" dataCellStyle="Normal_Feuil1"/>
    <tableColumn id="138" name="début_confié" dataDxfId="207" dataCellStyle="Normal_Feuil1"/>
    <tableColumn id="139" name="fin_confié" dataDxfId="206" dataCellStyle="Normal_Feuil1"/>
    <tableColumn id="140" name="%confié" dataDxfId="205" dataCellStyle="Normal_Feuil1"/>
    <tableColumn id="141" name="Montant_confié" dataDxfId="204" dataCellStyle="Normal_Feuil1"/>
    <tableColumn id="142" name="%payé" dataDxfId="203" dataCellStyle="Normal_Feuil1"/>
    <tableColumn id="143" name="Plan" dataDxfId="202" dataCellStyle="Normal_Feuil1"/>
    <tableColumn id="144" name="Départ Agent1" dataDxfId="201" dataCellStyle="Normal_Feuil1"/>
    <tableColumn id="145" name="Départ Agent2" dataDxfId="200" dataCellStyle="Normal_Feuil1"/>
    <tableColumn id="146" name="Motif départ Agent1" dataDxfId="199" dataCellStyle="Normal_Feuil1"/>
    <tableColumn id="147" name="Motif départ Agent2" dataDxfId="198" dataCellStyle="Normal_Feuil1"/>
    <tableColumn id="148" name="exercie Départ1" dataDxfId="197" dataCellStyle="Normal_Feuil1"/>
    <tableColumn id="149" name="exercie Départ2" dataDxfId="196" dataCellStyle="Normal_Feuil1"/>
    <tableColumn id="150" name="quadrim Départ1" dataDxfId="195" dataCellStyle="Normal_Feuil1"/>
    <tableColumn id="151" name="quadrim Départ2" dataDxfId="194" dataCellStyle="Normal_Feuil1"/>
    <tableColumn id="152" name="Réalisé Départ1" dataDxfId="193" dataCellStyle="Normal_Feuil1"/>
    <tableColumn id="153" name="Réalisé Départ2" dataDxfId="192" dataCellStyle="Normal_Feuil1"/>
    <tableColumn id="154" name="Recrutement1" dataDxfId="191" dataCellStyle="Normal_Feuil1"/>
    <tableColumn id="155" name="Recrutement2" dataDxfId="190" dataCellStyle="Normal_Feuil1"/>
    <tableColumn id="156" name="exercice Recrut1" dataDxfId="189" dataCellStyle="Normal_Feuil1"/>
    <tableColumn id="157" name="exercice Recrut2" dataDxfId="188" dataCellStyle="Normal_Feuil1"/>
    <tableColumn id="158" name="quadrim Recrut1" dataDxfId="187" dataCellStyle="Normal_Feuil1"/>
    <tableColumn id="159" name="quadrim Recrut2" dataDxfId="186" dataCellStyle="Normal_Feuil1"/>
    <tableColumn id="160" name="Réalisé Recrut1" dataDxfId="185" dataCellStyle="Normal_Feuil1"/>
    <tableColumn id="161" name="Réalisé Recrut2" dataDxfId="184" dataCellStyle="Normal_Feuil1"/>
    <tableColumn id="162" name="Nomination1" dataDxfId="183" dataCellStyle="Normal_Feuil1"/>
    <tableColumn id="163" name="Nomination2" dataDxfId="182" dataCellStyle="Normal_Feuil1"/>
    <tableColumn id="164" name="exercice Nomi1" dataDxfId="181" dataCellStyle="Normal_Feuil1"/>
    <tableColumn id="165" name="exercice Nomi2" dataDxfId="180" dataCellStyle="Normal_Feuil1"/>
    <tableColumn id="166" name="quadrim Nomi1" dataDxfId="179" dataCellStyle="Normal_Feuil1"/>
    <tableColumn id="167" name="quadrim Nomi2" dataDxfId="178" dataCellStyle="Normal_Feuil1"/>
    <tableColumn id="168" name="Réalisé Nomi1" dataDxfId="177" dataCellStyle="Normal_Feuil1"/>
    <tableColumn id="169" name="Réalisé Nomi13" dataDxfId="176" dataCellStyle="Normal_Feuil1"/>
    <tableColumn id="170" name="Mouvement agence" dataDxfId="175" dataCellStyle="Normal_Feuil1"/>
    <tableColumn id="171" name="exercice Mvt agence" dataDxfId="174" dataCellStyle="Normal_Feuil1"/>
    <tableColumn id="172" name="quadrim Mvt Agence" dataDxfId="173" dataCellStyle="Normal_Feuil1"/>
    <tableColumn id="173" name="Réalisé Mvt agence" dataDxfId="172" dataCellStyle="Normal_Feuil1"/>
    <tableColumn id="174" name="Prev Association + ou -" dataDxfId="171" dataCellStyle="Normal_Feuil1"/>
    <tableColumn id="175" name="Prev Nbre AGA" dataDxfId="170" dataCellStyle="Normal_Feuil1"/>
    <tableColumn id="176" name="Prev GI" dataDxfId="169" dataCellStyle="Normal_Feuil1"/>
    <tableColumn id="177" name="Implantation" dataDxfId="168" dataCellStyle="Normal_Feuil1"/>
    <tableColumn id="178" name="Ctre ville" dataDxfId="167" dataCellStyle="Normal_Feuil1"/>
    <tableColumn id="179" name="Périphérie" dataDxfId="166" dataCellStyle="Normal_Feuil1"/>
    <tableColumn id="180" name="Nouveau quartier" dataDxfId="165" dataCellStyle="Normal_Feuil1"/>
    <tableColumn id="181" name="Ctre Cial" dataDxfId="164" dataCellStyle="Normal_Feuil1"/>
    <tableColumn id="182" name="Parking clients" dataDxfId="163" dataCellStyle="Normal_Feuil1"/>
    <tableColumn id="183" name="Commentaire   0=néant 1=exceptionnel 2=fort 3=moyen 4=faible" dataDxfId="162" dataCellStyle="Normal_Feuil1"/>
    <tableColumn id="184" name="Commentaires  1=TB - A conserver  2=AB - Pas urgence  3=M - A modifier  4=Modif.impossible" dataDxfId="161" dataCellStyle="Normal_Feuil1"/>
    <tableColumn id="185" name="Commentaires  1=Enseignes+ vitrine+ mobilier  2=Enseignes+vitrine  3=Vitrine+ mobilier  4=Néant" dataDxfId="160" dataCellStyle="Normal_Feuil1"/>
    <tableColumn id="186" name="Mise à l'image INTERNE prévue en ?" dataDxfId="159" dataCellStyle="Normal_Feuil1"/>
    <tableColumn id="187" name="Déménagement prévu en ?" dataDxfId="158" dataCellStyle="Normal_Feuil1"/>
    <tableColumn id="188" name="Commentaires:   1=trop petit ss chgt effectif. 2=augment. effectif  3=réduct. effectif  4=coût actuel  5=amélior. situation  6=amélior. vitrine  7=regroup. autre RRI  8=fin de bail  9=chgt titulaire  10=potentiel cial insuf. avec chgt ville  11=potentiel " dataDxfId="157" dataCellStyle="Normal_Feuil1"/>
    <tableColumn id="189" name="Géo" dataDxfId="156"/>
    <tableColumn id="190" name="Code Insee commune" dataDxfId="155" dataCellStyle="Normal_Feuil1"/>
    <tableColumn id="191" name="Geo_point_d2" dataDxfId="154" dataCellStyle="Normal_Feuil1"/>
    <tableColumn id="192" name="YG" dataDxfId="153" dataCellStyle="Normal_Feuil1"/>
    <tableColumn id="193" name="XG" dataDxfId="152" dataCellStyle="Normal_Feuil1"/>
    <tableColumn id="194" name="Lien Google Map" dataDxfId="151" dataCellStyle="Lien hypertexte 4"/>
    <tableColumn id="195" name="Bassins de Vie" dataDxfId="150" dataCellStyle="Normal_Feuil1"/>
    <tableColumn id="196" name="Libellé Bassin" dataDxfId="149" dataCellStyle="Normal_Feuil1"/>
    <tableColumn id="197" name="Population 2013 bassin de vie" dataDxfId="148" dataCellStyle="Normal_Feuil1"/>
    <tableColumn id="198" name="Nb clients Aviva 2016 sur BdV" dataDxfId="147" dataCellStyle="Normal 2"/>
    <tableColumn id="199" name="Taux_pénétration" dataDxfId="146" dataCellStyle="Pourcentage"/>
    <tableColumn id="200" name="CA TOTAL AVIVA 2016 sur BdV_stock IARD _ Encours VIE" dataDxfId="145" dataCellStyle="Normal 2"/>
    <tableColumn id="201" name="NB TOTAL contrats AVIVA 2016 sur BdV" dataDxfId="144" dataCellStyle="Normal 2"/>
    <tableColumn id="202" name="Nb PDV 2016 dans BdV" dataDxfId="143" dataCellStyle="Normal_Feuil1"/>
    <tableColumn id="203" name="ZEC" dataDxfId="142" dataCellStyle="Normal_Feuil1"/>
    <tableColumn id="204" name="Observations"/>
    <tableColumn id="205" name="Observations sur la durée du Plan Réseau" dataDxfId="141" dataCellStyle="Normal_Feuil1"/>
    <tableColumn id="206" name="Date fin de financement du Ptf" dataDxfId="140" dataCellStyle="Normal_Feuil1"/>
    <tableColumn id="207" name="Capacité d'investissement de l'agence" dataDxfId="139" dataCellStyle="Normal_Feuil1"/>
    <tableColumn id="208" name="PTF Prévoyance à potentiel de transfert" dataDxfId="138" dataCellStyle="Normal_Feuil1"/>
    <tableColumn id="209" name="Ptf Prév en Nb" dataDxfId="137" dataCellStyle="Normal 2"/>
    <tableColumn id="210" name="Ptf Prév en Montant" dataDxfId="136" dataCellStyle="Normal 2"/>
    <tableColumn id="211" name="Ptf courtage" dataDxfId="135" dataCellStyle="Normal 2"/>
    <tableColumn id="212" name="Ptf courtage en Nb" dataDxfId="134" dataCellStyle="Normal 2"/>
    <tableColumn id="213" name="Ptf courtage en Montant" dataDxfId="133" dataCellStyle="Normal 2"/>
    <tableColumn id="214" name="Budgets"/>
    <tableColumn id="215" name="Création Q1" dataDxfId="132" dataCellStyle="Normal_Feuil1"/>
    <tableColumn id="216" name="Création Q2" dataDxfId="131" dataCellStyle="Normal 2"/>
    <tableColumn id="217" name="Création Q3" dataDxfId="130" dataCellStyle="Normal 2"/>
    <tableColumn id="218" name="Réorg Q1" dataDxfId="129" dataCellStyle="Normal_Feuil1"/>
    <tableColumn id="219" name="Réorg Q2" dataDxfId="128" dataCellStyle="Normal 2"/>
    <tableColumn id="220" name="Réorg Q3" dataDxfId="127" dataCellStyle="Normal 2"/>
    <tableColumn id="221" name="Alloc collab Cial Q1" dataDxfId="126" dataCellStyle="Normal 2"/>
    <tableColumn id="222" name="Alloc collab Cial Q2" dataDxfId="125" dataCellStyle="Normal 2"/>
    <tableColumn id="223" name="Alloc collab Cial Q3" dataDxfId="124" dataCellStyle="Normal 2"/>
    <tableColumn id="224" name="Alloc. Réorg. Effectif agce Q1" dataDxfId="123" dataCellStyle="Normal_Feuil1"/>
    <tableColumn id="225" name="Alloc. Réorg. Effectif agce Q2" dataDxfId="122" dataCellStyle="Normal 2"/>
    <tableColumn id="226" name="Alloc. Réorg. Effectif agce Q3" dataDxfId="121" dataCellStyle="Normal 2"/>
    <tableColumn id="227" name="Alloc. Achat &amp; rénov. Local Q1" dataDxfId="120" dataCellStyle="Normal_Feuil1"/>
    <tableColumn id="228" name="Alloc. Achat &amp; rénov. Local Q2" dataDxfId="119" dataCellStyle="Normal 2"/>
    <tableColumn id="229" name="Alloc. Achat &amp; rénov. Local Q3" dataDxfId="118" dataCellStyle="Normal 2"/>
    <tableColumn id="230" name="Participation sur mobilier d'agence Q1" dataDxfId="117" dataCellStyle="Normal_Feuil1"/>
    <tableColumn id="231" name="Participation sur mobilier d'agence Q2" dataDxfId="116" dataCellStyle="Normal 2"/>
    <tableColumn id="232" name="Participation sur mobilier d'agence Q3" dataDxfId="115" dataCellStyle="Normal 2"/>
    <tableColumn id="233" name="Loyers Q1" dataDxfId="114" dataCellStyle="Normal_Feuil1"/>
    <tableColumn id="234" name="Loyers Q2" dataDxfId="113" dataCellStyle="Normal 2"/>
    <tableColumn id="235" name="Loyers Q3" dataDxfId="112" dataCellStyle="Normal 2"/>
    <tableColumn id="236" name="Formations Q1" dataDxfId="111" dataCellStyle="Normal_Feuil1"/>
    <tableColumn id="237" name="Formations Q2" dataDxfId="110" dataCellStyle="Normal 2"/>
    <tableColumn id="238" name="Formations Q3" dataDxfId="109" dataCellStyle="Normal 2"/>
    <tableColumn id="239" name="Ouverture PdV suppl. Q1" dataDxfId="108" dataCellStyle="Normal_Feuil1"/>
    <tableColumn id="240" name="Ouverture PdV suppl. Q2" dataDxfId="107" dataCellStyle="Normal 2"/>
    <tableColumn id="241" name="Ouverture PdV suppl. Q3" dataDxfId="106" dataCellStyle="Normal 2"/>
    <tableColumn id="242" name="budget libre Q1" dataDxfId="105" dataCellStyle="Normal 2"/>
    <tableColumn id="243" name="budget libre Q2" dataDxfId="104" dataCellStyle="Normal 2"/>
    <tableColumn id="244" name="budget libre Q3" dataDxfId="103" dataCellStyle="Normal 2"/>
    <tableColumn id="245" name="Budget Collab" dataDxfId="102" dataCellStyle="Normal_Feuil1"/>
    <tableColumn id="246" name="Pro. - TNS_x000a_année A" dataDxfId="101" dataCellStyle="Normal_Feuil1"/>
    <tableColumn id="247" name="Pro. - TNS_x000a_année + 1" dataDxfId="100" dataCellStyle="Normal_Feuil1"/>
    <tableColumn id="248" name="Pro. - TNS_x000a_année + 2" dataDxfId="99" dataCellStyle="Normal 2"/>
    <tableColumn id="249" name="Entreprises_x000a_année A" dataDxfId="98" dataCellStyle="Normal_Feuil1"/>
    <tableColumn id="250" name="Entreprises_x000a_année + 1" dataDxfId="97" dataCellStyle="Normal_Feuil1"/>
    <tableColumn id="251" name="Entreprises_x000a_année + 2" dataDxfId="96" dataCellStyle="Normal 2"/>
    <tableColumn id="252" name="Agricole_x000a_année A" dataDxfId="95" dataCellStyle="Normal_Feuil1"/>
    <tableColumn id="253" name="Agricole_x000a_année + 1" dataDxfId="94" dataCellStyle="Normal_Feuil1"/>
    <tableColumn id="254" name="Agricole_x000a_année + 2" dataDxfId="93" dataCellStyle="Normal 2"/>
    <tableColumn id="255" name="Vie_x000a_année A" dataDxfId="92" dataCellStyle="Normal_Feuil1"/>
    <tableColumn id="256" name="Vie_x000a_année + 1" dataDxfId="91" dataCellStyle="Normal_Feuil1"/>
    <tableColumn id="257" name="Vie_x000a_année + 2" dataDxfId="90" dataCellStyle="Normal 2"/>
    <tableColumn id="258" name="ADP_x000a_année A" dataDxfId="89" dataCellStyle="Normal_Feuil1"/>
    <tableColumn id="259" name="ADP_x000a_année + 1" dataDxfId="88" dataCellStyle="Normal_Feuil1"/>
    <tableColumn id="260" name="ADP_x000a_année + 2" dataDxfId="87" dataCellStyle="Normal 2"/>
    <tableColumn id="261" name="Budget A + 1   et   A + 2" dataDxfId="86" dataCellStyle="Normal 2"/>
    <tableColumn id="262" name="Créations année A + 1" dataDxfId="85" dataCellStyle="Normal_Feuil1"/>
    <tableColumn id="263" name="Créations année A + 2" dataDxfId="84" dataCellStyle="Normal 2"/>
    <tableColumn id="264" name="Réorg. année A + 1" dataDxfId="83" dataCellStyle="Normal_Feuil1"/>
    <tableColumn id="265" name="Réorg. année A + 2" dataDxfId="82" dataCellStyle="Normal 2"/>
    <tableColumn id="266" name="Alloc réorg.effectif agce année A + 1" dataDxfId="81" dataCellStyle="Normal_Feuil1"/>
    <tableColumn id="267" name="Alloc réorg.effectif agce année A + 2" dataDxfId="80" dataCellStyle="Normal 2"/>
    <tableColumn id="268" name="Achat &amp; rénov.local année A + 1" dataDxfId="79" dataCellStyle="Normal_Feuil1"/>
    <tableColumn id="269" name="Achat &amp; rénov.local année A + 2" dataDxfId="78" dataCellStyle="Normal 2"/>
    <tableColumn id="270" name="Look interne agces  année A + 1" dataDxfId="77" dataCellStyle="Normal_Feuil1"/>
    <tableColumn id="271" name="Look interne agces  année A + 2" dataDxfId="76" dataCellStyle="Normal 2"/>
    <tableColumn id="272" name="Loyers année A + 1" dataDxfId="75" dataCellStyle="Normal_Feuil1"/>
    <tableColumn id="273" name="Loyers année A + 2" dataDxfId="74" dataCellStyle="Normal 2"/>
    <tableColumn id="274" name="Formations année A + 1" dataDxfId="73" dataCellStyle="Normal_Feuil1"/>
    <tableColumn id="275" name="Formations année A + 2" dataDxfId="72" dataCellStyle="Normal 2"/>
    <tableColumn id="276" name="PdV suppl. année A + 1" dataDxfId="71" dataCellStyle="Normal_Feuil1"/>
    <tableColumn id="277" name="PdV suppl. année A + 2" dataDxfId="70" dataCellStyle="Normal 2"/>
    <tableColumn id="278" name="budget libre année A + 1" dataDxfId="69" dataCellStyle="Normal_Feuil1"/>
    <tableColumn id="279" name="budget libre année A + 2" dataDxfId="68" dataCellStyle="Normal_Feuil1"/>
    <tableColumn id="280" name="TOTAL Q1" dataDxfId="67" dataCellStyle="Normal 2">
      <calculatedColumnFormula>IF(SUM(HG4,HJ4,HM4,HP4,HS4,HV4,HY4,IB4,IE4,IH4)=0,"",SUM(HG4,HJ4,HM4,HP4,HS4,HV4,HY4,IB4,IE4,IH4))</calculatedColumnFormula>
    </tableColumn>
    <tableColumn id="281" name="TOTAL Q2" dataDxfId="66" dataCellStyle="Normal 2">
      <calculatedColumnFormula>IF(SUM(HH4,HK4,HN4,HQ4,HT4,HW4,HZ4,IC4,IF4,II4)=0,"",SUM(HH4,HK4,HN4,HQ4,HT4,HW4,HZ4,IC4,IF4,II4))</calculatedColumnFormula>
    </tableColumn>
    <tableColumn id="282" name="TOTAL Q3" dataDxfId="65" dataCellStyle="Normal 2">
      <calculatedColumnFormula>IF(SUM(HI4,HL4,HO4,HR4,HU4,HX4,IA4,ID4,IG4,IJ4)=0,"",SUM(HI4,HL4,HO4,HR4,HU4,HX4,IA4,ID4,IG4,IJ4))</calculatedColumnFormula>
    </tableColumn>
    <tableColumn id="283" name="Créations année A" dataDxfId="64" dataCellStyle="Normal_Feuil1">
      <calculatedColumnFormula>IF(SUM(HG4,HH4,HI4)=0,"",SUM(HG4,HH4,HI4))</calculatedColumnFormula>
    </tableColumn>
    <tableColumn id="284" name="Réorg. année A" dataDxfId="63" dataCellStyle="Normal_Feuil1">
      <calculatedColumnFormula>IF(SUM(HJ4,HK4,HL4)=0,"",SUM(HJ4,HK4,HL4))</calculatedColumnFormula>
    </tableColumn>
    <tableColumn id="285" name="Alloc réorg.effectif agce année A" dataDxfId="62" dataCellStyle="Normal_Feuil1">
      <calculatedColumnFormula>IF(SUM(HP4,HQ4,HR4)=0,"",SUM(HP4,HQ4,HR4))</calculatedColumnFormula>
    </tableColumn>
    <tableColumn id="286" name="Achat &amp; rénov.local année A" dataDxfId="61" dataCellStyle="Normal_Feuil1">
      <calculatedColumnFormula>IF(SUM(HS4,HT4,HU4)=0,"",SUM(HS4,HT4,HU4))</calculatedColumnFormula>
    </tableColumn>
    <tableColumn id="287" name="Look interne agces  année A" dataDxfId="60" dataCellStyle="Normal_Feuil1">
      <calculatedColumnFormula>IF(SUM(HV4,HW4,HX4)=0,"",SUM(HV4,HW4,HX4))</calculatedColumnFormula>
    </tableColumn>
    <tableColumn id="288" name="Loyers année A" dataDxfId="59" dataCellStyle="Normal_Feuil1">
      <calculatedColumnFormula>IF(SUM(HY4,HZ4,IA4)=0,"",SUM(HY4,HZ4,IA4))</calculatedColumnFormula>
    </tableColumn>
    <tableColumn id="289" name="Formations année A" dataDxfId="58" dataCellStyle="Normal_Feuil1">
      <calculatedColumnFormula>IF(SUM(IB4,IC4,ID4)=0,"",SUM(IB4,IC4,ID4))</calculatedColumnFormula>
    </tableColumn>
    <tableColumn id="290" name="PdV suppl. année A" dataDxfId="57" dataCellStyle="Normal_Feuil1">
      <calculatedColumnFormula>IF(SUM(IE4,IF4,IG4)=0,"",SUM(IE4,IF4,IG4))</calculatedColumnFormula>
    </tableColumn>
    <tableColumn id="291" name="budget libre année A" dataDxfId="56" dataCellStyle="Normal_Feuil1">
      <calculatedColumnFormula>IF(SUM(IH4,II4,IJ4)=0,"",SUM(IH4,II4,IJ4))</calculatedColumnFormula>
    </tableColumn>
    <tableColumn id="292" name="Alloc collab. Cial année A" dataDxfId="55" dataCellStyle="Normal_Feuil1">
      <calculatedColumnFormula>IF(SUM(IL4,IO4,IR4,IU4,IX4)=0,"",SUM(IL4,IO4,IR4,IU4,IX4))</calculatedColumnFormula>
    </tableColumn>
    <tableColumn id="293" name="Alloc collab. Cial année A + 1" dataDxfId="54" dataCellStyle="Normal_Feuil1">
      <calculatedColumnFormula>IF(SUM(IM4,IP4,IS4,IV4,IY4)=0,"",SUM(IM4,IP4,IS4,IV4,IY4))</calculatedColumnFormula>
    </tableColumn>
    <tableColumn id="294" name="Alloc collab. Cial année A + 2" dataDxfId="53" dataCellStyle="Normal_Feuil1">
      <calculatedColumnFormula>IF(SUM(IN4,IQ4,IT4,IW4,IZ4)=0,"",SUM(IN4,IQ4,IT4,IW4,IZ4))</calculatedColumnFormula>
    </tableColumn>
    <tableColumn id="295" name="TOTAL année A" dataDxfId="52" dataCellStyle="Normal_Feuil1">
      <calculatedColumnFormula>IF(SUM(JW4,JX4,,JY4,JZ4,KA4,KB4,KC4,KD4,KE4,KF4)=0,"",SUM(JW4,JX4,,JY4,JZ4,KA4,KB4,KC4,KD4,KE4,KF4))</calculatedColumnFormula>
    </tableColumn>
    <tableColumn id="296" name="TOTAL année A + 1" dataDxfId="51" dataCellStyle="Normal_Feuil1">
      <calculatedColumnFormula>IF(SUM(JB4,JD4,,JF4,JH4,JJ4,JL4,JN4,JP4,JR4,KG4)=0,"",SUM(JB4,JD4,,JF4,JH4,JJ4,JL4,JN4,JP4,JR4,KG4))</calculatedColumnFormula>
    </tableColumn>
    <tableColumn id="297" name="TOTAL année A + 2" dataDxfId="50" dataCellStyle="Normal_Feuil1">
      <calculatedColumnFormula>IF(SUM(JC4,JE4,,JG4,JI4,JK4,JM4,JO4,JQ4,JS4,KH4)=0,"",SUM(JC4,JE4,,JG4,JI4,JK4,JM4,JO4,JQ4,JS4,KH4))</calculatedColumnFormula>
    </tableColumn>
    <tableColumn id="298" name="Agent1 sans doublons" dataDxfId="49" dataCellStyle="Normal_Feuil1"/>
    <tableColumn id="299" name="Agent2 sans doublons" dataDxfId="48" dataCellStyle="Normal_Feuil1"/>
    <tableColumn id="300" name="Agent3 sans doublons" dataDxfId="47" dataCellStyle="Normal_Feuil1"/>
    <tableColumn id="301" name="Agent4 sans doublons" dataDxfId="46" dataCellStyle="Normal_Feuil1"/>
    <tableColumn id="302" name="Agent5 sans doublons" dataDxfId="45" dataCellStyle="Normal_Feuil1"/>
    <tableColumn id="303" name="Nb PDV" dataDxfId="44" dataCellStyle="Normal 2"/>
    <tableColumn id="304" name="Nb ENTITE" dataDxfId="43" dataCellStyle="Normal 2"/>
    <tableColumn id="305" name="Nb RRI par EE" dataDxfId="42" dataCellStyle="Normal 2">
      <calculatedColumnFormula>COUNTIF(D$3:D$1127,D4)</calculatedColumnFormula>
    </tableColumn>
    <tableColumn id="306" name="nbre agents associés" dataDxfId="41" dataCellStyle="Normal_Feuil1">
      <calculatedColumnFormula>IF(KV4="","",SUM(KL4,KM4,KN4,KO4,KP4))</calculatedColumnFormula>
    </tableColumn>
    <tableColumn id="307" name="NBRE ASSOCIATION PDV" dataDxfId="40" dataCellStyle="Normal_Feuil1">
      <calculatedColumnFormula>IF(F4="non en cours","",IF(X4&lt;&gt;"",1,""))</calculatedColumnFormula>
    </tableColumn>
    <tableColumn id="308" name="NBRE ASSOCIATION ENTITES" dataDxfId="39" dataCellStyle="Normal_Feuil1">
      <calculatedColumnFormula>IF(F4="non en cours","",IF(KM4&lt;&gt;"",1,""))</calculatedColumnFormula>
    </tableColumn>
    <tableColumn id="309" name="Nb d'agents  - agences en cours" dataDxfId="38" dataCellStyle="Normal 2">
      <calculatedColumnFormula>IF($F4="En cours",SUM(KL4,KM4,KN4,KO4,KP4),)</calculatedColumnFormula>
    </tableColumn>
    <tableColumn id="310" name="Nb agents dans tous les RRI" dataDxfId="37" dataCellStyle="Normal 2"/>
    <tableColumn id="311" name="base calcul suppression PDV" dataDxfId="36"/>
    <tableColumn id="312" name="Base Photos agences" dataDxfId="35" dataCellStyle="Normal_Feuil1">
      <calculatedColumnFormula>B4&amp;".jpg"</calculatedColumnFormula>
    </tableColumn>
    <tableColumn id="313" name="Créations année A + 24"/>
    <tableColumn id="314" name="Réorg. année A + 15"/>
    <tableColumn id="315" name="Réorg. année A + 26"/>
    <tableColumn id="316" name="Alloc réorg.effectif agce année A + 17"/>
    <tableColumn id="317" name="Alloc réorg.effectif agce année A + 28"/>
    <tableColumn id="318" name="Achat &amp; rénov.local année A + 19"/>
    <tableColumn id="319" name="Achat &amp; rénov.local année A + 210"/>
    <tableColumn id="320" name="Look interne agces  année A + 111"/>
    <tableColumn id="321" name="Look interne agces  année A + 212"/>
    <tableColumn id="322" name="Loyers année A + 113"/>
    <tableColumn id="323" name="Loyers année A + 214"/>
    <tableColumn id="324" name="Formations année A + 115"/>
    <tableColumn id="325" name="Formations année A + 216"/>
    <tableColumn id="326" name="PdV suppl. année A + 117"/>
    <tableColumn id="327" name="PdV suppl. année A + 218"/>
    <tableColumn id="328" name="budget libre année A + 119"/>
    <tableColumn id="329" name="budget libre année A + 220"/>
    <tableColumn id="330" name="TOTAL Q121" dataDxfId="34">
      <calculatedColumnFormula>IF(SUM(JB4,JE4,JH4,JK4,JN4,JQ4,JT4,JW4,JZ4,KC4)=0,"",SUM(JB4,JE4,JH4,JK4,JN4,JQ4,JT4,JW4,JZ4,KC4))</calculatedColumnFormula>
    </tableColumn>
    <tableColumn id="331" name="TOTAL Q222" dataDxfId="33">
      <calculatedColumnFormula>IF(SUM(JC4,JF4,JI4,JL4,JO4,JR4,JU4,JX4,KA4,KD4)=0,"",SUM(JC4,JF4,JI4,JL4,JO4,JR4,JU4,JX4,KA4,KD4))</calculatedColumnFormula>
    </tableColumn>
    <tableColumn id="332" name="TOTAL Q323" dataDxfId="32">
      <calculatedColumnFormula>IF(SUM(JD4,JG4,JJ4,JM4,JP4,JS4,JV4,JY4,KB4,KE4)=0,"",SUM(JD4,JG4,JJ4,JM4,JP4,JS4,JV4,JY4,KB4,KE4))</calculatedColumnFormula>
    </tableColumn>
    <tableColumn id="333" name="Créations année A24" dataDxfId="31">
      <calculatedColumnFormula>IF(SUM(JB4,JC4,JD4)=0,"",SUM(JB4,JC4,JD4))</calculatedColumnFormula>
    </tableColumn>
    <tableColumn id="334" name="Réorg. année A25" dataDxfId="30">
      <calculatedColumnFormula>IF(SUM(JE4,JF4,JG4)=0,"",SUM(JE4,JF4,JG4))</calculatedColumnFormula>
    </tableColumn>
    <tableColumn id="335" name="Alloc réorg.effectif agce année A26" dataDxfId="29">
      <calculatedColumnFormula>IF(SUM(JK4,JL4,JM4)=0,"",SUM(JK4,JL4,JM4))</calculatedColumnFormula>
    </tableColumn>
    <tableColumn id="336" name="Achat &amp; rénov.local année A27" dataDxfId="28">
      <calculatedColumnFormula>IF(SUM(JN4,JO4,JP4)=0,"",SUM(JN4,JO4,JP4))</calculatedColumnFormula>
    </tableColumn>
    <tableColumn id="337" name="Look interne agces  année A28" dataDxfId="27">
      <calculatedColumnFormula>IF(SUM(JQ4,JR4,JS4)=0,"",SUM(JQ4,JR4,JS4))</calculatedColumnFormula>
    </tableColumn>
    <tableColumn id="338" name="Loyers année A29" dataDxfId="26">
      <calculatedColumnFormula>IF(SUM(JT4,JU4,JV4)=0,"",SUM(JT4,JU4,JV4))</calculatedColumnFormula>
    </tableColumn>
    <tableColumn id="339" name="Formations année A30" dataDxfId="25">
      <calculatedColumnFormula>IF(SUM(JW4,JX4,JY4)=0,"",SUM(JW4,JX4,JY4))</calculatedColumnFormula>
    </tableColumn>
    <tableColumn id="340" name="PdV suppl. année A31" dataDxfId="24">
      <calculatedColumnFormula>IF(SUM(JZ4,KA4,KB4)=0,"",SUM(JZ4,KA4,KB4))</calculatedColumnFormula>
    </tableColumn>
    <tableColumn id="341" name="budget libre année A32" dataDxfId="23">
      <calculatedColumnFormula>IF(SUM(KC4,KD4,KE4)=0,"",SUM(KC4,KD4,KE4))</calculatedColumnFormula>
    </tableColumn>
    <tableColumn id="342" name="Alloc collab. Cial année A33" dataDxfId="22">
      <calculatedColumnFormula>IF(SUM(KJ4,KM4,KP4,KS4,KV4)=0,"",SUM(KJ4,KM4,KP4,KS4,KV4))</calculatedColumnFormula>
    </tableColumn>
    <tableColumn id="343" name="Alloc collab. Cial année A + 134" dataDxfId="21">
      <calculatedColumnFormula>IF(SUM(KK4,KN4,KQ4,KT4,KW4)=0,"",SUM(KK4,KN4,KQ4,KT4,KW4))</calculatedColumnFormula>
    </tableColumn>
    <tableColumn id="344" name="Alloc collab. Cial année A + 235" dataDxfId="20">
      <calculatedColumnFormula>IF(SUM(KL4,KO4,KR4,KU4,KX4)=0,"",SUM(KL4,KO4,KR4,KU4,KX4))</calculatedColumnFormula>
    </tableColumn>
    <tableColumn id="345" name="TOTAL année A36" dataDxfId="19">
      <calculatedColumnFormula>IF(SUM(LU4,LV4,,LW4,LX4,LY4,LZ4,MA4,MB4,MC4,MD4)=0,"",SUM(LU4,LV4,,LW4,LX4,LY4,LZ4,MA4,MB4,MC4,MD4))</calculatedColumnFormula>
    </tableColumn>
    <tableColumn id="346" name="TOTAL année A + 137" dataDxfId="18">
      <calculatedColumnFormula>IF(SUM(KZ4,LB4,,LD4,LF4,LH4,LJ4,LL4,LN4,LP4,ME4)=0,"",SUM(KZ4,LB4,,LD4,LF4,LH4,LJ4,LL4,LN4,LP4,ME4))</calculatedColumnFormula>
    </tableColumn>
    <tableColumn id="347" name="TOTAL année A + 238" dataDxfId="17">
      <calculatedColumnFormula>IF(SUM(LA4,LC4,,LE4,LG4,LI4,LK4,LM4,LO4,LQ4,MF4)=0,"",SUM(LA4,LC4,,LE4,LG4,LI4,LK4,LM4,LO4,LQ4,MF4))</calculatedColumnFormula>
    </tableColumn>
    <tableColumn id="348" name="Agent1 sans doublons39" dataDxfId="16">
      <calculatedColumnFormula>IF(OR(AE4="INSP",AJ4=""),"",IF(I4="non en cours","",IF(COUNTIF($AJ$4:AJ4,AJ4)&gt;1,"",1)))</calculatedColumnFormula>
    </tableColumn>
    <tableColumn id="349" name="Agent2 sans doublons40" dataDxfId="15">
      <calculatedColumnFormula>IF(I4="non en cours","",IF(AK4="","",IF(COUNTIF($AJ$4:AS4,AK4)&gt;1,"",1)))</calculatedColumnFormula>
    </tableColumn>
    <tableColumn id="350" name="Agent3 sans doublons41" dataDxfId="14">
      <calculatedColumnFormula>IF(I4="non en cours","",IF(AL4="","",IF(COUNTIF($AJ$4:AU4,AL4)&gt;1,"",1)))</calculatedColumnFormula>
    </tableColumn>
    <tableColumn id="351" name="Agent4 sans doublons42" dataDxfId="13">
      <calculatedColumnFormula>IF(I4="non en cours","",IF(AM4="","",IF(COUNTIF($AJ$4:AV4,AM4)&gt;1,"",1)))</calculatedColumnFormula>
    </tableColumn>
    <tableColumn id="352" name="Agent5 sans doublons43" dataDxfId="12">
      <calculatedColumnFormula>IF(I4="non en cours","",IF(AN4="","",IF(COUNTIF($AJ$4:AW4,AN4)&gt;1,"",1)))</calculatedColumnFormula>
    </tableColumn>
    <tableColumn id="353" name="Nb PDV44" dataDxfId="11">
      <calculatedColumnFormula>IF(ISERROR(IF(B4="","",IF(COUNTIF($BF$4:BF4,BF4)&gt;1,"",1)*1)),"",IF(B4="","",IF(COUNTIF($BF$4:BF4,BF4)&gt;1,"",1)*1))</calculatedColumnFormula>
    </tableColumn>
    <tableColumn id="354" name="Nb ENTITE45" dataDxfId="10">
      <calculatedColumnFormula>IF(B4="",0,IF(MO4=1,IF(COUNTIF($G$4:G4,G4)&gt;1,0,1)*1))</calculatedColumnFormula>
    </tableColumn>
    <tableColumn id="355" name="Nb RRI par EE46" dataDxfId="9">
      <calculatedColumnFormula>COUNTIF(G$3:G$1089,G4)</calculatedColumnFormula>
    </tableColumn>
    <tableColumn id="356" name="nbre agents associés47" dataDxfId="8">
      <calculatedColumnFormula>IF(MT4="","",SUM(MJ4,MK4,ML4,MM4,MN4))</calculatedColumnFormula>
    </tableColumn>
    <tableColumn id="357" name="NBRE ASSOCIATION PDV48" dataDxfId="7">
      <calculatedColumnFormula>IF(I4="non en cours","",IF(AK4&lt;&gt;"",1,""))</calculatedColumnFormula>
    </tableColumn>
    <tableColumn id="358" name="NBRE ASSOCIATION ENTITES49" dataDxfId="6">
      <calculatedColumnFormula>IF(I4="non en cours","",IF(MK4&lt;&gt;"",1,""))</calculatedColumnFormula>
    </tableColumn>
    <tableColumn id="359" name="Nb d'agents  - agences en cours50" dataDxfId="5">
      <calculatedColumnFormula>IF($I4="En cours",SUM(MJ4,MK4,ML4,MM4,MN4),)</calculatedColumnFormula>
    </tableColumn>
    <tableColumn id="360" name="Nb agents dans tous les RRI51"/>
    <tableColumn id="361" name="base calcul suppression PDV52"/>
    <tableColumn id="362" name="Base Photos agences53" dataDxfId="4">
      <calculatedColumnFormula>B4&amp;".jpg"</calculatedColumnFormula>
    </tableColumn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2" name="motifsdepart24" displayName="motifsdepart24" ref="C1:C6" totalsRowShown="0">
  <autoFilter ref="C1:C6"/>
  <tableColumns count="1">
    <tableColumn id="1" name="motifs departs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3" name="quadrimestre25" displayName="quadrimestre25" ref="E1:E5" totalsRowShown="0">
  <autoFilter ref="E1:E5"/>
  <tableColumns count="1">
    <tableColumn id="1" name="Quadrimestre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4" name="implantation26" displayName="implantation26" ref="I1:I6" totalsRowShown="0">
  <autoFilter ref="I1:I6"/>
  <tableColumns count="1">
    <tableColumn id="1" name="Implantation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id="5" name="impactvitrine27" displayName="impactvitrine27" ref="K1:K5" totalsRowShown="0">
  <autoFilter ref="K1:K5"/>
  <tableColumns count="1">
    <tableColumn id="1" name="Impact vitrine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id="6" name="changementimplantation28" displayName="changementimplantation28" ref="M1:M4" totalsRowShown="0">
  <autoFilter ref="M1:M4"/>
  <tableColumns count="1">
    <tableColumn id="1" name="Changement local"/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id="7" name="changement29" displayName="changement29" ref="O1:O5" totalsRowShown="0">
  <autoFilter ref="O1:O5"/>
  <tableColumns count="1">
    <tableColumn id="1" name="Changement"/>
  </tableColumns>
  <tableStyleInfo name="TableStyleLight1" showFirstColumn="0" showLastColumn="0" showRowStripes="1" showColumnStripes="0"/>
</table>
</file>

<file path=xl/tables/table8.xml><?xml version="1.0" encoding="utf-8"?>
<table xmlns="http://schemas.openxmlformats.org/spreadsheetml/2006/main" id="8" name="datemiseajourlook30" displayName="datemiseajourlook30" ref="Q1:Q5" totalsRowShown="0">
  <autoFilter ref="Q1:Q5"/>
  <tableColumns count="1">
    <tableColumn id="1" name="Date mise à jour"/>
  </tableColumns>
  <tableStyleInfo name="TableStyleLight1" showFirstColumn="0" showLastColumn="0" showRowStripes="1" showColumnStripes="0"/>
</table>
</file>

<file path=xl/tables/table9.xml><?xml version="1.0" encoding="utf-8"?>
<table xmlns="http://schemas.openxmlformats.org/spreadsheetml/2006/main" id="9" name="datedemenagement31" displayName="datedemenagement31" ref="S1:S5" totalsRowShown="0">
  <autoFilter ref="S1:S5"/>
  <tableColumns count="1">
    <tableColumn id="1" name="Date déménagement"/>
  </tableColumns>
  <tableStyleInfo name="TableStyleLight1" showFirstColumn="0" showLastColumn="0" showRowStripes="1" showColumnStripes="0"/>
</table>
</file>

<file path=xl/tables/table10.xml><?xml version="1.0" encoding="utf-8"?>
<table xmlns="http://schemas.openxmlformats.org/spreadsheetml/2006/main" id="10" name="motifdemenagement32" displayName="motifdemenagement32" ref="U1:U15" totalsRowShown="0" tableBorderDxfId="3">
  <autoFilter ref="U1:U15"/>
  <tableColumns count="1">
    <tableColumn id="1" name="Motif demenagement"/>
  </tableColumns>
  <tableStyleInfo name="TableStyleLight1" showFirstColumn="0" showLastColumn="0" showRowStripes="1" showColumnStripes="0"/>
</table>
</file>

<file path=xl/tables/table11.xml><?xml version="1.0" encoding="utf-8"?>
<table xmlns="http://schemas.openxmlformats.org/spreadsheetml/2006/main" id="11" name="ouinon133" displayName="ouinon133" ref="W1:W3" totalsRowShown="0">
  <autoFilter ref="W1:W3"/>
  <tableColumns count="1">
    <tableColumn id="1" name="Oui non"/>
  </tableColumns>
  <tableStyleInfo name="TableStyleLight1" showFirstColumn="0" showLastColumn="0" showRowStripes="1" showColumnStripes="0"/>
</table>
</file>

<file path=xl/tables/table12.xml><?xml version="1.0" encoding="utf-8"?>
<table xmlns="http://schemas.openxmlformats.org/spreadsheetml/2006/main" id="12" name="lsitethemesrecrutement34" displayName="lsitethemesrecrutement34" ref="Y1:Y9" totalsRowShown="0">
  <autoFilter ref="Y1:Y9"/>
  <tableColumns count="1">
    <tableColumn id="1" name="Recrutement agent"/>
  </tableColumns>
  <tableStyleInfo name="TableStyleLight1" showFirstColumn="0" showLastColumn="0" showRowStripes="1" showColumnStripes="0"/>
</table>
</file>

<file path=xl/tables/table13.xml><?xml version="1.0" encoding="utf-8"?>
<table xmlns="http://schemas.openxmlformats.org/spreadsheetml/2006/main" id="13" name="listenomination35" displayName="listenomination35" ref="AA1:AA6" totalsRowShown="0">
  <autoFilter ref="AA1:AA6"/>
  <tableColumns count="1">
    <tableColumn id="1" name="Liste nomination"/>
  </tableColumns>
  <tableStyleInfo name="TableStyleLight1" showFirstColumn="0" showLastColumn="0" showRowStripes="1" showColumnStripes="0"/>
</table>
</file>

<file path=xl/tables/table14.xml><?xml version="1.0" encoding="utf-8"?>
<table xmlns="http://schemas.openxmlformats.org/spreadsheetml/2006/main" id="14" name="motifsreorgcodes36" displayName="motifsreorgcodes36" ref="AC1:AC11" totalsRowShown="0" tableBorderDxfId="2">
  <autoFilter ref="AC1:AC11"/>
  <tableColumns count="1">
    <tableColumn id="1" name="Motifsreorg"/>
  </tableColumns>
  <tableStyleInfo name="TableStyleLight1" showFirstColumn="0" showLastColumn="0" showRowStripes="1" showColumnStripes="0"/>
</table>
</file>

<file path=xl/tables/table15.xml><?xml version="1.0" encoding="utf-8"?>
<table xmlns="http://schemas.openxmlformats.org/spreadsheetml/2006/main" id="15" name="motifsdeparts37" displayName="motifsdeparts37" ref="AE1:AE8" totalsRowShown="0">
  <autoFilter ref="AE1:AE8"/>
  <tableColumns count="1">
    <tableColumn id="1" name="Motifs départs"/>
  </tableColumns>
  <tableStyleInfo name="TableStyleLight1" showFirstColumn="0" showLastColumn="0" showRowStripes="1" showColumnStripes="0"/>
</table>
</file>

<file path=xl/tables/table16.xml><?xml version="1.0" encoding="utf-8"?>
<table xmlns="http://schemas.openxmlformats.org/spreadsheetml/2006/main" id="16" name="orientation38" displayName="orientation38" ref="AG1:AG3" totalsRowShown="0">
  <autoFilter ref="AG1:AG3"/>
  <tableColumns count="1">
    <tableColumn id="1" name="Orientation"/>
  </tableColumns>
  <tableStyleInfo name="TableStyleLight1" showFirstColumn="0" showLastColumn="0" showRowStripes="1" showColumnStripes="0"/>
</table>
</file>

<file path=xl/tables/table17.xml><?xml version="1.0" encoding="utf-8"?>
<table xmlns="http://schemas.openxmlformats.org/spreadsheetml/2006/main" id="17" name="profilsagents39" displayName="profilsagents39" ref="AI1:AI6" totalsRowShown="0">
  <autoFilter ref="AI1:AI6"/>
  <tableColumns count="1">
    <tableColumn id="1" name="Profils agents"/>
  </tableColumns>
  <tableStyleInfo name="TableStyleLight1" showFirstColumn="0" showLastColumn="0" showRowStripes="1" showColumnStripes="0"/>
</table>
</file>

<file path=xl/tables/table18.xml><?xml version="1.0" encoding="utf-8"?>
<table xmlns="http://schemas.openxmlformats.org/spreadsheetml/2006/main" id="18" name="regions40" displayName="regions40" ref="AL1:AL6" totalsRowShown="0">
  <autoFilter ref="AL1:AL6"/>
  <tableColumns count="1">
    <tableColumn id="1" name="Régions"/>
  </tableColumns>
  <tableStyleInfo name="TableStyleLight1" showFirstColumn="0" showLastColumn="0" showRowStripes="1" showColumnStripes="0"/>
</table>
</file>

<file path=xl/tables/table19.xml><?xml version="1.0" encoding="utf-8"?>
<table xmlns="http://schemas.openxmlformats.org/spreadsheetml/2006/main" id="19" name="LISTENOMIDR" displayName="LISTENOMIDR" ref="AN1:AN60" totalsRowShown="0">
  <autoFilter ref="AN1:AN60"/>
  <tableColumns count="1">
    <tableColumn id="1" name="IDRIDCDR"/>
  </tableColumns>
  <tableStyleInfo name="TableStyleLight1" showFirstColumn="0" showLastColumn="0" showRowStripes="1" showColumnStripes="0"/>
</table>
</file>

<file path=xl/tables/table20.xml><?xml version="1.0" encoding="utf-8"?>
<table xmlns="http://schemas.openxmlformats.org/spreadsheetml/2006/main" id="20" name="STRUCTUREJURIDIQUES42" displayName="STRUCTUREJURIDIQUES42" ref="AQ1:AQ6" totalsRowShown="0">
  <autoFilter ref="AQ1:AQ6"/>
  <tableColumns count="1">
    <tableColumn id="1" name="STRUCTURES JURIDIQUES"/>
  </tableColumns>
  <tableStyleInfo name="TableStyleLight1" showFirstColumn="0" showLastColumn="0" showRowStripes="1" showColumnStripes="0"/>
</table>
</file>

<file path=xl/tables/table21.xml><?xml version="1.0" encoding="utf-8"?>
<table xmlns="http://schemas.openxmlformats.org/spreadsheetml/2006/main" id="21" name="entetes143" displayName="entetes143" ref="AS1:AS374" totalsRowShown="0" dataDxfId="1">
  <autoFilter ref="AS1:AS374"/>
  <tableColumns count="1">
    <tableColumn id="1" name="Entetes1" dataDxfId="0"/>
  </tableColumns>
  <tableStyleInfo name="TableStyleLight1" showFirstColumn="0" showLastColumn="0" showRowStripes="1" showColumnStripes="0"/>
</table>
</file>

<file path=xl/tables/table22.xml><?xml version="1.0" encoding="utf-8"?>
<table xmlns="http://schemas.openxmlformats.org/spreadsheetml/2006/main" id="22" name="annees44" displayName="annees44" ref="G1:G5" totalsRowShown="0">
  <autoFilter ref="G1:G5"/>
  <tableColumns count="1">
    <tableColumn id="1" name="annnees"/>
  </tableColumns>
  <tableStyleInfo name="TableStyleLight1" showFirstColumn="0" showLastColumn="0" showRowStripes="1" showColumnStripes="0"/>
</table>
</file>

<file path=xl/tables/table23.xml><?xml version="1.0" encoding="utf-8"?>
<table xmlns="http://schemas.openxmlformats.org/spreadsheetml/2006/main" id="23" name="validation45" displayName="validation45" ref="AU1:AU3" totalsRowShown="0">
  <autoFilter ref="AU1:AU3"/>
  <tableColumns count="1">
    <tableColumn id="1" name="clé de valid"/>
  </tableColumns>
  <tableStyleInfo name="TableStyleLight1" showFirstColumn="0" showLastColumn="0" showRowStripes="1" showColumnStripes="0"/>
</table>
</file>

<file path=xl/tables/table24.xml><?xml version="1.0" encoding="utf-8"?>
<table xmlns="http://schemas.openxmlformats.org/spreadsheetml/2006/main" id="24" name="motifsdepart2425" displayName="motifsdepart2425" ref="A1:A3" totalsRowShown="0">
  <autoFilter ref="A1:A3"/>
  <tableColumns count="1">
    <tableColumn id="1" name="Type apporteur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9.xml"/><Relationship Id="rId13" Type="http://schemas.openxmlformats.org/officeDocument/2006/relationships/table" Target="../tables/table14.xml"/><Relationship Id="rId18" Type="http://schemas.openxmlformats.org/officeDocument/2006/relationships/table" Target="../tables/table19.xml"/><Relationship Id="rId3" Type="http://schemas.openxmlformats.org/officeDocument/2006/relationships/table" Target="../tables/table4.xml"/><Relationship Id="rId21" Type="http://schemas.openxmlformats.org/officeDocument/2006/relationships/table" Target="../tables/table22.xml"/><Relationship Id="rId7" Type="http://schemas.openxmlformats.org/officeDocument/2006/relationships/table" Target="../tables/table8.xml"/><Relationship Id="rId12" Type="http://schemas.openxmlformats.org/officeDocument/2006/relationships/table" Target="../tables/table13.xml"/><Relationship Id="rId17" Type="http://schemas.openxmlformats.org/officeDocument/2006/relationships/table" Target="../tables/table18.xml"/><Relationship Id="rId2" Type="http://schemas.openxmlformats.org/officeDocument/2006/relationships/table" Target="../tables/table3.xml"/><Relationship Id="rId16" Type="http://schemas.openxmlformats.org/officeDocument/2006/relationships/table" Target="../tables/table17.xml"/><Relationship Id="rId20" Type="http://schemas.openxmlformats.org/officeDocument/2006/relationships/table" Target="../tables/table21.xml"/><Relationship Id="rId1" Type="http://schemas.openxmlformats.org/officeDocument/2006/relationships/table" Target="../tables/table2.xml"/><Relationship Id="rId6" Type="http://schemas.openxmlformats.org/officeDocument/2006/relationships/table" Target="../tables/table7.xml"/><Relationship Id="rId11" Type="http://schemas.openxmlformats.org/officeDocument/2006/relationships/table" Target="../tables/table12.xml"/><Relationship Id="rId5" Type="http://schemas.openxmlformats.org/officeDocument/2006/relationships/table" Target="../tables/table6.xml"/><Relationship Id="rId15" Type="http://schemas.openxmlformats.org/officeDocument/2006/relationships/table" Target="../tables/table16.xml"/><Relationship Id="rId23" Type="http://schemas.openxmlformats.org/officeDocument/2006/relationships/table" Target="../tables/table24.xml"/><Relationship Id="rId10" Type="http://schemas.openxmlformats.org/officeDocument/2006/relationships/table" Target="../tables/table11.xml"/><Relationship Id="rId19" Type="http://schemas.openxmlformats.org/officeDocument/2006/relationships/table" Target="../tables/table20.xml"/><Relationship Id="rId4" Type="http://schemas.openxmlformats.org/officeDocument/2006/relationships/table" Target="../tables/table5.xml"/><Relationship Id="rId9" Type="http://schemas.openxmlformats.org/officeDocument/2006/relationships/table" Target="../tables/table10.xml"/><Relationship Id="rId14" Type="http://schemas.openxmlformats.org/officeDocument/2006/relationships/table" Target="../tables/table15.xml"/><Relationship Id="rId22" Type="http://schemas.openxmlformats.org/officeDocument/2006/relationships/table" Target="../tables/table2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7030A0"/>
  </sheetPr>
  <dimension ref="A1:Z100"/>
  <sheetViews>
    <sheetView showGridLines="0" showRowColHeaders="0" zoomScaleNormal="100" workbookViewId="0">
      <pane ySplit="36" topLeftCell="A1048271" activePane="bottomLeft" state="frozen"/>
      <selection pane="bottomLeft" activeCell="J5" sqref="J5"/>
    </sheetView>
  </sheetViews>
  <sheetFormatPr baseColWidth="10" defaultRowHeight="15" x14ac:dyDescent="0.25"/>
  <sheetData>
    <row r="1" spans="1:26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</row>
    <row r="2" spans="1:26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</row>
    <row r="3" spans="1:2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</row>
    <row r="4" spans="1:26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</row>
    <row r="5" spans="1:26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</row>
    <row r="6" spans="1:26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</row>
    <row r="7" spans="1:26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</row>
    <row r="8" spans="1:26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</row>
    <row r="9" spans="1:2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</row>
    <row r="10" spans="1:2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</row>
    <row r="11" spans="1:26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</row>
    <row r="12" spans="1:26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</row>
    <row r="13" spans="1:26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</row>
    <row r="14" spans="1:26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</row>
    <row r="15" spans="1:26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</row>
    <row r="16" spans="1:26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</row>
    <row r="17" spans="1:26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</row>
    <row r="18" spans="1:26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</row>
    <row r="19" spans="1:26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</row>
    <row r="20" spans="1:26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</row>
    <row r="21" spans="1:26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</row>
    <row r="22" spans="1:26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</row>
    <row r="23" spans="1:26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</row>
    <row r="24" spans="1:26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</row>
    <row r="25" spans="1:26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</row>
    <row r="26" spans="1:26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</row>
    <row r="27" spans="1:26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</row>
    <row r="28" spans="1:26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</row>
    <row r="29" spans="1:26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</row>
    <row r="30" spans="1:26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</row>
    <row r="31" spans="1:26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</row>
    <row r="32" spans="1:26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</row>
    <row r="33" spans="1:26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</row>
    <row r="34" spans="1:26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</row>
    <row r="35" spans="1:26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</row>
    <row r="36" spans="1:26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</row>
    <row r="37" spans="1:26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</row>
    <row r="38" spans="1:26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</row>
    <row r="39" spans="1:26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</row>
    <row r="40" spans="1:26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</row>
    <row r="41" spans="1:26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</row>
    <row r="42" spans="1:26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</row>
    <row r="43" spans="1:26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</row>
    <row r="44" spans="1:26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</row>
    <row r="45" spans="1:26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</row>
    <row r="46" spans="1:26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</row>
    <row r="47" spans="1:26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</row>
    <row r="48" spans="1:26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</row>
    <row r="49" spans="1:26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</row>
    <row r="50" spans="1:26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</row>
    <row r="51" spans="1:26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</row>
    <row r="52" spans="1:26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</row>
    <row r="53" spans="1:26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</row>
    <row r="54" spans="1:26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</row>
    <row r="55" spans="1:26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</row>
    <row r="56" spans="1:26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</row>
    <row r="57" spans="1:26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</row>
    <row r="58" spans="1:26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</row>
    <row r="59" spans="1:26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</row>
    <row r="60" spans="1:26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</row>
    <row r="61" spans="1:26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</row>
    <row r="62" spans="1:26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</row>
    <row r="63" spans="1:26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</row>
    <row r="64" spans="1:26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</row>
    <row r="65" spans="1:26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</row>
    <row r="66" spans="1:26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</row>
    <row r="67" spans="1:26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</row>
    <row r="68" spans="1:26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</row>
    <row r="69" spans="1:26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</row>
    <row r="70" spans="1:26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</row>
    <row r="71" spans="1:26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</row>
    <row r="72" spans="1:26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</row>
    <row r="73" spans="1:26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</row>
    <row r="74" spans="1:26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</row>
    <row r="75" spans="1:26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</row>
    <row r="76" spans="1:26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</row>
    <row r="77" spans="1:26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</row>
    <row r="78" spans="1:26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</row>
    <row r="79" spans="1:26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</row>
    <row r="80" spans="1:26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</row>
    <row r="81" spans="1:26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</row>
    <row r="82" spans="1:26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</row>
    <row r="83" spans="1:26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</row>
    <row r="84" spans="1:26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</row>
    <row r="85" spans="1:26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</row>
    <row r="86" spans="1:26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</row>
    <row r="87" spans="1:26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</row>
    <row r="88" spans="1:26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</row>
    <row r="89" spans="1:26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</row>
    <row r="90" spans="1:26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</row>
    <row r="91" spans="1:26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</row>
    <row r="92" spans="1:26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</row>
    <row r="93" spans="1:26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</row>
    <row r="94" spans="1:26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</row>
    <row r="95" spans="1:26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</row>
    <row r="96" spans="1:26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</row>
    <row r="97" spans="1:26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</row>
    <row r="98" spans="1:26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</row>
    <row r="99" spans="1:26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</row>
    <row r="100" spans="1:26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</row>
  </sheetData>
  <sheetProtection sheet="1" objects="1" scenarios="1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A1:MX9"/>
  <sheetViews>
    <sheetView tabSelected="1" workbookViewId="0">
      <pane ySplit="3" topLeftCell="A4" activePane="bottomLeft" state="frozenSplit"/>
      <selection pane="bottomLeft" activeCell="A4" sqref="A4"/>
    </sheetView>
  </sheetViews>
  <sheetFormatPr baseColWidth="10" defaultRowHeight="15" x14ac:dyDescent="0.25"/>
  <cols>
    <col min="1" max="1" width="27.125" customWidth="1"/>
    <col min="6" max="6" width="12.75" customWidth="1"/>
    <col min="8" max="15" width="12.625" customWidth="1"/>
    <col min="16" max="16" width="19.625" bestFit="1" customWidth="1"/>
  </cols>
  <sheetData>
    <row r="1" spans="1:362" x14ac:dyDescent="0.25">
      <c r="A1">
        <v>1</v>
      </c>
      <c r="B1">
        <v>2</v>
      </c>
      <c r="C1">
        <v>3</v>
      </c>
      <c r="D1">
        <v>4</v>
      </c>
      <c r="E1">
        <v>5</v>
      </c>
      <c r="F1">
        <v>6</v>
      </c>
      <c r="G1">
        <v>7</v>
      </c>
      <c r="H1">
        <v>8</v>
      </c>
      <c r="I1">
        <v>9</v>
      </c>
      <c r="J1">
        <v>10</v>
      </c>
      <c r="K1">
        <v>11</v>
      </c>
      <c r="L1">
        <v>12</v>
      </c>
      <c r="M1">
        <v>13</v>
      </c>
      <c r="N1">
        <v>14</v>
      </c>
      <c r="O1">
        <v>15</v>
      </c>
      <c r="P1">
        <v>16</v>
      </c>
      <c r="Q1">
        <v>17</v>
      </c>
      <c r="R1">
        <v>18</v>
      </c>
      <c r="S1">
        <v>19</v>
      </c>
      <c r="T1">
        <v>20</v>
      </c>
      <c r="U1">
        <v>21</v>
      </c>
      <c r="V1">
        <v>22</v>
      </c>
      <c r="W1">
        <v>23</v>
      </c>
      <c r="X1">
        <v>24</v>
      </c>
      <c r="Y1">
        <v>25</v>
      </c>
      <c r="Z1">
        <v>26</v>
      </c>
      <c r="AA1">
        <v>27</v>
      </c>
      <c r="AB1">
        <v>28</v>
      </c>
      <c r="AC1">
        <v>29</v>
      </c>
      <c r="AD1">
        <v>30</v>
      </c>
      <c r="AE1">
        <v>31</v>
      </c>
      <c r="AF1">
        <v>32</v>
      </c>
      <c r="AG1">
        <v>33</v>
      </c>
      <c r="AH1">
        <v>34</v>
      </c>
      <c r="AI1">
        <v>35</v>
      </c>
      <c r="AJ1">
        <v>36</v>
      </c>
      <c r="AK1">
        <v>37</v>
      </c>
      <c r="AL1">
        <v>38</v>
      </c>
      <c r="AM1">
        <v>39</v>
      </c>
      <c r="AN1">
        <v>40</v>
      </c>
      <c r="AO1">
        <v>41</v>
      </c>
      <c r="AP1">
        <v>42</v>
      </c>
      <c r="AQ1">
        <v>43</v>
      </c>
      <c r="AR1">
        <v>44</v>
      </c>
      <c r="AS1">
        <v>45</v>
      </c>
      <c r="AT1">
        <v>46</v>
      </c>
      <c r="AU1">
        <v>47</v>
      </c>
      <c r="AV1">
        <v>48</v>
      </c>
      <c r="AW1">
        <v>49</v>
      </c>
      <c r="AX1">
        <v>50</v>
      </c>
      <c r="AY1">
        <v>51</v>
      </c>
      <c r="AZ1">
        <v>52</v>
      </c>
      <c r="BA1">
        <v>53</v>
      </c>
      <c r="BB1">
        <v>54</v>
      </c>
      <c r="BC1">
        <v>55</v>
      </c>
      <c r="BD1">
        <v>56</v>
      </c>
      <c r="BE1">
        <v>57</v>
      </c>
      <c r="BF1">
        <v>58</v>
      </c>
      <c r="BG1">
        <v>59</v>
      </c>
      <c r="BH1">
        <v>60</v>
      </c>
      <c r="BI1">
        <v>61</v>
      </c>
      <c r="BJ1">
        <v>62</v>
      </c>
      <c r="BK1">
        <v>63</v>
      </c>
      <c r="BL1">
        <v>64</v>
      </c>
      <c r="BM1">
        <v>65</v>
      </c>
      <c r="BN1">
        <v>66</v>
      </c>
      <c r="BO1">
        <v>67</v>
      </c>
      <c r="BP1">
        <v>68</v>
      </c>
      <c r="BQ1">
        <v>69</v>
      </c>
      <c r="BR1">
        <v>70</v>
      </c>
      <c r="BS1">
        <v>71</v>
      </c>
      <c r="BT1">
        <v>72</v>
      </c>
      <c r="BU1">
        <v>73</v>
      </c>
      <c r="BV1">
        <v>74</v>
      </c>
      <c r="BW1">
        <v>75</v>
      </c>
      <c r="BX1">
        <v>76</v>
      </c>
      <c r="BY1">
        <v>77</v>
      </c>
      <c r="BZ1">
        <v>78</v>
      </c>
      <c r="CA1">
        <v>79</v>
      </c>
      <c r="CB1">
        <v>80</v>
      </c>
      <c r="CC1">
        <v>81</v>
      </c>
      <c r="CD1">
        <v>82</v>
      </c>
      <c r="CE1">
        <v>83</v>
      </c>
      <c r="CF1">
        <v>84</v>
      </c>
      <c r="CG1">
        <v>85</v>
      </c>
      <c r="CH1">
        <v>86</v>
      </c>
      <c r="CI1">
        <v>87</v>
      </c>
      <c r="CJ1">
        <v>88</v>
      </c>
      <c r="CK1">
        <v>89</v>
      </c>
      <c r="CL1">
        <v>90</v>
      </c>
      <c r="CM1">
        <v>91</v>
      </c>
      <c r="CN1">
        <v>92</v>
      </c>
      <c r="CO1">
        <v>93</v>
      </c>
      <c r="CP1">
        <v>94</v>
      </c>
      <c r="CQ1">
        <v>95</v>
      </c>
      <c r="CR1">
        <v>96</v>
      </c>
      <c r="CS1">
        <v>97</v>
      </c>
      <c r="CT1">
        <v>98</v>
      </c>
      <c r="CU1">
        <v>99</v>
      </c>
      <c r="CV1">
        <v>100</v>
      </c>
      <c r="CW1">
        <v>101</v>
      </c>
      <c r="CX1">
        <v>102</v>
      </c>
      <c r="CY1">
        <v>103</v>
      </c>
      <c r="CZ1">
        <v>104</v>
      </c>
      <c r="DA1">
        <v>105</v>
      </c>
      <c r="DB1">
        <v>106</v>
      </c>
      <c r="DC1">
        <v>107</v>
      </c>
      <c r="DD1">
        <v>108</v>
      </c>
      <c r="DE1">
        <v>109</v>
      </c>
      <c r="DF1">
        <v>110</v>
      </c>
      <c r="DG1">
        <v>111</v>
      </c>
      <c r="DH1">
        <v>112</v>
      </c>
      <c r="DI1">
        <v>113</v>
      </c>
      <c r="DJ1">
        <v>114</v>
      </c>
      <c r="DK1">
        <v>115</v>
      </c>
      <c r="DL1">
        <v>116</v>
      </c>
      <c r="DM1">
        <v>117</v>
      </c>
      <c r="DN1">
        <v>118</v>
      </c>
      <c r="DO1">
        <v>119</v>
      </c>
      <c r="DP1">
        <v>120</v>
      </c>
      <c r="DQ1">
        <v>121</v>
      </c>
      <c r="DR1">
        <v>122</v>
      </c>
      <c r="DS1">
        <v>123</v>
      </c>
      <c r="DT1">
        <v>124</v>
      </c>
      <c r="DU1">
        <v>125</v>
      </c>
      <c r="DV1">
        <v>126</v>
      </c>
      <c r="DW1">
        <v>127</v>
      </c>
      <c r="DX1">
        <v>128</v>
      </c>
      <c r="DY1">
        <v>129</v>
      </c>
      <c r="DZ1">
        <v>130</v>
      </c>
      <c r="EA1">
        <v>131</v>
      </c>
      <c r="EB1">
        <v>132</v>
      </c>
      <c r="EC1">
        <v>133</v>
      </c>
      <c r="ED1">
        <v>134</v>
      </c>
      <c r="EE1">
        <v>135</v>
      </c>
      <c r="EF1">
        <v>136</v>
      </c>
      <c r="EG1">
        <v>137</v>
      </c>
      <c r="EH1">
        <v>138</v>
      </c>
      <c r="EI1">
        <v>139</v>
      </c>
      <c r="EJ1">
        <v>140</v>
      </c>
      <c r="EK1">
        <v>141</v>
      </c>
      <c r="EL1">
        <v>142</v>
      </c>
      <c r="EM1">
        <v>143</v>
      </c>
      <c r="EN1">
        <v>144</v>
      </c>
      <c r="EO1">
        <v>145</v>
      </c>
      <c r="EP1">
        <v>146</v>
      </c>
      <c r="EQ1">
        <v>147</v>
      </c>
      <c r="ER1">
        <v>148</v>
      </c>
      <c r="ES1">
        <v>149</v>
      </c>
      <c r="ET1">
        <v>150</v>
      </c>
      <c r="EU1">
        <v>151</v>
      </c>
      <c r="EV1">
        <v>152</v>
      </c>
      <c r="EW1">
        <v>153</v>
      </c>
      <c r="EX1">
        <v>154</v>
      </c>
      <c r="EY1">
        <v>155</v>
      </c>
      <c r="EZ1">
        <v>156</v>
      </c>
      <c r="FA1">
        <v>157</v>
      </c>
      <c r="FB1">
        <v>158</v>
      </c>
      <c r="FC1">
        <v>159</v>
      </c>
      <c r="FD1">
        <v>160</v>
      </c>
      <c r="FE1">
        <v>161</v>
      </c>
      <c r="FF1">
        <v>162</v>
      </c>
      <c r="FG1">
        <v>163</v>
      </c>
      <c r="FH1">
        <v>164</v>
      </c>
      <c r="FI1">
        <v>165</v>
      </c>
      <c r="FJ1">
        <v>166</v>
      </c>
      <c r="FK1">
        <v>167</v>
      </c>
      <c r="FL1">
        <v>168</v>
      </c>
      <c r="FM1">
        <v>169</v>
      </c>
      <c r="FN1">
        <v>170</v>
      </c>
      <c r="FO1">
        <v>171</v>
      </c>
      <c r="FP1">
        <v>172</v>
      </c>
      <c r="FQ1">
        <v>173</v>
      </c>
      <c r="FR1">
        <v>174</v>
      </c>
      <c r="FS1">
        <v>175</v>
      </c>
      <c r="FT1">
        <v>176</v>
      </c>
      <c r="FU1">
        <v>177</v>
      </c>
      <c r="FV1">
        <v>178</v>
      </c>
      <c r="FW1">
        <v>179</v>
      </c>
      <c r="FX1">
        <v>180</v>
      </c>
      <c r="FY1">
        <v>181</v>
      </c>
      <c r="FZ1">
        <v>182</v>
      </c>
      <c r="GA1">
        <v>183</v>
      </c>
      <c r="GB1">
        <v>184</v>
      </c>
      <c r="GC1">
        <v>185</v>
      </c>
      <c r="GD1">
        <v>186</v>
      </c>
      <c r="GE1">
        <v>187</v>
      </c>
      <c r="GF1">
        <v>188</v>
      </c>
      <c r="GG1">
        <v>189</v>
      </c>
      <c r="GH1">
        <v>190</v>
      </c>
      <c r="GI1">
        <v>191</v>
      </c>
      <c r="GJ1">
        <v>192</v>
      </c>
      <c r="GK1">
        <v>193</v>
      </c>
      <c r="GL1">
        <v>194</v>
      </c>
      <c r="GM1">
        <v>195</v>
      </c>
      <c r="GN1">
        <v>196</v>
      </c>
      <c r="GO1">
        <v>197</v>
      </c>
      <c r="GP1">
        <v>198</v>
      </c>
      <c r="GQ1">
        <v>199</v>
      </c>
      <c r="GR1">
        <v>200</v>
      </c>
      <c r="GS1">
        <v>201</v>
      </c>
      <c r="GT1">
        <v>202</v>
      </c>
      <c r="GU1">
        <v>203</v>
      </c>
      <c r="GV1">
        <v>204</v>
      </c>
      <c r="GW1">
        <v>205</v>
      </c>
      <c r="GX1">
        <v>206</v>
      </c>
      <c r="GY1">
        <v>207</v>
      </c>
      <c r="GZ1">
        <v>208</v>
      </c>
      <c r="HA1">
        <v>209</v>
      </c>
      <c r="HB1">
        <v>210</v>
      </c>
      <c r="HC1">
        <v>211</v>
      </c>
      <c r="HD1">
        <v>212</v>
      </c>
      <c r="HE1">
        <v>213</v>
      </c>
      <c r="HF1">
        <v>214</v>
      </c>
      <c r="HG1">
        <v>215</v>
      </c>
      <c r="HH1">
        <v>216</v>
      </c>
      <c r="HI1">
        <v>217</v>
      </c>
      <c r="HJ1">
        <v>218</v>
      </c>
      <c r="HK1">
        <v>219</v>
      </c>
      <c r="HL1">
        <v>220</v>
      </c>
      <c r="HM1">
        <v>221</v>
      </c>
      <c r="HN1">
        <v>222</v>
      </c>
      <c r="HO1">
        <v>223</v>
      </c>
      <c r="HP1">
        <v>224</v>
      </c>
      <c r="HQ1">
        <v>225</v>
      </c>
      <c r="HR1">
        <v>226</v>
      </c>
      <c r="HS1">
        <v>227</v>
      </c>
      <c r="HT1">
        <v>228</v>
      </c>
      <c r="HU1">
        <v>229</v>
      </c>
      <c r="HV1">
        <v>230</v>
      </c>
      <c r="HW1">
        <v>231</v>
      </c>
      <c r="HX1">
        <v>232</v>
      </c>
      <c r="HY1">
        <v>233</v>
      </c>
      <c r="HZ1">
        <v>234</v>
      </c>
      <c r="IA1">
        <v>235</v>
      </c>
      <c r="IB1">
        <v>236</v>
      </c>
      <c r="IC1">
        <v>237</v>
      </c>
      <c r="ID1">
        <v>238</v>
      </c>
      <c r="IE1">
        <v>239</v>
      </c>
      <c r="IF1">
        <v>240</v>
      </c>
      <c r="IG1">
        <v>241</v>
      </c>
      <c r="IH1">
        <v>242</v>
      </c>
      <c r="II1">
        <v>243</v>
      </c>
      <c r="IJ1">
        <v>244</v>
      </c>
      <c r="IK1">
        <v>245</v>
      </c>
      <c r="IL1">
        <v>246</v>
      </c>
      <c r="IM1">
        <v>247</v>
      </c>
      <c r="IN1">
        <v>248</v>
      </c>
      <c r="IO1">
        <v>249</v>
      </c>
      <c r="IP1">
        <v>250</v>
      </c>
      <c r="IQ1">
        <v>251</v>
      </c>
      <c r="IR1">
        <v>252</v>
      </c>
      <c r="IS1">
        <v>253</v>
      </c>
      <c r="IT1">
        <v>254</v>
      </c>
      <c r="IU1">
        <v>255</v>
      </c>
      <c r="IV1">
        <v>256</v>
      </c>
      <c r="IW1">
        <v>257</v>
      </c>
      <c r="IX1">
        <v>258</v>
      </c>
      <c r="IY1">
        <v>259</v>
      </c>
      <c r="IZ1">
        <v>260</v>
      </c>
      <c r="JA1">
        <v>261</v>
      </c>
      <c r="JB1">
        <v>262</v>
      </c>
      <c r="JC1">
        <v>263</v>
      </c>
      <c r="JD1">
        <v>264</v>
      </c>
      <c r="JE1">
        <v>265</v>
      </c>
      <c r="JF1">
        <v>266</v>
      </c>
      <c r="JG1">
        <v>267</v>
      </c>
      <c r="JH1">
        <v>268</v>
      </c>
      <c r="JI1">
        <v>269</v>
      </c>
      <c r="JJ1">
        <v>270</v>
      </c>
      <c r="JK1">
        <v>271</v>
      </c>
      <c r="JL1">
        <v>272</v>
      </c>
      <c r="JM1">
        <v>273</v>
      </c>
      <c r="JN1">
        <v>274</v>
      </c>
      <c r="JO1">
        <v>275</v>
      </c>
      <c r="JP1">
        <v>276</v>
      </c>
      <c r="JQ1">
        <v>277</v>
      </c>
      <c r="JR1">
        <v>278</v>
      </c>
      <c r="JS1">
        <v>279</v>
      </c>
      <c r="JT1">
        <v>280</v>
      </c>
      <c r="JU1">
        <v>281</v>
      </c>
      <c r="JV1">
        <v>282</v>
      </c>
      <c r="JW1">
        <v>283</v>
      </c>
      <c r="JX1">
        <v>284</v>
      </c>
      <c r="JY1">
        <v>285</v>
      </c>
      <c r="JZ1">
        <v>286</v>
      </c>
      <c r="KA1">
        <v>287</v>
      </c>
      <c r="KB1">
        <v>288</v>
      </c>
      <c r="KC1">
        <v>289</v>
      </c>
      <c r="KD1">
        <v>290</v>
      </c>
      <c r="KE1">
        <v>291</v>
      </c>
      <c r="KF1">
        <v>292</v>
      </c>
      <c r="KG1">
        <v>293</v>
      </c>
      <c r="KH1">
        <v>294</v>
      </c>
      <c r="KI1">
        <v>295</v>
      </c>
      <c r="KJ1">
        <v>296</v>
      </c>
      <c r="KK1">
        <v>297</v>
      </c>
      <c r="KL1">
        <v>298</v>
      </c>
      <c r="KM1">
        <v>299</v>
      </c>
      <c r="KN1">
        <v>300</v>
      </c>
      <c r="KO1">
        <v>301</v>
      </c>
      <c r="KP1">
        <v>302</v>
      </c>
      <c r="KQ1">
        <v>303</v>
      </c>
      <c r="KR1">
        <v>304</v>
      </c>
      <c r="KS1">
        <v>305</v>
      </c>
      <c r="KT1">
        <v>306</v>
      </c>
      <c r="KU1">
        <v>307</v>
      </c>
      <c r="KV1">
        <v>308</v>
      </c>
      <c r="KW1">
        <v>309</v>
      </c>
      <c r="KX1">
        <v>310</v>
      </c>
      <c r="KY1">
        <v>311</v>
      </c>
      <c r="KZ1">
        <v>312</v>
      </c>
      <c r="LA1">
        <v>313</v>
      </c>
      <c r="LB1">
        <v>314</v>
      </c>
      <c r="LC1">
        <v>315</v>
      </c>
      <c r="LD1">
        <v>316</v>
      </c>
      <c r="LE1">
        <v>317</v>
      </c>
      <c r="LF1">
        <v>318</v>
      </c>
      <c r="LG1">
        <v>319</v>
      </c>
      <c r="LH1">
        <v>320</v>
      </c>
      <c r="LI1">
        <v>321</v>
      </c>
      <c r="LJ1">
        <v>322</v>
      </c>
      <c r="LK1">
        <v>323</v>
      </c>
      <c r="LL1">
        <v>324</v>
      </c>
      <c r="LM1">
        <v>325</v>
      </c>
      <c r="LN1">
        <v>326</v>
      </c>
      <c r="LO1">
        <v>327</v>
      </c>
      <c r="LP1">
        <v>328</v>
      </c>
      <c r="LQ1">
        <v>329</v>
      </c>
      <c r="LR1">
        <v>330</v>
      </c>
      <c r="LS1">
        <v>331</v>
      </c>
      <c r="LT1">
        <v>332</v>
      </c>
      <c r="LU1">
        <v>333</v>
      </c>
      <c r="LV1">
        <v>334</v>
      </c>
      <c r="LW1">
        <v>335</v>
      </c>
      <c r="LX1">
        <v>336</v>
      </c>
      <c r="LY1">
        <v>337</v>
      </c>
      <c r="LZ1">
        <v>338</v>
      </c>
      <c r="MA1">
        <v>339</v>
      </c>
      <c r="MB1">
        <v>340</v>
      </c>
      <c r="MC1">
        <v>341</v>
      </c>
      <c r="MD1">
        <v>342</v>
      </c>
      <c r="ME1">
        <v>343</v>
      </c>
      <c r="MF1">
        <v>344</v>
      </c>
      <c r="MG1">
        <v>345</v>
      </c>
      <c r="MH1">
        <v>346</v>
      </c>
      <c r="MI1">
        <v>347</v>
      </c>
      <c r="MJ1">
        <v>348</v>
      </c>
      <c r="MK1">
        <v>349</v>
      </c>
      <c r="ML1">
        <v>350</v>
      </c>
      <c r="MM1">
        <v>351</v>
      </c>
      <c r="MN1">
        <v>352</v>
      </c>
      <c r="MO1">
        <v>353</v>
      </c>
      <c r="MP1">
        <v>354</v>
      </c>
      <c r="MQ1">
        <v>355</v>
      </c>
      <c r="MR1">
        <v>356</v>
      </c>
      <c r="MS1">
        <v>357</v>
      </c>
      <c r="MT1">
        <v>358</v>
      </c>
      <c r="MU1">
        <v>359</v>
      </c>
      <c r="MV1">
        <v>360</v>
      </c>
      <c r="MW1">
        <v>361</v>
      </c>
      <c r="MX1">
        <v>362</v>
      </c>
    </row>
    <row r="3" spans="1:362" ht="17.25" customHeight="1" x14ac:dyDescent="0.25">
      <c r="A3" s="2" t="s">
        <v>5</v>
      </c>
      <c r="B3" s="3" t="s">
        <v>6</v>
      </c>
      <c r="C3" s="4" t="s">
        <v>7</v>
      </c>
      <c r="D3" s="5" t="s">
        <v>8</v>
      </c>
      <c r="E3" s="6" t="s">
        <v>9</v>
      </c>
      <c r="F3" s="7" t="s">
        <v>10</v>
      </c>
      <c r="G3" s="8" t="s">
        <v>11</v>
      </c>
      <c r="H3" s="8" t="s">
        <v>12</v>
      </c>
      <c r="I3" s="8" t="s">
        <v>13</v>
      </c>
      <c r="J3" s="8" t="s">
        <v>14</v>
      </c>
      <c r="K3" s="8" t="s">
        <v>410</v>
      </c>
      <c r="L3" s="5" t="s">
        <v>15</v>
      </c>
      <c r="M3" s="5" t="s">
        <v>16</v>
      </c>
      <c r="N3" s="5" t="s">
        <v>17</v>
      </c>
      <c r="O3" s="5" t="s">
        <v>18</v>
      </c>
      <c r="P3" s="8" t="s">
        <v>19</v>
      </c>
      <c r="Q3" s="3" t="s">
        <v>20</v>
      </c>
      <c r="R3" s="3" t="s">
        <v>21</v>
      </c>
      <c r="S3" s="3" t="s">
        <v>22</v>
      </c>
      <c r="T3" s="3" t="s">
        <v>23</v>
      </c>
      <c r="U3" s="3" t="s">
        <v>24</v>
      </c>
      <c r="V3" s="3" t="s">
        <v>25</v>
      </c>
      <c r="W3" s="3" t="s">
        <v>26</v>
      </c>
      <c r="X3" s="3" t="s">
        <v>27</v>
      </c>
      <c r="Y3" s="3" t="s">
        <v>28</v>
      </c>
      <c r="Z3" s="3" t="s">
        <v>29</v>
      </c>
      <c r="AA3" s="3" t="s">
        <v>30</v>
      </c>
      <c r="AB3" s="3" t="s">
        <v>31</v>
      </c>
      <c r="AC3" s="3" t="s">
        <v>32</v>
      </c>
      <c r="AD3" s="3" t="s">
        <v>33</v>
      </c>
      <c r="AE3" s="3" t="s">
        <v>34</v>
      </c>
      <c r="AF3" s="3" t="s">
        <v>35</v>
      </c>
      <c r="AG3" s="3" t="s">
        <v>36</v>
      </c>
      <c r="AH3" s="3" t="s">
        <v>37</v>
      </c>
      <c r="AI3" s="3" t="s">
        <v>38</v>
      </c>
      <c r="AJ3" s="3" t="s">
        <v>39</v>
      </c>
      <c r="AK3" s="3" t="s">
        <v>40</v>
      </c>
      <c r="AL3" s="3" t="s">
        <v>41</v>
      </c>
      <c r="AM3" s="3" t="s">
        <v>42</v>
      </c>
      <c r="AN3" s="3" t="s">
        <v>43</v>
      </c>
      <c r="AO3" s="3" t="s">
        <v>44</v>
      </c>
      <c r="AP3" s="3" t="s">
        <v>45</v>
      </c>
      <c r="AQ3" s="3" t="s">
        <v>46</v>
      </c>
      <c r="AR3" s="3" t="s">
        <v>47</v>
      </c>
      <c r="AS3" s="3" t="s">
        <v>48</v>
      </c>
      <c r="AT3" s="3" t="s">
        <v>49</v>
      </c>
      <c r="AU3" s="3" t="s">
        <v>2</v>
      </c>
      <c r="AV3" s="3" t="s">
        <v>3</v>
      </c>
      <c r="AW3" s="3" t="s">
        <v>50</v>
      </c>
      <c r="AX3" s="3" t="s">
        <v>51</v>
      </c>
      <c r="AY3" s="3" t="s">
        <v>52</v>
      </c>
      <c r="AZ3" s="9" t="s">
        <v>53</v>
      </c>
      <c r="BA3" s="5" t="s">
        <v>54</v>
      </c>
      <c r="BB3" s="5" t="s">
        <v>55</v>
      </c>
      <c r="BC3" s="10" t="s">
        <v>56</v>
      </c>
      <c r="BD3" s="10" t="s">
        <v>57</v>
      </c>
      <c r="BE3" s="10" t="s">
        <v>58</v>
      </c>
      <c r="BF3" s="10" t="s">
        <v>59</v>
      </c>
      <c r="BG3" s="5" t="s">
        <v>60</v>
      </c>
      <c r="BH3" s="11" t="s">
        <v>61</v>
      </c>
      <c r="BI3" s="3" t="s">
        <v>62</v>
      </c>
      <c r="BJ3" s="3" t="s">
        <v>63</v>
      </c>
      <c r="BK3" s="3" t="s">
        <v>64</v>
      </c>
      <c r="BL3" s="3" t="s">
        <v>65</v>
      </c>
      <c r="BM3" s="3" t="s">
        <v>66</v>
      </c>
      <c r="BN3" s="3" t="s">
        <v>67</v>
      </c>
      <c r="BO3" s="3" t="s">
        <v>68</v>
      </c>
      <c r="BP3" s="3" t="s">
        <v>69</v>
      </c>
      <c r="BQ3" s="3" t="s">
        <v>70</v>
      </c>
      <c r="BR3" s="11" t="s">
        <v>71</v>
      </c>
      <c r="BS3" s="3" t="s">
        <v>407</v>
      </c>
      <c r="BT3" s="3" t="s">
        <v>72</v>
      </c>
      <c r="BU3" s="12" t="s">
        <v>73</v>
      </c>
      <c r="BV3" s="12" t="s">
        <v>74</v>
      </c>
      <c r="BW3" s="12" t="s">
        <v>75</v>
      </c>
      <c r="BX3" s="12" t="s">
        <v>76</v>
      </c>
      <c r="BY3" s="12" t="s">
        <v>77</v>
      </c>
      <c r="BZ3" s="12" t="s">
        <v>78</v>
      </c>
      <c r="CA3" s="12" t="s">
        <v>79</v>
      </c>
      <c r="CB3" s="12" t="s">
        <v>80</v>
      </c>
      <c r="CC3" s="12" t="s">
        <v>81</v>
      </c>
      <c r="CD3" s="12" t="s">
        <v>82</v>
      </c>
      <c r="CE3" s="12" t="s">
        <v>83</v>
      </c>
      <c r="CF3" s="12" t="s">
        <v>84</v>
      </c>
      <c r="CG3" s="12" t="s">
        <v>85</v>
      </c>
      <c r="CH3" s="13" t="s">
        <v>86</v>
      </c>
      <c r="CI3" s="12" t="s">
        <v>87</v>
      </c>
      <c r="CJ3" s="12" t="s">
        <v>88</v>
      </c>
      <c r="CK3" s="12" t="s">
        <v>89</v>
      </c>
      <c r="CL3" s="12" t="s">
        <v>90</v>
      </c>
      <c r="CM3" s="12" t="s">
        <v>91</v>
      </c>
      <c r="CN3" s="14" t="s">
        <v>92</v>
      </c>
      <c r="CO3" s="14" t="s">
        <v>93</v>
      </c>
      <c r="CP3" s="15" t="s">
        <v>94</v>
      </c>
      <c r="CQ3" s="15" t="s">
        <v>95</v>
      </c>
      <c r="CR3" s="12" t="s">
        <v>96</v>
      </c>
      <c r="CS3" s="12" t="s">
        <v>97</v>
      </c>
      <c r="CT3" s="12" t="s">
        <v>98</v>
      </c>
      <c r="CU3" s="12" t="s">
        <v>99</v>
      </c>
      <c r="CV3" s="12" t="s">
        <v>100</v>
      </c>
      <c r="CW3" s="12" t="s">
        <v>101</v>
      </c>
      <c r="CX3" s="12" t="s">
        <v>102</v>
      </c>
      <c r="CY3" s="12" t="s">
        <v>103</v>
      </c>
      <c r="CZ3" s="12" t="s">
        <v>104</v>
      </c>
      <c r="DA3" s="12" t="s">
        <v>105</v>
      </c>
      <c r="DB3" s="12" t="s">
        <v>106</v>
      </c>
      <c r="DC3" s="12" t="s">
        <v>107</v>
      </c>
      <c r="DD3" s="12" t="s">
        <v>108</v>
      </c>
      <c r="DE3" s="12" t="s">
        <v>109</v>
      </c>
      <c r="DF3" s="12" t="s">
        <v>110</v>
      </c>
      <c r="DG3" s="12" t="s">
        <v>111</v>
      </c>
      <c r="DH3" s="12" t="s">
        <v>112</v>
      </c>
      <c r="DI3" s="12" t="s">
        <v>113</v>
      </c>
      <c r="DJ3" s="12" t="s">
        <v>114</v>
      </c>
      <c r="DK3" s="12" t="s">
        <v>115</v>
      </c>
      <c r="DL3" s="12" t="s">
        <v>116</v>
      </c>
      <c r="DM3" s="12" t="s">
        <v>117</v>
      </c>
      <c r="DN3" s="12" t="s">
        <v>118</v>
      </c>
      <c r="DO3" s="12" t="s">
        <v>119</v>
      </c>
      <c r="DP3" s="12" t="s">
        <v>120</v>
      </c>
      <c r="DQ3" s="12" t="s">
        <v>121</v>
      </c>
      <c r="DR3" s="12" t="s">
        <v>122</v>
      </c>
      <c r="DS3" s="12" t="s">
        <v>123</v>
      </c>
      <c r="DT3" s="12" t="s">
        <v>124</v>
      </c>
      <c r="DU3" s="12" t="s">
        <v>125</v>
      </c>
      <c r="DV3" s="12" t="s">
        <v>126</v>
      </c>
      <c r="DW3" s="12" t="s">
        <v>127</v>
      </c>
      <c r="DX3" s="12" t="s">
        <v>128</v>
      </c>
      <c r="DY3" s="12" t="s">
        <v>129</v>
      </c>
      <c r="DZ3" s="12" t="s">
        <v>130</v>
      </c>
      <c r="EA3" s="12" t="s">
        <v>131</v>
      </c>
      <c r="EB3" s="12" t="s">
        <v>132</v>
      </c>
      <c r="EC3" s="12" t="s">
        <v>133</v>
      </c>
      <c r="ED3" s="12" t="s">
        <v>134</v>
      </c>
      <c r="EE3" s="12" t="s">
        <v>135</v>
      </c>
      <c r="EF3" s="13" t="s">
        <v>136</v>
      </c>
      <c r="EG3" s="12" t="s">
        <v>137</v>
      </c>
      <c r="EH3" s="16" t="s">
        <v>138</v>
      </c>
      <c r="EI3" s="16" t="s">
        <v>139</v>
      </c>
      <c r="EJ3" s="12" t="s">
        <v>140</v>
      </c>
      <c r="EK3" s="12" t="s">
        <v>141</v>
      </c>
      <c r="EL3" s="12" t="s">
        <v>142</v>
      </c>
      <c r="EM3" s="11" t="s">
        <v>143</v>
      </c>
      <c r="EN3" s="3" t="s">
        <v>144</v>
      </c>
      <c r="EO3" s="3" t="s">
        <v>145</v>
      </c>
      <c r="EP3" s="3" t="s">
        <v>146</v>
      </c>
      <c r="EQ3" s="3" t="s">
        <v>147</v>
      </c>
      <c r="ER3" s="3" t="s">
        <v>148</v>
      </c>
      <c r="ES3" s="3" t="s">
        <v>149</v>
      </c>
      <c r="ET3" s="3" t="s">
        <v>150</v>
      </c>
      <c r="EU3" s="3" t="s">
        <v>151</v>
      </c>
      <c r="EV3" s="3" t="s">
        <v>152</v>
      </c>
      <c r="EW3" s="3" t="s">
        <v>153</v>
      </c>
      <c r="EX3" s="3" t="s">
        <v>154</v>
      </c>
      <c r="EY3" s="3" t="s">
        <v>155</v>
      </c>
      <c r="EZ3" s="3" t="s">
        <v>156</v>
      </c>
      <c r="FA3" s="3" t="s">
        <v>157</v>
      </c>
      <c r="FB3" s="3" t="s">
        <v>158</v>
      </c>
      <c r="FC3" s="3" t="s">
        <v>159</v>
      </c>
      <c r="FD3" s="3" t="s">
        <v>160</v>
      </c>
      <c r="FE3" s="3" t="s">
        <v>161</v>
      </c>
      <c r="FF3" s="3" t="s">
        <v>162</v>
      </c>
      <c r="FG3" s="3" t="s">
        <v>163</v>
      </c>
      <c r="FH3" s="3" t="s">
        <v>164</v>
      </c>
      <c r="FI3" s="3" t="s">
        <v>165</v>
      </c>
      <c r="FJ3" s="3" t="s">
        <v>166</v>
      </c>
      <c r="FK3" s="3" t="s">
        <v>167</v>
      </c>
      <c r="FL3" s="3" t="s">
        <v>168</v>
      </c>
      <c r="FM3" s="3" t="s">
        <v>408</v>
      </c>
      <c r="FN3" s="3" t="s">
        <v>169</v>
      </c>
      <c r="FO3" s="3" t="s">
        <v>170</v>
      </c>
      <c r="FP3" s="3" t="s">
        <v>171</v>
      </c>
      <c r="FQ3" s="3" t="s">
        <v>172</v>
      </c>
      <c r="FR3" s="3" t="s">
        <v>173</v>
      </c>
      <c r="FS3" s="3" t="s">
        <v>174</v>
      </c>
      <c r="FT3" s="3" t="s">
        <v>175</v>
      </c>
      <c r="FU3" s="11" t="s">
        <v>176</v>
      </c>
      <c r="FV3" s="13" t="s">
        <v>177</v>
      </c>
      <c r="FW3" s="13" t="s">
        <v>178</v>
      </c>
      <c r="FX3" s="13" t="s">
        <v>179</v>
      </c>
      <c r="FY3" s="13" t="s">
        <v>180</v>
      </c>
      <c r="FZ3" s="13" t="s">
        <v>181</v>
      </c>
      <c r="GA3" s="13" t="s">
        <v>182</v>
      </c>
      <c r="GB3" s="13" t="s">
        <v>183</v>
      </c>
      <c r="GC3" s="13" t="s">
        <v>184</v>
      </c>
      <c r="GD3" s="13" t="s">
        <v>185</v>
      </c>
      <c r="GE3" s="13" t="s">
        <v>186</v>
      </c>
      <c r="GF3" s="13" t="s">
        <v>409</v>
      </c>
      <c r="GG3" s="6" t="s">
        <v>187</v>
      </c>
      <c r="GH3" s="8" t="s">
        <v>188</v>
      </c>
      <c r="GI3" s="8" t="s">
        <v>189</v>
      </c>
      <c r="GJ3" s="17" t="s">
        <v>190</v>
      </c>
      <c r="GK3" s="17" t="s">
        <v>191</v>
      </c>
      <c r="GL3" s="8" t="s">
        <v>192</v>
      </c>
      <c r="GM3" s="8" t="s">
        <v>193</v>
      </c>
      <c r="GN3" s="8" t="s">
        <v>194</v>
      </c>
      <c r="GO3" s="8" t="s">
        <v>195</v>
      </c>
      <c r="GP3" s="18" t="s">
        <v>196</v>
      </c>
      <c r="GQ3" s="18" t="s">
        <v>197</v>
      </c>
      <c r="GR3" s="18" t="s">
        <v>198</v>
      </c>
      <c r="GS3" s="18" t="s">
        <v>199</v>
      </c>
      <c r="GT3" s="18" t="s">
        <v>200</v>
      </c>
      <c r="GU3" s="19" t="s">
        <v>201</v>
      </c>
      <c r="GV3" s="11" t="s">
        <v>202</v>
      </c>
      <c r="GW3" s="13" t="s">
        <v>203</v>
      </c>
      <c r="GX3" s="13" t="s">
        <v>204</v>
      </c>
      <c r="GY3" s="13" t="s">
        <v>205</v>
      </c>
      <c r="GZ3" s="13" t="s">
        <v>206</v>
      </c>
      <c r="HA3" s="3" t="s">
        <v>207</v>
      </c>
      <c r="HB3" s="3" t="s">
        <v>208</v>
      </c>
      <c r="HC3" s="3" t="s">
        <v>209</v>
      </c>
      <c r="HD3" s="3" t="s">
        <v>210</v>
      </c>
      <c r="HE3" s="3" t="s">
        <v>211</v>
      </c>
      <c r="HF3" s="11" t="s">
        <v>212</v>
      </c>
      <c r="HG3" s="20" t="s">
        <v>213</v>
      </c>
      <c r="HH3" s="20" t="s">
        <v>214</v>
      </c>
      <c r="HI3" s="20" t="s">
        <v>215</v>
      </c>
      <c r="HJ3" s="20" t="s">
        <v>216</v>
      </c>
      <c r="HK3" s="20" t="s">
        <v>217</v>
      </c>
      <c r="HL3" s="20" t="s">
        <v>218</v>
      </c>
      <c r="HM3" s="20" t="s">
        <v>219</v>
      </c>
      <c r="HN3" s="20" t="s">
        <v>220</v>
      </c>
      <c r="HO3" s="20" t="s">
        <v>221</v>
      </c>
      <c r="HP3" s="20" t="s">
        <v>222</v>
      </c>
      <c r="HQ3" s="20" t="s">
        <v>223</v>
      </c>
      <c r="HR3" s="20" t="s">
        <v>224</v>
      </c>
      <c r="HS3" s="20" t="s">
        <v>225</v>
      </c>
      <c r="HT3" s="20" t="s">
        <v>226</v>
      </c>
      <c r="HU3" s="20" t="s">
        <v>227</v>
      </c>
      <c r="HV3" s="20" t="s">
        <v>228</v>
      </c>
      <c r="HW3" s="20" t="s">
        <v>229</v>
      </c>
      <c r="HX3" s="20" t="s">
        <v>230</v>
      </c>
      <c r="HY3" s="20" t="s">
        <v>231</v>
      </c>
      <c r="HZ3" s="20" t="s">
        <v>232</v>
      </c>
      <c r="IA3" s="20" t="s">
        <v>233</v>
      </c>
      <c r="IB3" s="20" t="s">
        <v>234</v>
      </c>
      <c r="IC3" s="20" t="s">
        <v>235</v>
      </c>
      <c r="ID3" s="20" t="s">
        <v>236</v>
      </c>
      <c r="IE3" s="20" t="s">
        <v>237</v>
      </c>
      <c r="IF3" s="20" t="s">
        <v>238</v>
      </c>
      <c r="IG3" s="20" t="s">
        <v>239</v>
      </c>
      <c r="IH3" s="20" t="s">
        <v>240</v>
      </c>
      <c r="II3" s="20" t="s">
        <v>241</v>
      </c>
      <c r="IJ3" s="20" t="s">
        <v>242</v>
      </c>
      <c r="IK3" s="11" t="s">
        <v>243</v>
      </c>
      <c r="IL3" s="13" t="s">
        <v>244</v>
      </c>
      <c r="IM3" s="13" t="s">
        <v>245</v>
      </c>
      <c r="IN3" s="13" t="s">
        <v>246</v>
      </c>
      <c r="IO3" s="13" t="s">
        <v>247</v>
      </c>
      <c r="IP3" s="13" t="s">
        <v>248</v>
      </c>
      <c r="IQ3" s="13" t="s">
        <v>249</v>
      </c>
      <c r="IR3" s="13" t="s">
        <v>250</v>
      </c>
      <c r="IS3" s="13" t="s">
        <v>251</v>
      </c>
      <c r="IT3" s="13" t="s">
        <v>252</v>
      </c>
      <c r="IU3" s="13" t="s">
        <v>253</v>
      </c>
      <c r="IV3" s="13" t="s">
        <v>254</v>
      </c>
      <c r="IW3" s="13" t="s">
        <v>255</v>
      </c>
      <c r="IX3" s="13" t="s">
        <v>256</v>
      </c>
      <c r="IY3" s="13" t="s">
        <v>257</v>
      </c>
      <c r="IZ3" s="13" t="s">
        <v>258</v>
      </c>
      <c r="JA3" s="21" t="s">
        <v>259</v>
      </c>
      <c r="JB3" s="13" t="s">
        <v>260</v>
      </c>
      <c r="JC3" s="13" t="s">
        <v>261</v>
      </c>
      <c r="JD3" s="13" t="s">
        <v>262</v>
      </c>
      <c r="JE3" s="13" t="s">
        <v>263</v>
      </c>
      <c r="JF3" s="13" t="s">
        <v>264</v>
      </c>
      <c r="JG3" s="13" t="s">
        <v>265</v>
      </c>
      <c r="JH3" s="13" t="s">
        <v>266</v>
      </c>
      <c r="JI3" s="13" t="s">
        <v>267</v>
      </c>
      <c r="JJ3" s="13" t="s">
        <v>268</v>
      </c>
      <c r="JK3" s="13" t="s">
        <v>269</v>
      </c>
      <c r="JL3" s="13" t="s">
        <v>270</v>
      </c>
      <c r="JM3" s="13" t="s">
        <v>271</v>
      </c>
      <c r="JN3" s="13" t="s">
        <v>272</v>
      </c>
      <c r="JO3" s="13" t="s">
        <v>273</v>
      </c>
      <c r="JP3" s="13" t="s">
        <v>274</v>
      </c>
      <c r="JQ3" s="13" t="s">
        <v>275</v>
      </c>
      <c r="JR3" s="13" t="s">
        <v>276</v>
      </c>
      <c r="JS3" s="13" t="s">
        <v>277</v>
      </c>
      <c r="JT3" s="22" t="s">
        <v>278</v>
      </c>
      <c r="JU3" s="22" t="s">
        <v>279</v>
      </c>
      <c r="JV3" s="22" t="s">
        <v>280</v>
      </c>
      <c r="JW3" s="23" t="s">
        <v>281</v>
      </c>
      <c r="JX3" s="23" t="s">
        <v>282</v>
      </c>
      <c r="JY3" s="23" t="s">
        <v>283</v>
      </c>
      <c r="JZ3" s="23" t="s">
        <v>284</v>
      </c>
      <c r="KA3" s="23" t="s">
        <v>285</v>
      </c>
      <c r="KB3" s="23" t="s">
        <v>286</v>
      </c>
      <c r="KC3" s="23" t="s">
        <v>287</v>
      </c>
      <c r="KD3" s="23" t="s">
        <v>288</v>
      </c>
      <c r="KE3" s="23" t="s">
        <v>289</v>
      </c>
      <c r="KF3" s="23" t="s">
        <v>290</v>
      </c>
      <c r="KG3" s="23" t="s">
        <v>291</v>
      </c>
      <c r="KH3" s="23" t="s">
        <v>292</v>
      </c>
      <c r="KI3" s="23" t="s">
        <v>293</v>
      </c>
      <c r="KJ3" s="23" t="s">
        <v>294</v>
      </c>
      <c r="KK3" s="23" t="s">
        <v>295</v>
      </c>
      <c r="KL3" s="24" t="s">
        <v>296</v>
      </c>
      <c r="KM3" s="24" t="s">
        <v>297</v>
      </c>
      <c r="KN3" s="24" t="s">
        <v>298</v>
      </c>
      <c r="KO3" s="24" t="s">
        <v>299</v>
      </c>
      <c r="KP3" s="24" t="s">
        <v>300</v>
      </c>
      <c r="KQ3" s="25" t="s">
        <v>301</v>
      </c>
      <c r="KR3" s="26" t="s">
        <v>302</v>
      </c>
      <c r="KS3" s="27" t="s">
        <v>303</v>
      </c>
      <c r="KT3" s="28" t="s">
        <v>304</v>
      </c>
      <c r="KU3" s="29" t="s">
        <v>305</v>
      </c>
      <c r="KV3" s="13" t="s">
        <v>306</v>
      </c>
      <c r="KW3" s="30" t="s">
        <v>307</v>
      </c>
      <c r="KX3" s="30" t="s">
        <v>308</v>
      </c>
      <c r="KY3" s="31" t="s">
        <v>309</v>
      </c>
      <c r="KZ3" s="2" t="s">
        <v>310</v>
      </c>
      <c r="LA3" s="80" t="s">
        <v>411</v>
      </c>
      <c r="LB3" s="80" t="s">
        <v>412</v>
      </c>
      <c r="LC3" s="80" t="s">
        <v>413</v>
      </c>
      <c r="LD3" s="80" t="s">
        <v>414</v>
      </c>
      <c r="LE3" s="80" t="s">
        <v>415</v>
      </c>
      <c r="LF3" s="80" t="s">
        <v>416</v>
      </c>
      <c r="LG3" s="80" t="s">
        <v>417</v>
      </c>
      <c r="LH3" s="80" t="s">
        <v>418</v>
      </c>
      <c r="LI3" s="80" t="s">
        <v>419</v>
      </c>
      <c r="LJ3" s="80" t="s">
        <v>420</v>
      </c>
      <c r="LK3" s="80" t="s">
        <v>421</v>
      </c>
      <c r="LL3" s="80" t="s">
        <v>422</v>
      </c>
      <c r="LM3" s="80" t="s">
        <v>423</v>
      </c>
      <c r="LN3" s="80" t="s">
        <v>424</v>
      </c>
      <c r="LO3" s="80" t="s">
        <v>425</v>
      </c>
      <c r="LP3" s="80" t="s">
        <v>426</v>
      </c>
      <c r="LQ3" s="80" t="s">
        <v>427</v>
      </c>
      <c r="LR3" s="81" t="s">
        <v>428</v>
      </c>
      <c r="LS3" s="81" t="s">
        <v>429</v>
      </c>
      <c r="LT3" s="81" t="s">
        <v>430</v>
      </c>
      <c r="LU3" s="82" t="s">
        <v>431</v>
      </c>
      <c r="LV3" s="82" t="s">
        <v>432</v>
      </c>
      <c r="LW3" s="82" t="s">
        <v>433</v>
      </c>
      <c r="LX3" s="82" t="s">
        <v>434</v>
      </c>
      <c r="LY3" s="82" t="s">
        <v>435</v>
      </c>
      <c r="LZ3" s="82" t="s">
        <v>436</v>
      </c>
      <c r="MA3" s="82" t="s">
        <v>437</v>
      </c>
      <c r="MB3" s="82" t="s">
        <v>438</v>
      </c>
      <c r="MC3" s="82" t="s">
        <v>439</v>
      </c>
      <c r="MD3" s="82" t="s">
        <v>440</v>
      </c>
      <c r="ME3" s="82" t="s">
        <v>441</v>
      </c>
      <c r="MF3" s="82" t="s">
        <v>442</v>
      </c>
      <c r="MG3" s="82" t="s">
        <v>443</v>
      </c>
      <c r="MH3" s="82" t="s">
        <v>444</v>
      </c>
      <c r="MI3" s="82" t="s">
        <v>445</v>
      </c>
      <c r="MJ3" s="83" t="s">
        <v>446</v>
      </c>
      <c r="MK3" s="83" t="s">
        <v>447</v>
      </c>
      <c r="ML3" s="83" t="s">
        <v>448</v>
      </c>
      <c r="MM3" s="83" t="s">
        <v>449</v>
      </c>
      <c r="MN3" s="83" t="s">
        <v>450</v>
      </c>
      <c r="MO3" s="84" t="s">
        <v>451</v>
      </c>
      <c r="MP3" s="85" t="s">
        <v>452</v>
      </c>
      <c r="MQ3" s="86" t="s">
        <v>453</v>
      </c>
      <c r="MR3" s="87" t="s">
        <v>454</v>
      </c>
      <c r="MS3" s="88" t="s">
        <v>455</v>
      </c>
      <c r="MT3" s="80" t="s">
        <v>456</v>
      </c>
      <c r="MU3" s="89" t="s">
        <v>457</v>
      </c>
      <c r="MV3" s="89" t="s">
        <v>458</v>
      </c>
      <c r="MW3" s="90" t="s">
        <v>459</v>
      </c>
      <c r="MX3" s="91" t="s">
        <v>460</v>
      </c>
    </row>
    <row r="4" spans="1:362" ht="17.100000000000001" customHeight="1" x14ac:dyDescent="0.25">
      <c r="A4" s="32" t="str">
        <f>H4&amp;"_"&amp;B4&amp;"_"&amp;P4</f>
        <v>3D _1510103_TOTO</v>
      </c>
      <c r="B4" s="33">
        <v>1510103</v>
      </c>
      <c r="C4" s="34" t="s">
        <v>311</v>
      </c>
      <c r="D4" s="35">
        <v>1510103</v>
      </c>
      <c r="E4" s="36" t="s">
        <v>312</v>
      </c>
      <c r="F4" s="32" t="s">
        <v>313</v>
      </c>
      <c r="G4" s="37" t="s">
        <v>314</v>
      </c>
      <c r="H4" s="37" t="s">
        <v>315</v>
      </c>
      <c r="I4" s="37"/>
      <c r="J4" s="37"/>
      <c r="K4" s="38"/>
      <c r="L4" s="38"/>
      <c r="M4" s="38"/>
      <c r="N4" s="38"/>
      <c r="O4" s="38"/>
      <c r="P4" s="33" t="s">
        <v>958</v>
      </c>
      <c r="Q4" s="40" t="s">
        <v>962</v>
      </c>
      <c r="R4" s="41" t="s">
        <v>0</v>
      </c>
      <c r="S4" s="42"/>
      <c r="T4" s="42"/>
      <c r="U4" s="43"/>
      <c r="V4" s="43"/>
      <c r="W4" s="44" t="s">
        <v>396</v>
      </c>
      <c r="X4" s="44"/>
      <c r="Y4" s="44"/>
      <c r="Z4" s="43"/>
      <c r="AA4" s="43"/>
      <c r="AB4" s="42">
        <v>7005449</v>
      </c>
      <c r="AC4" s="42" t="s">
        <v>316</v>
      </c>
      <c r="AD4" s="43" t="s">
        <v>316</v>
      </c>
      <c r="AE4" s="43" t="s">
        <v>316</v>
      </c>
      <c r="AF4" s="43"/>
      <c r="AG4" s="45">
        <v>35439</v>
      </c>
      <c r="AH4" s="45" t="s">
        <v>4</v>
      </c>
      <c r="AI4" s="45" t="s">
        <v>4</v>
      </c>
      <c r="AJ4" s="45" t="s">
        <v>4</v>
      </c>
      <c r="AK4" s="45" t="s">
        <v>4</v>
      </c>
      <c r="AL4" s="44">
        <v>1958</v>
      </c>
      <c r="AM4" s="44"/>
      <c r="AN4" s="44"/>
      <c r="AO4" s="43"/>
      <c r="AP4" s="43"/>
      <c r="AQ4" s="46">
        <v>1</v>
      </c>
      <c r="AR4" s="46" t="s">
        <v>317</v>
      </c>
      <c r="AS4" s="46">
        <v>1</v>
      </c>
      <c r="AT4" s="46">
        <v>1300</v>
      </c>
      <c r="AU4" s="46"/>
      <c r="AV4" s="47"/>
      <c r="AW4" s="47"/>
      <c r="AX4" s="48"/>
      <c r="AY4" s="40" t="s">
        <v>318</v>
      </c>
      <c r="AZ4" s="40"/>
      <c r="BA4" s="35" t="s">
        <v>319</v>
      </c>
      <c r="BB4" s="36" t="s">
        <v>320</v>
      </c>
      <c r="BC4" s="38" t="s">
        <v>4</v>
      </c>
      <c r="BD4" s="38" t="s">
        <v>321</v>
      </c>
      <c r="BE4" s="38" t="s">
        <v>4</v>
      </c>
      <c r="BF4" s="38" t="s">
        <v>4</v>
      </c>
      <c r="BG4" s="38"/>
      <c r="BH4" s="45"/>
      <c r="BI4" s="49">
        <v>378167.26</v>
      </c>
      <c r="BJ4" s="49">
        <v>61708.874841642995</v>
      </c>
      <c r="BK4" s="49">
        <v>439876.13484164298</v>
      </c>
      <c r="BL4" s="49">
        <v>382611.85</v>
      </c>
      <c r="BM4" s="49">
        <v>62386.6</v>
      </c>
      <c r="BN4" s="49">
        <v>444998.44999999995</v>
      </c>
      <c r="BO4" s="49">
        <v>389658.2</v>
      </c>
      <c r="BP4" s="49">
        <v>76441.97</v>
      </c>
      <c r="BQ4" s="49">
        <v>466100.17000000004</v>
      </c>
      <c r="BR4" s="38"/>
      <c r="BS4" s="50" t="s">
        <v>4</v>
      </c>
      <c r="BT4" s="50"/>
      <c r="BU4" s="50" t="s">
        <v>4</v>
      </c>
      <c r="BV4" s="50" t="s">
        <v>4</v>
      </c>
      <c r="BW4" s="50" t="s">
        <v>4</v>
      </c>
      <c r="BX4" s="50" t="s">
        <v>322</v>
      </c>
      <c r="BY4" s="50" t="s">
        <v>4</v>
      </c>
      <c r="BZ4" s="50" t="s">
        <v>4</v>
      </c>
      <c r="CA4" s="50" t="s">
        <v>4</v>
      </c>
      <c r="CB4" s="50" t="s">
        <v>4</v>
      </c>
      <c r="CC4" s="50" t="s">
        <v>4</v>
      </c>
      <c r="CD4" s="50" t="s">
        <v>4</v>
      </c>
      <c r="CE4" s="50" t="s">
        <v>4</v>
      </c>
      <c r="CF4" s="50" t="s">
        <v>4</v>
      </c>
      <c r="CG4" s="51" t="s">
        <v>4</v>
      </c>
      <c r="CH4" s="50"/>
      <c r="CI4" s="50" t="s">
        <v>4</v>
      </c>
      <c r="CJ4" s="50" t="s">
        <v>4</v>
      </c>
      <c r="CK4" s="50" t="s">
        <v>4</v>
      </c>
      <c r="CL4" s="50" t="s">
        <v>4</v>
      </c>
      <c r="CM4" s="50">
        <v>3</v>
      </c>
      <c r="CN4" s="50">
        <v>3</v>
      </c>
      <c r="CO4" s="50" t="s">
        <v>4</v>
      </c>
      <c r="CP4" s="50" t="s">
        <v>4</v>
      </c>
      <c r="CQ4" s="52" t="s">
        <v>4</v>
      </c>
      <c r="CR4" s="50" t="s">
        <v>4</v>
      </c>
      <c r="CS4" s="50" t="s">
        <v>4</v>
      </c>
      <c r="CT4" s="50" t="s">
        <v>4</v>
      </c>
      <c r="CU4" s="50" t="s">
        <v>4</v>
      </c>
      <c r="CV4" s="50" t="s">
        <v>4</v>
      </c>
      <c r="CW4" s="50" t="s">
        <v>4</v>
      </c>
      <c r="CX4" s="50" t="s">
        <v>4</v>
      </c>
      <c r="CY4" s="50" t="s">
        <v>4</v>
      </c>
      <c r="CZ4" s="50" t="s">
        <v>4</v>
      </c>
      <c r="DA4" s="50" t="s">
        <v>4</v>
      </c>
      <c r="DB4" s="50" t="s">
        <v>4</v>
      </c>
      <c r="DC4" s="50" t="s">
        <v>4</v>
      </c>
      <c r="DD4" s="50" t="s">
        <v>4</v>
      </c>
      <c r="DE4" s="50" t="s">
        <v>4</v>
      </c>
      <c r="DF4" s="50" t="s">
        <v>4</v>
      </c>
      <c r="DG4" s="50" t="s">
        <v>4</v>
      </c>
      <c r="DH4" s="50" t="s">
        <v>4</v>
      </c>
      <c r="DI4" s="50" t="s">
        <v>4</v>
      </c>
      <c r="DJ4" s="50" t="s">
        <v>4</v>
      </c>
      <c r="DK4" s="50" t="s">
        <v>4</v>
      </c>
      <c r="DL4" s="50" t="s">
        <v>4</v>
      </c>
      <c r="DM4" s="50" t="s">
        <v>4</v>
      </c>
      <c r="DN4" s="50" t="s">
        <v>4</v>
      </c>
      <c r="DO4" s="50" t="s">
        <v>4</v>
      </c>
      <c r="DP4" s="50" t="s">
        <v>4</v>
      </c>
      <c r="DQ4" s="50" t="s">
        <v>4</v>
      </c>
      <c r="DR4" s="50" t="s">
        <v>4</v>
      </c>
      <c r="DS4" s="50" t="s">
        <v>4</v>
      </c>
      <c r="DT4" s="50" t="s">
        <v>4</v>
      </c>
      <c r="DU4" s="50" t="s">
        <v>4</v>
      </c>
      <c r="DV4" s="50" t="s">
        <v>4</v>
      </c>
      <c r="DW4" s="50" t="s">
        <v>4</v>
      </c>
      <c r="DX4" s="50" t="s">
        <v>4</v>
      </c>
      <c r="DY4" s="50" t="s">
        <v>4</v>
      </c>
      <c r="DZ4" s="50" t="s">
        <v>4</v>
      </c>
      <c r="EA4" s="50" t="s">
        <v>4</v>
      </c>
      <c r="EB4" s="50" t="s">
        <v>4</v>
      </c>
      <c r="EC4" s="50" t="s">
        <v>4</v>
      </c>
      <c r="ED4" s="50" t="s">
        <v>4</v>
      </c>
      <c r="EE4" s="50" t="s">
        <v>4</v>
      </c>
      <c r="EF4" s="50" t="s">
        <v>323</v>
      </c>
      <c r="EG4" s="50"/>
      <c r="EH4" s="45" t="s">
        <v>4</v>
      </c>
      <c r="EI4" s="45" t="s">
        <v>4</v>
      </c>
      <c r="EJ4" s="50" t="s">
        <v>4</v>
      </c>
      <c r="EK4" s="50" t="s">
        <v>4</v>
      </c>
      <c r="EL4" s="50" t="s">
        <v>4</v>
      </c>
      <c r="EM4" s="45"/>
      <c r="EN4" s="50"/>
      <c r="EO4" s="50"/>
      <c r="EP4" s="50" t="s">
        <v>316</v>
      </c>
      <c r="EQ4" s="50" t="s">
        <v>316</v>
      </c>
      <c r="ER4" s="50"/>
      <c r="ES4" s="50"/>
      <c r="ET4" s="50"/>
      <c r="EU4" s="50"/>
      <c r="EV4" s="50"/>
      <c r="EW4" s="50"/>
      <c r="EX4" s="50" t="s">
        <v>316</v>
      </c>
      <c r="EY4" s="50" t="s">
        <v>316</v>
      </c>
      <c r="EZ4" s="50"/>
      <c r="FA4" s="50"/>
      <c r="FB4" s="50"/>
      <c r="FC4" s="50"/>
      <c r="FD4" s="50"/>
      <c r="FE4" s="50"/>
      <c r="FF4" s="50" t="s">
        <v>316</v>
      </c>
      <c r="FG4" s="50" t="s">
        <v>316</v>
      </c>
      <c r="FH4" s="50"/>
      <c r="FI4" s="50"/>
      <c r="FJ4" s="50"/>
      <c r="FK4" s="50"/>
      <c r="FL4" s="50"/>
      <c r="FM4" s="50"/>
      <c r="FN4" s="50" t="s">
        <v>316</v>
      </c>
      <c r="FO4" s="50"/>
      <c r="FP4" s="50"/>
      <c r="FQ4" s="50"/>
      <c r="FR4" s="50" t="s">
        <v>4</v>
      </c>
      <c r="FS4" s="50"/>
      <c r="FT4" s="50"/>
      <c r="FU4" s="45"/>
      <c r="FV4" s="50" t="s">
        <v>323</v>
      </c>
      <c r="FW4" s="50"/>
      <c r="FX4" s="50"/>
      <c r="FY4" s="50"/>
      <c r="FZ4" s="50"/>
      <c r="GA4" s="50" t="s">
        <v>324</v>
      </c>
      <c r="GB4" s="50" t="s">
        <v>325</v>
      </c>
      <c r="GC4" s="50" t="s">
        <v>326</v>
      </c>
      <c r="GD4" s="50"/>
      <c r="GE4" s="50"/>
      <c r="GF4" s="50" t="s">
        <v>4</v>
      </c>
      <c r="GG4" s="32"/>
      <c r="GH4" s="53" t="s">
        <v>327</v>
      </c>
      <c r="GI4" s="50" t="s">
        <v>328</v>
      </c>
      <c r="GJ4" s="51" t="s">
        <v>329</v>
      </c>
      <c r="GK4" s="51" t="s">
        <v>330</v>
      </c>
      <c r="GL4" s="54" t="s">
        <v>331</v>
      </c>
      <c r="GM4" s="53" t="s">
        <v>332</v>
      </c>
      <c r="GN4" s="55" t="s">
        <v>333</v>
      </c>
      <c r="GO4" s="49">
        <v>29612.999999999975</v>
      </c>
      <c r="GP4" s="56">
        <v>2074</v>
      </c>
      <c r="GQ4" s="57">
        <v>7.0036808158579059E-2</v>
      </c>
      <c r="GR4" s="56">
        <v>19477880.418768</v>
      </c>
      <c r="GS4" s="56">
        <v>4439</v>
      </c>
      <c r="GT4" s="50">
        <v>1</v>
      </c>
      <c r="GU4" s="50" t="s">
        <v>4</v>
      </c>
      <c r="GV4" s="50"/>
      <c r="GW4" s="51" t="s">
        <v>971</v>
      </c>
      <c r="GX4" s="50"/>
      <c r="GY4" s="50" t="s">
        <v>323</v>
      </c>
      <c r="GZ4" s="50"/>
      <c r="HA4" s="39"/>
      <c r="HB4" s="39"/>
      <c r="HC4" s="39"/>
      <c r="HD4" s="39"/>
      <c r="HE4" s="39"/>
      <c r="HF4" s="50"/>
      <c r="HG4" s="49"/>
      <c r="HH4" s="39"/>
      <c r="HI4" s="39"/>
      <c r="HJ4" s="49"/>
      <c r="HK4" s="39"/>
      <c r="HL4" s="39"/>
      <c r="HM4" s="39"/>
      <c r="HN4" s="39"/>
      <c r="HO4" s="39"/>
      <c r="HP4" s="49"/>
      <c r="HQ4" s="39"/>
      <c r="HR4" s="39"/>
      <c r="HS4" s="49"/>
      <c r="HT4" s="39"/>
      <c r="HU4" s="39"/>
      <c r="HV4" s="49"/>
      <c r="HW4" s="39"/>
      <c r="HX4" s="39"/>
      <c r="HY4" s="49"/>
      <c r="HZ4" s="39"/>
      <c r="IA4" s="39"/>
      <c r="IB4" s="49"/>
      <c r="IC4" s="39"/>
      <c r="ID4" s="39"/>
      <c r="IE4" s="49"/>
      <c r="IF4" s="39"/>
      <c r="IG4" s="39"/>
      <c r="IH4" s="39"/>
      <c r="II4" s="39"/>
      <c r="IJ4" s="39"/>
      <c r="IK4" s="45"/>
      <c r="IL4" s="49"/>
      <c r="IM4" s="49"/>
      <c r="IN4" s="39"/>
      <c r="IO4" s="49"/>
      <c r="IP4" s="49"/>
      <c r="IQ4" s="39"/>
      <c r="IR4" s="49"/>
      <c r="IS4" s="49"/>
      <c r="IT4" s="39"/>
      <c r="IU4" s="49"/>
      <c r="IV4" s="49"/>
      <c r="IW4" s="39"/>
      <c r="IX4" s="49"/>
      <c r="IY4" s="49"/>
      <c r="IZ4" s="39"/>
      <c r="JA4" s="39"/>
      <c r="JB4" s="49"/>
      <c r="JC4" s="39"/>
      <c r="JD4" s="49"/>
      <c r="JE4" s="39"/>
      <c r="JF4" s="49"/>
      <c r="JG4" s="39"/>
      <c r="JH4" s="49"/>
      <c r="JI4" s="39"/>
      <c r="JJ4" s="49"/>
      <c r="JK4" s="39"/>
      <c r="JL4" s="49"/>
      <c r="JM4" s="39"/>
      <c r="JN4" s="49"/>
      <c r="JO4" s="39"/>
      <c r="JP4" s="49"/>
      <c r="JQ4" s="39"/>
      <c r="JR4" s="49"/>
      <c r="JS4" s="49"/>
      <c r="JT4" s="56" t="str">
        <f>IF(SUM(HG4,HJ4,HM4,HP4,HS4,HV4,HY4,IB4,IE4,IH4)=0,"",SUM(HG4,HJ4,HM4,HP4,HS4,HV4,HY4,IB4,IE4,IH4))</f>
        <v/>
      </c>
      <c r="JU4" s="56" t="str">
        <f t="shared" ref="JU4:JV7" si="0">IF(SUM(HH4,HK4,HN4,HQ4,HT4,HW4,HZ4,IC4,IF4,II4)=0,"",SUM(HH4,HK4,HN4,HQ4,HT4,HW4,HZ4,IC4,IF4,II4))</f>
        <v/>
      </c>
      <c r="JV4" s="56" t="str">
        <f t="shared" si="0"/>
        <v/>
      </c>
      <c r="JW4" s="49" t="str">
        <f>IF(SUM(HG4,HH4,HI4)=0,"",SUM(HG4,HH4,HI4))</f>
        <v/>
      </c>
      <c r="JX4" s="49" t="str">
        <f>IF(SUM(HJ4,HK4,HL4)=0,"",SUM(HJ4,HK4,HL4))</f>
        <v/>
      </c>
      <c r="JY4" s="49" t="str">
        <f>IF(SUM(HP4,HQ4,HR4)=0,"",SUM(HP4,HQ4,HR4))</f>
        <v/>
      </c>
      <c r="JZ4" s="49" t="str">
        <f>IF(SUM(HS4,HT4,HU4)=0,"",SUM(HS4,HT4,HU4))</f>
        <v/>
      </c>
      <c r="KA4" s="49" t="str">
        <f>IF(SUM(HV4,HW4,HX4)=0,"",SUM(HV4,HW4,HX4))</f>
        <v/>
      </c>
      <c r="KB4" s="49" t="str">
        <f>IF(SUM(HY4,HZ4,IA4)=0,"",SUM(HY4,HZ4,IA4))</f>
        <v/>
      </c>
      <c r="KC4" s="49" t="str">
        <f>IF(SUM(IB4,IC4,ID4)=0,"",SUM(IB4,IC4,ID4))</f>
        <v/>
      </c>
      <c r="KD4" s="49" t="str">
        <f>IF(SUM(IE4,IF4,IG4)=0,"",SUM(IE4,IF4,IG4))</f>
        <v/>
      </c>
      <c r="KE4" s="49" t="str">
        <f>IF(SUM(IH4,II4,IJ4)=0,"",SUM(IH4,II4,IJ4))</f>
        <v/>
      </c>
      <c r="KF4" s="49" t="str">
        <f t="shared" ref="KF4:KH7" si="1">IF(SUM(IL4,IO4,IR4,IU4,IX4)=0,"",SUM(IL4,IO4,IR4,IU4,IX4))</f>
        <v/>
      </c>
      <c r="KG4" s="49" t="str">
        <f t="shared" si="1"/>
        <v/>
      </c>
      <c r="KH4" s="49" t="str">
        <f t="shared" si="1"/>
        <v/>
      </c>
      <c r="KI4" s="49" t="str">
        <f t="shared" ref="KI4:KI7" si="2">IF(SUM(JW4,JX4,,JY4,JZ4,KA4,KB4,KC4,KD4,KE4,KF4)=0,"",SUM(JW4,JX4,,JY4,JZ4,KA4,KB4,KC4,KD4,KE4,KF4))</f>
        <v/>
      </c>
      <c r="KJ4" s="49" t="str">
        <f t="shared" ref="KJ4:KK7" si="3">IF(SUM(JB4,JD4,,JF4,JH4,JJ4,JL4,JN4,JP4,JR4,KG4)=0,"",SUM(JB4,JD4,,JF4,JH4,JJ4,JL4,JN4,JP4,JR4,KG4))</f>
        <v/>
      </c>
      <c r="KK4" s="49" t="str">
        <f t="shared" si="3"/>
        <v/>
      </c>
      <c r="KL4" s="58">
        <f>IF(OR(R4="INSP",W4=""),"",IF(F4="non en cours","",IF(COUNTIF($W$4:W4,W4)&gt;1,"",1)))</f>
        <v>1</v>
      </c>
      <c r="KM4" s="58" t="str">
        <f>IF(F4="non en cours","",IF(X4="","",IF(COUNTIF($W$4:AF4,X4)&gt;1,"",1)))</f>
        <v/>
      </c>
      <c r="KN4" s="58" t="str">
        <f>IF(F4="non en cours","",IF(Y4="","",IF(COUNTIF($W$4:AH4,Y4)&gt;1,"",1)))</f>
        <v/>
      </c>
      <c r="KO4" s="58" t="str">
        <f>IF(F4="non en cours","",IF(Z4="","",IF(COUNTIF($W$4:AI4,Z4)&gt;1,"",1)))</f>
        <v/>
      </c>
      <c r="KP4" s="58" t="str">
        <f>IF(F4="non en cours","",IF(AA4="","",IF(COUNTIF($W$4:AJ4,AA4)&gt;1,"",1)))</f>
        <v/>
      </c>
      <c r="KQ4" s="59">
        <f>IF(ISERROR(IF(B4="","",IF(COUNTIF($AS$4:AS4,AS4)&gt;1,"",1)*1)),"",IF(B4="","",IF(COUNTIF($AS$4:AS4,AS4)&gt;1,"",1)*1))</f>
        <v>1</v>
      </c>
      <c r="KR4" s="59">
        <f>IF(B4="",0,IF(KQ4=1,IF(COUNTIF($D$4:D4,D4)&gt;1,0,1)*1))</f>
        <v>1</v>
      </c>
      <c r="KS4" s="60">
        <f t="shared" ref="KS4:KS7" si="4">COUNTIF(D$3:D$1127,D4)</f>
        <v>1</v>
      </c>
      <c r="KT4" s="61" t="str">
        <f t="shared" ref="KT4:KT7" si="5">IF(KV4="","",SUM(KL4,KM4,KN4,KO4,KP4))</f>
        <v/>
      </c>
      <c r="KU4" s="61" t="str">
        <f t="shared" ref="KU4:KU9" si="6">IF(F4="non en cours","",IF(X4&lt;&gt;"",1,""))</f>
        <v/>
      </c>
      <c r="KV4" s="61" t="str">
        <f t="shared" ref="KV4:KV9" si="7">IF(F4="non en cours","",IF(KM4&lt;&gt;"",1,""))</f>
        <v/>
      </c>
      <c r="KW4" s="36">
        <f t="shared" ref="KW4:KW7" si="8">IF($F4="En cours",SUM(KL4,KM4,KN4,KO4,KP4),)</f>
        <v>1</v>
      </c>
      <c r="KX4" s="36">
        <v>1</v>
      </c>
      <c r="KY4" s="17">
        <f>IF(COUNTIF($AS4:AS$4,AS4)&gt;1,0,1)*1</f>
        <v>1</v>
      </c>
      <c r="KZ4" s="45" t="str">
        <f t="shared" ref="KZ4:KZ7" si="9">B4&amp;".jpg"</f>
        <v>1510103.jpg</v>
      </c>
      <c r="LA4" s="39"/>
      <c r="LB4" s="49"/>
      <c r="LC4" s="39"/>
      <c r="LD4" s="49"/>
      <c r="LE4" s="39"/>
      <c r="LF4" s="49"/>
      <c r="LG4" s="39"/>
      <c r="LH4" s="49"/>
      <c r="LI4" s="39"/>
      <c r="LJ4" s="49"/>
      <c r="LK4" s="39"/>
      <c r="LL4" s="49"/>
      <c r="LM4" s="39"/>
      <c r="LN4" s="49"/>
      <c r="LO4" s="39"/>
      <c r="LP4" s="49"/>
      <c r="LQ4" s="49"/>
      <c r="LR4" s="56" t="str">
        <f t="shared" ref="LR4:LR5" si="10">IF(SUM(JB4,JE4,JH4,JK4,JN4,JQ4,JT4,JW4,JZ4,KC4)=0,"",SUM(JB4,JE4,JH4,JK4,JN4,JQ4,JT4,JW4,JZ4,KC4))</f>
        <v/>
      </c>
      <c r="LS4" s="56" t="str">
        <f t="shared" ref="LS4:LS5" si="11">IF(SUM(JC4,JF4,JI4,JL4,JO4,JR4,JU4,JX4,KA4,KD4)=0,"",SUM(JC4,JF4,JI4,JL4,JO4,JR4,JU4,JX4,KA4,KD4))</f>
        <v/>
      </c>
      <c r="LT4" s="56" t="str">
        <f t="shared" ref="LT4:LT5" si="12">IF(SUM(JD4,JG4,JJ4,JM4,JP4,JS4,JV4,JY4,KB4,KE4)=0,"",SUM(JD4,JG4,JJ4,JM4,JP4,JS4,JV4,JY4,KB4,KE4))</f>
        <v/>
      </c>
      <c r="LU4" s="49" t="str">
        <f t="shared" ref="LU4:LU5" si="13">IF(SUM(JB4,JC4,JD4)=0,"",SUM(JB4,JC4,JD4))</f>
        <v/>
      </c>
      <c r="LV4" s="49" t="str">
        <f t="shared" ref="LV4:LV5" si="14">IF(SUM(JE4,JF4,JG4)=0,"",SUM(JE4,JF4,JG4))</f>
        <v/>
      </c>
      <c r="LW4" s="49" t="str">
        <f t="shared" ref="LW4:LW5" si="15">IF(SUM(JK4,JL4,JM4)=0,"",SUM(JK4,JL4,JM4))</f>
        <v/>
      </c>
      <c r="LX4" s="49" t="str">
        <f t="shared" ref="LX4:LX5" si="16">IF(SUM(JN4,JO4,JP4)=0,"",SUM(JN4,JO4,JP4))</f>
        <v/>
      </c>
      <c r="LY4" s="49" t="str">
        <f t="shared" ref="LY4:LY5" si="17">IF(SUM(JQ4,JR4,JS4)=0,"",SUM(JQ4,JR4,JS4))</f>
        <v/>
      </c>
      <c r="LZ4" s="49" t="str">
        <f t="shared" ref="LZ4:LZ5" si="18">IF(SUM(JT4,JU4,JV4)=0,"",SUM(JT4,JU4,JV4))</f>
        <v/>
      </c>
      <c r="MA4" s="49" t="str">
        <f t="shared" ref="MA4:MA5" si="19">IF(SUM(JW4,JX4,JY4)=0,"",SUM(JW4,JX4,JY4))</f>
        <v/>
      </c>
      <c r="MB4" s="49" t="str">
        <f t="shared" ref="MB4:MB5" si="20">IF(SUM(JZ4,KA4,KB4)=0,"",SUM(JZ4,KA4,KB4))</f>
        <v/>
      </c>
      <c r="MC4" s="49" t="str">
        <f t="shared" ref="MC4:MC5" si="21">IF(SUM(KC4,KD4,KE4)=0,"",SUM(KC4,KD4,KE4))</f>
        <v/>
      </c>
      <c r="MD4" s="49">
        <f t="shared" ref="MD4:MD5" si="22">IF(SUM(KJ4,KM4,KP4,KS4,KV4)=0,"",SUM(KJ4,KM4,KP4,KS4,KV4))</f>
        <v>1</v>
      </c>
      <c r="ME4" s="49">
        <f t="shared" ref="ME4:ME5" si="23">IF(SUM(KK4,KN4,KQ4,KT4,KW4)=0,"",SUM(KK4,KN4,KQ4,KT4,KW4))</f>
        <v>2</v>
      </c>
      <c r="MF4" s="49">
        <f t="shared" ref="MF4:MF5" si="24">IF(SUM(KL4,KO4,KR4,KU4,KX4)=0,"",SUM(KL4,KO4,KR4,KU4,KX4))</f>
        <v>3</v>
      </c>
      <c r="MG4" s="49">
        <f t="shared" ref="MG4:MG5" si="25">IF(SUM(LU4,LV4,,LW4,LX4,LY4,LZ4,MA4,MB4,MC4,MD4)=0,"",SUM(LU4,LV4,,LW4,LX4,LY4,LZ4,MA4,MB4,MC4,MD4))</f>
        <v>1</v>
      </c>
      <c r="MH4" s="49">
        <f t="shared" ref="MH4:MH5" si="26">IF(SUM(KZ4,LB4,,LD4,LF4,LH4,LJ4,LL4,LN4,LP4,ME4)=0,"",SUM(KZ4,LB4,,LD4,LF4,LH4,LJ4,LL4,LN4,LP4,ME4))</f>
        <v>2</v>
      </c>
      <c r="MI4" s="49">
        <f t="shared" ref="MI4:MI5" si="27">IF(SUM(LA4,LC4,,LE4,LG4,LI4,LK4,LM4,LO4,LQ4,MF4)=0,"",SUM(LA4,LC4,,LE4,LG4,LI4,LK4,LM4,LO4,LQ4,MF4))</f>
        <v>3</v>
      </c>
      <c r="MJ4" s="92" t="str">
        <f>IF(OR(AE4="INSP",AJ4=""),"",IF(I4="non en cours","",IF(COUNTIF($AJ$4:AJ4,AJ4)&gt;1,"",1)))</f>
        <v/>
      </c>
      <c r="MK4" s="92" t="str">
        <f>IF(I4="non en cours","",IF(AK4="","",IF(COUNTIF($AJ$4:AS4,AK4)&gt;1,"",1)))</f>
        <v/>
      </c>
      <c r="ML4" s="92">
        <f>IF(I4="non en cours","",IF(AL4="","",IF(COUNTIF($AJ$4:AU4,AL4)&gt;1,"",1)))</f>
        <v>1</v>
      </c>
      <c r="MM4" s="92" t="str">
        <f>IF(I4="non en cours","",IF(AM4="","",IF(COUNTIF($AJ$4:AV4,AM4)&gt;1,"",1)))</f>
        <v/>
      </c>
      <c r="MN4" s="92" t="str">
        <f>IF(I4="non en cours","",IF(AN4="","",IF(COUNTIF($AJ$4:AW4,AN4)&gt;1,"",1)))</f>
        <v/>
      </c>
      <c r="MO4" s="93">
        <f>IF(ISERROR(IF(B4="","",IF(COUNTIF($BF$4:BF4,BF4)&gt;1,"",1)*1)),"",IF(B4="","",IF(COUNTIF($BF$4:BF4,BF4)&gt;1,"",1)*1))</f>
        <v>1</v>
      </c>
      <c r="MP4" s="93">
        <f>IF(B4="",0,IF(MO4=1,IF(COUNTIF($G$4:G4,G4)&gt;1,0,1)*1))</f>
        <v>1</v>
      </c>
      <c r="MQ4" s="94">
        <f t="shared" ref="MQ4:MQ9" si="28">COUNTIF(G$3:G$1089,G4)</f>
        <v>3</v>
      </c>
      <c r="MR4" s="61" t="str">
        <f t="shared" ref="MR4:MR5" si="29">IF(MT4="","",SUM(MJ4,MK4,ML4,MM4,MN4))</f>
        <v/>
      </c>
      <c r="MS4" s="61" t="str">
        <f t="shared" ref="MS4:MS5" si="30">IF(I4="non en cours","",IF(AK4&lt;&gt;"",1,""))</f>
        <v/>
      </c>
      <c r="MT4" s="61" t="str">
        <f t="shared" ref="MT4:MT5" si="31">IF(I4="non en cours","",IF(MK4&lt;&gt;"",1,""))</f>
        <v/>
      </c>
      <c r="MU4" s="95">
        <f t="shared" ref="MU4:MU5" si="32">IF($I4="En cours",SUM(MJ4,MK4,ML4,MM4,MN4),)</f>
        <v>0</v>
      </c>
      <c r="MV4" s="36">
        <v>1</v>
      </c>
      <c r="MW4" s="17">
        <f>IF(COUNTIF($BF4:BF$4,BF4)&gt;1,0,1)*1</f>
        <v>1</v>
      </c>
      <c r="MX4" s="45" t="str">
        <f t="shared" ref="MX4:MX5" si="33">B4&amp;".jpg"</f>
        <v>1510103.jpg</v>
      </c>
    </row>
    <row r="5" spans="1:362" ht="17.100000000000001" customHeight="1" x14ac:dyDescent="0.25">
      <c r="A5" s="32" t="str">
        <f>H5&amp;"_"&amp;B5&amp;"_"&amp;P5</f>
        <v>3D _1510104_TATA</v>
      </c>
      <c r="B5" s="33">
        <v>1510104</v>
      </c>
      <c r="C5" s="34" t="s">
        <v>311</v>
      </c>
      <c r="D5" s="35">
        <v>1510104</v>
      </c>
      <c r="E5" s="36" t="s">
        <v>312</v>
      </c>
      <c r="F5" s="32" t="s">
        <v>313</v>
      </c>
      <c r="G5" s="37" t="s">
        <v>314</v>
      </c>
      <c r="H5" s="37" t="s">
        <v>315</v>
      </c>
      <c r="I5" s="37"/>
      <c r="J5" s="37"/>
      <c r="K5" s="38" t="s">
        <v>410</v>
      </c>
      <c r="L5" s="45">
        <v>42461</v>
      </c>
      <c r="M5" s="38"/>
      <c r="N5" s="38"/>
      <c r="O5" s="38"/>
      <c r="P5" s="33" t="s">
        <v>959</v>
      </c>
      <c r="Q5" s="40" t="s">
        <v>963</v>
      </c>
      <c r="R5" s="41"/>
      <c r="S5" s="42"/>
      <c r="T5" s="42"/>
      <c r="U5" s="43"/>
      <c r="V5" s="43"/>
      <c r="W5" s="44" t="s">
        <v>967</v>
      </c>
      <c r="X5" s="44"/>
      <c r="Y5" s="44"/>
      <c r="Z5" s="43"/>
      <c r="AA5" s="43"/>
      <c r="AB5" s="42"/>
      <c r="AC5" s="42" t="s">
        <v>316</v>
      </c>
      <c r="AD5" s="43" t="s">
        <v>316</v>
      </c>
      <c r="AE5" s="43" t="s">
        <v>316</v>
      </c>
      <c r="AF5" s="43"/>
      <c r="AG5" s="45"/>
      <c r="AH5" s="45" t="s">
        <v>4</v>
      </c>
      <c r="AI5" s="45" t="s">
        <v>4</v>
      </c>
      <c r="AJ5" s="45" t="s">
        <v>4</v>
      </c>
      <c r="AK5" s="45" t="s">
        <v>4</v>
      </c>
      <c r="AL5" s="62" t="s">
        <v>334</v>
      </c>
      <c r="AM5" s="44"/>
      <c r="AN5" s="44"/>
      <c r="AO5" s="43"/>
      <c r="AP5" s="43"/>
      <c r="AQ5" s="46">
        <v>2</v>
      </c>
      <c r="AR5" s="46" t="s">
        <v>317</v>
      </c>
      <c r="AS5" s="46">
        <v>2</v>
      </c>
      <c r="AT5" s="46">
        <v>1000</v>
      </c>
      <c r="AU5" s="46"/>
      <c r="AV5" s="47"/>
      <c r="AW5" s="47"/>
      <c r="AX5" s="48"/>
      <c r="AY5" s="40" t="s">
        <v>318</v>
      </c>
      <c r="AZ5" s="40"/>
      <c r="BA5" s="35" t="s">
        <v>319</v>
      </c>
      <c r="BB5" s="36" t="s">
        <v>320</v>
      </c>
      <c r="BC5" s="38" t="s">
        <v>4</v>
      </c>
      <c r="BD5" s="38" t="s">
        <v>335</v>
      </c>
      <c r="BE5" s="38" t="s">
        <v>336</v>
      </c>
      <c r="BF5" s="38" t="s">
        <v>337</v>
      </c>
      <c r="BG5" s="38"/>
      <c r="BH5" s="45"/>
      <c r="BI5" s="49">
        <v>147635.56613999998</v>
      </c>
      <c r="BJ5" s="49">
        <v>66142.196837145006</v>
      </c>
      <c r="BK5" s="49">
        <v>213777.76297714497</v>
      </c>
      <c r="BL5" s="49">
        <v>173811.41</v>
      </c>
      <c r="BM5" s="49">
        <v>60986.029999999992</v>
      </c>
      <c r="BN5" s="49">
        <v>234797.44</v>
      </c>
      <c r="BO5" s="49">
        <v>164279.49</v>
      </c>
      <c r="BP5" s="49">
        <v>74201.55</v>
      </c>
      <c r="BQ5" s="49">
        <v>238481.03999999998</v>
      </c>
      <c r="BR5" s="38"/>
      <c r="BS5" s="50" t="s">
        <v>338</v>
      </c>
      <c r="BT5" s="50"/>
      <c r="BU5" s="50" t="s">
        <v>4</v>
      </c>
      <c r="BV5" s="50" t="s">
        <v>322</v>
      </c>
      <c r="BW5" s="50" t="s">
        <v>4</v>
      </c>
      <c r="BX5" s="50" t="s">
        <v>4</v>
      </c>
      <c r="BY5" s="50" t="s">
        <v>4</v>
      </c>
      <c r="BZ5" s="50" t="s">
        <v>4</v>
      </c>
      <c r="CA5" s="50" t="s">
        <v>4</v>
      </c>
      <c r="CB5" s="50" t="s">
        <v>4</v>
      </c>
      <c r="CC5" s="50" t="s">
        <v>4</v>
      </c>
      <c r="CD5" s="50" t="s">
        <v>4</v>
      </c>
      <c r="CE5" s="50" t="s">
        <v>323</v>
      </c>
      <c r="CF5" s="50" t="s">
        <v>4</v>
      </c>
      <c r="CG5" s="51" t="s">
        <v>339</v>
      </c>
      <c r="CH5" s="50"/>
      <c r="CI5" s="50" t="s">
        <v>340</v>
      </c>
      <c r="CJ5" s="50" t="s">
        <v>4</v>
      </c>
      <c r="CK5" s="50" t="s">
        <v>341</v>
      </c>
      <c r="CL5" s="50" t="s">
        <v>342</v>
      </c>
      <c r="CM5" s="50">
        <v>1.8</v>
      </c>
      <c r="CN5" s="50">
        <v>2</v>
      </c>
      <c r="CO5" s="50" t="s">
        <v>4</v>
      </c>
      <c r="CP5" s="50" t="s">
        <v>4</v>
      </c>
      <c r="CQ5" s="52" t="s">
        <v>4</v>
      </c>
      <c r="CR5" s="50" t="s">
        <v>4</v>
      </c>
      <c r="CS5" s="50" t="s">
        <v>4</v>
      </c>
      <c r="CT5" s="50" t="s">
        <v>4</v>
      </c>
      <c r="CU5" s="50" t="s">
        <v>4</v>
      </c>
      <c r="CV5" s="50" t="s">
        <v>4</v>
      </c>
      <c r="CW5" s="50" t="s">
        <v>4</v>
      </c>
      <c r="CX5" s="50" t="s">
        <v>4</v>
      </c>
      <c r="CY5" s="50" t="s">
        <v>4</v>
      </c>
      <c r="CZ5" s="50" t="s">
        <v>4</v>
      </c>
      <c r="DA5" s="50" t="s">
        <v>4</v>
      </c>
      <c r="DB5" s="50" t="s">
        <v>4</v>
      </c>
      <c r="DC5" s="50" t="s">
        <v>4</v>
      </c>
      <c r="DD5" s="50" t="s">
        <v>4</v>
      </c>
      <c r="DE5" s="50" t="s">
        <v>4</v>
      </c>
      <c r="DF5" s="50" t="s">
        <v>4</v>
      </c>
      <c r="DG5" s="50" t="s">
        <v>4</v>
      </c>
      <c r="DH5" s="50" t="s">
        <v>4</v>
      </c>
      <c r="DI5" s="50" t="s">
        <v>4</v>
      </c>
      <c r="DJ5" s="50" t="s">
        <v>4</v>
      </c>
      <c r="DK5" s="50" t="s">
        <v>4</v>
      </c>
      <c r="DL5" s="50" t="s">
        <v>4</v>
      </c>
      <c r="DM5" s="50" t="s">
        <v>4</v>
      </c>
      <c r="DN5" s="50" t="s">
        <v>4</v>
      </c>
      <c r="DO5" s="50" t="s">
        <v>4</v>
      </c>
      <c r="DP5" s="50" t="s">
        <v>4</v>
      </c>
      <c r="DQ5" s="50" t="s">
        <v>4</v>
      </c>
      <c r="DR5" s="50" t="s">
        <v>4</v>
      </c>
      <c r="DS5" s="50" t="s">
        <v>4</v>
      </c>
      <c r="DT5" s="50" t="s">
        <v>4</v>
      </c>
      <c r="DU5" s="50" t="s">
        <v>4</v>
      </c>
      <c r="DV5" s="50" t="s">
        <v>4</v>
      </c>
      <c r="DW5" s="50" t="s">
        <v>4</v>
      </c>
      <c r="DX5" s="50" t="s">
        <v>4</v>
      </c>
      <c r="DY5" s="50" t="s">
        <v>4</v>
      </c>
      <c r="DZ5" s="50" t="s">
        <v>4</v>
      </c>
      <c r="EA5" s="50" t="s">
        <v>4</v>
      </c>
      <c r="EB5" s="50" t="s">
        <v>4</v>
      </c>
      <c r="EC5" s="50" t="s">
        <v>4</v>
      </c>
      <c r="ED5" s="50" t="s">
        <v>4</v>
      </c>
      <c r="EE5" s="50" t="s">
        <v>4</v>
      </c>
      <c r="EF5" s="50" t="s">
        <v>343</v>
      </c>
      <c r="EG5" s="50"/>
      <c r="EH5" s="45" t="s">
        <v>4</v>
      </c>
      <c r="EI5" s="45" t="s">
        <v>4</v>
      </c>
      <c r="EJ5" s="50" t="s">
        <v>4</v>
      </c>
      <c r="EK5" s="50" t="s">
        <v>4</v>
      </c>
      <c r="EL5" s="50" t="s">
        <v>4</v>
      </c>
      <c r="EM5" s="45"/>
      <c r="EN5" s="50"/>
      <c r="EO5" s="50"/>
      <c r="EP5" s="50" t="s">
        <v>344</v>
      </c>
      <c r="EQ5" s="50" t="s">
        <v>316</v>
      </c>
      <c r="ER5" s="50">
        <v>2016</v>
      </c>
      <c r="ES5" s="50"/>
      <c r="ET5" s="50">
        <v>1</v>
      </c>
      <c r="EU5" s="50"/>
      <c r="EV5" s="50"/>
      <c r="EW5" s="50"/>
      <c r="EX5" s="50" t="s">
        <v>345</v>
      </c>
      <c r="EY5" s="50" t="s">
        <v>316</v>
      </c>
      <c r="EZ5" s="50">
        <v>2016</v>
      </c>
      <c r="FA5" s="50"/>
      <c r="FB5" s="50">
        <v>1</v>
      </c>
      <c r="FC5" s="50"/>
      <c r="FD5" s="50"/>
      <c r="FE5" s="50"/>
      <c r="FF5" s="50" t="s">
        <v>346</v>
      </c>
      <c r="FG5" s="50" t="s">
        <v>316</v>
      </c>
      <c r="FH5" s="50">
        <v>2016</v>
      </c>
      <c r="FI5" s="50"/>
      <c r="FJ5" s="50">
        <v>1</v>
      </c>
      <c r="FK5" s="50"/>
      <c r="FL5" s="50"/>
      <c r="FM5" s="50"/>
      <c r="FN5" s="50" t="s">
        <v>347</v>
      </c>
      <c r="FO5" s="50">
        <v>2016</v>
      </c>
      <c r="FP5" s="50">
        <v>2</v>
      </c>
      <c r="FQ5" s="50"/>
      <c r="FR5" s="50" t="s">
        <v>348</v>
      </c>
      <c r="FS5" s="50"/>
      <c r="FT5" s="50"/>
      <c r="FU5" s="45"/>
      <c r="FV5" s="50"/>
      <c r="FW5" s="50" t="s">
        <v>323</v>
      </c>
      <c r="FX5" s="50"/>
      <c r="FY5" s="50"/>
      <c r="FZ5" s="50" t="s">
        <v>323</v>
      </c>
      <c r="GA5" s="50" t="s">
        <v>349</v>
      </c>
      <c r="GB5" s="50" t="s">
        <v>350</v>
      </c>
      <c r="GC5" s="50" t="s">
        <v>326</v>
      </c>
      <c r="GD5" s="50">
        <v>2016</v>
      </c>
      <c r="GE5" s="50">
        <v>2016</v>
      </c>
      <c r="GF5" s="50" t="s">
        <v>351</v>
      </c>
      <c r="GG5" s="32"/>
      <c r="GH5" s="53" t="s">
        <v>352</v>
      </c>
      <c r="GI5" s="50" t="s">
        <v>353</v>
      </c>
      <c r="GJ5" s="51" t="s">
        <v>354</v>
      </c>
      <c r="GK5" s="51" t="s">
        <v>355</v>
      </c>
      <c r="GL5" s="54" t="s">
        <v>356</v>
      </c>
      <c r="GM5" s="53" t="s">
        <v>352</v>
      </c>
      <c r="GN5" s="55" t="s">
        <v>357</v>
      </c>
      <c r="GO5" s="49">
        <v>98606</v>
      </c>
      <c r="GP5" s="56">
        <v>4146</v>
      </c>
      <c r="GQ5" s="57">
        <v>4.2046122953978457E-2</v>
      </c>
      <c r="GR5" s="56">
        <v>84797212.617066994</v>
      </c>
      <c r="GS5" s="56">
        <v>7531</v>
      </c>
      <c r="GT5" s="50">
        <v>4</v>
      </c>
      <c r="GU5" s="50" t="s">
        <v>4</v>
      </c>
      <c r="GV5" s="45"/>
      <c r="GW5" s="51" t="s">
        <v>972</v>
      </c>
      <c r="GX5" s="50"/>
      <c r="GY5" s="50" t="s">
        <v>358</v>
      </c>
      <c r="GZ5" s="50"/>
      <c r="HA5" s="39"/>
      <c r="HB5" s="39"/>
      <c r="HC5" s="39"/>
      <c r="HD5" s="39"/>
      <c r="HE5" s="39"/>
      <c r="HF5" s="45"/>
      <c r="HG5" s="49"/>
      <c r="HH5" s="39"/>
      <c r="HI5" s="39"/>
      <c r="HJ5" s="49"/>
      <c r="HK5" s="39"/>
      <c r="HL5" s="39"/>
      <c r="HM5" s="39"/>
      <c r="HN5" s="39"/>
      <c r="HO5" s="39"/>
      <c r="HP5" s="49"/>
      <c r="HQ5" s="39"/>
      <c r="HR5" s="39"/>
      <c r="HS5" s="49"/>
      <c r="HT5" s="39"/>
      <c r="HU5" s="39"/>
      <c r="HV5" s="49"/>
      <c r="HW5" s="39"/>
      <c r="HX5" s="39"/>
      <c r="HY5" s="49"/>
      <c r="HZ5" s="39"/>
      <c r="IA5" s="39"/>
      <c r="IB5" s="49"/>
      <c r="IC5" s="39"/>
      <c r="ID5" s="39"/>
      <c r="IE5" s="49"/>
      <c r="IF5" s="39"/>
      <c r="IG5" s="39"/>
      <c r="IH5" s="39"/>
      <c r="II5" s="39"/>
      <c r="IJ5" s="39"/>
      <c r="IK5" s="45"/>
      <c r="IL5" s="49"/>
      <c r="IM5" s="49"/>
      <c r="IN5" s="39"/>
      <c r="IO5" s="49"/>
      <c r="IP5" s="49"/>
      <c r="IQ5" s="39"/>
      <c r="IR5" s="49"/>
      <c r="IS5" s="49"/>
      <c r="IT5" s="39"/>
      <c r="IU5" s="49"/>
      <c r="IV5" s="49"/>
      <c r="IW5" s="39"/>
      <c r="IX5" s="49"/>
      <c r="IY5" s="49"/>
      <c r="IZ5" s="39"/>
      <c r="JA5" s="39"/>
      <c r="JB5" s="49"/>
      <c r="JC5" s="39"/>
      <c r="JD5" s="49"/>
      <c r="JE5" s="39"/>
      <c r="JF5" s="49"/>
      <c r="JG5" s="39"/>
      <c r="JH5" s="49"/>
      <c r="JI5" s="39"/>
      <c r="JJ5" s="49"/>
      <c r="JK5" s="39"/>
      <c r="JL5" s="49"/>
      <c r="JM5" s="39"/>
      <c r="JN5" s="49"/>
      <c r="JO5" s="39"/>
      <c r="JP5" s="49"/>
      <c r="JQ5" s="39"/>
      <c r="JR5" s="49"/>
      <c r="JS5" s="49"/>
      <c r="JT5" s="56" t="str">
        <f t="shared" ref="JT5:JT7" si="34">IF(SUM(HG5,HJ5,HM5,HP5,HS5,HV5,HY5,IB5,IE5,IH5)=0,"",SUM(HG5,HJ5,HM5,HP5,HS5,HV5,HY5,IB5,IE5,IH5))</f>
        <v/>
      </c>
      <c r="JU5" s="56" t="str">
        <f t="shared" si="0"/>
        <v/>
      </c>
      <c r="JV5" s="56" t="str">
        <f t="shared" si="0"/>
        <v/>
      </c>
      <c r="JW5" s="49" t="str">
        <f t="shared" ref="JW5:JW7" si="35">IF(SUM(HG5,HH5,HI5)=0,"",SUM(HG5,HH5,HI5))</f>
        <v/>
      </c>
      <c r="JX5" s="49" t="str">
        <f t="shared" ref="JX5:JX7" si="36">IF(SUM(HJ5,HK5,HL5)=0,"",SUM(HJ5,HK5,HL5))</f>
        <v/>
      </c>
      <c r="JY5" s="49" t="str">
        <f t="shared" ref="JY5:JY7" si="37">IF(SUM(HP5,HQ5,HR5)=0,"",SUM(HP5,HQ5,HR5))</f>
        <v/>
      </c>
      <c r="JZ5" s="49" t="str">
        <f t="shared" ref="JZ5:JZ7" si="38">IF(SUM(HS5,HT5,HU5)=0,"",SUM(HS5,HT5,HU5))</f>
        <v/>
      </c>
      <c r="KA5" s="49" t="str">
        <f t="shared" ref="KA5:KA7" si="39">IF(SUM(HV5,HW5,HX5)=0,"",SUM(HV5,HW5,HX5))</f>
        <v/>
      </c>
      <c r="KB5" s="49" t="str">
        <f t="shared" ref="KB5:KB7" si="40">IF(SUM(HY5,HZ5,IA5)=0,"",SUM(HY5,HZ5,IA5))</f>
        <v/>
      </c>
      <c r="KC5" s="49" t="str">
        <f t="shared" ref="KC5:KC7" si="41">IF(SUM(IB5,IC5,ID5)=0,"",SUM(IB5,IC5,ID5))</f>
        <v/>
      </c>
      <c r="KD5" s="49" t="str">
        <f t="shared" ref="KD5:KD7" si="42">IF(SUM(IE5,IF5,IG5)=0,"",SUM(IE5,IF5,IG5))</f>
        <v/>
      </c>
      <c r="KE5" s="49" t="str">
        <f t="shared" ref="KE5:KE7" si="43">IF(SUM(IH5,II5,IJ5)=0,"",SUM(IH5,II5,IJ5))</f>
        <v/>
      </c>
      <c r="KF5" s="49" t="str">
        <f t="shared" si="1"/>
        <v/>
      </c>
      <c r="KG5" s="49" t="str">
        <f t="shared" si="1"/>
        <v/>
      </c>
      <c r="KH5" s="49" t="str">
        <f t="shared" si="1"/>
        <v/>
      </c>
      <c r="KI5" s="49" t="str">
        <f t="shared" si="2"/>
        <v/>
      </c>
      <c r="KJ5" s="49" t="str">
        <f t="shared" si="3"/>
        <v/>
      </c>
      <c r="KK5" s="49" t="str">
        <f t="shared" si="3"/>
        <v/>
      </c>
      <c r="KL5" s="58">
        <f>IF(OR(R5="INSP",W5=""),"",IF(F5="non en cours","",IF(COUNTIF($W$4:W5,W5)&gt;1,"",1)))</f>
        <v>1</v>
      </c>
      <c r="KM5" s="58" t="str">
        <f>IF(F5="non en cours","",IF(X5="","",IF(COUNTIF($W$4:AF5,X5)&gt;1,"",1)))</f>
        <v/>
      </c>
      <c r="KN5" s="58" t="str">
        <f>IF(F5="non en cours","",IF(Y5="","",IF(COUNTIF($W$4:AH5,Y5)&gt;1,"",1)))</f>
        <v/>
      </c>
      <c r="KO5" s="58" t="str">
        <f>IF(F5="non en cours","",IF(Z5="","",IF(COUNTIF($W$4:AI5,Z5)&gt;1,"",1)))</f>
        <v/>
      </c>
      <c r="KP5" s="58" t="str">
        <f>IF(F5="non en cours","",IF(AA5="","",IF(COUNTIF($W$4:AJ5,AA5)&gt;1,"",1)))</f>
        <v/>
      </c>
      <c r="KQ5" s="59">
        <f>IF(ISERROR(IF(B5="","",IF(COUNTIF($AS$4:AS5,AS5)&gt;1,"",1)*1)),"",IF(B5="","",IF(COUNTIF($AS$4:AS5,AS5)&gt;1,"",1)*1))</f>
        <v>1</v>
      </c>
      <c r="KR5" s="59">
        <f>IF(B5="",0,IF(KQ5=1,IF(COUNTIF($D$4:D5,D5)&gt;1,0,1)*1))</f>
        <v>1</v>
      </c>
      <c r="KS5" s="60">
        <f t="shared" si="4"/>
        <v>1</v>
      </c>
      <c r="KT5" s="61" t="str">
        <f t="shared" si="5"/>
        <v/>
      </c>
      <c r="KU5" s="61" t="str">
        <f t="shared" si="6"/>
        <v/>
      </c>
      <c r="KV5" s="61" t="str">
        <f t="shared" si="7"/>
        <v/>
      </c>
      <c r="KW5" s="36">
        <f t="shared" si="8"/>
        <v>1</v>
      </c>
      <c r="KX5" s="36">
        <v>1</v>
      </c>
      <c r="KY5" s="17">
        <f>IF(COUNTIF($AS$4:AS5,AS5)&gt;1,0,1)*1</f>
        <v>1</v>
      </c>
      <c r="KZ5" s="45" t="str">
        <f t="shared" si="9"/>
        <v>1510104.jpg</v>
      </c>
      <c r="LA5" s="39"/>
      <c r="LB5" s="49"/>
      <c r="LC5" s="39"/>
      <c r="LD5" s="49"/>
      <c r="LE5" s="39"/>
      <c r="LF5" s="49"/>
      <c r="LG5" s="39"/>
      <c r="LH5" s="49"/>
      <c r="LI5" s="39"/>
      <c r="LJ5" s="49"/>
      <c r="LK5" s="39"/>
      <c r="LL5" s="49"/>
      <c r="LM5" s="39"/>
      <c r="LN5" s="49"/>
      <c r="LO5" s="39"/>
      <c r="LP5" s="49"/>
      <c r="LQ5" s="49"/>
      <c r="LR5" s="56" t="str">
        <f t="shared" si="10"/>
        <v/>
      </c>
      <c r="LS5" s="56" t="str">
        <f t="shared" si="11"/>
        <v/>
      </c>
      <c r="LT5" s="56" t="str">
        <f t="shared" si="12"/>
        <v/>
      </c>
      <c r="LU5" s="49" t="str">
        <f t="shared" si="13"/>
        <v/>
      </c>
      <c r="LV5" s="49" t="str">
        <f t="shared" si="14"/>
        <v/>
      </c>
      <c r="LW5" s="49" t="str">
        <f t="shared" si="15"/>
        <v/>
      </c>
      <c r="LX5" s="49" t="str">
        <f t="shared" si="16"/>
        <v/>
      </c>
      <c r="LY5" s="49" t="str">
        <f t="shared" si="17"/>
        <v/>
      </c>
      <c r="LZ5" s="49" t="str">
        <f t="shared" si="18"/>
        <v/>
      </c>
      <c r="MA5" s="49" t="str">
        <f t="shared" si="19"/>
        <v/>
      </c>
      <c r="MB5" s="49" t="str">
        <f t="shared" si="20"/>
        <v/>
      </c>
      <c r="MC5" s="49" t="str">
        <f t="shared" si="21"/>
        <v/>
      </c>
      <c r="MD5" s="49">
        <f t="shared" si="22"/>
        <v>1</v>
      </c>
      <c r="ME5" s="49">
        <f t="shared" si="23"/>
        <v>2</v>
      </c>
      <c r="MF5" s="49">
        <f t="shared" si="24"/>
        <v>3</v>
      </c>
      <c r="MG5" s="49">
        <f t="shared" si="25"/>
        <v>1</v>
      </c>
      <c r="MH5" s="49">
        <f t="shared" si="26"/>
        <v>2</v>
      </c>
      <c r="MI5" s="49">
        <f t="shared" si="27"/>
        <v>3</v>
      </c>
      <c r="MJ5" s="92" t="str">
        <f>IF(OR(AE5="INSP",AJ5=""),"",IF(I5="non en cours","",IF(COUNTIF($AJ$4:AJ5,AJ5)&gt;1,"",1)))</f>
        <v/>
      </c>
      <c r="MK5" s="92" t="str">
        <f>IF(I5="non en cours","",IF(AK5="","",IF(COUNTIF($AJ$4:AS5,AK5)&gt;1,"",1)))</f>
        <v/>
      </c>
      <c r="ML5" s="92">
        <f>IF(I5="non en cours","",IF(AL5="","",IF(COUNTIF($AJ$4:AU5,AL5)&gt;1,"",1)))</f>
        <v>1</v>
      </c>
      <c r="MM5" s="92" t="str">
        <f>IF(I5="non en cours","",IF(AM5="","",IF(COUNTIF($AJ$4:AV5,AM5)&gt;1,"",1)))</f>
        <v/>
      </c>
      <c r="MN5" s="92" t="str">
        <f>IF(I5="non en cours","",IF(AN5="","",IF(COUNTIF($AJ$4:AW5,AN5)&gt;1,"",1)))</f>
        <v/>
      </c>
      <c r="MO5" s="93">
        <f>IF(ISERROR(IF(B5="","",IF(COUNTIF($BF$4:BF5,BF5)&gt;1,"",1)*1)),"",IF(B5="","",IF(COUNTIF($BF$4:BF5,BF5)&gt;1,"",1)*1))</f>
        <v>1</v>
      </c>
      <c r="MP5" s="93">
        <f>IF(B5="",0,IF(MO5=1,IF(COUNTIF($G$4:G5,G5)&gt;1,0,1)*1))</f>
        <v>0</v>
      </c>
      <c r="MQ5" s="94">
        <f t="shared" si="28"/>
        <v>3</v>
      </c>
      <c r="MR5" s="61" t="str">
        <f t="shared" si="29"/>
        <v/>
      </c>
      <c r="MS5" s="61" t="str">
        <f t="shared" si="30"/>
        <v/>
      </c>
      <c r="MT5" s="61" t="str">
        <f t="shared" si="31"/>
        <v/>
      </c>
      <c r="MU5" s="95">
        <f t="shared" si="32"/>
        <v>0</v>
      </c>
      <c r="MV5" s="36">
        <v>1</v>
      </c>
      <c r="MW5" s="17">
        <f>IF(COUNTIF($BF$4:BF5,BF5)&gt;1,0,1)*1</f>
        <v>1</v>
      </c>
      <c r="MX5" s="45" t="str">
        <f t="shared" si="33"/>
        <v>1510104.jpg</v>
      </c>
    </row>
    <row r="6" spans="1:362" ht="17.100000000000001" customHeight="1" x14ac:dyDescent="0.25">
      <c r="A6" s="32" t="str">
        <f>H6&amp;"_"&amp;B6&amp;"_"&amp;P6</f>
        <v>3D _1510105_TUTU</v>
      </c>
      <c r="B6" s="33" t="s">
        <v>461</v>
      </c>
      <c r="C6" s="34" t="s">
        <v>311</v>
      </c>
      <c r="D6" s="35" t="s">
        <v>461</v>
      </c>
      <c r="E6" s="36" t="s">
        <v>312</v>
      </c>
      <c r="F6" s="32" t="s">
        <v>313</v>
      </c>
      <c r="G6" s="37" t="s">
        <v>314</v>
      </c>
      <c r="H6" s="37" t="s">
        <v>315</v>
      </c>
      <c r="I6" s="37" t="s">
        <v>4</v>
      </c>
      <c r="J6" s="37" t="s">
        <v>4</v>
      </c>
      <c r="K6" s="38" t="s">
        <v>4</v>
      </c>
      <c r="L6" s="38" t="s">
        <v>4</v>
      </c>
      <c r="M6" s="38" t="s">
        <v>4</v>
      </c>
      <c r="N6" s="38"/>
      <c r="O6" s="38"/>
      <c r="P6" s="33" t="s">
        <v>960</v>
      </c>
      <c r="Q6" s="40" t="s">
        <v>964</v>
      </c>
      <c r="R6" s="41" t="s">
        <v>0</v>
      </c>
      <c r="S6" s="42" t="s">
        <v>0</v>
      </c>
      <c r="T6" s="42" t="s">
        <v>0</v>
      </c>
      <c r="U6" s="43"/>
      <c r="V6" s="43"/>
      <c r="W6" s="44" t="s">
        <v>966</v>
      </c>
      <c r="X6" s="44" t="s">
        <v>968</v>
      </c>
      <c r="Y6" s="44" t="s">
        <v>969</v>
      </c>
      <c r="Z6" s="43"/>
      <c r="AA6" s="43"/>
      <c r="AB6" s="42">
        <v>7009705</v>
      </c>
      <c r="AC6" s="42">
        <v>9052017</v>
      </c>
      <c r="AD6" s="43">
        <v>14006109</v>
      </c>
      <c r="AE6" s="43" t="s">
        <v>316</v>
      </c>
      <c r="AF6" s="43"/>
      <c r="AG6" s="45">
        <v>40179</v>
      </c>
      <c r="AH6" s="45">
        <v>40179</v>
      </c>
      <c r="AI6" s="45">
        <v>42005</v>
      </c>
      <c r="AJ6" s="45" t="s">
        <v>4</v>
      </c>
      <c r="AK6" s="45" t="s">
        <v>4</v>
      </c>
      <c r="AL6" s="44">
        <v>1967</v>
      </c>
      <c r="AM6" s="44">
        <v>1979</v>
      </c>
      <c r="AN6" s="44">
        <v>1973</v>
      </c>
      <c r="AO6" s="44"/>
      <c r="AP6" s="44"/>
      <c r="AQ6" s="46">
        <v>3</v>
      </c>
      <c r="AR6" s="46"/>
      <c r="AS6" s="46">
        <v>3</v>
      </c>
      <c r="AT6" s="46">
        <v>1501</v>
      </c>
      <c r="AU6" s="46"/>
      <c r="AV6" s="47"/>
      <c r="AW6" s="47"/>
      <c r="AX6" s="48"/>
      <c r="AY6" s="40" t="s">
        <v>318</v>
      </c>
      <c r="AZ6" s="40"/>
      <c r="BA6" s="35" t="s">
        <v>359</v>
      </c>
      <c r="BB6" s="36"/>
      <c r="BC6" s="38" t="s">
        <v>4</v>
      </c>
      <c r="BD6" s="38" t="s">
        <v>321</v>
      </c>
      <c r="BE6" s="38" t="s">
        <v>336</v>
      </c>
      <c r="BF6" s="38" t="s">
        <v>360</v>
      </c>
      <c r="BG6" s="38"/>
      <c r="BH6" s="45"/>
      <c r="BI6" s="49">
        <v>228263.19719999997</v>
      </c>
      <c r="BJ6" s="49">
        <v>25296.613948528</v>
      </c>
      <c r="BK6" s="49">
        <v>253559.81114852795</v>
      </c>
      <c r="BL6" s="49">
        <v>237904.15999999997</v>
      </c>
      <c r="BM6" s="49">
        <v>27256.87</v>
      </c>
      <c r="BN6" s="49">
        <v>265161.02999999997</v>
      </c>
      <c r="BO6" s="49">
        <v>306009.44</v>
      </c>
      <c r="BP6" s="49">
        <v>46841.9</v>
      </c>
      <c r="BQ6" s="49">
        <v>352851.34</v>
      </c>
      <c r="BR6" s="38"/>
      <c r="BS6" s="50" t="s">
        <v>338</v>
      </c>
      <c r="BT6" s="50"/>
      <c r="BU6" s="50" t="s">
        <v>4</v>
      </c>
      <c r="BV6" s="50" t="s">
        <v>4</v>
      </c>
      <c r="BW6" s="50" t="s">
        <v>4</v>
      </c>
      <c r="BX6" s="50" t="s">
        <v>4</v>
      </c>
      <c r="BY6" s="50" t="s">
        <v>4</v>
      </c>
      <c r="BZ6" s="50" t="s">
        <v>4</v>
      </c>
      <c r="CA6" s="50" t="s">
        <v>361</v>
      </c>
      <c r="CB6" s="50" t="s">
        <v>4</v>
      </c>
      <c r="CC6" s="50" t="s">
        <v>4</v>
      </c>
      <c r="CD6" s="50" t="s">
        <v>4</v>
      </c>
      <c r="CE6" s="50" t="s">
        <v>323</v>
      </c>
      <c r="CF6" s="50" t="s">
        <v>4</v>
      </c>
      <c r="CG6" s="51" t="s">
        <v>362</v>
      </c>
      <c r="CH6" s="50"/>
      <c r="CI6" s="50" t="s">
        <v>4</v>
      </c>
      <c r="CJ6" s="50" t="s">
        <v>4</v>
      </c>
      <c r="CK6" s="50" t="s">
        <v>4</v>
      </c>
      <c r="CL6" s="50" t="s">
        <v>4</v>
      </c>
      <c r="CM6" s="50">
        <v>1.8</v>
      </c>
      <c r="CN6" s="50">
        <v>2</v>
      </c>
      <c r="CO6" s="50" t="s">
        <v>4</v>
      </c>
      <c r="CP6" s="50" t="s">
        <v>4</v>
      </c>
      <c r="CQ6" s="52" t="s">
        <v>4</v>
      </c>
      <c r="CR6" s="50" t="s">
        <v>4</v>
      </c>
      <c r="CS6" s="50" t="s">
        <v>4</v>
      </c>
      <c r="CT6" s="50" t="s">
        <v>4</v>
      </c>
      <c r="CU6" s="50" t="s">
        <v>4</v>
      </c>
      <c r="CV6" s="50" t="s">
        <v>4</v>
      </c>
      <c r="CW6" s="50" t="s">
        <v>4</v>
      </c>
      <c r="CX6" s="50" t="s">
        <v>4</v>
      </c>
      <c r="CY6" s="50" t="s">
        <v>4</v>
      </c>
      <c r="CZ6" s="50" t="s">
        <v>4</v>
      </c>
      <c r="DA6" s="50" t="s">
        <v>4</v>
      </c>
      <c r="DB6" s="50" t="s">
        <v>4</v>
      </c>
      <c r="DC6" s="50" t="s">
        <v>4</v>
      </c>
      <c r="DD6" s="50" t="s">
        <v>4</v>
      </c>
      <c r="DE6" s="50" t="s">
        <v>4</v>
      </c>
      <c r="DF6" s="50" t="s">
        <v>4</v>
      </c>
      <c r="DG6" s="50" t="s">
        <v>4</v>
      </c>
      <c r="DH6" s="50" t="s">
        <v>4</v>
      </c>
      <c r="DI6" s="50" t="s">
        <v>4</v>
      </c>
      <c r="DJ6" s="50" t="s">
        <v>4</v>
      </c>
      <c r="DK6" s="50" t="s">
        <v>4</v>
      </c>
      <c r="DL6" s="50" t="s">
        <v>4</v>
      </c>
      <c r="DM6" s="50" t="s">
        <v>4</v>
      </c>
      <c r="DN6" s="50" t="s">
        <v>4</v>
      </c>
      <c r="DO6" s="50" t="s">
        <v>4</v>
      </c>
      <c r="DP6" s="50" t="s">
        <v>4</v>
      </c>
      <c r="DQ6" s="50" t="s">
        <v>4</v>
      </c>
      <c r="DR6" s="50" t="s">
        <v>4</v>
      </c>
      <c r="DS6" s="50" t="s">
        <v>4</v>
      </c>
      <c r="DT6" s="50" t="s">
        <v>4</v>
      </c>
      <c r="DU6" s="50" t="s">
        <v>4</v>
      </c>
      <c r="DV6" s="50" t="s">
        <v>4</v>
      </c>
      <c r="DW6" s="50" t="s">
        <v>4</v>
      </c>
      <c r="DX6" s="50" t="s">
        <v>4</v>
      </c>
      <c r="DY6" s="50" t="s">
        <v>4</v>
      </c>
      <c r="DZ6" s="50" t="s">
        <v>4</v>
      </c>
      <c r="EA6" s="50" t="s">
        <v>4</v>
      </c>
      <c r="EB6" s="50" t="s">
        <v>4</v>
      </c>
      <c r="EC6" s="50" t="s">
        <v>4</v>
      </c>
      <c r="ED6" s="50" t="s">
        <v>4</v>
      </c>
      <c r="EE6" s="50" t="s">
        <v>4</v>
      </c>
      <c r="EF6" s="50" t="s">
        <v>323</v>
      </c>
      <c r="EG6" s="50"/>
      <c r="EH6" s="45"/>
      <c r="EI6" s="45"/>
      <c r="EJ6" s="50"/>
      <c r="EK6" s="50"/>
      <c r="EL6" s="50"/>
      <c r="EM6" s="45"/>
      <c r="EN6" s="50"/>
      <c r="EO6" s="50"/>
      <c r="EP6" s="50" t="s">
        <v>316</v>
      </c>
      <c r="EQ6" s="50" t="s">
        <v>316</v>
      </c>
      <c r="ER6" s="50"/>
      <c r="ES6" s="50"/>
      <c r="ET6" s="50"/>
      <c r="EU6" s="50"/>
      <c r="EV6" s="50"/>
      <c r="EW6" s="50"/>
      <c r="EX6" s="50" t="s">
        <v>361</v>
      </c>
      <c r="EY6" s="50" t="s">
        <v>316</v>
      </c>
      <c r="EZ6" s="50">
        <v>2017</v>
      </c>
      <c r="FA6" s="50"/>
      <c r="FB6" s="50">
        <v>2</v>
      </c>
      <c r="FC6" s="50"/>
      <c r="FD6" s="50"/>
      <c r="FE6" s="50"/>
      <c r="FF6" s="50" t="s">
        <v>316</v>
      </c>
      <c r="FG6" s="50" t="s">
        <v>316</v>
      </c>
      <c r="FH6" s="50"/>
      <c r="FI6" s="50"/>
      <c r="FJ6" s="50"/>
      <c r="FK6" s="50"/>
      <c r="FL6" s="50"/>
      <c r="FM6" s="50"/>
      <c r="FN6" s="50" t="s">
        <v>316</v>
      </c>
      <c r="FO6" s="50"/>
      <c r="FP6" s="50"/>
      <c r="FQ6" s="50"/>
      <c r="FR6" s="50" t="s">
        <v>4</v>
      </c>
      <c r="FS6" s="50"/>
      <c r="FT6" s="50"/>
      <c r="FU6" s="45"/>
      <c r="FV6" s="50" t="s">
        <v>323</v>
      </c>
      <c r="FW6" s="50"/>
      <c r="FX6" s="50"/>
      <c r="FY6" s="50"/>
      <c r="FZ6" s="50" t="s">
        <v>323</v>
      </c>
      <c r="GA6" s="50" t="s">
        <v>349</v>
      </c>
      <c r="GB6" s="50" t="s">
        <v>363</v>
      </c>
      <c r="GC6" s="50" t="s">
        <v>326</v>
      </c>
      <c r="GD6" s="50">
        <v>2016</v>
      </c>
      <c r="GE6" s="50">
        <v>2016</v>
      </c>
      <c r="GF6" s="50" t="s">
        <v>364</v>
      </c>
      <c r="GG6" s="32"/>
      <c r="GH6" s="53" t="s">
        <v>365</v>
      </c>
      <c r="GI6" s="50" t="s">
        <v>366</v>
      </c>
      <c r="GJ6" s="51" t="s">
        <v>367</v>
      </c>
      <c r="GK6" s="51" t="s">
        <v>368</v>
      </c>
      <c r="GL6" s="54" t="s">
        <v>369</v>
      </c>
      <c r="GM6" s="53" t="s">
        <v>365</v>
      </c>
      <c r="GN6" s="55" t="s">
        <v>370</v>
      </c>
      <c r="GO6" s="49">
        <v>45042</v>
      </c>
      <c r="GP6" s="56">
        <v>1342</v>
      </c>
      <c r="GQ6" s="57">
        <v>2.9794414102393321E-2</v>
      </c>
      <c r="GR6" s="56">
        <v>19475129.493701</v>
      </c>
      <c r="GS6" s="56">
        <v>2409</v>
      </c>
      <c r="GT6" s="50">
        <v>1</v>
      </c>
      <c r="GU6" s="50" t="s">
        <v>4</v>
      </c>
      <c r="GV6" s="45"/>
      <c r="GW6" s="51" t="s">
        <v>371</v>
      </c>
      <c r="GX6" s="50">
        <v>2025</v>
      </c>
      <c r="GY6" s="50" t="s">
        <v>323</v>
      </c>
      <c r="GZ6" s="50"/>
      <c r="HA6" s="39"/>
      <c r="HB6" s="39"/>
      <c r="HC6" s="39"/>
      <c r="HD6" s="39"/>
      <c r="HE6" s="39"/>
      <c r="HF6" s="45"/>
      <c r="HG6" s="49"/>
      <c r="HH6" s="39"/>
      <c r="HI6" s="39"/>
      <c r="HJ6" s="49"/>
      <c r="HK6" s="39"/>
      <c r="HL6" s="39"/>
      <c r="HM6" s="39"/>
      <c r="HN6" s="39"/>
      <c r="HO6" s="39"/>
      <c r="HP6" s="49"/>
      <c r="HQ6" s="39"/>
      <c r="HR6" s="39"/>
      <c r="HS6" s="49"/>
      <c r="HT6" s="39"/>
      <c r="HU6" s="39"/>
      <c r="HV6" s="49"/>
      <c r="HW6" s="39"/>
      <c r="HX6" s="39"/>
      <c r="HY6" s="49"/>
      <c r="HZ6" s="39"/>
      <c r="IA6" s="39"/>
      <c r="IB6" s="49"/>
      <c r="IC6" s="39"/>
      <c r="ID6" s="39"/>
      <c r="IE6" s="49"/>
      <c r="IF6" s="39"/>
      <c r="IG6" s="39"/>
      <c r="IH6" s="39"/>
      <c r="II6" s="39"/>
      <c r="IJ6" s="39"/>
      <c r="IK6" s="45"/>
      <c r="IL6" s="49"/>
      <c r="IM6" s="49"/>
      <c r="IN6" s="39"/>
      <c r="IO6" s="49"/>
      <c r="IP6" s="49"/>
      <c r="IQ6" s="39"/>
      <c r="IR6" s="49"/>
      <c r="IS6" s="49"/>
      <c r="IT6" s="39"/>
      <c r="IU6" s="49"/>
      <c r="IV6" s="49"/>
      <c r="IW6" s="39"/>
      <c r="IX6" s="49"/>
      <c r="IY6" s="49"/>
      <c r="IZ6" s="39"/>
      <c r="JA6" s="39"/>
      <c r="JB6" s="49"/>
      <c r="JC6" s="39"/>
      <c r="JD6" s="49"/>
      <c r="JE6" s="39"/>
      <c r="JF6" s="49"/>
      <c r="JG6" s="39"/>
      <c r="JH6" s="49"/>
      <c r="JI6" s="39"/>
      <c r="JJ6" s="49"/>
      <c r="JK6" s="39"/>
      <c r="JL6" s="49"/>
      <c r="JM6" s="39"/>
      <c r="JN6" s="49"/>
      <c r="JO6" s="39"/>
      <c r="JP6" s="49"/>
      <c r="JQ6" s="39"/>
      <c r="JR6" s="49"/>
      <c r="JS6" s="49"/>
      <c r="JT6" s="56" t="str">
        <f t="shared" si="34"/>
        <v/>
      </c>
      <c r="JU6" s="56" t="str">
        <f t="shared" si="0"/>
        <v/>
      </c>
      <c r="JV6" s="56" t="str">
        <f t="shared" si="0"/>
        <v/>
      </c>
      <c r="JW6" s="49" t="str">
        <f t="shared" si="35"/>
        <v/>
      </c>
      <c r="JX6" s="49" t="str">
        <f t="shared" si="36"/>
        <v/>
      </c>
      <c r="JY6" s="49" t="str">
        <f t="shared" si="37"/>
        <v/>
      </c>
      <c r="JZ6" s="49" t="str">
        <f t="shared" si="38"/>
        <v/>
      </c>
      <c r="KA6" s="49" t="str">
        <f t="shared" si="39"/>
        <v/>
      </c>
      <c r="KB6" s="49" t="str">
        <f t="shared" si="40"/>
        <v/>
      </c>
      <c r="KC6" s="49" t="str">
        <f t="shared" si="41"/>
        <v/>
      </c>
      <c r="KD6" s="49" t="str">
        <f t="shared" si="42"/>
        <v/>
      </c>
      <c r="KE6" s="49" t="str">
        <f t="shared" si="43"/>
        <v/>
      </c>
      <c r="KF6" s="49" t="str">
        <f t="shared" si="1"/>
        <v/>
      </c>
      <c r="KG6" s="49" t="str">
        <f t="shared" si="1"/>
        <v/>
      </c>
      <c r="KH6" s="49" t="str">
        <f t="shared" si="1"/>
        <v/>
      </c>
      <c r="KI6" s="49" t="str">
        <f t="shared" si="2"/>
        <v/>
      </c>
      <c r="KJ6" s="49" t="str">
        <f t="shared" si="3"/>
        <v/>
      </c>
      <c r="KK6" s="49" t="str">
        <f t="shared" si="3"/>
        <v/>
      </c>
      <c r="KL6" s="58">
        <f>IF(OR(R6="INSP",W6=""),"",IF(F6="non en cours","",IF(COUNTIF($W$4:W7,W6)&gt;1,"",1)))</f>
        <v>1</v>
      </c>
      <c r="KM6" s="58">
        <f>IF(F6="non en cours","",IF(X6="","",IF(COUNTIF($W$4:AF7,X6)&gt;1,"",1)))</f>
        <v>1</v>
      </c>
      <c r="KN6" s="58">
        <f>IF(F6="non en cours","",IF(Y6="","",IF(COUNTIF($W$4:AH7,Y6)&gt;1,"",1)))</f>
        <v>1</v>
      </c>
      <c r="KO6" s="58" t="str">
        <f>IF(F6="non en cours","",IF(Z6="","",IF(COUNTIF($W$4:AI7,Z6)&gt;1,"",1)))</f>
        <v/>
      </c>
      <c r="KP6" s="58" t="str">
        <f>IF(F6="non en cours","",IF(AA6="","",IF(COUNTIF($W$4:AJ7,AA6)&gt;1,"",1)))</f>
        <v/>
      </c>
      <c r="KQ6" s="59">
        <f>IF(ISERROR(IF(B6="","",IF(COUNTIF($AS$4:AS9,AS6)&gt;1,"",1)*1)),"",IF(B6="","",IF(COUNTIF($AS$4:AS9,AS6)&gt;1,"",1)*1))</f>
        <v>1</v>
      </c>
      <c r="KR6" s="59">
        <f>IF(B6="",0,IF(KQ6=1,IF(COUNTIF($D$4:D9,D6)&gt;1,0,1)*1))</f>
        <v>1</v>
      </c>
      <c r="KS6" s="60">
        <f t="shared" si="4"/>
        <v>1</v>
      </c>
      <c r="KT6" s="61">
        <f t="shared" si="5"/>
        <v>3</v>
      </c>
      <c r="KU6" s="61">
        <f t="shared" si="6"/>
        <v>1</v>
      </c>
      <c r="KV6" s="61">
        <f t="shared" si="7"/>
        <v>1</v>
      </c>
      <c r="KW6" s="36">
        <f t="shared" si="8"/>
        <v>3</v>
      </c>
      <c r="KX6" s="36">
        <v>3</v>
      </c>
      <c r="KY6" s="17">
        <f>IF(COUNTIF($AS$4:AS9,AS6)&gt;1,0,1)*1</f>
        <v>1</v>
      </c>
      <c r="KZ6" s="45" t="str">
        <f t="shared" si="9"/>
        <v>1510105.jpg</v>
      </c>
      <c r="LA6" s="79"/>
      <c r="LB6" s="79"/>
      <c r="LC6" s="79"/>
      <c r="LD6" s="79"/>
      <c r="LE6" s="79"/>
      <c r="LF6" s="79"/>
      <c r="LG6" s="79"/>
      <c r="LH6" s="79"/>
      <c r="LI6" s="79"/>
      <c r="LJ6" s="79"/>
      <c r="LK6" s="79"/>
      <c r="LL6" s="79"/>
      <c r="LM6" s="79"/>
      <c r="LN6" s="79"/>
      <c r="LO6" s="79"/>
      <c r="LP6" s="79"/>
      <c r="LQ6" s="79"/>
      <c r="LR6" s="96" t="str">
        <f t="shared" ref="LR6:LT9" si="44">IF(SUM(JB6,JE6,JH6,JK6,JN6,JQ6,JT6,JW6,JZ6,KC6)=0,"",SUM(JB6,JE6,JH6,JK6,JN6,JQ6,JT6,JW6,JZ6,KC6))</f>
        <v/>
      </c>
      <c r="LS6" s="96" t="str">
        <f t="shared" si="44"/>
        <v/>
      </c>
      <c r="LT6" s="96" t="str">
        <f t="shared" si="44"/>
        <v/>
      </c>
      <c r="LU6" s="96" t="str">
        <f>IF(SUM(JB6,JC6,JD6)=0,"",SUM(JB6,JC6,JD6))</f>
        <v/>
      </c>
      <c r="LV6" s="96" t="str">
        <f>IF(SUM(JE6,JF6,JG6)=0,"",SUM(JE6,JF6,JG6))</f>
        <v/>
      </c>
      <c r="LW6" s="96" t="str">
        <f>IF(SUM(JK6,JL6,JM6)=0,"",SUM(JK6,JL6,JM6))</f>
        <v/>
      </c>
      <c r="LX6" s="96" t="str">
        <f>IF(SUM(JN6,JO6,JP6)=0,"",SUM(JN6,JO6,JP6))</f>
        <v/>
      </c>
      <c r="LY6" s="96" t="str">
        <f>IF(SUM(JQ6,JR6,JS6)=0,"",SUM(JQ6,JR6,JS6))</f>
        <v/>
      </c>
      <c r="LZ6" s="96" t="str">
        <f>IF(SUM(JT6,JU6,JV6)=0,"",SUM(JT6,JU6,JV6))</f>
        <v/>
      </c>
      <c r="MA6" s="96" t="str">
        <f>IF(SUM(JW6,JX6,JY6)=0,"",SUM(JW6,JX6,JY6))</f>
        <v/>
      </c>
      <c r="MB6" s="96" t="str">
        <f>IF(SUM(JZ6,KA6,KB6)=0,"",SUM(JZ6,KA6,KB6))</f>
        <v/>
      </c>
      <c r="MC6" s="96" t="str">
        <f>IF(SUM(KC6,KD6,KE6)=0,"",SUM(KC6,KD6,KE6))</f>
        <v/>
      </c>
      <c r="MD6" s="96">
        <f t="shared" ref="MD6:MF9" si="45">IF(SUM(KJ6,KM6,KP6,KS6,KV6)=0,"",SUM(KJ6,KM6,KP6,KS6,KV6))</f>
        <v>3</v>
      </c>
      <c r="ME6" s="96">
        <f t="shared" si="45"/>
        <v>8</v>
      </c>
      <c r="MF6" s="96">
        <f t="shared" si="45"/>
        <v>6</v>
      </c>
      <c r="MG6" s="96">
        <f>IF(SUM(LU6,LV6,,LW6,LX6,LY6,LZ6,MA6,MB6,MC6,MD6)=0,"",SUM(LU6,LV6,,LW6,LX6,LY6,LZ6,MA6,MB6,MC6,MD6))</f>
        <v>3</v>
      </c>
      <c r="MH6" s="96">
        <f t="shared" ref="MH6:MI9" si="46">IF(SUM(KZ6,LB6,,LD6,LF6,LH6,LJ6,LL6,LN6,LP6,ME6)=0,"",SUM(KZ6,LB6,,LD6,LF6,LH6,LJ6,LL6,LN6,LP6,ME6))</f>
        <v>8</v>
      </c>
      <c r="MI6" s="96">
        <f t="shared" si="46"/>
        <v>6</v>
      </c>
      <c r="MJ6" s="97" t="str">
        <f>IF(OR(AE6="INSP",AJ6=""),"",IF(I6="non en cours","",IF(COUNTIF($AJ$4:AJ6,AJ6)&gt;1,"",1)))</f>
        <v/>
      </c>
      <c r="MK6" s="97" t="str">
        <f>IF(I6="non en cours","",IF(AK6="","",IF(COUNTIF($AJ$4:AS6,AK6)&gt;1,"",1)))</f>
        <v/>
      </c>
      <c r="ML6" s="97">
        <f>IF(I6="non en cours","",IF(AL6="","",IF(COUNTIF($AJ$4:AU6,AL6)&gt;1,"",1)))</f>
        <v>1</v>
      </c>
      <c r="MM6" s="97">
        <f>IF(I6="non en cours","",IF(AM6="","",IF(COUNTIF($AJ$4:AV6,AM6)&gt;1,"",1)))</f>
        <v>1</v>
      </c>
      <c r="MN6" s="97">
        <f>IF(I6="non en cours","",IF(AN6="","",IF(COUNTIF($AJ$4:AW6,AN6)&gt;1,"",1)))</f>
        <v>1</v>
      </c>
      <c r="MO6" s="97">
        <f>IF(ISERROR(IF(B6="","",IF(COUNTIF($BF$4:BF6,BF6)&gt;1,"",1)*1)),"",IF(B6="","",IF(COUNTIF($BF$4:BF6,BF6)&gt;1,"",1)*1))</f>
        <v>1</v>
      </c>
      <c r="MP6" s="97">
        <f>IF(B6="",0,IF(MO6=1,IF(COUNTIF($G$4:G6,G6)&gt;1,0,1)*1))</f>
        <v>0</v>
      </c>
      <c r="MQ6" s="97">
        <f t="shared" si="28"/>
        <v>3</v>
      </c>
      <c r="MR6" s="97" t="str">
        <f>IF(MT6="","",SUM(MJ6,MK6,ML6,MM6,MN6))</f>
        <v/>
      </c>
      <c r="MS6" s="97" t="str">
        <f>IF(I6="non en cours","",IF(AK6&lt;&gt;"",1,""))</f>
        <v/>
      </c>
      <c r="MT6" s="97" t="str">
        <f>IF(I6="non en cours","",IF(MK6&lt;&gt;"",1,""))</f>
        <v/>
      </c>
      <c r="MU6" s="97">
        <f>IF($I6="En cours",SUM(MJ6,MK6,ML6,MM6,MN6),)</f>
        <v>0</v>
      </c>
      <c r="MV6" s="79"/>
      <c r="MW6" s="79"/>
      <c r="MX6" s="98" t="str">
        <f>B6&amp;".jpg"</f>
        <v>1510105.jpg</v>
      </c>
    </row>
    <row r="7" spans="1:362" ht="17.100000000000001" customHeight="1" x14ac:dyDescent="0.25">
      <c r="A7" s="32" t="str">
        <f>H7&amp;"_"&amp;B7&amp;"_"&amp;P7</f>
        <v>2K _1510106_TITI</v>
      </c>
      <c r="B7" s="63" t="s">
        <v>406</v>
      </c>
      <c r="C7" s="64" t="s">
        <v>53</v>
      </c>
      <c r="D7" s="35" t="s">
        <v>462</v>
      </c>
      <c r="E7" s="36" t="s">
        <v>312</v>
      </c>
      <c r="F7" s="32" t="s">
        <v>313</v>
      </c>
      <c r="G7" s="65" t="s">
        <v>372</v>
      </c>
      <c r="H7" s="37" t="s">
        <v>373</v>
      </c>
      <c r="I7" s="37" t="s">
        <v>4</v>
      </c>
      <c r="J7" s="37" t="s">
        <v>4</v>
      </c>
      <c r="K7" s="66" t="s">
        <v>4</v>
      </c>
      <c r="L7" s="66" t="s">
        <v>4</v>
      </c>
      <c r="M7" s="66" t="s">
        <v>4</v>
      </c>
      <c r="N7" s="66"/>
      <c r="O7" s="66"/>
      <c r="P7" s="63" t="s">
        <v>961</v>
      </c>
      <c r="Q7" s="40" t="s">
        <v>965</v>
      </c>
      <c r="R7" s="67" t="s">
        <v>0</v>
      </c>
      <c r="S7" s="68" t="s">
        <v>1</v>
      </c>
      <c r="T7" s="68"/>
      <c r="U7" s="69"/>
      <c r="V7" s="70"/>
      <c r="W7" s="71" t="s">
        <v>389</v>
      </c>
      <c r="X7" s="71" t="s">
        <v>970</v>
      </c>
      <c r="Y7" s="71"/>
      <c r="Z7" s="69"/>
      <c r="AA7" s="70"/>
      <c r="AB7" s="68">
        <v>7009330</v>
      </c>
      <c r="AC7" s="68">
        <v>7009453</v>
      </c>
      <c r="AD7" s="69"/>
      <c r="AE7" s="69"/>
      <c r="AF7" s="69"/>
      <c r="AG7" s="70">
        <v>38534</v>
      </c>
      <c r="AH7" s="70">
        <v>38534</v>
      </c>
      <c r="AI7" s="70" t="s">
        <v>4</v>
      </c>
      <c r="AJ7" s="70" t="s">
        <v>4</v>
      </c>
      <c r="AK7" s="70" t="s">
        <v>4</v>
      </c>
      <c r="AL7" s="71">
        <v>1959</v>
      </c>
      <c r="AM7" s="71">
        <v>1960</v>
      </c>
      <c r="AN7" s="71"/>
      <c r="AO7" s="71"/>
      <c r="AP7" s="71"/>
      <c r="AQ7" s="47">
        <v>4</v>
      </c>
      <c r="AR7" s="47" t="s">
        <v>317</v>
      </c>
      <c r="AS7" s="47">
        <v>4</v>
      </c>
      <c r="AT7" s="47">
        <v>1190</v>
      </c>
      <c r="AU7" s="47"/>
      <c r="AV7" s="47"/>
      <c r="AW7" s="47"/>
      <c r="AX7" s="48"/>
      <c r="AY7" s="40" t="s">
        <v>318</v>
      </c>
      <c r="AZ7" s="40"/>
      <c r="BA7" s="35" t="s">
        <v>359</v>
      </c>
      <c r="BB7" s="72"/>
      <c r="BC7" s="38" t="s">
        <v>4</v>
      </c>
      <c r="BD7" s="38" t="s">
        <v>321</v>
      </c>
      <c r="BE7" s="38" t="s">
        <v>4</v>
      </c>
      <c r="BF7" s="38" t="s">
        <v>4</v>
      </c>
      <c r="BG7" s="66"/>
      <c r="BH7" s="70"/>
      <c r="BI7" s="73">
        <v>183842.75</v>
      </c>
      <c r="BJ7" s="73">
        <v>7008.0771332029999</v>
      </c>
      <c r="BK7" s="73">
        <v>190850.82713320301</v>
      </c>
      <c r="BL7" s="73">
        <v>195276.35</v>
      </c>
      <c r="BM7" s="73">
        <v>7632.5499999999993</v>
      </c>
      <c r="BN7" s="73">
        <v>202908.9</v>
      </c>
      <c r="BO7" s="73">
        <v>194944.27</v>
      </c>
      <c r="BP7" s="73">
        <v>10677.23</v>
      </c>
      <c r="BQ7" s="73">
        <v>205621.5</v>
      </c>
      <c r="BR7" s="66"/>
      <c r="BS7" s="74" t="s">
        <v>338</v>
      </c>
      <c r="BT7" s="74"/>
      <c r="BU7" s="74" t="s">
        <v>4</v>
      </c>
      <c r="BV7" s="74" t="s">
        <v>4</v>
      </c>
      <c r="BW7" s="74" t="s">
        <v>4</v>
      </c>
      <c r="BX7" s="74" t="s">
        <v>322</v>
      </c>
      <c r="BY7" s="74" t="s">
        <v>4</v>
      </c>
      <c r="BZ7" s="74" t="s">
        <v>4</v>
      </c>
      <c r="CA7" s="74" t="s">
        <v>374</v>
      </c>
      <c r="CB7" s="74" t="s">
        <v>4</v>
      </c>
      <c r="CC7" s="74" t="s">
        <v>4</v>
      </c>
      <c r="CD7" s="74" t="s">
        <v>4</v>
      </c>
      <c r="CE7" s="74" t="s">
        <v>4</v>
      </c>
      <c r="CF7" s="74" t="s">
        <v>4</v>
      </c>
      <c r="CG7" s="75" t="s">
        <v>4</v>
      </c>
      <c r="CH7" s="50"/>
      <c r="CI7" s="74" t="s">
        <v>341</v>
      </c>
      <c r="CJ7" s="74" t="s">
        <v>4</v>
      </c>
      <c r="CK7" s="74" t="s">
        <v>4</v>
      </c>
      <c r="CL7" s="74" t="s">
        <v>4</v>
      </c>
      <c r="CM7" s="74">
        <v>1</v>
      </c>
      <c r="CN7" s="74">
        <v>1</v>
      </c>
      <c r="CO7" s="74" t="s">
        <v>4</v>
      </c>
      <c r="CP7" s="74" t="s">
        <v>4</v>
      </c>
      <c r="CQ7" s="52" t="b">
        <v>0</v>
      </c>
      <c r="CR7" s="74" t="s">
        <v>4</v>
      </c>
      <c r="CS7" s="74" t="s">
        <v>4</v>
      </c>
      <c r="CT7" s="74" t="s">
        <v>4</v>
      </c>
      <c r="CU7" s="74" t="s">
        <v>4</v>
      </c>
      <c r="CV7" s="74" t="s">
        <v>4</v>
      </c>
      <c r="CW7" s="74" t="s">
        <v>4</v>
      </c>
      <c r="CX7" s="74" t="s">
        <v>4</v>
      </c>
      <c r="CY7" s="74" t="s">
        <v>4</v>
      </c>
      <c r="CZ7" s="74" t="s">
        <v>4</v>
      </c>
      <c r="DA7" s="74" t="s">
        <v>4</v>
      </c>
      <c r="DB7" s="74" t="s">
        <v>4</v>
      </c>
      <c r="DC7" s="74" t="s">
        <v>4</v>
      </c>
      <c r="DD7" s="74" t="s">
        <v>4</v>
      </c>
      <c r="DE7" s="74" t="s">
        <v>4</v>
      </c>
      <c r="DF7" s="74" t="s">
        <v>4</v>
      </c>
      <c r="DG7" s="74" t="s">
        <v>4</v>
      </c>
      <c r="DH7" s="74" t="s">
        <v>4</v>
      </c>
      <c r="DI7" s="74" t="s">
        <v>4</v>
      </c>
      <c r="DJ7" s="74" t="s">
        <v>4</v>
      </c>
      <c r="DK7" s="74" t="s">
        <v>4</v>
      </c>
      <c r="DL7" s="74" t="s">
        <v>4</v>
      </c>
      <c r="DM7" s="74" t="s">
        <v>4</v>
      </c>
      <c r="DN7" s="74" t="s">
        <v>4</v>
      </c>
      <c r="DO7" s="74" t="s">
        <v>4</v>
      </c>
      <c r="DP7" s="74" t="s">
        <v>4</v>
      </c>
      <c r="DQ7" s="74" t="s">
        <v>4</v>
      </c>
      <c r="DR7" s="74" t="s">
        <v>4</v>
      </c>
      <c r="DS7" s="74" t="s">
        <v>4</v>
      </c>
      <c r="DT7" s="74" t="s">
        <v>4</v>
      </c>
      <c r="DU7" s="74" t="s">
        <v>4</v>
      </c>
      <c r="DV7" s="74" t="s">
        <v>4</v>
      </c>
      <c r="DW7" s="74" t="s">
        <v>4</v>
      </c>
      <c r="DX7" s="74" t="s">
        <v>4</v>
      </c>
      <c r="DY7" s="74" t="s">
        <v>4</v>
      </c>
      <c r="DZ7" s="74" t="s">
        <v>4</v>
      </c>
      <c r="EA7" s="74" t="s">
        <v>4</v>
      </c>
      <c r="EB7" s="74" t="s">
        <v>4</v>
      </c>
      <c r="EC7" s="74" t="s">
        <v>4</v>
      </c>
      <c r="ED7" s="74" t="s">
        <v>4</v>
      </c>
      <c r="EE7" s="74" t="s">
        <v>4</v>
      </c>
      <c r="EF7" s="74" t="s">
        <v>323</v>
      </c>
      <c r="EG7" s="74"/>
      <c r="EH7" s="70"/>
      <c r="EI7" s="70"/>
      <c r="EJ7" s="74"/>
      <c r="EK7" s="74"/>
      <c r="EL7" s="74"/>
      <c r="EM7" s="70"/>
      <c r="EN7" s="74"/>
      <c r="EO7" s="74"/>
      <c r="EP7" s="74" t="s">
        <v>316</v>
      </c>
      <c r="EQ7" s="74" t="s">
        <v>316</v>
      </c>
      <c r="ER7" s="74"/>
      <c r="ES7" s="74"/>
      <c r="ET7" s="74"/>
      <c r="EU7" s="74"/>
      <c r="EV7" s="74"/>
      <c r="EW7" s="74"/>
      <c r="EX7" s="74" t="s">
        <v>374</v>
      </c>
      <c r="EY7" s="74" t="s">
        <v>345</v>
      </c>
      <c r="EZ7" s="74">
        <v>2017</v>
      </c>
      <c r="FA7" s="74">
        <v>2019</v>
      </c>
      <c r="FB7" s="74">
        <v>1</v>
      </c>
      <c r="FC7" s="74">
        <v>2</v>
      </c>
      <c r="FD7" s="74"/>
      <c r="FE7" s="74"/>
      <c r="FF7" s="74" t="s">
        <v>346</v>
      </c>
      <c r="FG7" s="74" t="s">
        <v>316</v>
      </c>
      <c r="FH7" s="74">
        <v>2020</v>
      </c>
      <c r="FI7" s="74"/>
      <c r="FJ7" s="74">
        <v>1</v>
      </c>
      <c r="FK7" s="74"/>
      <c r="FL7" s="74"/>
      <c r="FM7" s="74"/>
      <c r="FN7" s="74" t="s">
        <v>375</v>
      </c>
      <c r="FO7" s="74">
        <v>2020</v>
      </c>
      <c r="FP7" s="74">
        <v>1</v>
      </c>
      <c r="FQ7" s="74"/>
      <c r="FR7" s="74" t="s">
        <v>348</v>
      </c>
      <c r="FS7" s="74"/>
      <c r="FT7" s="74"/>
      <c r="FU7" s="70"/>
      <c r="FV7" s="50" t="s">
        <v>323</v>
      </c>
      <c r="FW7" s="50"/>
      <c r="FX7" s="50"/>
      <c r="FY7" s="50"/>
      <c r="FZ7" s="50"/>
      <c r="GA7" s="50" t="s">
        <v>349</v>
      </c>
      <c r="GB7" s="50" t="s">
        <v>363</v>
      </c>
      <c r="GC7" s="50" t="s">
        <v>376</v>
      </c>
      <c r="GD7" s="50"/>
      <c r="GE7" s="50"/>
      <c r="GF7" s="50" t="s">
        <v>377</v>
      </c>
      <c r="GG7" s="32"/>
      <c r="GH7" s="76" t="s">
        <v>378</v>
      </c>
      <c r="GI7" s="74" t="s">
        <v>379</v>
      </c>
      <c r="GJ7" s="51" t="s">
        <v>380</v>
      </c>
      <c r="GK7" s="51" t="s">
        <v>381</v>
      </c>
      <c r="GL7" s="54" t="s">
        <v>382</v>
      </c>
      <c r="GM7" s="76" t="s">
        <v>383</v>
      </c>
      <c r="GN7" s="77" t="s">
        <v>384</v>
      </c>
      <c r="GO7" s="49">
        <v>22133.000000000004</v>
      </c>
      <c r="GP7" s="56">
        <v>924</v>
      </c>
      <c r="GQ7" s="57">
        <v>4.1747616680974105E-2</v>
      </c>
      <c r="GR7" s="56">
        <v>5935884.7988480004</v>
      </c>
      <c r="GS7" s="56">
        <v>1745</v>
      </c>
      <c r="GT7" s="50">
        <v>2</v>
      </c>
      <c r="GU7" s="74" t="s">
        <v>4</v>
      </c>
      <c r="GV7" s="70"/>
      <c r="GW7" s="51" t="s">
        <v>385</v>
      </c>
      <c r="GX7" s="50"/>
      <c r="GY7" s="50" t="s">
        <v>323</v>
      </c>
      <c r="GZ7" s="50"/>
      <c r="HA7" s="32"/>
      <c r="HB7" s="32"/>
      <c r="HC7" s="32"/>
      <c r="HD7" s="32"/>
      <c r="HE7" s="32"/>
      <c r="HF7" s="70"/>
      <c r="HG7" s="49"/>
      <c r="HH7" s="39"/>
      <c r="HI7" s="39"/>
      <c r="HJ7" s="49"/>
      <c r="HK7" s="39"/>
      <c r="HL7" s="39"/>
      <c r="HM7" s="39"/>
      <c r="HN7" s="39"/>
      <c r="HO7" s="39"/>
      <c r="HP7" s="49"/>
      <c r="HQ7" s="39"/>
      <c r="HR7" s="39"/>
      <c r="HS7" s="49"/>
      <c r="HT7" s="39"/>
      <c r="HU7" s="39"/>
      <c r="HV7" s="49"/>
      <c r="HW7" s="39"/>
      <c r="HX7" s="39"/>
      <c r="HY7" s="49"/>
      <c r="HZ7" s="39"/>
      <c r="IA7" s="39"/>
      <c r="IB7" s="49"/>
      <c r="IC7" s="39"/>
      <c r="ID7" s="39"/>
      <c r="IE7" s="49"/>
      <c r="IF7" s="39"/>
      <c r="IG7" s="39"/>
      <c r="IH7" s="39"/>
      <c r="II7" s="39"/>
      <c r="IJ7" s="39"/>
      <c r="IK7" s="70"/>
      <c r="IL7" s="49"/>
      <c r="IM7" s="49"/>
      <c r="IN7" s="39"/>
      <c r="IO7" s="49"/>
      <c r="IP7" s="49"/>
      <c r="IQ7" s="39"/>
      <c r="IR7" s="49"/>
      <c r="IS7" s="49"/>
      <c r="IT7" s="39"/>
      <c r="IU7" s="49"/>
      <c r="IV7" s="49"/>
      <c r="IW7" s="39"/>
      <c r="IX7" s="49">
        <v>20000</v>
      </c>
      <c r="IY7" s="49">
        <v>15000</v>
      </c>
      <c r="IZ7" s="39"/>
      <c r="JA7" s="39"/>
      <c r="JB7" s="49"/>
      <c r="JC7" s="78"/>
      <c r="JD7" s="49"/>
      <c r="JE7" s="78"/>
      <c r="JF7" s="49"/>
      <c r="JG7" s="78"/>
      <c r="JH7" s="49"/>
      <c r="JI7" s="78"/>
      <c r="JJ7" s="49"/>
      <c r="JK7" s="78"/>
      <c r="JL7" s="49"/>
      <c r="JM7" s="78"/>
      <c r="JN7" s="49"/>
      <c r="JO7" s="78"/>
      <c r="JP7" s="49"/>
      <c r="JQ7" s="78"/>
      <c r="JR7" s="49"/>
      <c r="JS7" s="49"/>
      <c r="JT7" s="56" t="str">
        <f t="shared" si="34"/>
        <v/>
      </c>
      <c r="JU7" s="56" t="str">
        <f t="shared" si="0"/>
        <v/>
      </c>
      <c r="JV7" s="56" t="str">
        <f t="shared" si="0"/>
        <v/>
      </c>
      <c r="JW7" s="49" t="str">
        <f t="shared" si="35"/>
        <v/>
      </c>
      <c r="JX7" s="49" t="str">
        <f t="shared" si="36"/>
        <v/>
      </c>
      <c r="JY7" s="49" t="str">
        <f t="shared" si="37"/>
        <v/>
      </c>
      <c r="JZ7" s="49" t="str">
        <f t="shared" si="38"/>
        <v/>
      </c>
      <c r="KA7" s="49" t="str">
        <f t="shared" si="39"/>
        <v/>
      </c>
      <c r="KB7" s="49" t="str">
        <f t="shared" si="40"/>
        <v/>
      </c>
      <c r="KC7" s="49" t="str">
        <f t="shared" si="41"/>
        <v/>
      </c>
      <c r="KD7" s="49" t="str">
        <f t="shared" si="42"/>
        <v/>
      </c>
      <c r="KE7" s="49" t="str">
        <f t="shared" si="43"/>
        <v/>
      </c>
      <c r="KF7" s="49">
        <f t="shared" si="1"/>
        <v>20000</v>
      </c>
      <c r="KG7" s="49">
        <f t="shared" si="1"/>
        <v>15000</v>
      </c>
      <c r="KH7" s="49" t="str">
        <f t="shared" si="1"/>
        <v/>
      </c>
      <c r="KI7" s="49">
        <f t="shared" si="2"/>
        <v>20000</v>
      </c>
      <c r="KJ7" s="49">
        <f t="shared" si="3"/>
        <v>15000</v>
      </c>
      <c r="KK7" s="49" t="str">
        <f t="shared" si="3"/>
        <v/>
      </c>
      <c r="KL7" s="58">
        <f>IF(OR(R7="INSP",W7=""),"",IF(F7="non en cours","",IF(COUNTIF($W$4:W7,W7)&gt;1,"",1)))</f>
        <v>1</v>
      </c>
      <c r="KM7" s="58">
        <f>IF(F7="non en cours","",IF(X7="","",IF(COUNTIF($W$4:AF7,X7)&gt;1,"",1)))</f>
        <v>1</v>
      </c>
      <c r="KN7" s="58" t="str">
        <f>IF(F7="non en cours","",IF(Y7="","",IF(COUNTIF($W$4:AH7,Y7)&gt;1,"",1)))</f>
        <v/>
      </c>
      <c r="KO7" s="58" t="str">
        <f>IF(F7="non en cours","",IF(Z7="","",IF(COUNTIF($W$4:AI7,Z7)&gt;1,"",1)))</f>
        <v/>
      </c>
      <c r="KP7" s="58" t="str">
        <f>IF(F7="non en cours","",IF(AA7="","",IF(COUNTIF($W$4:AJ7,AA7)&gt;1,"",1)))</f>
        <v/>
      </c>
      <c r="KQ7" s="59">
        <f>IF(ISERROR(IF(B7="","",IF(COUNTIF($AS$4:AS7,AS7)&gt;1,"",1)*1)),"",IF(B7="","",IF(COUNTIF($AS$4:AS7,AS7)&gt;1,"",1)*1))</f>
        <v>1</v>
      </c>
      <c r="KR7" s="59">
        <f>IF(B7="",0,IF(KQ7=1,IF(COUNTIF($D$4:D7,D7)&gt;1,0,1)*1))</f>
        <v>1</v>
      </c>
      <c r="KS7" s="60">
        <f t="shared" si="4"/>
        <v>1</v>
      </c>
      <c r="KT7" s="61">
        <f t="shared" si="5"/>
        <v>2</v>
      </c>
      <c r="KU7" s="61">
        <f t="shared" si="6"/>
        <v>1</v>
      </c>
      <c r="KV7" s="61">
        <f t="shared" si="7"/>
        <v>1</v>
      </c>
      <c r="KW7" s="36">
        <f t="shared" si="8"/>
        <v>2</v>
      </c>
      <c r="KX7" s="36">
        <v>2</v>
      </c>
      <c r="KY7" s="17">
        <f>IF(COUNTIF($AS$4:AS7,AS7)&gt;1,0,1)*1</f>
        <v>1</v>
      </c>
      <c r="KZ7" s="70" t="str">
        <f t="shared" si="9"/>
        <v>1510106.jpg</v>
      </c>
      <c r="LA7" s="79"/>
      <c r="LB7" s="79"/>
      <c r="LC7" s="79"/>
      <c r="LD7" s="79"/>
      <c r="LE7" s="79"/>
      <c r="LF7" s="79"/>
      <c r="LG7" s="79"/>
      <c r="LH7" s="79"/>
      <c r="LI7" s="79"/>
      <c r="LJ7" s="79"/>
      <c r="LK7" s="79"/>
      <c r="LL7" s="79"/>
      <c r="LM7" s="79"/>
      <c r="LN7" s="79"/>
      <c r="LO7" s="79"/>
      <c r="LP7" s="79"/>
      <c r="LQ7" s="79"/>
      <c r="LR7" s="96" t="str">
        <f t="shared" si="44"/>
        <v/>
      </c>
      <c r="LS7" s="96" t="str">
        <f t="shared" si="44"/>
        <v/>
      </c>
      <c r="LT7" s="96" t="str">
        <f t="shared" si="44"/>
        <v/>
      </c>
      <c r="LU7" s="96" t="str">
        <f>IF(SUM(JB7,JC7,JD7)=0,"",SUM(JB7,JC7,JD7))</f>
        <v/>
      </c>
      <c r="LV7" s="96" t="str">
        <f>IF(SUM(JE7,JF7,JG7)=0,"",SUM(JE7,JF7,JG7))</f>
        <v/>
      </c>
      <c r="LW7" s="96" t="str">
        <f>IF(SUM(JK7,JL7,JM7)=0,"",SUM(JK7,JL7,JM7))</f>
        <v/>
      </c>
      <c r="LX7" s="96" t="str">
        <f>IF(SUM(JN7,JO7,JP7)=0,"",SUM(JN7,JO7,JP7))</f>
        <v/>
      </c>
      <c r="LY7" s="96" t="str">
        <f>IF(SUM(JQ7,JR7,JS7)=0,"",SUM(JQ7,JR7,JS7))</f>
        <v/>
      </c>
      <c r="LZ7" s="96" t="str">
        <f>IF(SUM(JT7,JU7,JV7)=0,"",SUM(JT7,JU7,JV7))</f>
        <v/>
      </c>
      <c r="MA7" s="96" t="str">
        <f>IF(SUM(JW7,JX7,JY7)=0,"",SUM(JW7,JX7,JY7))</f>
        <v/>
      </c>
      <c r="MB7" s="96" t="str">
        <f>IF(SUM(JZ7,KA7,KB7)=0,"",SUM(JZ7,KA7,KB7))</f>
        <v/>
      </c>
      <c r="MC7" s="96" t="str">
        <f>IF(SUM(KC7,KD7,KE7)=0,"",SUM(KC7,KD7,KE7))</f>
        <v/>
      </c>
      <c r="MD7" s="96">
        <f t="shared" si="45"/>
        <v>15003</v>
      </c>
      <c r="ME7" s="96">
        <f t="shared" si="45"/>
        <v>5</v>
      </c>
      <c r="MF7" s="96">
        <f t="shared" si="45"/>
        <v>5</v>
      </c>
      <c r="MG7" s="96">
        <f>IF(SUM(LU7,LV7,,LW7,LX7,LY7,LZ7,MA7,MB7,MC7,MD7)=0,"",SUM(LU7,LV7,,LW7,LX7,LY7,LZ7,MA7,MB7,MC7,MD7))</f>
        <v>15003</v>
      </c>
      <c r="MH7" s="96">
        <f t="shared" si="46"/>
        <v>5</v>
      </c>
      <c r="MI7" s="96">
        <f t="shared" si="46"/>
        <v>5</v>
      </c>
      <c r="MJ7" s="97" t="str">
        <f>IF(OR(AE7="INSP",AJ7=""),"",IF(I7="non en cours","",IF(COUNTIF($AJ$4:AJ7,AJ7)&gt;1,"",1)))</f>
        <v/>
      </c>
      <c r="MK7" s="97" t="str">
        <f>IF(I7="non en cours","",IF(AK7="","",IF(COUNTIF($AJ$4:AS7,AK7)&gt;1,"",1)))</f>
        <v/>
      </c>
      <c r="ML7" s="97">
        <f>IF(I7="non en cours","",IF(AL7="","",IF(COUNTIF($AJ$4:AU7,AL7)&gt;1,"",1)))</f>
        <v>1</v>
      </c>
      <c r="MM7" s="97">
        <f>IF(I7="non en cours","",IF(AM7="","",IF(COUNTIF($AJ$4:AV7,AM7)&gt;1,"",1)))</f>
        <v>1</v>
      </c>
      <c r="MN7" s="97" t="str">
        <f>IF(I7="non en cours","",IF(AN7="","",IF(COUNTIF($AJ$4:AW7,AN7)&gt;1,"",1)))</f>
        <v/>
      </c>
      <c r="MO7" s="97" t="str">
        <f>IF(ISERROR(IF(B7="","",IF(COUNTIF($BF$4:BF7,BF7)&gt;1,"",1)*1)),"",IF(B7="","",IF(COUNTIF($BF$4:BF7,BF7)&gt;1,"",1)*1))</f>
        <v/>
      </c>
      <c r="MP7" s="97" t="b">
        <f>IF(B7="",0,IF(MO7=1,IF(COUNTIF($G$4:G7,G7)&gt;1,0,1)*1))</f>
        <v>0</v>
      </c>
      <c r="MQ7" s="97">
        <f t="shared" si="28"/>
        <v>1</v>
      </c>
      <c r="MR7" s="97" t="str">
        <f>IF(MT7="","",SUM(MJ7,MK7,ML7,MM7,MN7))</f>
        <v/>
      </c>
      <c r="MS7" s="97" t="str">
        <f>IF(I7="non en cours","",IF(AK7&lt;&gt;"",1,""))</f>
        <v/>
      </c>
      <c r="MT7" s="97" t="str">
        <f>IF(I7="non en cours","",IF(MK7&lt;&gt;"",1,""))</f>
        <v/>
      </c>
      <c r="MU7" s="97">
        <f>IF($I7="En cours",SUM(MJ7,MK7,ML7,MM7,MN7),)</f>
        <v>0</v>
      </c>
      <c r="MV7" s="79"/>
      <c r="MW7" s="79"/>
      <c r="MX7" s="98" t="str">
        <f>B7&amp;".jpg"</f>
        <v>1510106.jpg</v>
      </c>
    </row>
    <row r="8" spans="1:362" ht="17.100000000000001" customHeight="1" x14ac:dyDescent="0.25">
      <c r="A8" s="99" t="s">
        <v>463</v>
      </c>
      <c r="B8" s="100" t="s">
        <v>464</v>
      </c>
      <c r="C8" s="101" t="s">
        <v>4</v>
      </c>
      <c r="D8" s="102" t="s">
        <v>4</v>
      </c>
      <c r="E8" s="103" t="s">
        <v>312</v>
      </c>
      <c r="F8" s="99" t="s">
        <v>4</v>
      </c>
      <c r="G8" s="104" t="s">
        <v>4</v>
      </c>
      <c r="H8" s="104" t="s">
        <v>4</v>
      </c>
      <c r="I8" s="104" t="s">
        <v>4</v>
      </c>
      <c r="J8" s="104" t="s">
        <v>4</v>
      </c>
      <c r="K8" s="105" t="s">
        <v>4</v>
      </c>
      <c r="L8" s="79" t="s">
        <v>4</v>
      </c>
      <c r="M8" s="105" t="s">
        <v>4</v>
      </c>
      <c r="N8" s="105"/>
      <c r="O8" s="105"/>
      <c r="P8" s="100"/>
      <c r="Q8" s="106"/>
      <c r="R8" s="107"/>
      <c r="S8" s="108"/>
      <c r="T8" s="108"/>
      <c r="U8" s="109"/>
      <c r="V8" s="109"/>
      <c r="W8" s="110"/>
      <c r="X8" s="110"/>
      <c r="Y8" s="110"/>
      <c r="Z8" s="109"/>
      <c r="AA8" s="109"/>
      <c r="AB8" s="108"/>
      <c r="AC8" s="108"/>
      <c r="AD8" s="109"/>
      <c r="AE8" s="109"/>
      <c r="AF8" s="109"/>
      <c r="AG8" s="111"/>
      <c r="AH8" s="111"/>
      <c r="AI8" s="111"/>
      <c r="AJ8" s="111"/>
      <c r="AK8" s="111"/>
      <c r="AL8" s="79"/>
      <c r="AM8" s="110"/>
      <c r="AN8" s="110"/>
      <c r="AO8" s="79"/>
      <c r="AP8" s="79"/>
      <c r="AQ8" s="112"/>
      <c r="AR8" s="112"/>
      <c r="AS8" s="112"/>
      <c r="AT8" s="112"/>
      <c r="AU8" s="112"/>
      <c r="AV8" s="113"/>
      <c r="AW8" s="113"/>
      <c r="AX8" s="114"/>
      <c r="AY8" s="106"/>
      <c r="AZ8" s="106"/>
      <c r="BA8" s="102"/>
      <c r="BB8" s="103"/>
      <c r="BC8" s="105"/>
      <c r="BD8" s="105"/>
      <c r="BE8" s="105"/>
      <c r="BF8" s="105"/>
      <c r="BG8" s="105"/>
      <c r="BH8" s="111"/>
      <c r="BI8" s="115"/>
      <c r="BJ8" s="115"/>
      <c r="BK8" s="115"/>
      <c r="BL8" s="115"/>
      <c r="BM8" s="115"/>
      <c r="BN8" s="115"/>
      <c r="BO8" s="115"/>
      <c r="BP8" s="115"/>
      <c r="BQ8" s="115"/>
      <c r="BR8" s="105"/>
      <c r="BS8" s="116"/>
      <c r="BT8" s="116"/>
      <c r="BU8" s="116"/>
      <c r="BV8" s="116"/>
      <c r="BW8" s="116"/>
      <c r="BX8" s="116"/>
      <c r="BY8" s="116"/>
      <c r="BZ8" s="116"/>
      <c r="CA8" s="116"/>
      <c r="CB8" s="116"/>
      <c r="CC8" s="116"/>
      <c r="CD8" s="116"/>
      <c r="CE8" s="116"/>
      <c r="CF8" s="116"/>
      <c r="CG8" s="117"/>
      <c r="CH8" s="116"/>
      <c r="CI8" s="116"/>
      <c r="CJ8" s="116"/>
      <c r="CK8" s="116"/>
      <c r="CL8" s="116"/>
      <c r="CM8" s="116"/>
      <c r="CN8" s="116"/>
      <c r="CO8" s="116"/>
      <c r="CP8" s="116"/>
      <c r="CQ8" s="118"/>
      <c r="CR8" s="116"/>
      <c r="CS8" s="116"/>
      <c r="CT8" s="116"/>
      <c r="CU8" s="116"/>
      <c r="CV8" s="116"/>
      <c r="CW8" s="116"/>
      <c r="CX8" s="116"/>
      <c r="CY8" s="116"/>
      <c r="CZ8" s="116"/>
      <c r="DA8" s="116"/>
      <c r="DB8" s="116"/>
      <c r="DC8" s="116"/>
      <c r="DD8" s="116"/>
      <c r="DE8" s="116"/>
      <c r="DF8" s="116"/>
      <c r="DG8" s="116"/>
      <c r="DH8" s="116"/>
      <c r="DI8" s="116"/>
      <c r="DJ8" s="116"/>
      <c r="DK8" s="116"/>
      <c r="DL8" s="116"/>
      <c r="DM8" s="116"/>
      <c r="DN8" s="116"/>
      <c r="DO8" s="116"/>
      <c r="DP8" s="116"/>
      <c r="DQ8" s="116"/>
      <c r="DR8" s="116"/>
      <c r="DS8" s="116"/>
      <c r="DT8" s="116"/>
      <c r="DU8" s="116"/>
      <c r="DV8" s="116"/>
      <c r="DW8" s="116"/>
      <c r="DX8" s="116"/>
      <c r="DY8" s="116"/>
      <c r="DZ8" s="116"/>
      <c r="EA8" s="116"/>
      <c r="EB8" s="116"/>
      <c r="EC8" s="116"/>
      <c r="ED8" s="116"/>
      <c r="EE8" s="116"/>
      <c r="EF8" s="116"/>
      <c r="EG8" s="116"/>
      <c r="EH8" s="111"/>
      <c r="EI8" s="111"/>
      <c r="EJ8" s="116"/>
      <c r="EK8" s="116"/>
      <c r="EL8" s="116"/>
      <c r="EM8" s="111"/>
      <c r="EN8" s="116"/>
      <c r="EO8" s="116"/>
      <c r="EP8" s="116"/>
      <c r="EQ8" s="116"/>
      <c r="ER8" s="116"/>
      <c r="ES8" s="116"/>
      <c r="ET8" s="116"/>
      <c r="EU8" s="116"/>
      <c r="EV8" s="116"/>
      <c r="EW8" s="116"/>
      <c r="EX8" s="116"/>
      <c r="EY8" s="116"/>
      <c r="EZ8" s="116"/>
      <c r="FA8" s="116"/>
      <c r="FB8" s="116"/>
      <c r="FC8" s="116"/>
      <c r="FD8" s="116"/>
      <c r="FE8" s="116"/>
      <c r="FF8" s="116"/>
      <c r="FG8" s="116"/>
      <c r="FH8" s="116"/>
      <c r="FI8" s="116"/>
      <c r="FJ8" s="116"/>
      <c r="FK8" s="116"/>
      <c r="FL8" s="116"/>
      <c r="FM8" s="116"/>
      <c r="FN8" s="116"/>
      <c r="FO8" s="116"/>
      <c r="FP8" s="116"/>
      <c r="FQ8" s="116"/>
      <c r="FR8" s="116"/>
      <c r="FS8" s="116"/>
      <c r="FT8" s="116"/>
      <c r="FU8" s="111"/>
      <c r="FV8" s="116"/>
      <c r="FW8" s="116"/>
      <c r="FX8" s="116"/>
      <c r="FY8" s="116"/>
      <c r="FZ8" s="116"/>
      <c r="GA8" s="116"/>
      <c r="GB8" s="116"/>
      <c r="GC8" s="116"/>
      <c r="GD8" s="116"/>
      <c r="GE8" s="116"/>
      <c r="GF8" s="116"/>
      <c r="GG8" s="99"/>
      <c r="GH8" s="119"/>
      <c r="GI8" s="116"/>
      <c r="GJ8" s="117"/>
      <c r="GK8" s="117"/>
      <c r="GL8" s="120"/>
      <c r="GM8" s="119"/>
      <c r="GN8" s="121"/>
      <c r="GO8" s="115"/>
      <c r="GP8" s="122"/>
      <c r="GQ8" s="123"/>
      <c r="GR8" s="122"/>
      <c r="GS8" s="122"/>
      <c r="GT8" s="116"/>
      <c r="GU8" s="116"/>
      <c r="GV8" s="79"/>
      <c r="GW8" s="117"/>
      <c r="GX8" s="116"/>
      <c r="GY8" s="116"/>
      <c r="GZ8" s="116"/>
      <c r="HA8" s="124"/>
      <c r="HB8" s="124"/>
      <c r="HC8" s="124"/>
      <c r="HD8" s="124"/>
      <c r="HE8" s="124"/>
      <c r="HF8" s="79"/>
      <c r="HG8" s="115"/>
      <c r="HH8" s="124"/>
      <c r="HI8" s="124"/>
      <c r="HJ8" s="115"/>
      <c r="HK8" s="124"/>
      <c r="HL8" s="124"/>
      <c r="HM8" s="124"/>
      <c r="HN8" s="124"/>
      <c r="HO8" s="124"/>
      <c r="HP8" s="115"/>
      <c r="HQ8" s="124"/>
      <c r="HR8" s="124"/>
      <c r="HS8" s="115"/>
      <c r="HT8" s="124"/>
      <c r="HU8" s="124"/>
      <c r="HV8" s="115"/>
      <c r="HW8" s="124"/>
      <c r="HX8" s="124"/>
      <c r="HY8" s="115"/>
      <c r="HZ8" s="124"/>
      <c r="IA8" s="124"/>
      <c r="IB8" s="115"/>
      <c r="IC8" s="124"/>
      <c r="ID8" s="124"/>
      <c r="IE8" s="115"/>
      <c r="IF8" s="124"/>
      <c r="IG8" s="124"/>
      <c r="IH8" s="124"/>
      <c r="II8" s="124"/>
      <c r="IJ8" s="124"/>
      <c r="IK8" s="111"/>
      <c r="IL8" s="115"/>
      <c r="IM8" s="115"/>
      <c r="IN8" s="124"/>
      <c r="IO8" s="115"/>
      <c r="IP8" s="115"/>
      <c r="IQ8" s="124"/>
      <c r="IR8" s="115"/>
      <c r="IS8" s="115"/>
      <c r="IT8" s="124"/>
      <c r="IU8" s="115"/>
      <c r="IV8" s="115"/>
      <c r="IW8" s="124"/>
      <c r="IX8" s="115"/>
      <c r="IY8" s="115"/>
      <c r="IZ8" s="124"/>
      <c r="JA8" s="124"/>
      <c r="JB8" s="115"/>
      <c r="JC8" s="124"/>
      <c r="JD8" s="115"/>
      <c r="JE8" s="124"/>
      <c r="JF8" s="115"/>
      <c r="JG8" s="124"/>
      <c r="JH8" s="115"/>
      <c r="JI8" s="124"/>
      <c r="JJ8" s="115"/>
      <c r="JK8" s="124"/>
      <c r="JL8" s="115"/>
      <c r="JM8" s="124"/>
      <c r="JN8" s="115"/>
      <c r="JO8" s="124"/>
      <c r="JP8" s="115"/>
      <c r="JQ8" s="124"/>
      <c r="JR8" s="115"/>
      <c r="JS8" s="115"/>
      <c r="JT8" s="122" t="str">
        <f t="shared" ref="JT8:JV9" si="47">IF(SUM(HG8,HJ8,HM8,HP8,HS8,HV8,HY8,IB8,IE8,IH8)=0,"",SUM(HG8,HJ8,HM8,HP8,HS8,HV8,HY8,IB8,IE8,IH8))</f>
        <v/>
      </c>
      <c r="JU8" s="122" t="str">
        <f t="shared" si="47"/>
        <v/>
      </c>
      <c r="JV8" s="122" t="str">
        <f t="shared" si="47"/>
        <v/>
      </c>
      <c r="JW8" s="115" t="str">
        <f>IF(SUM(HG8,HH8,HI8)=0,"",SUM(HG8,HH8,HI8))</f>
        <v/>
      </c>
      <c r="JX8" s="115" t="str">
        <f>IF(SUM(HJ8,HK8,HL8)=0,"",SUM(HJ8,HK8,HL8))</f>
        <v/>
      </c>
      <c r="JY8" s="115" t="str">
        <f>IF(SUM(HP8,HQ8,HR8)=0,"",SUM(HP8,HQ8,HR8))</f>
        <v/>
      </c>
      <c r="JZ8" s="115" t="str">
        <f>IF(SUM(HS8,HT8,HU8)=0,"",SUM(HS8,HT8,HU8))</f>
        <v/>
      </c>
      <c r="KA8" s="115" t="str">
        <f>IF(SUM(HV8,HW8,HX8)=0,"",SUM(HV8,HW8,HX8))</f>
        <v/>
      </c>
      <c r="KB8" s="115" t="str">
        <f>IF(SUM(HY8,HZ8,IA8)=0,"",SUM(HY8,HZ8,IA8))</f>
        <v/>
      </c>
      <c r="KC8" s="115" t="str">
        <f>IF(SUM(IB8,IC8,ID8)=0,"",SUM(IB8,IC8,ID8))</f>
        <v/>
      </c>
      <c r="KD8" s="115" t="str">
        <f>IF(SUM(IE8,IF8,IG8)=0,"",SUM(IE8,IF8,IG8))</f>
        <v/>
      </c>
      <c r="KE8" s="115" t="str">
        <f>IF(SUM(IH8,II8,IJ8)=0,"",SUM(IH8,II8,IJ8))</f>
        <v/>
      </c>
      <c r="KF8" s="115" t="str">
        <f t="shared" ref="KF8:KH9" si="48">IF(SUM(IL8,IO8,IR8,IU8,IX8)=0,"",SUM(IL8,IO8,IR8,IU8,IX8))</f>
        <v/>
      </c>
      <c r="KG8" s="115" t="str">
        <f t="shared" si="48"/>
        <v/>
      </c>
      <c r="KH8" s="115" t="str">
        <f t="shared" si="48"/>
        <v/>
      </c>
      <c r="KI8" s="115" t="str">
        <f>IF(SUM(JW8,JX8,,JY8,JZ8,KA8,KB8,KC8,KD8,KE8,KF8)=0,"",SUM(JW8,JX8,,JY8,JZ8,KA8,KB8,KC8,KD8,KE8,KF8))</f>
        <v/>
      </c>
      <c r="KJ8" s="115" t="str">
        <f>IF(SUM(JB8,JD8,,JF8,JH8,JJ8,JL8,JN8,JP8,JR8,KG8)=0,"",SUM(JB8,JD8,,JF8,JH8,JJ8,JL8,JN8,JP8,JR8,KG8))</f>
        <v/>
      </c>
      <c r="KK8" s="115" t="str">
        <f>IF(SUM(JC8,JE8,,JG8,JI8,JK8,JM8,JO8,JQ8,JS8,KH8)=0,"",SUM(JC8,JE8,,JG8,JI8,JK8,JM8,JO8,JQ8,JS8,KH8))</f>
        <v/>
      </c>
      <c r="KL8" s="125"/>
      <c r="KM8" s="125"/>
      <c r="KN8" s="125"/>
      <c r="KO8" s="125"/>
      <c r="KP8" s="125"/>
      <c r="KQ8" s="126"/>
      <c r="KR8" s="126"/>
      <c r="KS8" s="127">
        <f>COUNTIF(D$3:D$1127,D8)</f>
        <v>1120</v>
      </c>
      <c r="KT8" s="128" t="str">
        <f>IF(KV8="","",SUM(KL8,KM8,KN8,KO8,KP8))</f>
        <v/>
      </c>
      <c r="KU8" s="128" t="str">
        <f t="shared" si="6"/>
        <v/>
      </c>
      <c r="KV8" s="128" t="str">
        <f t="shared" si="7"/>
        <v/>
      </c>
      <c r="KW8" s="103">
        <f>IF($F8="En cours",SUM(KL8,KM8,KN8,KO8,KP8),)</f>
        <v>0</v>
      </c>
      <c r="KX8" s="103"/>
      <c r="KY8" s="129"/>
      <c r="KZ8" s="111" t="str">
        <f>B8&amp;".jpg"</f>
        <v>1519999.jpg</v>
      </c>
      <c r="LA8" s="79"/>
      <c r="LB8" s="79"/>
      <c r="LC8" s="79"/>
      <c r="LD8" s="79"/>
      <c r="LE8" s="79"/>
      <c r="LF8" s="79"/>
      <c r="LG8" s="79"/>
      <c r="LH8" s="79"/>
      <c r="LI8" s="79"/>
      <c r="LJ8" s="79"/>
      <c r="LK8" s="79"/>
      <c r="LL8" s="79"/>
      <c r="LM8" s="79"/>
      <c r="LN8" s="79"/>
      <c r="LO8" s="79"/>
      <c r="LP8" s="79"/>
      <c r="LQ8" s="79"/>
      <c r="LR8" s="96" t="str">
        <f t="shared" si="44"/>
        <v/>
      </c>
      <c r="LS8" s="96" t="str">
        <f t="shared" si="44"/>
        <v/>
      </c>
      <c r="LT8" s="96" t="str">
        <f t="shared" si="44"/>
        <v/>
      </c>
      <c r="LU8" s="96" t="str">
        <f>IF(SUM(JB8,JC8,JD8)=0,"",SUM(JB8,JC8,JD8))</f>
        <v/>
      </c>
      <c r="LV8" s="96" t="str">
        <f>IF(SUM(JE8,JF8,JG8)=0,"",SUM(JE8,JF8,JG8))</f>
        <v/>
      </c>
      <c r="LW8" s="96" t="str">
        <f>IF(SUM(JK8,JL8,JM8)=0,"",SUM(JK8,JL8,JM8))</f>
        <v/>
      </c>
      <c r="LX8" s="96" t="str">
        <f>IF(SUM(JN8,JO8,JP8)=0,"",SUM(JN8,JO8,JP8))</f>
        <v/>
      </c>
      <c r="LY8" s="96" t="str">
        <f>IF(SUM(JQ8,JR8,JS8)=0,"",SUM(JQ8,JR8,JS8))</f>
        <v/>
      </c>
      <c r="LZ8" s="96" t="str">
        <f>IF(SUM(JT8,JU8,JV8)=0,"",SUM(JT8,JU8,JV8))</f>
        <v/>
      </c>
      <c r="MA8" s="96" t="str">
        <f>IF(SUM(JW8,JX8,JY8)=0,"",SUM(JW8,JX8,JY8))</f>
        <v/>
      </c>
      <c r="MB8" s="96" t="str">
        <f>IF(SUM(JZ8,KA8,KB8)=0,"",SUM(JZ8,KA8,KB8))</f>
        <v/>
      </c>
      <c r="MC8" s="96" t="str">
        <f>IF(SUM(KC8,KD8,KE8)=0,"",SUM(KC8,KD8,KE8))</f>
        <v/>
      </c>
      <c r="MD8" s="96">
        <f t="shared" si="45"/>
        <v>1120</v>
      </c>
      <c r="ME8" s="96" t="str">
        <f t="shared" si="45"/>
        <v/>
      </c>
      <c r="MF8" s="96" t="str">
        <f t="shared" si="45"/>
        <v/>
      </c>
      <c r="MG8" s="96">
        <f>IF(SUM(LU8,LV8,,LW8,LX8,LY8,LZ8,MA8,MB8,MC8,MD8)=0,"",SUM(LU8,LV8,,LW8,LX8,LY8,LZ8,MA8,MB8,MC8,MD8))</f>
        <v>1120</v>
      </c>
      <c r="MH8" s="96" t="str">
        <f t="shared" si="46"/>
        <v/>
      </c>
      <c r="MI8" s="96" t="str">
        <f t="shared" si="46"/>
        <v/>
      </c>
      <c r="MJ8" s="97" t="str">
        <f>IF(OR(AE8="INSP",AJ8=""),"",IF(I8="non en cours","",IF(COUNTIF($AJ$4:AJ8,AJ8)&gt;1,"",1)))</f>
        <v/>
      </c>
      <c r="MK8" s="97" t="str">
        <f>IF(I8="non en cours","",IF(AK8="","",IF(COUNTIF($AJ$4:AS8,AK8)&gt;1,"",1)))</f>
        <v/>
      </c>
      <c r="ML8" s="97" t="str">
        <f>IF(I8="non en cours","",IF(AL8="","",IF(COUNTIF($AJ$4:AU8,AL8)&gt;1,"",1)))</f>
        <v/>
      </c>
      <c r="MM8" s="97" t="str">
        <f>IF(I8="non en cours","",IF(AM8="","",IF(COUNTIF($AJ$4:AV8,AM8)&gt;1,"",1)))</f>
        <v/>
      </c>
      <c r="MN8" s="97" t="str">
        <f>IF(I8="non en cours","",IF(AN8="","",IF(COUNTIF($AJ$4:AW8,AN8)&gt;1,"",1)))</f>
        <v/>
      </c>
      <c r="MO8" s="97">
        <f>IF(ISERROR(IF(B8="","",IF(COUNTIF($BF$4:BF8,BF8)&gt;1,"",1)*1)),"",IF(B8="","",IF(COUNTIF($BF$4:BF8,BF8)&gt;1,"",1)*1))</f>
        <v>1</v>
      </c>
      <c r="MP8" s="97">
        <f>IF(B8="",0,IF(MO8=1,IF(COUNTIF($G$4:G8,G8)&gt;1,0,1)*1))</f>
        <v>1</v>
      </c>
      <c r="MQ8" s="97">
        <f t="shared" si="28"/>
        <v>1082</v>
      </c>
      <c r="MR8" s="97" t="str">
        <f>IF(MT8="","",SUM(MJ8,MK8,ML8,MM8,MN8))</f>
        <v/>
      </c>
      <c r="MS8" s="97" t="str">
        <f>IF(I8="non en cours","",IF(AK8&lt;&gt;"",1,""))</f>
        <v/>
      </c>
      <c r="MT8" s="97" t="str">
        <f>IF(I8="non en cours","",IF(MK8&lt;&gt;"",1,""))</f>
        <v/>
      </c>
      <c r="MU8" s="97">
        <f>IF($I8="En cours",SUM(MJ8,MK8,ML8,MM8,MN8),)</f>
        <v>0</v>
      </c>
      <c r="MV8" s="79"/>
      <c r="MW8" s="79"/>
      <c r="MX8" s="98" t="str">
        <f>B8&amp;".jpg"</f>
        <v>1519999.jpg</v>
      </c>
    </row>
    <row r="9" spans="1:362" x14ac:dyDescent="0.25">
      <c r="A9" s="99" t="s">
        <v>465</v>
      </c>
      <c r="B9" s="100"/>
      <c r="C9" s="101" t="s">
        <v>4</v>
      </c>
      <c r="D9" s="102" t="s">
        <v>4</v>
      </c>
      <c r="E9" s="103" t="s">
        <v>312</v>
      </c>
      <c r="F9" s="99" t="s">
        <v>4</v>
      </c>
      <c r="G9" s="104" t="s">
        <v>4</v>
      </c>
      <c r="H9" s="104" t="s">
        <v>4</v>
      </c>
      <c r="I9" s="104" t="s">
        <v>4</v>
      </c>
      <c r="J9" s="104" t="s">
        <v>4</v>
      </c>
      <c r="K9" s="105" t="s">
        <v>4</v>
      </c>
      <c r="L9" s="79" t="s">
        <v>4</v>
      </c>
      <c r="M9" s="105" t="s">
        <v>4</v>
      </c>
      <c r="N9" s="105"/>
      <c r="O9" s="105"/>
      <c r="P9" s="100"/>
      <c r="Q9" s="106"/>
      <c r="R9" s="107"/>
      <c r="S9" s="108"/>
      <c r="T9" s="108"/>
      <c r="U9" s="109"/>
      <c r="V9" s="109"/>
      <c r="W9" s="110"/>
      <c r="X9" s="110"/>
      <c r="Y9" s="110"/>
      <c r="Z9" s="109"/>
      <c r="AA9" s="109"/>
      <c r="AB9" s="108"/>
      <c r="AC9" s="108"/>
      <c r="AD9" s="109"/>
      <c r="AE9" s="109"/>
      <c r="AF9" s="109"/>
      <c r="AG9" s="111"/>
      <c r="AH9" s="111"/>
      <c r="AI9" s="111"/>
      <c r="AJ9" s="111"/>
      <c r="AK9" s="111"/>
      <c r="AL9" s="79"/>
      <c r="AM9" s="110"/>
      <c r="AN9" s="110"/>
      <c r="AO9" s="79"/>
      <c r="AP9" s="79"/>
      <c r="AQ9" s="112"/>
      <c r="AR9" s="112"/>
      <c r="AS9" s="112"/>
      <c r="AT9" s="112"/>
      <c r="AU9" s="112"/>
      <c r="AV9" s="113"/>
      <c r="AW9" s="113"/>
      <c r="AX9" s="114"/>
      <c r="AY9" s="106"/>
      <c r="AZ9" s="106"/>
      <c r="BA9" s="102"/>
      <c r="BB9" s="103"/>
      <c r="BC9" s="105"/>
      <c r="BD9" s="105"/>
      <c r="BE9" s="105"/>
      <c r="BF9" s="105"/>
      <c r="BG9" s="105"/>
      <c r="BH9" s="111"/>
      <c r="BI9" s="115"/>
      <c r="BJ9" s="115"/>
      <c r="BK9" s="115"/>
      <c r="BL9" s="115"/>
      <c r="BM9" s="115"/>
      <c r="BN9" s="115"/>
      <c r="BO9" s="115"/>
      <c r="BP9" s="115"/>
      <c r="BQ9" s="115"/>
      <c r="BR9" s="105"/>
      <c r="BS9" s="116"/>
      <c r="BT9" s="116"/>
      <c r="BU9" s="116"/>
      <c r="BV9" s="116"/>
      <c r="BW9" s="116"/>
      <c r="BX9" s="116"/>
      <c r="BY9" s="116"/>
      <c r="BZ9" s="116"/>
      <c r="CA9" s="116"/>
      <c r="CB9" s="116"/>
      <c r="CC9" s="116"/>
      <c r="CD9" s="116"/>
      <c r="CE9" s="116"/>
      <c r="CF9" s="116"/>
      <c r="CG9" s="117"/>
      <c r="CH9" s="116"/>
      <c r="CI9" s="116"/>
      <c r="CJ9" s="116"/>
      <c r="CK9" s="116"/>
      <c r="CL9" s="116"/>
      <c r="CM9" s="116"/>
      <c r="CN9" s="116"/>
      <c r="CO9" s="116"/>
      <c r="CP9" s="116"/>
      <c r="CQ9" s="118"/>
      <c r="CR9" s="116"/>
      <c r="CS9" s="116"/>
      <c r="CT9" s="116"/>
      <c r="CU9" s="116"/>
      <c r="CV9" s="116"/>
      <c r="CW9" s="116"/>
      <c r="CX9" s="116"/>
      <c r="CY9" s="116"/>
      <c r="CZ9" s="116"/>
      <c r="DA9" s="116"/>
      <c r="DB9" s="116"/>
      <c r="DC9" s="116"/>
      <c r="DD9" s="116"/>
      <c r="DE9" s="116"/>
      <c r="DF9" s="116"/>
      <c r="DG9" s="116"/>
      <c r="DH9" s="116"/>
      <c r="DI9" s="116"/>
      <c r="DJ9" s="116"/>
      <c r="DK9" s="116"/>
      <c r="DL9" s="116"/>
      <c r="DM9" s="116"/>
      <c r="DN9" s="116"/>
      <c r="DO9" s="116"/>
      <c r="DP9" s="116"/>
      <c r="DQ9" s="116"/>
      <c r="DR9" s="116"/>
      <c r="DS9" s="116"/>
      <c r="DT9" s="116"/>
      <c r="DU9" s="116"/>
      <c r="DV9" s="116"/>
      <c r="DW9" s="116"/>
      <c r="DX9" s="116"/>
      <c r="DY9" s="116"/>
      <c r="DZ9" s="116"/>
      <c r="EA9" s="116"/>
      <c r="EB9" s="116"/>
      <c r="EC9" s="116"/>
      <c r="ED9" s="116"/>
      <c r="EE9" s="116"/>
      <c r="EF9" s="116"/>
      <c r="EG9" s="116"/>
      <c r="EH9" s="111"/>
      <c r="EI9" s="111"/>
      <c r="EJ9" s="116"/>
      <c r="EK9" s="116"/>
      <c r="EL9" s="116"/>
      <c r="EM9" s="111"/>
      <c r="EN9" s="116"/>
      <c r="EO9" s="116"/>
      <c r="EP9" s="116"/>
      <c r="EQ9" s="116"/>
      <c r="ER9" s="116"/>
      <c r="ES9" s="116"/>
      <c r="ET9" s="116"/>
      <c r="EU9" s="116"/>
      <c r="EV9" s="116"/>
      <c r="EW9" s="116"/>
      <c r="EX9" s="116"/>
      <c r="EY9" s="116"/>
      <c r="EZ9" s="116"/>
      <c r="FA9" s="116"/>
      <c r="FB9" s="116"/>
      <c r="FC9" s="116"/>
      <c r="FD9" s="116"/>
      <c r="FE9" s="116"/>
      <c r="FF9" s="116"/>
      <c r="FG9" s="116"/>
      <c r="FH9" s="116"/>
      <c r="FI9" s="116"/>
      <c r="FJ9" s="116"/>
      <c r="FK9" s="116"/>
      <c r="FL9" s="116"/>
      <c r="FM9" s="116"/>
      <c r="FN9" s="116"/>
      <c r="FO9" s="116"/>
      <c r="FP9" s="116"/>
      <c r="FQ9" s="116"/>
      <c r="FR9" s="116"/>
      <c r="FS9" s="116"/>
      <c r="FT9" s="116"/>
      <c r="FU9" s="111"/>
      <c r="FV9" s="116"/>
      <c r="FW9" s="116"/>
      <c r="FX9" s="116"/>
      <c r="FY9" s="116"/>
      <c r="FZ9" s="116"/>
      <c r="GA9" s="116"/>
      <c r="GB9" s="116"/>
      <c r="GC9" s="116"/>
      <c r="GD9" s="116"/>
      <c r="GE9" s="116"/>
      <c r="GF9" s="116"/>
      <c r="GG9" s="99"/>
      <c r="GH9" s="119"/>
      <c r="GI9" s="116"/>
      <c r="GJ9" s="117"/>
      <c r="GK9" s="117"/>
      <c r="GL9" s="120"/>
      <c r="GM9" s="119"/>
      <c r="GN9" s="121"/>
      <c r="GO9" s="115"/>
      <c r="GP9" s="122"/>
      <c r="GQ9" s="123"/>
      <c r="GR9" s="122"/>
      <c r="GS9" s="122"/>
      <c r="GT9" s="116"/>
      <c r="GU9" s="116"/>
      <c r="GV9" s="79"/>
      <c r="GW9" s="117"/>
      <c r="GX9" s="116"/>
      <c r="GY9" s="116"/>
      <c r="GZ9" s="116"/>
      <c r="HA9" s="124"/>
      <c r="HB9" s="124"/>
      <c r="HC9" s="124"/>
      <c r="HD9" s="124"/>
      <c r="HE9" s="124"/>
      <c r="HF9" s="79"/>
      <c r="HG9" s="115"/>
      <c r="HH9" s="124"/>
      <c r="HI9" s="124"/>
      <c r="HJ9" s="115"/>
      <c r="HK9" s="124"/>
      <c r="HL9" s="124"/>
      <c r="HM9" s="124"/>
      <c r="HN9" s="124"/>
      <c r="HO9" s="124"/>
      <c r="HP9" s="115"/>
      <c r="HQ9" s="124"/>
      <c r="HR9" s="124"/>
      <c r="HS9" s="115"/>
      <c r="HT9" s="124"/>
      <c r="HU9" s="124"/>
      <c r="HV9" s="115"/>
      <c r="HW9" s="124"/>
      <c r="HX9" s="124"/>
      <c r="HY9" s="115"/>
      <c r="HZ9" s="124"/>
      <c r="IA9" s="124"/>
      <c r="IB9" s="115"/>
      <c r="IC9" s="124"/>
      <c r="ID9" s="124"/>
      <c r="IE9" s="115"/>
      <c r="IF9" s="124"/>
      <c r="IG9" s="124"/>
      <c r="IH9" s="124"/>
      <c r="II9" s="124"/>
      <c r="IJ9" s="124"/>
      <c r="IK9" s="111"/>
      <c r="IL9" s="115"/>
      <c r="IM9" s="115"/>
      <c r="IN9" s="124"/>
      <c r="IO9" s="115"/>
      <c r="IP9" s="115"/>
      <c r="IQ9" s="124"/>
      <c r="IR9" s="115"/>
      <c r="IS9" s="115"/>
      <c r="IT9" s="124"/>
      <c r="IU9" s="115"/>
      <c r="IV9" s="115"/>
      <c r="IW9" s="124"/>
      <c r="IX9" s="115"/>
      <c r="IY9" s="115"/>
      <c r="IZ9" s="124"/>
      <c r="JA9" s="124"/>
      <c r="JB9" s="115"/>
      <c r="JC9" s="124"/>
      <c r="JD9" s="115"/>
      <c r="JE9" s="124"/>
      <c r="JF9" s="115"/>
      <c r="JG9" s="124"/>
      <c r="JH9" s="115"/>
      <c r="JI9" s="124"/>
      <c r="JJ9" s="115"/>
      <c r="JK9" s="124"/>
      <c r="JL9" s="115"/>
      <c r="JM9" s="124"/>
      <c r="JN9" s="115"/>
      <c r="JO9" s="124"/>
      <c r="JP9" s="115"/>
      <c r="JQ9" s="124"/>
      <c r="JR9" s="115"/>
      <c r="JS9" s="115"/>
      <c r="JT9" s="122" t="str">
        <f t="shared" si="47"/>
        <v/>
      </c>
      <c r="JU9" s="122" t="str">
        <f t="shared" si="47"/>
        <v/>
      </c>
      <c r="JV9" s="122" t="str">
        <f t="shared" si="47"/>
        <v/>
      </c>
      <c r="JW9" s="115" t="str">
        <f>IF(SUM(HG9,HH9,HI9)=0,"",SUM(HG9,HH9,HI9))</f>
        <v/>
      </c>
      <c r="JX9" s="115" t="str">
        <f>IF(SUM(HJ9,HK9,HL9)=0,"",SUM(HJ9,HK9,HL9))</f>
        <v/>
      </c>
      <c r="JY9" s="115" t="str">
        <f>IF(SUM(HP9,HQ9,HR9)=0,"",SUM(HP9,HQ9,HR9))</f>
        <v/>
      </c>
      <c r="JZ9" s="115" t="str">
        <f>IF(SUM(HS9,HT9,HU9)=0,"",SUM(HS9,HT9,HU9))</f>
        <v/>
      </c>
      <c r="KA9" s="115" t="str">
        <f>IF(SUM(HV9,HW9,HX9)=0,"",SUM(HV9,HW9,HX9))</f>
        <v/>
      </c>
      <c r="KB9" s="115" t="str">
        <f>IF(SUM(HY9,HZ9,IA9)=0,"",SUM(HY9,HZ9,IA9))</f>
        <v/>
      </c>
      <c r="KC9" s="115" t="str">
        <f>IF(SUM(IB9,IC9,ID9)=0,"",SUM(IB9,IC9,ID9))</f>
        <v/>
      </c>
      <c r="KD9" s="115" t="str">
        <f>IF(SUM(IE9,IF9,IG9)=0,"",SUM(IE9,IF9,IG9))</f>
        <v/>
      </c>
      <c r="KE9" s="115" t="str">
        <f>IF(SUM(IH9,II9,IJ9)=0,"",SUM(IH9,II9,IJ9))</f>
        <v/>
      </c>
      <c r="KF9" s="115" t="str">
        <f t="shared" si="48"/>
        <v/>
      </c>
      <c r="KG9" s="115" t="str">
        <f t="shared" si="48"/>
        <v/>
      </c>
      <c r="KH9" s="115" t="str">
        <f t="shared" si="48"/>
        <v/>
      </c>
      <c r="KI9" s="115" t="str">
        <f>IF(SUM(JW9,JX9,,JY9,JZ9,KA9,KB9,KC9,KD9,KE9,KF9)=0,"",SUM(JW9,JX9,,JY9,JZ9,KA9,KB9,KC9,KD9,KE9,KF9))</f>
        <v/>
      </c>
      <c r="KJ9" s="115" t="str">
        <f>IF(SUM(JB9,JD9,,JF9,JH9,JJ9,JL9,JN9,JP9,JR9,KG9)=0,"",SUM(JB9,JD9,,JF9,JH9,JJ9,JL9,JN9,JP9,JR9,KG9))</f>
        <v/>
      </c>
      <c r="KK9" s="115" t="str">
        <f>IF(SUM(JC9,JE9,,JG9,JI9,JK9,JM9,JO9,JQ9,JS9,KH9)=0,"",SUM(JC9,JE9,,JG9,JI9,JK9,JM9,JO9,JQ9,JS9,KH9))</f>
        <v/>
      </c>
      <c r="KL9" s="125"/>
      <c r="KM9" s="125"/>
      <c r="KN9" s="125"/>
      <c r="KO9" s="125"/>
      <c r="KP9" s="125"/>
      <c r="KQ9" s="126"/>
      <c r="KR9" s="126"/>
      <c r="KS9" s="127">
        <f>COUNTIF(D$3:D$1127,D9)</f>
        <v>1120</v>
      </c>
      <c r="KT9" s="128" t="str">
        <f>IF(KV9="","",SUM(KL9,KM9,KN9,KO9,KP9))</f>
        <v/>
      </c>
      <c r="KU9" s="128" t="str">
        <f t="shared" si="6"/>
        <v/>
      </c>
      <c r="KV9" s="128" t="str">
        <f t="shared" si="7"/>
        <v/>
      </c>
      <c r="KW9" s="103">
        <f>IF($F9="En cours",SUM(KL9,KM9,KN9,KO9,KP9),)</f>
        <v>0</v>
      </c>
      <c r="KX9" s="103"/>
      <c r="KY9" s="129"/>
      <c r="KZ9" s="111" t="str">
        <f>B9&amp;".jpg"</f>
        <v>.jpg</v>
      </c>
      <c r="LA9" s="79"/>
      <c r="LB9" s="79"/>
      <c r="LC9" s="79"/>
      <c r="LD9" s="79"/>
      <c r="LE9" s="79"/>
      <c r="LF9" s="79"/>
      <c r="LG9" s="79"/>
      <c r="LH9" s="79"/>
      <c r="LI9" s="79"/>
      <c r="LJ9" s="79"/>
      <c r="LK9" s="79"/>
      <c r="LL9" s="79"/>
      <c r="LM9" s="79"/>
      <c r="LN9" s="79"/>
      <c r="LO9" s="79"/>
      <c r="LP9" s="79"/>
      <c r="LQ9" s="79"/>
      <c r="LR9" s="96" t="str">
        <f t="shared" si="44"/>
        <v/>
      </c>
      <c r="LS9" s="96" t="str">
        <f t="shared" si="44"/>
        <v/>
      </c>
      <c r="LT9" s="96" t="str">
        <f t="shared" si="44"/>
        <v/>
      </c>
      <c r="LU9" s="96" t="str">
        <f>IF(SUM(JB9,JC9,JD9)=0,"",SUM(JB9,JC9,JD9))</f>
        <v/>
      </c>
      <c r="LV9" s="96" t="str">
        <f>IF(SUM(JE9,JF9,JG9)=0,"",SUM(JE9,JF9,JG9))</f>
        <v/>
      </c>
      <c r="LW9" s="96" t="str">
        <f>IF(SUM(JK9,JL9,JM9)=0,"",SUM(JK9,JL9,JM9))</f>
        <v/>
      </c>
      <c r="LX9" s="96" t="str">
        <f>IF(SUM(JN9,JO9,JP9)=0,"",SUM(JN9,JO9,JP9))</f>
        <v/>
      </c>
      <c r="LY9" s="96" t="str">
        <f>IF(SUM(JQ9,JR9,JS9)=0,"",SUM(JQ9,JR9,JS9))</f>
        <v/>
      </c>
      <c r="LZ9" s="96" t="str">
        <f>IF(SUM(JT9,JU9,JV9)=0,"",SUM(JT9,JU9,JV9))</f>
        <v/>
      </c>
      <c r="MA9" s="96" t="str">
        <f>IF(SUM(JW9,JX9,JY9)=0,"",SUM(JW9,JX9,JY9))</f>
        <v/>
      </c>
      <c r="MB9" s="96" t="str">
        <f>IF(SUM(JZ9,KA9,KB9)=0,"",SUM(JZ9,KA9,KB9))</f>
        <v/>
      </c>
      <c r="MC9" s="96" t="str">
        <f>IF(SUM(KC9,KD9,KE9)=0,"",SUM(KC9,KD9,KE9))</f>
        <v/>
      </c>
      <c r="MD9" s="96">
        <f t="shared" si="45"/>
        <v>1120</v>
      </c>
      <c r="ME9" s="96" t="str">
        <f t="shared" si="45"/>
        <v/>
      </c>
      <c r="MF9" s="96" t="str">
        <f t="shared" si="45"/>
        <v/>
      </c>
      <c r="MG9" s="96">
        <f>IF(SUM(LU9,LV9,,LW9,LX9,LY9,LZ9,MA9,MB9,MC9,MD9)=0,"",SUM(LU9,LV9,,LW9,LX9,LY9,LZ9,MA9,MB9,MC9,MD9))</f>
        <v>1120</v>
      </c>
      <c r="MH9" s="96" t="str">
        <f t="shared" si="46"/>
        <v/>
      </c>
      <c r="MI9" s="96" t="str">
        <f t="shared" si="46"/>
        <v/>
      </c>
      <c r="MJ9" s="97" t="str">
        <f>IF(OR(AE9="INSP",AJ9=""),"",IF(I9="non en cours","",IF(COUNTIF($AJ$4:AJ9,AJ9)&gt;1,"",1)))</f>
        <v/>
      </c>
      <c r="MK9" s="97" t="str">
        <f>IF(I9="non en cours","",IF(AK9="","",IF(COUNTIF($AJ$4:AS9,AK9)&gt;1,"",1)))</f>
        <v/>
      </c>
      <c r="ML9" s="97" t="str">
        <f>IF(I9="non en cours","",IF(AL9="","",IF(COUNTIF($AJ$4:AU9,AL9)&gt;1,"",1)))</f>
        <v/>
      </c>
      <c r="MM9" s="97" t="str">
        <f>IF(I9="non en cours","",IF(AM9="","",IF(COUNTIF($AJ$4:AV9,AM9)&gt;1,"",1)))</f>
        <v/>
      </c>
      <c r="MN9" s="97" t="str">
        <f>IF(I9="non en cours","",IF(AN9="","",IF(COUNTIF($AJ$4:AW9,AN9)&gt;1,"",1)))</f>
        <v/>
      </c>
      <c r="MO9" s="97" t="str">
        <f>IF(ISERROR(IF(B9="","",IF(COUNTIF($BF$4:BF9,BF9)&gt;1,"",1)*1)),"",IF(B9="","",IF(COUNTIF($BF$4:BF9,BF9)&gt;1,"",1)*1))</f>
        <v/>
      </c>
      <c r="MP9" s="97">
        <f>IF(B9="",0,IF(MO9=1,IF(COUNTIF($G$4:G9,G9)&gt;1,0,1)*1))</f>
        <v>0</v>
      </c>
      <c r="MQ9" s="97">
        <f t="shared" si="28"/>
        <v>1082</v>
      </c>
      <c r="MR9" s="97" t="str">
        <f>IF(MT9="","",SUM(MJ9,MK9,ML9,MM9,MN9))</f>
        <v/>
      </c>
      <c r="MS9" s="97" t="str">
        <f>IF(I9="non en cours","",IF(AK9&lt;&gt;"",1,""))</f>
        <v/>
      </c>
      <c r="MT9" s="97" t="str">
        <f>IF(I9="non en cours","",IF(MK9&lt;&gt;"",1,""))</f>
        <v/>
      </c>
      <c r="MU9" s="97">
        <f>IF($I9="En cours",SUM(MJ9,MK9,ML9,MM9,MN9),)</f>
        <v>0</v>
      </c>
      <c r="MV9" s="79"/>
      <c r="MW9" s="79"/>
      <c r="MX9" s="98" t="str">
        <f>B9&amp;".jpg"</f>
        <v>.jpg</v>
      </c>
    </row>
  </sheetData>
  <conditionalFormatting sqref="MJ4:MN9">
    <cfRule type="cellIs" dxfId="345" priority="4" stopIfTrue="1" operator="equal">
      <formula>0</formula>
    </cfRule>
  </conditionalFormatting>
  <conditionalFormatting sqref="DJ5:DL5 DM4:DM9">
    <cfRule type="expression" dxfId="344" priority="3">
      <formula>ROW()=CELL("ligne")</formula>
    </cfRule>
  </conditionalFormatting>
  <conditionalFormatting sqref="KL4:KP9">
    <cfRule type="cellIs" dxfId="343" priority="2" stopIfTrue="1" operator="equal">
      <formula>0</formula>
    </cfRule>
  </conditionalFormatting>
  <conditionalFormatting sqref="CN5:CP7 CQ4:CQ9">
    <cfRule type="expression" dxfId="342" priority="1">
      <formula>ROW()=CELL("ligne")</formula>
    </cfRule>
  </conditionalFormatting>
  <dataValidations count="1">
    <dataValidation allowBlank="1" sqref="EN3:EO3"/>
  </dataValidations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6" tint="-0.249977111117893"/>
  </sheetPr>
  <dimension ref="A1:AU374"/>
  <sheetViews>
    <sheetView workbookViewId="0">
      <selection activeCell="D32" sqref="D32"/>
    </sheetView>
  </sheetViews>
  <sheetFormatPr baseColWidth="10" defaultRowHeight="15" x14ac:dyDescent="0.25"/>
  <cols>
    <col min="1" max="1" width="16" customWidth="1"/>
    <col min="3" max="3" width="16" customWidth="1"/>
    <col min="5" max="5" width="15.375" customWidth="1"/>
    <col min="9" max="9" width="14.625" customWidth="1"/>
    <col min="11" max="11" width="15.375" customWidth="1"/>
    <col min="13" max="13" width="19" customWidth="1"/>
    <col min="15" max="15" width="14.375" customWidth="1"/>
    <col min="17" max="17" width="17.375" customWidth="1"/>
    <col min="19" max="19" width="21.875" customWidth="1"/>
    <col min="21" max="21" width="22.625" customWidth="1"/>
    <col min="25" max="25" width="20.125" customWidth="1"/>
    <col min="27" max="27" width="18" customWidth="1"/>
    <col min="29" max="29" width="13.625" customWidth="1"/>
    <col min="31" max="31" width="16" customWidth="1"/>
    <col min="33" max="33" width="14.25" customWidth="1"/>
    <col min="35" max="35" width="15.125" customWidth="1"/>
    <col min="40" max="40" width="25.125" bestFit="1" customWidth="1"/>
    <col min="43" max="43" width="24.875" customWidth="1"/>
    <col min="45" max="45" width="23.375" style="79" customWidth="1"/>
    <col min="47" max="47" width="13.125" customWidth="1"/>
  </cols>
  <sheetData>
    <row r="1" spans="1:47" x14ac:dyDescent="0.25">
      <c r="A1" t="s">
        <v>466</v>
      </c>
      <c r="C1" t="s">
        <v>467</v>
      </c>
      <c r="E1" t="s">
        <v>468</v>
      </c>
      <c r="G1" t="s">
        <v>469</v>
      </c>
      <c r="I1" t="s">
        <v>176</v>
      </c>
      <c r="K1" t="s">
        <v>470</v>
      </c>
      <c r="M1" t="s">
        <v>471</v>
      </c>
      <c r="O1" t="s">
        <v>472</v>
      </c>
      <c r="Q1" t="s">
        <v>473</v>
      </c>
      <c r="S1" t="s">
        <v>474</v>
      </c>
      <c r="U1" t="s">
        <v>475</v>
      </c>
      <c r="W1" t="s">
        <v>476</v>
      </c>
      <c r="Y1" t="s">
        <v>477</v>
      </c>
      <c r="AA1" t="s">
        <v>478</v>
      </c>
      <c r="AC1" t="s">
        <v>479</v>
      </c>
      <c r="AE1" t="s">
        <v>480</v>
      </c>
      <c r="AG1" t="s">
        <v>71</v>
      </c>
      <c r="AI1" t="s">
        <v>481</v>
      </c>
      <c r="AL1" t="s">
        <v>482</v>
      </c>
      <c r="AN1" t="s">
        <v>483</v>
      </c>
      <c r="AQ1" t="s">
        <v>484</v>
      </c>
      <c r="AS1" s="79" t="s">
        <v>485</v>
      </c>
      <c r="AU1" t="s">
        <v>486</v>
      </c>
    </row>
    <row r="2" spans="1:47" x14ac:dyDescent="0.25">
      <c r="A2" t="s">
        <v>312</v>
      </c>
      <c r="C2" t="s">
        <v>487</v>
      </c>
      <c r="E2" t="s">
        <v>488</v>
      </c>
      <c r="G2">
        <v>2017</v>
      </c>
      <c r="I2" t="s">
        <v>489</v>
      </c>
      <c r="K2" t="s">
        <v>490</v>
      </c>
      <c r="M2" t="s">
        <v>491</v>
      </c>
      <c r="O2" t="s">
        <v>492</v>
      </c>
      <c r="Q2">
        <v>2017</v>
      </c>
      <c r="S2">
        <v>2017</v>
      </c>
      <c r="U2" t="s">
        <v>493</v>
      </c>
      <c r="W2" t="s">
        <v>494</v>
      </c>
      <c r="AA2" t="s">
        <v>495</v>
      </c>
      <c r="AC2" t="s">
        <v>496</v>
      </c>
      <c r="AE2" t="s">
        <v>497</v>
      </c>
      <c r="AG2" t="s">
        <v>338</v>
      </c>
      <c r="AI2" t="s">
        <v>498</v>
      </c>
      <c r="AL2">
        <v>1</v>
      </c>
      <c r="AN2" t="s">
        <v>499</v>
      </c>
      <c r="AQ2" t="s">
        <v>500</v>
      </c>
      <c r="AS2" s="130" t="s">
        <v>501</v>
      </c>
      <c r="AU2">
        <v>0</v>
      </c>
    </row>
    <row r="3" spans="1:47" x14ac:dyDescent="0.25">
      <c r="A3" t="s">
        <v>502</v>
      </c>
      <c r="C3" t="s">
        <v>503</v>
      </c>
      <c r="E3" t="s">
        <v>504</v>
      </c>
      <c r="G3">
        <v>2018</v>
      </c>
      <c r="I3" t="s">
        <v>178</v>
      </c>
      <c r="K3" t="s">
        <v>505</v>
      </c>
      <c r="M3" t="s">
        <v>506</v>
      </c>
      <c r="O3" t="s">
        <v>507</v>
      </c>
      <c r="Q3">
        <v>2018</v>
      </c>
      <c r="S3">
        <v>2018</v>
      </c>
      <c r="U3" t="s">
        <v>508</v>
      </c>
      <c r="W3" t="s">
        <v>395</v>
      </c>
      <c r="Y3" t="s">
        <v>509</v>
      </c>
      <c r="AA3" t="s">
        <v>510</v>
      </c>
      <c r="AC3" t="s">
        <v>511</v>
      </c>
      <c r="AE3" t="s">
        <v>487</v>
      </c>
      <c r="AG3" t="s">
        <v>512</v>
      </c>
      <c r="AI3" t="s">
        <v>513</v>
      </c>
      <c r="AL3">
        <v>2</v>
      </c>
      <c r="AN3" t="s">
        <v>401</v>
      </c>
      <c r="AQ3" t="s">
        <v>388</v>
      </c>
      <c r="AS3" s="130" t="s">
        <v>514</v>
      </c>
      <c r="AU3">
        <v>1</v>
      </c>
    </row>
    <row r="4" spans="1:47" x14ac:dyDescent="0.25">
      <c r="C4" t="s">
        <v>497</v>
      </c>
      <c r="E4" t="s">
        <v>515</v>
      </c>
      <c r="G4">
        <v>2019</v>
      </c>
      <c r="I4" t="s">
        <v>179</v>
      </c>
      <c r="K4" t="s">
        <v>516</v>
      </c>
      <c r="M4" t="s">
        <v>517</v>
      </c>
      <c r="O4" t="s">
        <v>518</v>
      </c>
      <c r="Q4">
        <v>2019</v>
      </c>
      <c r="S4">
        <v>2019</v>
      </c>
      <c r="U4" t="s">
        <v>519</v>
      </c>
      <c r="Y4" t="s">
        <v>392</v>
      </c>
      <c r="AA4" t="s">
        <v>520</v>
      </c>
      <c r="AC4" t="s">
        <v>521</v>
      </c>
      <c r="AE4" t="s">
        <v>522</v>
      </c>
      <c r="AI4" t="s">
        <v>342</v>
      </c>
      <c r="AL4">
        <v>3</v>
      </c>
      <c r="AN4" t="s">
        <v>523</v>
      </c>
      <c r="AQ4" t="s">
        <v>390</v>
      </c>
      <c r="AS4" s="130" t="s">
        <v>524</v>
      </c>
    </row>
    <row r="5" spans="1:47" x14ac:dyDescent="0.25">
      <c r="C5" t="s">
        <v>525</v>
      </c>
      <c r="E5" t="s">
        <v>526</v>
      </c>
      <c r="G5">
        <v>2020</v>
      </c>
      <c r="I5" t="s">
        <v>180</v>
      </c>
      <c r="K5" t="s">
        <v>527</v>
      </c>
      <c r="O5" t="s">
        <v>376</v>
      </c>
      <c r="U5" t="s">
        <v>528</v>
      </c>
      <c r="Y5" t="s">
        <v>529</v>
      </c>
      <c r="AA5" t="s">
        <v>530</v>
      </c>
      <c r="AC5" t="s">
        <v>531</v>
      </c>
      <c r="AE5" t="s">
        <v>532</v>
      </c>
      <c r="AI5" t="s">
        <v>393</v>
      </c>
      <c r="AL5">
        <v>4</v>
      </c>
      <c r="AN5" t="s">
        <v>405</v>
      </c>
      <c r="AQ5" t="s">
        <v>387</v>
      </c>
      <c r="AS5" s="130" t="s">
        <v>533</v>
      </c>
    </row>
    <row r="6" spans="1:47" x14ac:dyDescent="0.25">
      <c r="C6" t="s">
        <v>534</v>
      </c>
      <c r="I6" t="s">
        <v>181</v>
      </c>
      <c r="U6" t="s">
        <v>535</v>
      </c>
      <c r="Y6" t="s">
        <v>536</v>
      </c>
      <c r="AC6" t="s">
        <v>537</v>
      </c>
      <c r="AE6" t="s">
        <v>534</v>
      </c>
      <c r="AI6" t="s">
        <v>512</v>
      </c>
      <c r="AL6">
        <v>5</v>
      </c>
      <c r="AN6" t="s">
        <v>404</v>
      </c>
      <c r="AQ6" t="s">
        <v>359</v>
      </c>
      <c r="AS6" s="130" t="s">
        <v>538</v>
      </c>
    </row>
    <row r="7" spans="1:47" x14ac:dyDescent="0.25">
      <c r="U7" t="s">
        <v>539</v>
      </c>
      <c r="Y7" t="s">
        <v>540</v>
      </c>
      <c r="AC7" t="s">
        <v>541</v>
      </c>
      <c r="AE7" t="s">
        <v>503</v>
      </c>
      <c r="AN7" t="s">
        <v>542</v>
      </c>
      <c r="AS7" s="130" t="s">
        <v>543</v>
      </c>
    </row>
    <row r="8" spans="1:47" x14ac:dyDescent="0.25">
      <c r="U8" t="s">
        <v>544</v>
      </c>
      <c r="Y8" t="s">
        <v>545</v>
      </c>
      <c r="AC8" t="s">
        <v>546</v>
      </c>
      <c r="AN8" t="s">
        <v>547</v>
      </c>
      <c r="AS8" s="130" t="s">
        <v>548</v>
      </c>
    </row>
    <row r="9" spans="1:47" x14ac:dyDescent="0.25">
      <c r="U9" t="s">
        <v>549</v>
      </c>
      <c r="Y9" t="s">
        <v>520</v>
      </c>
      <c r="AC9" t="s">
        <v>550</v>
      </c>
      <c r="AN9" t="s">
        <v>551</v>
      </c>
      <c r="AS9" s="130" t="s">
        <v>552</v>
      </c>
    </row>
    <row r="10" spans="1:47" x14ac:dyDescent="0.25">
      <c r="U10" t="s">
        <v>553</v>
      </c>
      <c r="AC10" t="s">
        <v>554</v>
      </c>
      <c r="AN10" t="s">
        <v>555</v>
      </c>
      <c r="AS10" s="130" t="s">
        <v>556</v>
      </c>
    </row>
    <row r="11" spans="1:47" x14ac:dyDescent="0.25">
      <c r="U11" t="s">
        <v>557</v>
      </c>
      <c r="AC11" t="s">
        <v>558</v>
      </c>
      <c r="AN11" t="s">
        <v>403</v>
      </c>
      <c r="AS11" s="130" t="s">
        <v>559</v>
      </c>
    </row>
    <row r="12" spans="1:47" x14ac:dyDescent="0.25">
      <c r="U12" t="s">
        <v>560</v>
      </c>
      <c r="AN12" t="s">
        <v>561</v>
      </c>
      <c r="AS12" s="130" t="s">
        <v>562</v>
      </c>
    </row>
    <row r="13" spans="1:47" x14ac:dyDescent="0.25">
      <c r="U13" t="s">
        <v>563</v>
      </c>
      <c r="AN13" t="s">
        <v>564</v>
      </c>
      <c r="AS13" s="130" t="s">
        <v>565</v>
      </c>
    </row>
    <row r="14" spans="1:47" x14ac:dyDescent="0.25">
      <c r="U14" t="s">
        <v>512</v>
      </c>
      <c r="AN14" t="s">
        <v>566</v>
      </c>
      <c r="AS14" s="130" t="s">
        <v>567</v>
      </c>
    </row>
    <row r="15" spans="1:47" x14ac:dyDescent="0.25">
      <c r="U15" t="s">
        <v>568</v>
      </c>
      <c r="AN15" t="s">
        <v>569</v>
      </c>
      <c r="AS15" s="130" t="s">
        <v>570</v>
      </c>
    </row>
    <row r="16" spans="1:47" ht="15.75" thickBot="1" x14ac:dyDescent="0.3">
      <c r="U16" s="131"/>
      <c r="AN16" t="s">
        <v>571</v>
      </c>
      <c r="AS16" s="130" t="s">
        <v>572</v>
      </c>
    </row>
    <row r="17" spans="40:45" x14ac:dyDescent="0.25">
      <c r="AN17" t="s">
        <v>573</v>
      </c>
      <c r="AS17" s="130" t="s">
        <v>574</v>
      </c>
    </row>
    <row r="18" spans="40:45" x14ac:dyDescent="0.25">
      <c r="AN18" t="s">
        <v>386</v>
      </c>
      <c r="AS18" s="130" t="s">
        <v>575</v>
      </c>
    </row>
    <row r="19" spans="40:45" x14ac:dyDescent="0.25">
      <c r="AN19" t="s">
        <v>576</v>
      </c>
      <c r="AS19" s="130" t="s">
        <v>577</v>
      </c>
    </row>
    <row r="20" spans="40:45" x14ac:dyDescent="0.25">
      <c r="AN20" t="s">
        <v>399</v>
      </c>
      <c r="AS20" s="130" t="s">
        <v>578</v>
      </c>
    </row>
    <row r="21" spans="40:45" x14ac:dyDescent="0.25">
      <c r="AN21" t="s">
        <v>579</v>
      </c>
      <c r="AS21" s="130" t="s">
        <v>580</v>
      </c>
    </row>
    <row r="22" spans="40:45" x14ac:dyDescent="0.25">
      <c r="AN22" t="s">
        <v>400</v>
      </c>
      <c r="AS22" s="130" t="s">
        <v>581</v>
      </c>
    </row>
    <row r="23" spans="40:45" x14ac:dyDescent="0.25">
      <c r="AN23" t="s">
        <v>582</v>
      </c>
      <c r="AS23" s="130" t="s">
        <v>583</v>
      </c>
    </row>
    <row r="24" spans="40:45" x14ac:dyDescent="0.25">
      <c r="AN24" t="s">
        <v>584</v>
      </c>
      <c r="AS24" s="130" t="s">
        <v>585</v>
      </c>
    </row>
    <row r="25" spans="40:45" x14ac:dyDescent="0.25">
      <c r="AN25" t="s">
        <v>586</v>
      </c>
      <c r="AS25" s="130" t="s">
        <v>587</v>
      </c>
    </row>
    <row r="26" spans="40:45" ht="30" x14ac:dyDescent="0.25">
      <c r="AN26" t="s">
        <v>391</v>
      </c>
      <c r="AS26" s="130" t="s">
        <v>588</v>
      </c>
    </row>
    <row r="27" spans="40:45" ht="30" x14ac:dyDescent="0.25">
      <c r="AN27" t="s">
        <v>589</v>
      </c>
      <c r="AS27" s="130" t="s">
        <v>590</v>
      </c>
    </row>
    <row r="28" spans="40:45" ht="30" x14ac:dyDescent="0.25">
      <c r="AN28" t="s">
        <v>402</v>
      </c>
      <c r="AS28" s="130" t="s">
        <v>591</v>
      </c>
    </row>
    <row r="29" spans="40:45" x14ac:dyDescent="0.25">
      <c r="AN29" t="s">
        <v>592</v>
      </c>
      <c r="AS29" s="130" t="s">
        <v>593</v>
      </c>
    </row>
    <row r="30" spans="40:45" x14ac:dyDescent="0.25">
      <c r="AN30" t="s">
        <v>594</v>
      </c>
      <c r="AS30" s="130" t="s">
        <v>595</v>
      </c>
    </row>
    <row r="31" spans="40:45" ht="30" x14ac:dyDescent="0.25">
      <c r="AN31" t="s">
        <v>596</v>
      </c>
      <c r="AS31" s="130" t="s">
        <v>597</v>
      </c>
    </row>
    <row r="32" spans="40:45" ht="30" x14ac:dyDescent="0.25">
      <c r="AN32" t="s">
        <v>598</v>
      </c>
      <c r="AS32" s="130" t="s">
        <v>599</v>
      </c>
    </row>
    <row r="33" spans="40:45" ht="30" x14ac:dyDescent="0.25">
      <c r="AN33" t="s">
        <v>394</v>
      </c>
      <c r="AS33" s="130" t="s">
        <v>600</v>
      </c>
    </row>
    <row r="34" spans="40:45" x14ac:dyDescent="0.25">
      <c r="AN34" t="s">
        <v>601</v>
      </c>
      <c r="AS34" s="130" t="s">
        <v>602</v>
      </c>
    </row>
    <row r="35" spans="40:45" x14ac:dyDescent="0.25">
      <c r="AN35" t="s">
        <v>603</v>
      </c>
      <c r="AS35" s="130" t="s">
        <v>604</v>
      </c>
    </row>
    <row r="36" spans="40:45" ht="30" x14ac:dyDescent="0.25">
      <c r="AN36" t="s">
        <v>605</v>
      </c>
      <c r="AS36" s="130" t="s">
        <v>606</v>
      </c>
    </row>
    <row r="37" spans="40:45" ht="30" x14ac:dyDescent="0.25">
      <c r="AN37" t="s">
        <v>397</v>
      </c>
      <c r="AS37" s="130" t="s">
        <v>607</v>
      </c>
    </row>
    <row r="38" spans="40:45" ht="30" x14ac:dyDescent="0.25">
      <c r="AN38" t="s">
        <v>608</v>
      </c>
      <c r="AS38" s="130" t="s">
        <v>609</v>
      </c>
    </row>
    <row r="39" spans="40:45" x14ac:dyDescent="0.25">
      <c r="AN39" t="s">
        <v>610</v>
      </c>
      <c r="AS39" s="130" t="s">
        <v>611</v>
      </c>
    </row>
    <row r="40" spans="40:45" x14ac:dyDescent="0.25">
      <c r="AN40" t="s">
        <v>612</v>
      </c>
      <c r="AS40" s="130" t="s">
        <v>613</v>
      </c>
    </row>
    <row r="41" spans="40:45" ht="30" x14ac:dyDescent="0.25">
      <c r="AN41" t="s">
        <v>614</v>
      </c>
      <c r="AS41" s="130" t="s">
        <v>615</v>
      </c>
    </row>
    <row r="42" spans="40:45" ht="30" x14ac:dyDescent="0.25">
      <c r="AN42" t="s">
        <v>616</v>
      </c>
      <c r="AS42" s="130" t="s">
        <v>617</v>
      </c>
    </row>
    <row r="43" spans="40:45" ht="30" x14ac:dyDescent="0.25">
      <c r="AN43" t="s">
        <v>618</v>
      </c>
      <c r="AS43" s="130" t="s">
        <v>619</v>
      </c>
    </row>
    <row r="44" spans="40:45" x14ac:dyDescent="0.25">
      <c r="AN44" t="s">
        <v>620</v>
      </c>
      <c r="AS44" s="130" t="s">
        <v>621</v>
      </c>
    </row>
    <row r="45" spans="40:45" x14ac:dyDescent="0.25">
      <c r="AN45" t="s">
        <v>398</v>
      </c>
      <c r="AS45" s="130" t="s">
        <v>622</v>
      </c>
    </row>
    <row r="46" spans="40:45" x14ac:dyDescent="0.25">
      <c r="AN46" t="s">
        <v>623</v>
      </c>
      <c r="AS46" s="130" t="s">
        <v>624</v>
      </c>
    </row>
    <row r="47" spans="40:45" x14ac:dyDescent="0.25">
      <c r="AN47" t="s">
        <v>625</v>
      </c>
      <c r="AS47" s="130" t="s">
        <v>626</v>
      </c>
    </row>
    <row r="48" spans="40:45" x14ac:dyDescent="0.25">
      <c r="AN48" t="s">
        <v>627</v>
      </c>
      <c r="AS48" s="130" t="s">
        <v>628</v>
      </c>
    </row>
    <row r="49" spans="40:45" x14ac:dyDescent="0.25">
      <c r="AN49" t="s">
        <v>629</v>
      </c>
      <c r="AS49" s="130" t="s">
        <v>630</v>
      </c>
    </row>
    <row r="50" spans="40:45" x14ac:dyDescent="0.25">
      <c r="AN50" t="s">
        <v>631</v>
      </c>
      <c r="AS50" s="130" t="s">
        <v>632</v>
      </c>
    </row>
    <row r="51" spans="40:45" x14ac:dyDescent="0.25">
      <c r="AN51" t="s">
        <v>633</v>
      </c>
      <c r="AS51" s="130" t="s">
        <v>634</v>
      </c>
    </row>
    <row r="52" spans="40:45" x14ac:dyDescent="0.25">
      <c r="AN52" t="s">
        <v>635</v>
      </c>
      <c r="AS52" s="130" t="s">
        <v>636</v>
      </c>
    </row>
    <row r="53" spans="40:45" x14ac:dyDescent="0.25">
      <c r="AS53" s="130" t="s">
        <v>637</v>
      </c>
    </row>
    <row r="54" spans="40:45" ht="30" x14ac:dyDescent="0.25">
      <c r="AS54" s="130" t="s">
        <v>638</v>
      </c>
    </row>
    <row r="55" spans="40:45" x14ac:dyDescent="0.25">
      <c r="AS55" s="130" t="s">
        <v>639</v>
      </c>
    </row>
    <row r="56" spans="40:45" x14ac:dyDescent="0.25">
      <c r="AS56" s="130" t="s">
        <v>640</v>
      </c>
    </row>
    <row r="57" spans="40:45" x14ac:dyDescent="0.25">
      <c r="AS57" s="130" t="s">
        <v>641</v>
      </c>
    </row>
    <row r="58" spans="40:45" x14ac:dyDescent="0.25">
      <c r="AS58" s="130" t="s">
        <v>642</v>
      </c>
    </row>
    <row r="59" spans="40:45" x14ac:dyDescent="0.25">
      <c r="AS59" s="130" t="s">
        <v>643</v>
      </c>
    </row>
    <row r="60" spans="40:45" x14ac:dyDescent="0.25">
      <c r="AS60" s="130" t="s">
        <v>644</v>
      </c>
    </row>
    <row r="61" spans="40:45" x14ac:dyDescent="0.25">
      <c r="AS61" s="130" t="s">
        <v>645</v>
      </c>
    </row>
    <row r="62" spans="40:45" x14ac:dyDescent="0.25">
      <c r="AS62" s="130" t="s">
        <v>646</v>
      </c>
    </row>
    <row r="63" spans="40:45" x14ac:dyDescent="0.25">
      <c r="AS63" s="130" t="s">
        <v>647</v>
      </c>
    </row>
    <row r="64" spans="40:45" x14ac:dyDescent="0.25">
      <c r="AS64" s="130" t="s">
        <v>648</v>
      </c>
    </row>
    <row r="65" spans="45:45" x14ac:dyDescent="0.25">
      <c r="AS65" s="130" t="s">
        <v>649</v>
      </c>
    </row>
    <row r="66" spans="45:45" x14ac:dyDescent="0.25">
      <c r="AS66" s="130" t="s">
        <v>650</v>
      </c>
    </row>
    <row r="67" spans="45:45" x14ac:dyDescent="0.25">
      <c r="AS67" s="130" t="s">
        <v>651</v>
      </c>
    </row>
    <row r="68" spans="45:45" x14ac:dyDescent="0.25">
      <c r="AS68" s="130" t="s">
        <v>652</v>
      </c>
    </row>
    <row r="69" spans="45:45" x14ac:dyDescent="0.25">
      <c r="AS69" s="130" t="s">
        <v>653</v>
      </c>
    </row>
    <row r="70" spans="45:45" x14ac:dyDescent="0.25">
      <c r="AS70" s="130" t="s">
        <v>654</v>
      </c>
    </row>
    <row r="71" spans="45:45" x14ac:dyDescent="0.25">
      <c r="AS71" s="130" t="s">
        <v>655</v>
      </c>
    </row>
    <row r="72" spans="45:45" x14ac:dyDescent="0.25">
      <c r="AS72" s="130" t="s">
        <v>656</v>
      </c>
    </row>
    <row r="73" spans="45:45" x14ac:dyDescent="0.25">
      <c r="AS73" s="130" t="s">
        <v>657</v>
      </c>
    </row>
    <row r="74" spans="45:45" x14ac:dyDescent="0.25">
      <c r="AS74" s="130" t="s">
        <v>658</v>
      </c>
    </row>
    <row r="75" spans="45:45" x14ac:dyDescent="0.25">
      <c r="AS75" s="130" t="s">
        <v>659</v>
      </c>
    </row>
    <row r="76" spans="45:45" x14ac:dyDescent="0.25">
      <c r="AS76" s="130" t="s">
        <v>660</v>
      </c>
    </row>
    <row r="77" spans="45:45" x14ac:dyDescent="0.25">
      <c r="AS77" s="130" t="s">
        <v>661</v>
      </c>
    </row>
    <row r="78" spans="45:45" x14ac:dyDescent="0.25">
      <c r="AS78" s="130" t="s">
        <v>662</v>
      </c>
    </row>
    <row r="79" spans="45:45" x14ac:dyDescent="0.25">
      <c r="AS79" s="130" t="s">
        <v>663</v>
      </c>
    </row>
    <row r="80" spans="45:45" x14ac:dyDescent="0.25">
      <c r="AS80" s="130" t="s">
        <v>664</v>
      </c>
    </row>
    <row r="81" spans="45:45" x14ac:dyDescent="0.25">
      <c r="AS81" s="130" t="s">
        <v>665</v>
      </c>
    </row>
    <row r="82" spans="45:45" x14ac:dyDescent="0.25">
      <c r="AS82" s="130" t="s">
        <v>666</v>
      </c>
    </row>
    <row r="83" spans="45:45" x14ac:dyDescent="0.25">
      <c r="AS83" s="130" t="s">
        <v>667</v>
      </c>
    </row>
    <row r="84" spans="45:45" x14ac:dyDescent="0.25">
      <c r="AS84" s="130" t="s">
        <v>668</v>
      </c>
    </row>
    <row r="85" spans="45:45" x14ac:dyDescent="0.25">
      <c r="AS85" s="130" t="s">
        <v>669</v>
      </c>
    </row>
    <row r="86" spans="45:45" x14ac:dyDescent="0.25">
      <c r="AS86" s="130" t="s">
        <v>670</v>
      </c>
    </row>
    <row r="87" spans="45:45" x14ac:dyDescent="0.25">
      <c r="AS87" s="130" t="s">
        <v>671</v>
      </c>
    </row>
    <row r="88" spans="45:45" x14ac:dyDescent="0.25">
      <c r="AS88" s="130" t="s">
        <v>672</v>
      </c>
    </row>
    <row r="89" spans="45:45" x14ac:dyDescent="0.25">
      <c r="AS89" s="130" t="s">
        <v>673</v>
      </c>
    </row>
    <row r="90" spans="45:45" x14ac:dyDescent="0.25">
      <c r="AS90" s="130" t="s">
        <v>674</v>
      </c>
    </row>
    <row r="91" spans="45:45" x14ac:dyDescent="0.25">
      <c r="AS91" s="130" t="s">
        <v>675</v>
      </c>
    </row>
    <row r="92" spans="45:45" x14ac:dyDescent="0.25">
      <c r="AS92" s="130" t="s">
        <v>676</v>
      </c>
    </row>
    <row r="93" spans="45:45" x14ac:dyDescent="0.25">
      <c r="AS93" s="130" t="s">
        <v>677</v>
      </c>
    </row>
    <row r="94" spans="45:45" x14ac:dyDescent="0.25">
      <c r="AS94" s="130" t="s">
        <v>678</v>
      </c>
    </row>
    <row r="95" spans="45:45" x14ac:dyDescent="0.25">
      <c r="AS95" s="130" t="s">
        <v>679</v>
      </c>
    </row>
    <row r="96" spans="45:45" x14ac:dyDescent="0.25">
      <c r="AS96" s="130" t="s">
        <v>680</v>
      </c>
    </row>
    <row r="97" spans="45:45" x14ac:dyDescent="0.25">
      <c r="AS97" s="130" t="s">
        <v>681</v>
      </c>
    </row>
    <row r="98" spans="45:45" x14ac:dyDescent="0.25">
      <c r="AS98" s="130" t="s">
        <v>682</v>
      </c>
    </row>
    <row r="99" spans="45:45" x14ac:dyDescent="0.25">
      <c r="AS99" s="130" t="s">
        <v>683</v>
      </c>
    </row>
    <row r="100" spans="45:45" x14ac:dyDescent="0.25">
      <c r="AS100" s="130" t="s">
        <v>684</v>
      </c>
    </row>
    <row r="101" spans="45:45" x14ac:dyDescent="0.25">
      <c r="AS101" s="130" t="s">
        <v>685</v>
      </c>
    </row>
    <row r="102" spans="45:45" x14ac:dyDescent="0.25">
      <c r="AS102" s="130" t="s">
        <v>686</v>
      </c>
    </row>
    <row r="103" spans="45:45" x14ac:dyDescent="0.25">
      <c r="AS103" s="130" t="s">
        <v>687</v>
      </c>
    </row>
    <row r="104" spans="45:45" x14ac:dyDescent="0.25">
      <c r="AS104" s="130" t="s">
        <v>688</v>
      </c>
    </row>
    <row r="105" spans="45:45" x14ac:dyDescent="0.25">
      <c r="AS105" s="130" t="s">
        <v>689</v>
      </c>
    </row>
    <row r="106" spans="45:45" x14ac:dyDescent="0.25">
      <c r="AS106" s="130" t="s">
        <v>690</v>
      </c>
    </row>
    <row r="107" spans="45:45" x14ac:dyDescent="0.25">
      <c r="AS107" s="130" t="s">
        <v>691</v>
      </c>
    </row>
    <row r="108" spans="45:45" x14ac:dyDescent="0.25">
      <c r="AS108" s="130" t="s">
        <v>692</v>
      </c>
    </row>
    <row r="109" spans="45:45" x14ac:dyDescent="0.25">
      <c r="AS109" s="130" t="s">
        <v>693</v>
      </c>
    </row>
    <row r="110" spans="45:45" x14ac:dyDescent="0.25">
      <c r="AS110" s="130" t="s">
        <v>694</v>
      </c>
    </row>
    <row r="111" spans="45:45" x14ac:dyDescent="0.25">
      <c r="AS111" s="130" t="s">
        <v>695</v>
      </c>
    </row>
    <row r="112" spans="45:45" x14ac:dyDescent="0.25">
      <c r="AS112" s="130" t="s">
        <v>696</v>
      </c>
    </row>
    <row r="113" spans="45:45" x14ac:dyDescent="0.25">
      <c r="AS113" s="130" t="s">
        <v>697</v>
      </c>
    </row>
    <row r="114" spans="45:45" x14ac:dyDescent="0.25">
      <c r="AS114" s="130" t="s">
        <v>698</v>
      </c>
    </row>
    <row r="115" spans="45:45" x14ac:dyDescent="0.25">
      <c r="AS115" s="130" t="s">
        <v>699</v>
      </c>
    </row>
    <row r="116" spans="45:45" x14ac:dyDescent="0.25">
      <c r="AS116" s="130" t="s">
        <v>700</v>
      </c>
    </row>
    <row r="117" spans="45:45" x14ac:dyDescent="0.25">
      <c r="AS117" s="130" t="s">
        <v>701</v>
      </c>
    </row>
    <row r="118" spans="45:45" ht="30" x14ac:dyDescent="0.25">
      <c r="AS118" s="130" t="s">
        <v>702</v>
      </c>
    </row>
    <row r="119" spans="45:45" x14ac:dyDescent="0.25">
      <c r="AS119" s="130" t="s">
        <v>703</v>
      </c>
    </row>
    <row r="120" spans="45:45" x14ac:dyDescent="0.25">
      <c r="AS120" s="130" t="s">
        <v>704</v>
      </c>
    </row>
    <row r="121" spans="45:45" x14ac:dyDescent="0.25">
      <c r="AS121" s="130" t="s">
        <v>705</v>
      </c>
    </row>
    <row r="122" spans="45:45" x14ac:dyDescent="0.25">
      <c r="AS122" s="130" t="s">
        <v>706</v>
      </c>
    </row>
    <row r="123" spans="45:45" x14ac:dyDescent="0.25">
      <c r="AS123" s="130" t="s">
        <v>707</v>
      </c>
    </row>
    <row r="124" spans="45:45" x14ac:dyDescent="0.25">
      <c r="AS124" s="130" t="s">
        <v>708</v>
      </c>
    </row>
    <row r="125" spans="45:45" x14ac:dyDescent="0.25">
      <c r="AS125" s="130" t="s">
        <v>709</v>
      </c>
    </row>
    <row r="126" spans="45:45" x14ac:dyDescent="0.25">
      <c r="AS126" s="130" t="s">
        <v>710</v>
      </c>
    </row>
    <row r="127" spans="45:45" x14ac:dyDescent="0.25">
      <c r="AS127" s="130" t="s">
        <v>711</v>
      </c>
    </row>
    <row r="128" spans="45:45" x14ac:dyDescent="0.25">
      <c r="AS128" s="130" t="s">
        <v>712</v>
      </c>
    </row>
    <row r="129" spans="45:45" x14ac:dyDescent="0.25">
      <c r="AS129" s="130" t="s">
        <v>713</v>
      </c>
    </row>
    <row r="130" spans="45:45" x14ac:dyDescent="0.25">
      <c r="AS130" s="130" t="s">
        <v>714</v>
      </c>
    </row>
    <row r="131" spans="45:45" x14ac:dyDescent="0.25">
      <c r="AS131" s="130" t="s">
        <v>715</v>
      </c>
    </row>
    <row r="132" spans="45:45" x14ac:dyDescent="0.25">
      <c r="AS132" s="130" t="s">
        <v>716</v>
      </c>
    </row>
    <row r="133" spans="45:45" x14ac:dyDescent="0.25">
      <c r="AS133" s="130" t="s">
        <v>717</v>
      </c>
    </row>
    <row r="134" spans="45:45" x14ac:dyDescent="0.25">
      <c r="AS134" s="130" t="s">
        <v>718</v>
      </c>
    </row>
    <row r="135" spans="45:45" x14ac:dyDescent="0.25">
      <c r="AS135" s="130" t="s">
        <v>719</v>
      </c>
    </row>
    <row r="136" spans="45:45" x14ac:dyDescent="0.25">
      <c r="AS136" s="130" t="s">
        <v>720</v>
      </c>
    </row>
    <row r="137" spans="45:45" x14ac:dyDescent="0.25">
      <c r="AS137" s="130" t="s">
        <v>721</v>
      </c>
    </row>
    <row r="138" spans="45:45" x14ac:dyDescent="0.25">
      <c r="AS138" s="130" t="s">
        <v>722</v>
      </c>
    </row>
    <row r="139" spans="45:45" x14ac:dyDescent="0.25">
      <c r="AS139" s="130" t="s">
        <v>723</v>
      </c>
    </row>
    <row r="140" spans="45:45" x14ac:dyDescent="0.25">
      <c r="AS140" s="130" t="s">
        <v>724</v>
      </c>
    </row>
    <row r="141" spans="45:45" x14ac:dyDescent="0.25">
      <c r="AS141" s="130" t="s">
        <v>725</v>
      </c>
    </row>
    <row r="142" spans="45:45" x14ac:dyDescent="0.25">
      <c r="AS142" s="130" t="s">
        <v>726</v>
      </c>
    </row>
    <row r="143" spans="45:45" x14ac:dyDescent="0.25">
      <c r="AS143" s="130" t="s">
        <v>727</v>
      </c>
    </row>
    <row r="144" spans="45:45" x14ac:dyDescent="0.25">
      <c r="AS144" s="130" t="s">
        <v>728</v>
      </c>
    </row>
    <row r="145" spans="45:45" x14ac:dyDescent="0.25">
      <c r="AS145" s="130" t="s">
        <v>729</v>
      </c>
    </row>
    <row r="146" spans="45:45" ht="30" x14ac:dyDescent="0.25">
      <c r="AS146" s="130" t="s">
        <v>730</v>
      </c>
    </row>
    <row r="147" spans="45:45" ht="30" x14ac:dyDescent="0.25">
      <c r="AS147" s="130" t="s">
        <v>731</v>
      </c>
    </row>
    <row r="148" spans="45:45" x14ac:dyDescent="0.25">
      <c r="AS148" s="130" t="s">
        <v>732</v>
      </c>
    </row>
    <row r="149" spans="45:45" x14ac:dyDescent="0.25">
      <c r="AS149" s="130" t="s">
        <v>733</v>
      </c>
    </row>
    <row r="150" spans="45:45" x14ac:dyDescent="0.25">
      <c r="AS150" s="130" t="s">
        <v>734</v>
      </c>
    </row>
    <row r="151" spans="45:45" x14ac:dyDescent="0.25">
      <c r="AS151" s="130" t="s">
        <v>735</v>
      </c>
    </row>
    <row r="152" spans="45:45" x14ac:dyDescent="0.25">
      <c r="AS152" s="130" t="s">
        <v>736</v>
      </c>
    </row>
    <row r="153" spans="45:45" x14ac:dyDescent="0.25">
      <c r="AS153" s="130" t="s">
        <v>737</v>
      </c>
    </row>
    <row r="154" spans="45:45" ht="30" x14ac:dyDescent="0.25">
      <c r="AS154" s="130" t="s">
        <v>738</v>
      </c>
    </row>
    <row r="155" spans="45:45" ht="30" x14ac:dyDescent="0.25">
      <c r="AS155" s="130" t="s">
        <v>739</v>
      </c>
    </row>
    <row r="156" spans="45:45" ht="30" x14ac:dyDescent="0.25">
      <c r="AS156" s="130" t="s">
        <v>740</v>
      </c>
    </row>
    <row r="157" spans="45:45" x14ac:dyDescent="0.25">
      <c r="AS157" s="130" t="s">
        <v>741</v>
      </c>
    </row>
    <row r="158" spans="45:45" x14ac:dyDescent="0.25">
      <c r="AS158" s="130" t="s">
        <v>742</v>
      </c>
    </row>
    <row r="159" spans="45:45" x14ac:dyDescent="0.25">
      <c r="AS159" s="130" t="s">
        <v>743</v>
      </c>
    </row>
    <row r="160" spans="45:45" ht="30" x14ac:dyDescent="0.25">
      <c r="AS160" s="130" t="s">
        <v>744</v>
      </c>
    </row>
    <row r="161" spans="45:45" ht="30" x14ac:dyDescent="0.25">
      <c r="AS161" s="130" t="s">
        <v>745</v>
      </c>
    </row>
    <row r="162" spans="45:45" ht="30" x14ac:dyDescent="0.25">
      <c r="AS162" s="130" t="s">
        <v>746</v>
      </c>
    </row>
    <row r="163" spans="45:45" x14ac:dyDescent="0.25">
      <c r="AS163" s="130" t="s">
        <v>747</v>
      </c>
    </row>
    <row r="164" spans="45:45" x14ac:dyDescent="0.25">
      <c r="AS164" s="130" t="s">
        <v>748</v>
      </c>
    </row>
    <row r="165" spans="45:45" x14ac:dyDescent="0.25">
      <c r="AS165" s="130" t="s">
        <v>749</v>
      </c>
    </row>
    <row r="166" spans="45:45" x14ac:dyDescent="0.25">
      <c r="AS166" s="130" t="s">
        <v>750</v>
      </c>
    </row>
    <row r="167" spans="45:45" x14ac:dyDescent="0.25">
      <c r="AS167" s="130" t="s">
        <v>751</v>
      </c>
    </row>
    <row r="168" spans="45:45" x14ac:dyDescent="0.25">
      <c r="AS168" s="130" t="s">
        <v>752</v>
      </c>
    </row>
    <row r="169" spans="45:45" x14ac:dyDescent="0.25">
      <c r="AS169" s="130" t="s">
        <v>753</v>
      </c>
    </row>
    <row r="170" spans="45:45" x14ac:dyDescent="0.25">
      <c r="AS170" s="130" t="s">
        <v>754</v>
      </c>
    </row>
    <row r="171" spans="45:45" x14ac:dyDescent="0.25">
      <c r="AS171" s="130" t="s">
        <v>755</v>
      </c>
    </row>
    <row r="172" spans="45:45" x14ac:dyDescent="0.25">
      <c r="AS172" s="130" t="s">
        <v>756</v>
      </c>
    </row>
    <row r="173" spans="45:45" x14ac:dyDescent="0.25">
      <c r="AS173" s="130" t="s">
        <v>757</v>
      </c>
    </row>
    <row r="174" spans="45:45" x14ac:dyDescent="0.25">
      <c r="AS174" s="130" t="s">
        <v>758</v>
      </c>
    </row>
    <row r="175" spans="45:45" x14ac:dyDescent="0.25">
      <c r="AS175" s="130" t="s">
        <v>759</v>
      </c>
    </row>
    <row r="176" spans="45:45" x14ac:dyDescent="0.25">
      <c r="AS176" s="130" t="s">
        <v>760</v>
      </c>
    </row>
    <row r="177" spans="45:45" x14ac:dyDescent="0.25">
      <c r="AS177" s="130" t="s">
        <v>761</v>
      </c>
    </row>
    <row r="178" spans="45:45" x14ac:dyDescent="0.25">
      <c r="AS178" s="130" t="s">
        <v>762</v>
      </c>
    </row>
    <row r="179" spans="45:45" x14ac:dyDescent="0.25">
      <c r="AS179" s="130" t="s">
        <v>763</v>
      </c>
    </row>
    <row r="180" spans="45:45" x14ac:dyDescent="0.25">
      <c r="AS180" s="130" t="s">
        <v>764</v>
      </c>
    </row>
    <row r="181" spans="45:45" x14ac:dyDescent="0.25">
      <c r="AS181" s="130" t="s">
        <v>765</v>
      </c>
    </row>
    <row r="182" spans="45:45" x14ac:dyDescent="0.25">
      <c r="AS182" s="130" t="s">
        <v>766</v>
      </c>
    </row>
    <row r="183" spans="45:45" x14ac:dyDescent="0.25">
      <c r="AS183" s="130" t="s">
        <v>767</v>
      </c>
    </row>
    <row r="184" spans="45:45" x14ac:dyDescent="0.25">
      <c r="AS184" s="130" t="s">
        <v>768</v>
      </c>
    </row>
    <row r="185" spans="45:45" x14ac:dyDescent="0.25">
      <c r="AS185" s="130" t="s">
        <v>769</v>
      </c>
    </row>
    <row r="186" spans="45:45" x14ac:dyDescent="0.25">
      <c r="AS186" s="130" t="s">
        <v>770</v>
      </c>
    </row>
    <row r="187" spans="45:45" x14ac:dyDescent="0.25">
      <c r="AS187" s="130" t="s">
        <v>13</v>
      </c>
    </row>
    <row r="188" spans="45:45" x14ac:dyDescent="0.25">
      <c r="AS188" s="130" t="s">
        <v>771</v>
      </c>
    </row>
    <row r="189" spans="45:45" x14ac:dyDescent="0.25">
      <c r="AS189" s="130" t="s">
        <v>772</v>
      </c>
    </row>
    <row r="190" spans="45:45" x14ac:dyDescent="0.25">
      <c r="AS190" s="130" t="s">
        <v>773</v>
      </c>
    </row>
    <row r="191" spans="45:45" ht="30" x14ac:dyDescent="0.25">
      <c r="AS191" s="130" t="s">
        <v>774</v>
      </c>
    </row>
    <row r="192" spans="45:45" ht="30" x14ac:dyDescent="0.25">
      <c r="AS192" s="130" t="s">
        <v>775</v>
      </c>
    </row>
    <row r="193" spans="45:45" ht="30" x14ac:dyDescent="0.25">
      <c r="AS193" s="130" t="s">
        <v>776</v>
      </c>
    </row>
    <row r="194" spans="45:45" ht="30" x14ac:dyDescent="0.25">
      <c r="AS194" s="130" t="s">
        <v>777</v>
      </c>
    </row>
    <row r="195" spans="45:45" ht="30" x14ac:dyDescent="0.25">
      <c r="AS195" s="130" t="s">
        <v>778</v>
      </c>
    </row>
    <row r="196" spans="45:45" ht="16.5" x14ac:dyDescent="0.25">
      <c r="AS196" s="132" t="s">
        <v>779</v>
      </c>
    </row>
    <row r="197" spans="45:45" ht="16.5" x14ac:dyDescent="0.25">
      <c r="AS197" s="132" t="s">
        <v>780</v>
      </c>
    </row>
    <row r="198" spans="45:45" ht="16.5" x14ac:dyDescent="0.25">
      <c r="AS198" s="132" t="s">
        <v>781</v>
      </c>
    </row>
    <row r="199" spans="45:45" ht="16.5" x14ac:dyDescent="0.25">
      <c r="AS199" s="132" t="s">
        <v>782</v>
      </c>
    </row>
    <row r="200" spans="45:45" ht="16.5" x14ac:dyDescent="0.25">
      <c r="AS200" s="132" t="s">
        <v>783</v>
      </c>
    </row>
    <row r="201" spans="45:45" ht="16.5" x14ac:dyDescent="0.25">
      <c r="AS201" s="132" t="s">
        <v>784</v>
      </c>
    </row>
    <row r="202" spans="45:45" ht="16.5" x14ac:dyDescent="0.25">
      <c r="AS202" s="132" t="s">
        <v>785</v>
      </c>
    </row>
    <row r="203" spans="45:45" ht="16.5" x14ac:dyDescent="0.25">
      <c r="AS203" s="132" t="s">
        <v>786</v>
      </c>
    </row>
    <row r="204" spans="45:45" ht="16.5" x14ac:dyDescent="0.25">
      <c r="AS204" s="132" t="s">
        <v>787</v>
      </c>
    </row>
    <row r="205" spans="45:45" ht="16.5" x14ac:dyDescent="0.25">
      <c r="AS205" s="132" t="s">
        <v>788</v>
      </c>
    </row>
    <row r="206" spans="45:45" ht="16.5" x14ac:dyDescent="0.25">
      <c r="AS206" s="132" t="s">
        <v>789</v>
      </c>
    </row>
    <row r="207" spans="45:45" ht="16.5" x14ac:dyDescent="0.25">
      <c r="AS207" s="132" t="s">
        <v>790</v>
      </c>
    </row>
    <row r="208" spans="45:45" ht="33" x14ac:dyDescent="0.25">
      <c r="AS208" s="132" t="s">
        <v>791</v>
      </c>
    </row>
    <row r="209" spans="45:45" ht="33" x14ac:dyDescent="0.25">
      <c r="AS209" s="132" t="s">
        <v>792</v>
      </c>
    </row>
    <row r="210" spans="45:45" ht="33" x14ac:dyDescent="0.25">
      <c r="AS210" s="132" t="s">
        <v>793</v>
      </c>
    </row>
    <row r="211" spans="45:45" ht="33" x14ac:dyDescent="0.25">
      <c r="AS211" s="132" t="s">
        <v>794</v>
      </c>
    </row>
    <row r="212" spans="45:45" ht="33" x14ac:dyDescent="0.25">
      <c r="AS212" s="132" t="s">
        <v>795</v>
      </c>
    </row>
    <row r="213" spans="45:45" ht="33" x14ac:dyDescent="0.25">
      <c r="AS213" s="132" t="s">
        <v>796</v>
      </c>
    </row>
    <row r="214" spans="45:45" ht="33" x14ac:dyDescent="0.25">
      <c r="AS214" s="132" t="s">
        <v>797</v>
      </c>
    </row>
    <row r="215" spans="45:45" ht="33" x14ac:dyDescent="0.25">
      <c r="AS215" s="132" t="s">
        <v>798</v>
      </c>
    </row>
    <row r="216" spans="45:45" ht="33" x14ac:dyDescent="0.25">
      <c r="AS216" s="132" t="s">
        <v>799</v>
      </c>
    </row>
    <row r="217" spans="45:45" ht="33" x14ac:dyDescent="0.25">
      <c r="AS217" s="132" t="s">
        <v>800</v>
      </c>
    </row>
    <row r="218" spans="45:45" ht="33" x14ac:dyDescent="0.25">
      <c r="AS218" s="132" t="s">
        <v>801</v>
      </c>
    </row>
    <row r="219" spans="45:45" ht="33" x14ac:dyDescent="0.25">
      <c r="AS219" s="132" t="s">
        <v>802</v>
      </c>
    </row>
    <row r="220" spans="45:45" ht="33" x14ac:dyDescent="0.25">
      <c r="AS220" s="132" t="s">
        <v>803</v>
      </c>
    </row>
    <row r="221" spans="45:45" ht="33" x14ac:dyDescent="0.25">
      <c r="AS221" s="132" t="s">
        <v>804</v>
      </c>
    </row>
    <row r="222" spans="45:45" ht="33" x14ac:dyDescent="0.25">
      <c r="AS222" s="132" t="s">
        <v>805</v>
      </c>
    </row>
    <row r="223" spans="45:45" ht="33" x14ac:dyDescent="0.25">
      <c r="AS223" s="132" t="s">
        <v>806</v>
      </c>
    </row>
    <row r="224" spans="45:45" ht="16.5" x14ac:dyDescent="0.25">
      <c r="AS224" s="132" t="s">
        <v>807</v>
      </c>
    </row>
    <row r="225" spans="45:45" ht="33" x14ac:dyDescent="0.25">
      <c r="AS225" s="132" t="s">
        <v>808</v>
      </c>
    </row>
    <row r="226" spans="45:45" ht="33" x14ac:dyDescent="0.25">
      <c r="AS226" s="132" t="s">
        <v>809</v>
      </c>
    </row>
    <row r="227" spans="45:45" ht="33" x14ac:dyDescent="0.25">
      <c r="AS227" s="132" t="s">
        <v>810</v>
      </c>
    </row>
    <row r="228" spans="45:45" ht="33" x14ac:dyDescent="0.25">
      <c r="AS228" s="132" t="s">
        <v>811</v>
      </c>
    </row>
    <row r="229" spans="45:45" ht="16.5" x14ac:dyDescent="0.25">
      <c r="AS229" s="132" t="s">
        <v>812</v>
      </c>
    </row>
    <row r="230" spans="45:45" ht="16.5" x14ac:dyDescent="0.25">
      <c r="AS230" s="132" t="s">
        <v>813</v>
      </c>
    </row>
    <row r="231" spans="45:45" ht="16.5" x14ac:dyDescent="0.25">
      <c r="AS231" s="132" t="s">
        <v>814</v>
      </c>
    </row>
    <row r="232" spans="45:45" ht="16.5" x14ac:dyDescent="0.25">
      <c r="AS232" s="132" t="s">
        <v>815</v>
      </c>
    </row>
    <row r="233" spans="45:45" ht="33" x14ac:dyDescent="0.25">
      <c r="AS233" s="132" t="s">
        <v>816</v>
      </c>
    </row>
    <row r="234" spans="45:45" ht="33" x14ac:dyDescent="0.25">
      <c r="AS234" s="132" t="s">
        <v>817</v>
      </c>
    </row>
    <row r="235" spans="45:45" ht="16.5" x14ac:dyDescent="0.25">
      <c r="AS235" s="132" t="s">
        <v>818</v>
      </c>
    </row>
    <row r="236" spans="45:45" ht="33" x14ac:dyDescent="0.25">
      <c r="AS236" s="132" t="s">
        <v>819</v>
      </c>
    </row>
    <row r="237" spans="45:45" ht="16.5" x14ac:dyDescent="0.25">
      <c r="AS237" s="132" t="s">
        <v>820</v>
      </c>
    </row>
    <row r="238" spans="45:45" ht="16.5" x14ac:dyDescent="0.25">
      <c r="AS238" s="132" t="s">
        <v>821</v>
      </c>
    </row>
    <row r="239" spans="45:45" ht="16.5" x14ac:dyDescent="0.25">
      <c r="AS239" s="132" t="s">
        <v>822</v>
      </c>
    </row>
    <row r="240" spans="45:45" ht="16.5" x14ac:dyDescent="0.25">
      <c r="AS240" s="132" t="s">
        <v>823</v>
      </c>
    </row>
    <row r="241" spans="45:45" ht="16.5" x14ac:dyDescent="0.25">
      <c r="AS241" s="132" t="s">
        <v>824</v>
      </c>
    </row>
    <row r="242" spans="45:45" ht="33" x14ac:dyDescent="0.25">
      <c r="AS242" s="132" t="s">
        <v>825</v>
      </c>
    </row>
    <row r="243" spans="45:45" ht="33" x14ac:dyDescent="0.25">
      <c r="AS243" s="132" t="s">
        <v>826</v>
      </c>
    </row>
    <row r="244" spans="45:45" ht="33" x14ac:dyDescent="0.25">
      <c r="AS244" s="132" t="s">
        <v>827</v>
      </c>
    </row>
    <row r="245" spans="45:45" ht="33" x14ac:dyDescent="0.25">
      <c r="AS245" s="132" t="s">
        <v>828</v>
      </c>
    </row>
    <row r="246" spans="45:45" ht="33" x14ac:dyDescent="0.25">
      <c r="AS246" s="132" t="s">
        <v>829</v>
      </c>
    </row>
    <row r="247" spans="45:45" ht="16.5" x14ac:dyDescent="0.25">
      <c r="AS247" s="132" t="s">
        <v>830</v>
      </c>
    </row>
    <row r="248" spans="45:45" ht="16.5" x14ac:dyDescent="0.25">
      <c r="AS248" s="132" t="s">
        <v>831</v>
      </c>
    </row>
    <row r="249" spans="45:45" ht="16.5" x14ac:dyDescent="0.25">
      <c r="AS249" s="132" t="s">
        <v>832</v>
      </c>
    </row>
    <row r="250" spans="45:45" ht="16.5" x14ac:dyDescent="0.25">
      <c r="AS250" s="132" t="s">
        <v>833</v>
      </c>
    </row>
    <row r="251" spans="45:45" ht="16.5" x14ac:dyDescent="0.25">
      <c r="AS251" s="132" t="s">
        <v>834</v>
      </c>
    </row>
    <row r="252" spans="45:45" ht="16.5" x14ac:dyDescent="0.25">
      <c r="AS252" s="132" t="s">
        <v>835</v>
      </c>
    </row>
    <row r="253" spans="45:45" ht="16.5" x14ac:dyDescent="0.25">
      <c r="AS253" s="132" t="s">
        <v>836</v>
      </c>
    </row>
    <row r="254" spans="45:45" ht="33" x14ac:dyDescent="0.25">
      <c r="AS254" s="132" t="s">
        <v>837</v>
      </c>
    </row>
    <row r="255" spans="45:45" ht="16.5" x14ac:dyDescent="0.25">
      <c r="AS255" s="132" t="s">
        <v>838</v>
      </c>
    </row>
    <row r="256" spans="45:45" ht="33" x14ac:dyDescent="0.25">
      <c r="AS256" s="132" t="s">
        <v>839</v>
      </c>
    </row>
    <row r="257" spans="45:45" ht="16.5" x14ac:dyDescent="0.25">
      <c r="AS257" s="132" t="s">
        <v>840</v>
      </c>
    </row>
    <row r="258" spans="45:45" ht="16.5" x14ac:dyDescent="0.25">
      <c r="AS258" s="132" t="s">
        <v>841</v>
      </c>
    </row>
    <row r="259" spans="45:45" ht="16.5" x14ac:dyDescent="0.25">
      <c r="AS259" s="132" t="s">
        <v>842</v>
      </c>
    </row>
    <row r="260" spans="45:45" ht="33" x14ac:dyDescent="0.25">
      <c r="AS260" s="132" t="s">
        <v>843</v>
      </c>
    </row>
    <row r="261" spans="45:45" ht="33" x14ac:dyDescent="0.25">
      <c r="AS261" s="132" t="s">
        <v>844</v>
      </c>
    </row>
    <row r="262" spans="45:45" ht="16.5" x14ac:dyDescent="0.25">
      <c r="AS262" s="132" t="s">
        <v>845</v>
      </c>
    </row>
    <row r="263" spans="45:45" ht="33" x14ac:dyDescent="0.25">
      <c r="AS263" s="132" t="s">
        <v>846</v>
      </c>
    </row>
    <row r="264" spans="45:45" ht="16.5" x14ac:dyDescent="0.25">
      <c r="AS264" s="132" t="s">
        <v>847</v>
      </c>
    </row>
    <row r="265" spans="45:45" ht="16.5" x14ac:dyDescent="0.25">
      <c r="AS265" s="132" t="s">
        <v>848</v>
      </c>
    </row>
    <row r="266" spans="45:45" ht="16.5" x14ac:dyDescent="0.25">
      <c r="AS266" s="132" t="s">
        <v>849</v>
      </c>
    </row>
    <row r="267" spans="45:45" ht="16.5" x14ac:dyDescent="0.25">
      <c r="AS267" s="132" t="s">
        <v>850</v>
      </c>
    </row>
    <row r="268" spans="45:45" ht="33" x14ac:dyDescent="0.25">
      <c r="AS268" s="132" t="s">
        <v>851</v>
      </c>
    </row>
    <row r="269" spans="45:45" ht="33" x14ac:dyDescent="0.25">
      <c r="AS269" s="132" t="s">
        <v>852</v>
      </c>
    </row>
    <row r="270" spans="45:45" ht="33" x14ac:dyDescent="0.25">
      <c r="AS270" s="132" t="s">
        <v>853</v>
      </c>
    </row>
    <row r="271" spans="45:45" ht="16.5" x14ac:dyDescent="0.25">
      <c r="AS271" s="132" t="s">
        <v>854</v>
      </c>
    </row>
    <row r="272" spans="45:45" ht="16.5" x14ac:dyDescent="0.25">
      <c r="AS272" s="132" t="s">
        <v>855</v>
      </c>
    </row>
    <row r="273" spans="45:45" ht="16.5" x14ac:dyDescent="0.25">
      <c r="AS273" s="132" t="s">
        <v>856</v>
      </c>
    </row>
    <row r="274" spans="45:45" ht="16.5" x14ac:dyDescent="0.25">
      <c r="AS274" s="132" t="s">
        <v>857</v>
      </c>
    </row>
    <row r="275" spans="45:45" ht="16.5" x14ac:dyDescent="0.25">
      <c r="AS275" s="132" t="s">
        <v>858</v>
      </c>
    </row>
    <row r="276" spans="45:45" ht="16.5" x14ac:dyDescent="0.25">
      <c r="AS276" s="132" t="s">
        <v>859</v>
      </c>
    </row>
    <row r="277" spans="45:45" ht="16.5" x14ac:dyDescent="0.25">
      <c r="AS277" s="132" t="s">
        <v>860</v>
      </c>
    </row>
    <row r="278" spans="45:45" ht="16.5" x14ac:dyDescent="0.25">
      <c r="AS278" s="132" t="s">
        <v>861</v>
      </c>
    </row>
    <row r="279" spans="45:45" ht="16.5" x14ac:dyDescent="0.25">
      <c r="AS279" s="132" t="s">
        <v>862</v>
      </c>
    </row>
    <row r="280" spans="45:45" ht="16.5" x14ac:dyDescent="0.25">
      <c r="AS280" s="132" t="s">
        <v>863</v>
      </c>
    </row>
    <row r="281" spans="45:45" ht="16.5" x14ac:dyDescent="0.25">
      <c r="AS281" s="132" t="s">
        <v>864</v>
      </c>
    </row>
    <row r="282" spans="45:45" ht="16.5" x14ac:dyDescent="0.25">
      <c r="AS282" s="132" t="s">
        <v>865</v>
      </c>
    </row>
    <row r="283" spans="45:45" ht="16.5" x14ac:dyDescent="0.25">
      <c r="AS283" s="132" t="s">
        <v>866</v>
      </c>
    </row>
    <row r="284" spans="45:45" ht="16.5" x14ac:dyDescent="0.25">
      <c r="AS284" s="132" t="s">
        <v>867</v>
      </c>
    </row>
    <row r="285" spans="45:45" ht="16.5" x14ac:dyDescent="0.25">
      <c r="AS285" s="132" t="s">
        <v>868</v>
      </c>
    </row>
    <row r="286" spans="45:45" ht="16.5" x14ac:dyDescent="0.25">
      <c r="AS286" s="132" t="s">
        <v>869</v>
      </c>
    </row>
    <row r="287" spans="45:45" ht="16.5" x14ac:dyDescent="0.25">
      <c r="AS287" s="132" t="s">
        <v>870</v>
      </c>
    </row>
    <row r="288" spans="45:45" ht="16.5" x14ac:dyDescent="0.25">
      <c r="AS288" s="132" t="s">
        <v>871</v>
      </c>
    </row>
    <row r="289" spans="45:45" ht="16.5" x14ac:dyDescent="0.25">
      <c r="AS289" s="132" t="s">
        <v>872</v>
      </c>
    </row>
    <row r="290" spans="45:45" ht="16.5" x14ac:dyDescent="0.25">
      <c r="AS290" s="132" t="s">
        <v>873</v>
      </c>
    </row>
    <row r="291" spans="45:45" ht="16.5" x14ac:dyDescent="0.25">
      <c r="AS291" s="132" t="s">
        <v>874</v>
      </c>
    </row>
    <row r="292" spans="45:45" ht="16.5" x14ac:dyDescent="0.25">
      <c r="AS292" s="132" t="s">
        <v>875</v>
      </c>
    </row>
    <row r="293" spans="45:45" ht="16.5" x14ac:dyDescent="0.25">
      <c r="AS293" s="132" t="s">
        <v>876</v>
      </c>
    </row>
    <row r="294" spans="45:45" ht="16.5" x14ac:dyDescent="0.25">
      <c r="AS294" s="132" t="s">
        <v>877</v>
      </c>
    </row>
    <row r="295" spans="45:45" ht="16.5" x14ac:dyDescent="0.25">
      <c r="AS295" s="132" t="s">
        <v>878</v>
      </c>
    </row>
    <row r="296" spans="45:45" ht="16.5" x14ac:dyDescent="0.25">
      <c r="AS296" s="132" t="s">
        <v>879</v>
      </c>
    </row>
    <row r="297" spans="45:45" ht="16.5" x14ac:dyDescent="0.25">
      <c r="AS297" s="132" t="s">
        <v>880</v>
      </c>
    </row>
    <row r="298" spans="45:45" ht="16.5" x14ac:dyDescent="0.25">
      <c r="AS298" s="132" t="s">
        <v>881</v>
      </c>
    </row>
    <row r="299" spans="45:45" ht="16.5" x14ac:dyDescent="0.25">
      <c r="AS299" s="132" t="s">
        <v>882</v>
      </c>
    </row>
    <row r="300" spans="45:45" ht="16.5" x14ac:dyDescent="0.25">
      <c r="AS300" s="132" t="s">
        <v>883</v>
      </c>
    </row>
    <row r="301" spans="45:45" ht="16.5" x14ac:dyDescent="0.25">
      <c r="AS301" s="132" t="s">
        <v>884</v>
      </c>
    </row>
    <row r="302" spans="45:45" ht="16.5" x14ac:dyDescent="0.25">
      <c r="AS302" s="132" t="s">
        <v>885</v>
      </c>
    </row>
    <row r="303" spans="45:45" ht="16.5" x14ac:dyDescent="0.25">
      <c r="AS303" s="132" t="s">
        <v>886</v>
      </c>
    </row>
    <row r="304" spans="45:45" ht="16.5" x14ac:dyDescent="0.25">
      <c r="AS304" s="132" t="s">
        <v>887</v>
      </c>
    </row>
    <row r="305" spans="45:45" ht="16.5" x14ac:dyDescent="0.25">
      <c r="AS305" s="132" t="s">
        <v>888</v>
      </c>
    </row>
    <row r="306" spans="45:45" ht="16.5" x14ac:dyDescent="0.25">
      <c r="AS306" s="132" t="s">
        <v>889</v>
      </c>
    </row>
    <row r="307" spans="45:45" ht="16.5" x14ac:dyDescent="0.25">
      <c r="AS307" s="132" t="s">
        <v>890</v>
      </c>
    </row>
    <row r="308" spans="45:45" ht="16.5" x14ac:dyDescent="0.25">
      <c r="AS308" s="132" t="s">
        <v>891</v>
      </c>
    </row>
    <row r="309" spans="45:45" ht="16.5" x14ac:dyDescent="0.25">
      <c r="AS309" s="132" t="s">
        <v>892</v>
      </c>
    </row>
    <row r="310" spans="45:45" ht="16.5" x14ac:dyDescent="0.25">
      <c r="AS310" s="132" t="s">
        <v>893</v>
      </c>
    </row>
    <row r="311" spans="45:45" ht="16.5" x14ac:dyDescent="0.25">
      <c r="AS311" s="132" t="s">
        <v>894</v>
      </c>
    </row>
    <row r="312" spans="45:45" ht="16.5" x14ac:dyDescent="0.25">
      <c r="AS312" s="132" t="s">
        <v>895</v>
      </c>
    </row>
    <row r="313" spans="45:45" ht="16.5" x14ac:dyDescent="0.25">
      <c r="AS313" s="132" t="s">
        <v>896</v>
      </c>
    </row>
    <row r="314" spans="45:45" ht="16.5" x14ac:dyDescent="0.25">
      <c r="AS314" s="132" t="s">
        <v>897</v>
      </c>
    </row>
    <row r="315" spans="45:45" ht="16.5" x14ac:dyDescent="0.25">
      <c r="AS315" s="132" t="s">
        <v>898</v>
      </c>
    </row>
    <row r="316" spans="45:45" ht="16.5" x14ac:dyDescent="0.25">
      <c r="AS316" s="132" t="s">
        <v>899</v>
      </c>
    </row>
    <row r="317" spans="45:45" ht="16.5" x14ac:dyDescent="0.25">
      <c r="AS317" s="132" t="s">
        <v>900</v>
      </c>
    </row>
    <row r="318" spans="45:45" ht="16.5" x14ac:dyDescent="0.25">
      <c r="AS318" s="132" t="s">
        <v>901</v>
      </c>
    </row>
    <row r="319" spans="45:45" ht="16.5" x14ac:dyDescent="0.25">
      <c r="AS319" s="132" t="s">
        <v>902</v>
      </c>
    </row>
    <row r="320" spans="45:45" ht="16.5" x14ac:dyDescent="0.25">
      <c r="AS320" s="132" t="s">
        <v>903</v>
      </c>
    </row>
    <row r="321" spans="45:45" ht="16.5" x14ac:dyDescent="0.25">
      <c r="AS321" s="132" t="s">
        <v>904</v>
      </c>
    </row>
    <row r="322" spans="45:45" ht="16.5" x14ac:dyDescent="0.25">
      <c r="AS322" s="132" t="s">
        <v>905</v>
      </c>
    </row>
    <row r="323" spans="45:45" ht="16.5" x14ac:dyDescent="0.25">
      <c r="AS323" s="132" t="s">
        <v>906</v>
      </c>
    </row>
    <row r="324" spans="45:45" ht="16.5" x14ac:dyDescent="0.25">
      <c r="AS324" s="132" t="s">
        <v>907</v>
      </c>
    </row>
    <row r="325" spans="45:45" ht="16.5" x14ac:dyDescent="0.25">
      <c r="AS325" s="132" t="s">
        <v>908</v>
      </c>
    </row>
    <row r="326" spans="45:45" ht="16.5" x14ac:dyDescent="0.25">
      <c r="AS326" s="132" t="s">
        <v>909</v>
      </c>
    </row>
    <row r="327" spans="45:45" ht="16.5" x14ac:dyDescent="0.25">
      <c r="AS327" s="132" t="s">
        <v>910</v>
      </c>
    </row>
    <row r="328" spans="45:45" ht="16.5" x14ac:dyDescent="0.25">
      <c r="AS328" s="132" t="s">
        <v>911</v>
      </c>
    </row>
    <row r="329" spans="45:45" ht="16.5" x14ac:dyDescent="0.25">
      <c r="AS329" s="132" t="s">
        <v>912</v>
      </c>
    </row>
    <row r="330" spans="45:45" ht="16.5" x14ac:dyDescent="0.25">
      <c r="AS330" s="132" t="s">
        <v>913</v>
      </c>
    </row>
    <row r="331" spans="45:45" ht="16.5" x14ac:dyDescent="0.25">
      <c r="AS331" s="132" t="s">
        <v>914</v>
      </c>
    </row>
    <row r="332" spans="45:45" ht="16.5" x14ac:dyDescent="0.25">
      <c r="AS332" s="132" t="s">
        <v>915</v>
      </c>
    </row>
    <row r="333" spans="45:45" ht="16.5" x14ac:dyDescent="0.25">
      <c r="AS333" s="132" t="s">
        <v>916</v>
      </c>
    </row>
    <row r="334" spans="45:45" ht="16.5" x14ac:dyDescent="0.25">
      <c r="AS334" s="132" t="s">
        <v>917</v>
      </c>
    </row>
    <row r="335" spans="45:45" ht="16.5" x14ac:dyDescent="0.25">
      <c r="AS335" s="132" t="s">
        <v>918</v>
      </c>
    </row>
    <row r="336" spans="45:45" ht="16.5" x14ac:dyDescent="0.25">
      <c r="AS336" s="132" t="s">
        <v>919</v>
      </c>
    </row>
    <row r="337" spans="45:45" ht="16.5" x14ac:dyDescent="0.25">
      <c r="AS337" s="132" t="s">
        <v>920</v>
      </c>
    </row>
    <row r="338" spans="45:45" ht="16.5" x14ac:dyDescent="0.25">
      <c r="AS338" s="132" t="s">
        <v>921</v>
      </c>
    </row>
    <row r="339" spans="45:45" ht="16.5" x14ac:dyDescent="0.25">
      <c r="AS339" s="132" t="s">
        <v>922</v>
      </c>
    </row>
    <row r="340" spans="45:45" ht="16.5" x14ac:dyDescent="0.25">
      <c r="AS340" s="132" t="s">
        <v>923</v>
      </c>
    </row>
    <row r="341" spans="45:45" ht="16.5" x14ac:dyDescent="0.25">
      <c r="AS341" s="132" t="s">
        <v>924</v>
      </c>
    </row>
    <row r="342" spans="45:45" ht="16.5" x14ac:dyDescent="0.25">
      <c r="AS342" s="132" t="s">
        <v>925</v>
      </c>
    </row>
    <row r="343" spans="45:45" ht="16.5" x14ac:dyDescent="0.25">
      <c r="AS343" s="132" t="s">
        <v>926</v>
      </c>
    </row>
    <row r="344" spans="45:45" ht="16.5" x14ac:dyDescent="0.25">
      <c r="AS344" s="132" t="s">
        <v>927</v>
      </c>
    </row>
    <row r="345" spans="45:45" ht="16.5" x14ac:dyDescent="0.25">
      <c r="AS345" s="132" t="s">
        <v>928</v>
      </c>
    </row>
    <row r="346" spans="45:45" ht="16.5" x14ac:dyDescent="0.25">
      <c r="AS346" s="132" t="s">
        <v>929</v>
      </c>
    </row>
    <row r="347" spans="45:45" ht="16.5" x14ac:dyDescent="0.25">
      <c r="AS347" s="132" t="s">
        <v>930</v>
      </c>
    </row>
    <row r="348" spans="45:45" ht="16.5" x14ac:dyDescent="0.25">
      <c r="AS348" s="132" t="s">
        <v>931</v>
      </c>
    </row>
    <row r="349" spans="45:45" ht="16.5" x14ac:dyDescent="0.25">
      <c r="AS349" s="132" t="s">
        <v>932</v>
      </c>
    </row>
    <row r="350" spans="45:45" ht="16.5" x14ac:dyDescent="0.25">
      <c r="AS350" s="132" t="s">
        <v>933</v>
      </c>
    </row>
    <row r="351" spans="45:45" ht="16.5" x14ac:dyDescent="0.25">
      <c r="AS351" s="132" t="s">
        <v>934</v>
      </c>
    </row>
    <row r="352" spans="45:45" ht="16.5" x14ac:dyDescent="0.25">
      <c r="AS352" s="132" t="s">
        <v>935</v>
      </c>
    </row>
    <row r="353" spans="45:45" ht="16.5" x14ac:dyDescent="0.25">
      <c r="AS353" s="132" t="s">
        <v>936</v>
      </c>
    </row>
    <row r="354" spans="45:45" ht="16.5" x14ac:dyDescent="0.25">
      <c r="AS354" s="132" t="s">
        <v>937</v>
      </c>
    </row>
    <row r="355" spans="45:45" ht="16.5" x14ac:dyDescent="0.25">
      <c r="AS355" s="132" t="s">
        <v>938</v>
      </c>
    </row>
    <row r="356" spans="45:45" ht="16.5" x14ac:dyDescent="0.25">
      <c r="AS356" s="132" t="s">
        <v>939</v>
      </c>
    </row>
    <row r="357" spans="45:45" ht="16.5" x14ac:dyDescent="0.25">
      <c r="AS357" s="132" t="s">
        <v>940</v>
      </c>
    </row>
    <row r="358" spans="45:45" ht="16.5" x14ac:dyDescent="0.25">
      <c r="AS358" s="132" t="s">
        <v>941</v>
      </c>
    </row>
    <row r="359" spans="45:45" ht="16.5" x14ac:dyDescent="0.25">
      <c r="AS359" s="132" t="s">
        <v>942</v>
      </c>
    </row>
    <row r="360" spans="45:45" ht="16.5" x14ac:dyDescent="0.25">
      <c r="AS360" s="132" t="s">
        <v>943</v>
      </c>
    </row>
    <row r="361" spans="45:45" ht="16.5" x14ac:dyDescent="0.25">
      <c r="AS361" s="132" t="s">
        <v>944</v>
      </c>
    </row>
    <row r="362" spans="45:45" ht="16.5" x14ac:dyDescent="0.25">
      <c r="AS362" s="132" t="s">
        <v>945</v>
      </c>
    </row>
    <row r="363" spans="45:45" ht="16.5" x14ac:dyDescent="0.25">
      <c r="AS363" s="132" t="s">
        <v>946</v>
      </c>
    </row>
    <row r="364" spans="45:45" ht="16.5" x14ac:dyDescent="0.25">
      <c r="AS364" s="132" t="s">
        <v>947</v>
      </c>
    </row>
    <row r="365" spans="45:45" ht="16.5" x14ac:dyDescent="0.25">
      <c r="AS365" s="132" t="s">
        <v>948</v>
      </c>
    </row>
    <row r="366" spans="45:45" ht="16.5" x14ac:dyDescent="0.25">
      <c r="AS366" s="132" t="s">
        <v>949</v>
      </c>
    </row>
    <row r="367" spans="45:45" ht="16.5" x14ac:dyDescent="0.25">
      <c r="AS367" s="132" t="s">
        <v>950</v>
      </c>
    </row>
    <row r="368" spans="45:45" ht="16.5" x14ac:dyDescent="0.25">
      <c r="AS368" s="132" t="s">
        <v>951</v>
      </c>
    </row>
    <row r="369" spans="45:45" ht="16.5" x14ac:dyDescent="0.25">
      <c r="AS369" s="132" t="s">
        <v>952</v>
      </c>
    </row>
    <row r="370" spans="45:45" ht="16.5" x14ac:dyDescent="0.25">
      <c r="AS370" s="132" t="s">
        <v>953</v>
      </c>
    </row>
    <row r="371" spans="45:45" ht="16.5" x14ac:dyDescent="0.25">
      <c r="AS371" s="132" t="s">
        <v>954</v>
      </c>
    </row>
    <row r="372" spans="45:45" ht="16.5" x14ac:dyDescent="0.25">
      <c r="AS372" s="132" t="s">
        <v>955</v>
      </c>
    </row>
    <row r="373" spans="45:45" ht="16.5" x14ac:dyDescent="0.25">
      <c r="AS373" s="132" t="s">
        <v>956</v>
      </c>
    </row>
    <row r="374" spans="45:45" ht="16.5" x14ac:dyDescent="0.25">
      <c r="AS374" s="132" t="s">
        <v>957</v>
      </c>
    </row>
  </sheetData>
  <pageMargins left="0.7" right="0.7" top="0.75" bottom="0.75" header="0.3" footer="0.3"/>
  <tableParts count="23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  <tablePart r:id="rId21"/>
    <tablePart r:id="rId22"/>
    <tablePart r:id="rId2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SOMMAIRE</vt:lpstr>
      <vt:lpstr>BASE</vt:lpstr>
      <vt:lpstr>Listes</vt:lpstr>
      <vt:lpstr>Listes!idr</vt:lpstr>
      <vt:lpstr>ouinon</vt:lpstr>
    </vt:vector>
  </TitlesOfParts>
  <Company>AVIVA Assurances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S012846</dc:creator>
  <cp:lastModifiedBy>Bernard BORDES</cp:lastModifiedBy>
  <dcterms:created xsi:type="dcterms:W3CDTF">2016-10-10T18:27:08Z</dcterms:created>
  <dcterms:modified xsi:type="dcterms:W3CDTF">2016-10-27T13:01:10Z</dcterms:modified>
</cp:coreProperties>
</file>