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555" windowWidth="18960" windowHeight="11865" tabRatio="718"/>
  </bookViews>
  <sheets>
    <sheet name="WWWW" sheetId="149" r:id="rId1"/>
    <sheet name="Feuil1" sheetId="150" r:id="rId2"/>
  </sheets>
  <externalReferences>
    <externalReference r:id="rId3"/>
  </externalReferences>
  <definedNames>
    <definedName name="LANGUE" localSheetId="0">#REF!</definedName>
    <definedName name="LANGUE">#REF!</definedName>
    <definedName name="MPa_to_KSI">'[1]Données materiaux'!$B$2</definedName>
    <definedName name="STEEL_REEL" localSheetId="0">#REF!</definedName>
    <definedName name="STEEL_REEL">#REF!</definedName>
    <definedName name="THICKNESS_SUPPORT" localSheetId="0">#REF!</definedName>
    <definedName name="THICKNESS_SUPPORT">#REF!</definedName>
  </definedNames>
  <calcPr calcId="145621"/>
</workbook>
</file>

<file path=xl/calcChain.xml><?xml version="1.0" encoding="utf-8"?>
<calcChain xmlns="http://schemas.openxmlformats.org/spreadsheetml/2006/main">
  <c r="AJ35" i="149" l="1"/>
  <c r="AI35" i="149"/>
  <c r="AH35" i="149"/>
  <c r="AF35" i="149"/>
  <c r="AE35" i="149"/>
  <c r="AD35" i="149"/>
  <c r="AB35" i="149"/>
  <c r="AA35" i="149"/>
  <c r="Z35" i="149"/>
  <c r="X35" i="149"/>
  <c r="W35" i="149"/>
  <c r="V35" i="149"/>
  <c r="T35" i="149"/>
  <c r="S35" i="149"/>
  <c r="R35" i="149"/>
  <c r="K35" i="149"/>
  <c r="D35" i="149"/>
  <c r="C35" i="149"/>
  <c r="AJ34" i="149"/>
  <c r="K34" i="149"/>
  <c r="D34" i="149"/>
  <c r="K33" i="149"/>
  <c r="D33" i="149"/>
  <c r="AJ27" i="149"/>
  <c r="Z27" i="149"/>
  <c r="K27" i="149"/>
  <c r="D27" i="149"/>
  <c r="R26" i="149"/>
  <c r="R34" i="149" s="1"/>
  <c r="K26" i="149"/>
  <c r="D26" i="149"/>
  <c r="AJ25" i="149"/>
  <c r="AJ33" i="149" s="1"/>
  <c r="K25" i="149"/>
  <c r="D25" i="149"/>
  <c r="AJ19" i="149"/>
  <c r="AI19" i="149"/>
  <c r="AI27" i="149" s="1"/>
  <c r="AH19" i="149"/>
  <c r="AH27" i="149" s="1"/>
  <c r="AF19" i="149"/>
  <c r="AF27" i="149" s="1"/>
  <c r="AE19" i="149"/>
  <c r="AE27" i="149" s="1"/>
  <c r="AD19" i="149"/>
  <c r="AD27" i="149" s="1"/>
  <c r="AB19" i="149"/>
  <c r="AB27" i="149" s="1"/>
  <c r="AA19" i="149"/>
  <c r="AA27" i="149" s="1"/>
  <c r="Z19" i="149"/>
  <c r="X19" i="149"/>
  <c r="X27" i="149" s="1"/>
  <c r="W19" i="149"/>
  <c r="W27" i="149" s="1"/>
  <c r="V19" i="149"/>
  <c r="V27" i="149" s="1"/>
  <c r="T19" i="149"/>
  <c r="T27" i="149" s="1"/>
  <c r="S19" i="149"/>
  <c r="S27" i="149" s="1"/>
  <c r="R19" i="149"/>
  <c r="R27" i="149" s="1"/>
  <c r="K19" i="149"/>
  <c r="D19" i="149"/>
  <c r="C19" i="149"/>
  <c r="C27" i="149" s="1"/>
  <c r="AJ18" i="149"/>
  <c r="AJ26" i="149" s="1"/>
  <c r="AI18" i="149"/>
  <c r="AI26" i="149" s="1"/>
  <c r="AI34" i="149" s="1"/>
  <c r="AH18" i="149"/>
  <c r="AH26" i="149" s="1"/>
  <c r="AH34" i="149" s="1"/>
  <c r="AF18" i="149"/>
  <c r="AF26" i="149" s="1"/>
  <c r="AF34" i="149" s="1"/>
  <c r="AE18" i="149"/>
  <c r="AE26" i="149" s="1"/>
  <c r="AE34" i="149" s="1"/>
  <c r="AD18" i="149"/>
  <c r="AD26" i="149" s="1"/>
  <c r="AD34" i="149" s="1"/>
  <c r="AB18" i="149"/>
  <c r="AB26" i="149" s="1"/>
  <c r="AB34" i="149" s="1"/>
  <c r="AA18" i="149"/>
  <c r="AA26" i="149" s="1"/>
  <c r="AA34" i="149" s="1"/>
  <c r="Z18" i="149"/>
  <c r="Z26" i="149" s="1"/>
  <c r="Z34" i="149" s="1"/>
  <c r="X18" i="149"/>
  <c r="X26" i="149" s="1"/>
  <c r="X34" i="149" s="1"/>
  <c r="W18" i="149"/>
  <c r="W26" i="149" s="1"/>
  <c r="W34" i="149" s="1"/>
  <c r="V18" i="149"/>
  <c r="V26" i="149" s="1"/>
  <c r="V34" i="149" s="1"/>
  <c r="T18" i="149"/>
  <c r="T26" i="149" s="1"/>
  <c r="T34" i="149" s="1"/>
  <c r="S18" i="149"/>
  <c r="S26" i="149" s="1"/>
  <c r="S34" i="149" s="1"/>
  <c r="R18" i="149"/>
  <c r="K18" i="149"/>
  <c r="D18" i="149"/>
  <c r="C18" i="149"/>
  <c r="C26" i="149" s="1"/>
  <c r="C34" i="149" s="1"/>
  <c r="AJ17" i="149"/>
  <c r="AI17" i="149"/>
  <c r="AI25" i="149" s="1"/>
  <c r="AI33" i="149" s="1"/>
  <c r="AH17" i="149"/>
  <c r="AH25" i="149" s="1"/>
  <c r="AH33" i="149" s="1"/>
  <c r="AF17" i="149"/>
  <c r="AF25" i="149" s="1"/>
  <c r="AF33" i="149" s="1"/>
  <c r="AE17" i="149"/>
  <c r="AE25" i="149" s="1"/>
  <c r="AE33" i="149" s="1"/>
  <c r="AD17" i="149"/>
  <c r="AD25" i="149" s="1"/>
  <c r="AD33" i="149" s="1"/>
  <c r="AB17" i="149"/>
  <c r="AB25" i="149" s="1"/>
  <c r="AB33" i="149" s="1"/>
  <c r="AA17" i="149"/>
  <c r="AA25" i="149" s="1"/>
  <c r="AA33" i="149" s="1"/>
  <c r="Z17" i="149"/>
  <c r="Z25" i="149" s="1"/>
  <c r="Z33" i="149" s="1"/>
  <c r="X17" i="149"/>
  <c r="X25" i="149" s="1"/>
  <c r="X33" i="149" s="1"/>
  <c r="W17" i="149"/>
  <c r="W25" i="149" s="1"/>
  <c r="W33" i="149" s="1"/>
  <c r="V17" i="149"/>
  <c r="V25" i="149" s="1"/>
  <c r="V33" i="149" s="1"/>
  <c r="T17" i="149"/>
  <c r="T25" i="149" s="1"/>
  <c r="T33" i="149" s="1"/>
  <c r="S17" i="149"/>
  <c r="S25" i="149" s="1"/>
  <c r="S33" i="149" s="1"/>
  <c r="R17" i="149"/>
  <c r="R25" i="149" s="1"/>
  <c r="R33" i="149" s="1"/>
  <c r="K17" i="149"/>
  <c r="D17" i="149"/>
  <c r="C17" i="149"/>
  <c r="C25" i="149" s="1"/>
  <c r="C33" i="149" s="1"/>
  <c r="K11" i="149"/>
  <c r="G11" i="149"/>
  <c r="F11" i="149"/>
  <c r="E11" i="149"/>
  <c r="D11" i="149"/>
  <c r="K10" i="149"/>
  <c r="G10" i="149"/>
  <c r="F10" i="149"/>
  <c r="E10" i="149"/>
  <c r="D10" i="149"/>
  <c r="K9" i="149"/>
  <c r="G9" i="149"/>
  <c r="F9" i="149"/>
  <c r="E9" i="149"/>
  <c r="D9" i="149"/>
  <c r="F35" i="149" l="1"/>
  <c r="G35" i="149"/>
  <c r="E35" i="149"/>
  <c r="F34" i="149"/>
  <c r="E34" i="149"/>
  <c r="G34" i="149"/>
  <c r="F33" i="149"/>
  <c r="E33" i="149"/>
  <c r="G33" i="149"/>
  <c r="F27" i="149"/>
  <c r="G27" i="149"/>
  <c r="E27" i="149"/>
  <c r="F26" i="149"/>
  <c r="G26" i="149"/>
  <c r="E26" i="149"/>
  <c r="G25" i="149"/>
  <c r="F25" i="149"/>
  <c r="E25" i="149"/>
  <c r="F19" i="149"/>
  <c r="E19" i="149"/>
  <c r="G19" i="149"/>
  <c r="I10" i="149"/>
  <c r="L10" i="149" s="1"/>
  <c r="N10" i="149" s="1"/>
  <c r="O10" i="149" s="1"/>
  <c r="F18" i="149"/>
  <c r="E18" i="149"/>
  <c r="G18" i="149"/>
  <c r="I11" i="149"/>
  <c r="L11" i="149" s="1"/>
  <c r="N11" i="149" s="1"/>
  <c r="O11" i="149" s="1"/>
  <c r="E17" i="149"/>
  <c r="G17" i="149"/>
  <c r="F17" i="149"/>
  <c r="I9" i="149"/>
  <c r="L9" i="149" s="1"/>
  <c r="M9" i="149" s="1"/>
  <c r="I35" i="149" l="1"/>
  <c r="L35" i="149" s="1"/>
  <c r="M35" i="149" s="1"/>
  <c r="N35" i="149"/>
  <c r="O35" i="149" s="1"/>
  <c r="I34" i="149"/>
  <c r="L34" i="149" s="1"/>
  <c r="M34" i="149" s="1"/>
  <c r="I33" i="149"/>
  <c r="L33" i="149" s="1"/>
  <c r="M33" i="149" s="1"/>
  <c r="I27" i="149"/>
  <c r="L27" i="149" s="1"/>
  <c r="M27" i="149" s="1"/>
  <c r="I26" i="149"/>
  <c r="L26" i="149" s="1"/>
  <c r="M26" i="149" s="1"/>
  <c r="I25" i="149"/>
  <c r="L25" i="149" s="1"/>
  <c r="N25" i="149" s="1"/>
  <c r="O25" i="149" s="1"/>
  <c r="I19" i="149"/>
  <c r="L19" i="149" s="1"/>
  <c r="M19" i="149" s="1"/>
  <c r="M10" i="149"/>
  <c r="N9" i="149"/>
  <c r="O9" i="149" s="1"/>
  <c r="I18" i="149"/>
  <c r="L18" i="149" s="1"/>
  <c r="M18" i="149" s="1"/>
  <c r="M11" i="149"/>
  <c r="I17" i="149"/>
  <c r="L17" i="149" s="1"/>
  <c r="M17" i="149" s="1"/>
  <c r="M25" i="149" l="1"/>
  <c r="N34" i="149"/>
  <c r="O34" i="149" s="1"/>
  <c r="N19" i="149"/>
  <c r="O19" i="149" s="1"/>
  <c r="N27" i="149"/>
  <c r="O27" i="149" s="1"/>
  <c r="N33" i="149"/>
  <c r="O33" i="149" s="1"/>
  <c r="N26" i="149"/>
  <c r="O26" i="149" s="1"/>
  <c r="N18" i="149"/>
  <c r="O18" i="149" s="1"/>
  <c r="N17" i="149"/>
  <c r="O17" i="149" s="1"/>
</calcChain>
</file>

<file path=xl/sharedStrings.xml><?xml version="1.0" encoding="utf-8"?>
<sst xmlns="http://schemas.openxmlformats.org/spreadsheetml/2006/main" count="93" uniqueCount="64">
  <si>
    <t>S</t>
  </si>
  <si>
    <t>M16</t>
  </si>
  <si>
    <t xml:space="preserve"> </t>
  </si>
  <si>
    <t>ETAPE 1</t>
  </si>
  <si>
    <t>ETAPE 2</t>
  </si>
  <si>
    <t>ETAPE 3</t>
  </si>
  <si>
    <t>ETAPE 5</t>
  </si>
  <si>
    <t>ETAPE 4</t>
  </si>
  <si>
    <t>ETAPE 6</t>
  </si>
  <si>
    <t>Diamètre nominal</t>
  </si>
  <si>
    <t>Section résistante boulonnerie</t>
  </si>
  <si>
    <t>mm</t>
  </si>
  <si>
    <t>mm²</t>
  </si>
  <si>
    <t>M3</t>
  </si>
  <si>
    <t>M4</t>
  </si>
  <si>
    <t>M5</t>
  </si>
  <si>
    <t>M6</t>
  </si>
  <si>
    <t>M8</t>
  </si>
  <si>
    <t>M10</t>
  </si>
  <si>
    <t>M12</t>
  </si>
  <si>
    <t>M14</t>
  </si>
  <si>
    <t>M18</t>
  </si>
  <si>
    <t>M20</t>
  </si>
  <si>
    <t>M22</t>
  </si>
  <si>
    <t>M24</t>
  </si>
  <si>
    <t>M30</t>
  </si>
  <si>
    <t>M33</t>
  </si>
  <si>
    <t>M36</t>
  </si>
  <si>
    <t>M39</t>
  </si>
  <si>
    <t>M42</t>
  </si>
  <si>
    <t>M48</t>
  </si>
  <si>
    <t>M52</t>
  </si>
  <si>
    <t>M60</t>
  </si>
  <si>
    <t>M68</t>
  </si>
  <si>
    <t>M85</t>
  </si>
  <si>
    <t>M90</t>
  </si>
  <si>
    <t>M95</t>
  </si>
  <si>
    <t>M100</t>
  </si>
  <si>
    <t>M105</t>
  </si>
  <si>
    <t>M110</t>
  </si>
  <si>
    <t>M115</t>
  </si>
  <si>
    <t>M120</t>
  </si>
  <si>
    <t>M125</t>
  </si>
  <si>
    <t>M130</t>
  </si>
  <si>
    <t>M140</t>
  </si>
  <si>
    <t>M150</t>
  </si>
  <si>
    <t>M72</t>
  </si>
  <si>
    <t>M76</t>
  </si>
  <si>
    <t>M80</t>
  </si>
  <si>
    <t>M64</t>
  </si>
  <si>
    <t>M27</t>
  </si>
  <si>
    <t>M56</t>
  </si>
  <si>
    <t>M45</t>
  </si>
  <si>
    <t>Classe de résistance</t>
  </si>
  <si>
    <t>Limite à la rupture Rr</t>
  </si>
  <si>
    <t>Limite élastique Re</t>
  </si>
  <si>
    <t>Ø</t>
  </si>
  <si>
    <t>N/mm²</t>
  </si>
  <si>
    <t>XXXX</t>
  </si>
  <si>
    <t>XXX</t>
  </si>
  <si>
    <t>Y</t>
  </si>
  <si>
    <t xml:space="preserve"> F1</t>
  </si>
  <si>
    <t xml:space="preserve"> F2</t>
  </si>
  <si>
    <t xml:space="preserve"> 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</si>
</sst>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7" formatCode="_-* #,##0\ _€_-;\-* #,##0\ _€_-;_-* &quot;-&quot;??\ _€_-;_-@_-"/>
    <numFmt numFmtId="168" formatCode="_-* #,##0.00\ &quot;F&quot;_-;\-* #,##0.00\ &quot;F&quot;_-;_-* &quot;-&quot;??\ &quot;F&quot;_-;_-@_-"/>
    <numFmt numFmtId="169" formatCode="_-* #,##0.00\ _F_-;\-* #,##0.00\ _F_-;_-* &quot;-&quot;??\ _F_-;_-@_-"/>
    <numFmt numFmtId="170" formatCode="_-* #,##0.0\ _€_-;\-* #,##0.0\ _€_-;_-* &quot;-&quot;??\ _€_-;_-@_-"/>
  </numFmts>
  <fonts count="3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theme="1"/>
      <name val="Times New Roman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i/>
      <sz val="12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22"/>
      <color rgb="FF00B05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1"/>
      <color theme="0"/>
      <name val="Calibri"/>
      <family val="2"/>
      <scheme val="minor"/>
    </font>
    <font>
      <sz val="12"/>
      <color rgb="FF0000FF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rgb="FF002060"/>
        <bgColor indexed="64"/>
      </patternFill>
    </fill>
    <fill>
      <patternFill patternType="solid">
        <fgColor rgb="FFC6EFCE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69">
    <xf numFmtId="0" fontId="0" fillId="0" borderId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10" fillId="11" borderId="10" applyNumberFormat="0" applyAlignment="0" applyProtection="0"/>
    <xf numFmtId="0" fontId="10" fillId="11" borderId="10" applyNumberFormat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3" fillId="0" borderId="11" applyNumberFormat="0" applyFill="0" applyAlignment="0" applyProtection="0"/>
    <xf numFmtId="0" fontId="13" fillId="0" borderId="11" applyNumberFormat="0" applyFill="0" applyAlignment="0" applyProtection="0"/>
    <xf numFmtId="0" fontId="14" fillId="0" borderId="12" applyNumberFormat="0" applyFill="0" applyAlignment="0" applyProtection="0"/>
    <xf numFmtId="0" fontId="14" fillId="0" borderId="12" applyNumberFormat="0" applyFill="0" applyAlignment="0" applyProtection="0"/>
    <xf numFmtId="0" fontId="15" fillId="0" borderId="13" applyNumberFormat="0" applyFill="0" applyAlignment="0" applyProtection="0"/>
    <xf numFmtId="0" fontId="15" fillId="0" borderId="13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7" fillId="0" borderId="0"/>
    <xf numFmtId="0" fontId="3" fillId="0" borderId="0"/>
    <xf numFmtId="0" fontId="20" fillId="0" borderId="0"/>
    <xf numFmtId="0" fontId="17" fillId="10" borderId="14" applyNumberFormat="0" applyAlignment="0" applyProtection="0"/>
    <xf numFmtId="0" fontId="17" fillId="10" borderId="14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5" applyNumberFormat="0" applyFill="0" applyAlignment="0" applyProtection="0"/>
    <xf numFmtId="0" fontId="19" fillId="0" borderId="15" applyNumberFormat="0" applyFill="0" applyAlignment="0" applyProtection="0"/>
    <xf numFmtId="43" fontId="3" fillId="0" borderId="0" applyFont="0" applyFill="0" applyBorder="0" applyAlignment="0" applyProtection="0"/>
    <xf numFmtId="0" fontId="7" fillId="15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2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10" borderId="27" applyNumberFormat="0" applyAlignment="0" applyProtection="0"/>
    <xf numFmtId="0" fontId="26" fillId="0" borderId="28" applyNumberFormat="0" applyFill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1" fillId="25" borderId="29" applyNumberFormat="0" applyFont="0" applyAlignment="0" applyProtection="0"/>
    <xf numFmtId="0" fontId="25" fillId="18" borderId="27" applyNumberFormat="0" applyAlignment="0" applyProtection="0"/>
    <xf numFmtId="0" fontId="9" fillId="2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6" fillId="12" borderId="0" applyNumberFormat="0" applyBorder="0" applyAlignment="0" applyProtection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3" borderId="0" applyNumberFormat="0" applyBorder="0" applyAlignment="0" applyProtection="0"/>
    <xf numFmtId="0" fontId="17" fillId="10" borderId="14" applyNumberFormat="0" applyAlignment="0" applyProtection="0"/>
    <xf numFmtId="0" fontId="1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3" fillId="0" borderId="11" applyNumberFormat="0" applyFill="0" applyAlignment="0" applyProtection="0"/>
    <xf numFmtId="0" fontId="14" fillId="0" borderId="12" applyNumberFormat="0" applyFill="0" applyAlignment="0" applyProtection="0"/>
    <xf numFmtId="0" fontId="15" fillId="0" borderId="13" applyNumberFormat="0" applyFill="0" applyAlignment="0" applyProtection="0"/>
    <xf numFmtId="0" fontId="15" fillId="0" borderId="0" applyNumberFormat="0" applyFill="0" applyBorder="0" applyAlignment="0" applyProtection="0"/>
    <xf numFmtId="0" fontId="10" fillId="11" borderId="10" applyNumberFormat="0" applyAlignment="0" applyProtection="0"/>
    <xf numFmtId="0" fontId="28" fillId="0" borderId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/>
    <xf numFmtId="0" fontId="1" fillId="13" borderId="0" xfId="4" applyFill="1" applyBorder="1"/>
    <xf numFmtId="2" fontId="2" fillId="14" borderId="21" xfId="4" applyNumberFormat="1" applyFont="1" applyFill="1" applyBorder="1" applyAlignment="1" applyProtection="1">
      <alignment horizontal="center" vertical="center" wrapText="1"/>
    </xf>
    <xf numFmtId="2" fontId="2" fillId="14" borderId="22" xfId="4" applyNumberFormat="1" applyFont="1" applyFill="1" applyBorder="1" applyAlignment="1" applyProtection="1">
      <alignment horizontal="center" vertical="center" wrapText="1"/>
    </xf>
    <xf numFmtId="2" fontId="2" fillId="14" borderId="23" xfId="4" applyNumberFormat="1" applyFont="1" applyFill="1" applyBorder="1" applyAlignment="1" applyProtection="1">
      <alignment horizontal="center" vertical="center" wrapText="1"/>
    </xf>
    <xf numFmtId="2" fontId="2" fillId="14" borderId="19" xfId="4" applyNumberFormat="1" applyFont="1" applyFill="1" applyBorder="1" applyAlignment="1" applyProtection="1">
      <alignment horizontal="center" vertical="center" wrapText="1"/>
    </xf>
    <xf numFmtId="2" fontId="23" fillId="14" borderId="17" xfId="4" applyNumberFormat="1" applyFont="1" applyFill="1" applyBorder="1" applyAlignment="1" applyProtection="1">
      <alignment horizontal="center" vertical="center" wrapText="1"/>
    </xf>
    <xf numFmtId="2" fontId="23" fillId="14" borderId="18" xfId="4" applyNumberFormat="1" applyFont="1" applyFill="1" applyBorder="1" applyAlignment="1" applyProtection="1">
      <alignment horizontal="center" vertical="center" wrapText="1"/>
    </xf>
    <xf numFmtId="0" fontId="31" fillId="0" borderId="0" xfId="0" applyFont="1"/>
    <xf numFmtId="167" fontId="2" fillId="14" borderId="2" xfId="48" applyNumberFormat="1" applyFont="1" applyFill="1" applyBorder="1" applyAlignment="1" applyProtection="1">
      <alignment horizontal="center" vertical="center" wrapText="1"/>
    </xf>
    <xf numFmtId="167" fontId="2" fillId="14" borderId="3" xfId="48" applyNumberFormat="1" applyFont="1" applyFill="1" applyBorder="1" applyAlignment="1" applyProtection="1">
      <alignment horizontal="center" vertical="center" wrapText="1"/>
    </xf>
    <xf numFmtId="2" fontId="2" fillId="14" borderId="17" xfId="4" applyNumberFormat="1" applyFont="1" applyFill="1" applyBorder="1" applyAlignment="1" applyProtection="1">
      <alignment horizontal="center" vertical="center" wrapText="1"/>
    </xf>
    <xf numFmtId="2" fontId="2" fillId="14" borderId="16" xfId="4" applyNumberFormat="1" applyFont="1" applyFill="1" applyBorder="1" applyAlignment="1" applyProtection="1">
      <alignment horizontal="center" vertical="center" wrapText="1"/>
    </xf>
    <xf numFmtId="2" fontId="2" fillId="14" borderId="8" xfId="4" applyNumberFormat="1" applyFont="1" applyFill="1" applyBorder="1" applyAlignment="1" applyProtection="1">
      <alignment horizontal="center" vertical="center" wrapText="1"/>
    </xf>
    <xf numFmtId="0" fontId="34" fillId="0" borderId="0" xfId="0" applyFont="1"/>
    <xf numFmtId="167" fontId="35" fillId="26" borderId="8" xfId="48" applyNumberFormat="1" applyFont="1" applyFill="1" applyBorder="1" applyAlignment="1">
      <alignment horizontal="center" vertical="center"/>
    </xf>
    <xf numFmtId="170" fontId="35" fillId="26" borderId="8" xfId="48" applyNumberFormat="1" applyFont="1" applyFill="1" applyBorder="1" applyAlignment="1">
      <alignment horizontal="center" vertical="center"/>
    </xf>
    <xf numFmtId="2" fontId="2" fillId="14" borderId="1" xfId="4" applyNumberFormat="1" applyFont="1" applyFill="1" applyBorder="1" applyAlignment="1" applyProtection="1">
      <alignment horizontal="center" vertical="center" wrapText="1"/>
    </xf>
    <xf numFmtId="2" fontId="2" fillId="14" borderId="2" xfId="4" applyNumberFormat="1" applyFont="1" applyFill="1" applyBorder="1" applyAlignment="1" applyProtection="1">
      <alignment horizontal="center" vertical="center" wrapText="1"/>
    </xf>
    <xf numFmtId="2" fontId="2" fillId="14" borderId="24" xfId="4" applyNumberFormat="1" applyFont="1" applyFill="1" applyBorder="1" applyAlignment="1" applyProtection="1">
      <alignment horizontal="center" vertical="center" wrapText="1"/>
    </xf>
    <xf numFmtId="0" fontId="34" fillId="0" borderId="0" xfId="0" applyFont="1" applyFill="1"/>
    <xf numFmtId="0" fontId="0" fillId="0" borderId="0" xfId="0" applyFill="1"/>
    <xf numFmtId="0" fontId="32" fillId="0" borderId="0" xfId="0" applyFont="1" applyFill="1" applyAlignment="1"/>
    <xf numFmtId="0" fontId="31" fillId="0" borderId="0" xfId="0" applyFont="1" applyBorder="1"/>
    <xf numFmtId="2" fontId="2" fillId="0" borderId="0" xfId="4" applyNumberFormat="1" applyFont="1" applyFill="1" applyBorder="1" applyAlignment="1" applyProtection="1">
      <alignment vertical="center" wrapText="1"/>
    </xf>
    <xf numFmtId="167" fontId="2" fillId="14" borderId="17" xfId="48" applyNumberFormat="1" applyFont="1" applyFill="1" applyBorder="1" applyAlignment="1" applyProtection="1">
      <alignment horizontal="center" vertical="center" wrapText="1"/>
    </xf>
    <xf numFmtId="167" fontId="2" fillId="14" borderId="18" xfId="48" applyNumberFormat="1" applyFont="1" applyFill="1" applyBorder="1" applyAlignment="1" applyProtection="1">
      <alignment horizontal="center" vertical="center" wrapText="1"/>
    </xf>
    <xf numFmtId="2" fontId="2" fillId="14" borderId="25" xfId="4" applyNumberFormat="1" applyFont="1" applyFill="1" applyBorder="1" applyAlignment="1" applyProtection="1">
      <alignment horizontal="center" vertical="center" wrapText="1"/>
    </xf>
    <xf numFmtId="0" fontId="36" fillId="26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wrapText="1"/>
    </xf>
    <xf numFmtId="2" fontId="2" fillId="14" borderId="1" xfId="4" applyNumberFormat="1" applyFont="1" applyFill="1" applyBorder="1" applyAlignment="1" applyProtection="1">
      <alignment horizontal="center" vertical="center" wrapText="1"/>
    </xf>
    <xf numFmtId="0" fontId="30" fillId="0" borderId="0" xfId="0" applyFont="1" applyBorder="1" applyAlignment="1">
      <alignment horizontal="center" vertical="center"/>
    </xf>
    <xf numFmtId="2" fontId="2" fillId="14" borderId="16" xfId="4" applyNumberFormat="1" applyFont="1" applyFill="1" applyBorder="1" applyAlignment="1" applyProtection="1">
      <alignment horizontal="center" vertical="center" wrapText="1"/>
    </xf>
    <xf numFmtId="2" fontId="2" fillId="14" borderId="2" xfId="4" applyNumberFormat="1" applyFont="1" applyFill="1" applyBorder="1" applyAlignment="1" applyProtection="1">
      <alignment horizontal="center" vertical="center" wrapText="1"/>
    </xf>
    <xf numFmtId="2" fontId="2" fillId="14" borderId="17" xfId="4" applyNumberFormat="1" applyFont="1" applyFill="1" applyBorder="1" applyAlignment="1" applyProtection="1">
      <alignment horizontal="center" vertical="center" wrapText="1"/>
    </xf>
    <xf numFmtId="2" fontId="2" fillId="14" borderId="3" xfId="4" applyNumberFormat="1" applyFont="1" applyFill="1" applyBorder="1" applyAlignment="1" applyProtection="1">
      <alignment horizontal="center" vertical="center" wrapText="1"/>
    </xf>
    <xf numFmtId="167" fontId="2" fillId="14" borderId="19" xfId="48" applyNumberFormat="1" applyFont="1" applyFill="1" applyBorder="1" applyAlignment="1" applyProtection="1">
      <alignment horizontal="center" vertical="center" wrapText="1"/>
    </xf>
    <xf numFmtId="167" fontId="2" fillId="14" borderId="20" xfId="48" applyNumberFormat="1" applyFont="1" applyFill="1" applyBorder="1" applyAlignment="1" applyProtection="1">
      <alignment horizontal="center" vertical="center" wrapText="1"/>
    </xf>
    <xf numFmtId="167" fontId="2" fillId="14" borderId="21" xfId="48" applyNumberFormat="1" applyFont="1" applyFill="1" applyBorder="1" applyAlignment="1" applyProtection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3" fillId="27" borderId="0" xfId="0" applyFont="1" applyFill="1" applyAlignment="1">
      <alignment horizontal="center"/>
    </xf>
    <xf numFmtId="0" fontId="33" fillId="0" borderId="0" xfId="0" applyFont="1" applyFill="1" applyAlignment="1">
      <alignment horizontal="center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0" xfId="0" applyFont="1" applyFill="1"/>
    <xf numFmtId="2" fontId="22" fillId="0" borderId="8" xfId="4" applyNumberFormat="1" applyFont="1" applyFill="1" applyBorder="1" applyAlignment="1" applyProtection="1">
      <alignment horizontal="center" vertical="center" wrapText="1"/>
    </xf>
    <xf numFmtId="167" fontId="37" fillId="0" borderId="8" xfId="48" applyNumberFormat="1" applyFont="1" applyFill="1" applyBorder="1" applyAlignment="1" applyProtection="1">
      <alignment horizontal="center" vertical="center" wrapText="1"/>
    </xf>
    <xf numFmtId="2" fontId="29" fillId="0" borderId="8" xfId="4" applyNumberFormat="1" applyFont="1" applyFill="1" applyBorder="1" applyAlignment="1" applyProtection="1">
      <alignment horizontal="center" vertical="center" wrapText="1"/>
    </xf>
    <xf numFmtId="2" fontId="22" fillId="0" borderId="7" xfId="4" applyNumberFormat="1" applyFont="1" applyFill="1" applyBorder="1" applyAlignment="1" applyProtection="1">
      <alignment horizontal="center" vertical="center" wrapText="1"/>
    </xf>
    <xf numFmtId="2" fontId="22" fillId="0" borderId="4" xfId="4" applyNumberFormat="1" applyFont="1" applyFill="1" applyBorder="1" applyAlignment="1" applyProtection="1">
      <alignment horizontal="center" vertical="center" wrapText="1"/>
    </xf>
    <xf numFmtId="2" fontId="22" fillId="0" borderId="5" xfId="4" applyNumberFormat="1" applyFont="1" applyFill="1" applyBorder="1" applyAlignment="1" applyProtection="1">
      <alignment horizontal="center" vertical="center" wrapText="1"/>
    </xf>
    <xf numFmtId="167" fontId="37" fillId="0" borderId="5" xfId="48" applyNumberFormat="1" applyFont="1" applyFill="1" applyBorder="1" applyAlignment="1" applyProtection="1">
      <alignment horizontal="center" vertical="center" wrapText="1"/>
    </xf>
    <xf numFmtId="2" fontId="29" fillId="0" borderId="5" xfId="4" applyNumberFormat="1" applyFont="1" applyFill="1" applyBorder="1" applyAlignment="1" applyProtection="1">
      <alignment horizontal="center" vertical="center" wrapText="1"/>
    </xf>
    <xf numFmtId="2" fontId="23" fillId="0" borderId="6" xfId="4" applyNumberFormat="1" applyFont="1" applyFill="1" applyBorder="1" applyAlignment="1" applyProtection="1">
      <alignment horizontal="center" vertical="center" wrapText="1"/>
    </xf>
    <xf numFmtId="2" fontId="22" fillId="0" borderId="6" xfId="4" applyNumberFormat="1" applyFont="1" applyFill="1" applyBorder="1" applyAlignment="1" applyProtection="1">
      <alignment horizontal="center" vertical="center" wrapText="1"/>
    </xf>
    <xf numFmtId="2" fontId="22" fillId="0" borderId="1" xfId="4" applyNumberFormat="1" applyFont="1" applyFill="1" applyBorder="1" applyAlignment="1" applyProtection="1">
      <alignment horizontal="center" vertical="center" wrapText="1"/>
    </xf>
    <xf numFmtId="2" fontId="22" fillId="0" borderId="2" xfId="4" applyNumberFormat="1" applyFont="1" applyFill="1" applyBorder="1" applyAlignment="1" applyProtection="1">
      <alignment horizontal="center" vertical="center" wrapText="1"/>
    </xf>
    <xf numFmtId="167" fontId="37" fillId="0" borderId="2" xfId="48" applyNumberFormat="1" applyFont="1" applyFill="1" applyBorder="1" applyAlignment="1" applyProtection="1">
      <alignment horizontal="center" vertical="center" wrapText="1"/>
    </xf>
    <xf numFmtId="2" fontId="29" fillId="0" borderId="2" xfId="4" applyNumberFormat="1" applyFont="1" applyFill="1" applyBorder="1" applyAlignment="1" applyProtection="1">
      <alignment horizontal="center" vertical="center" wrapText="1"/>
    </xf>
    <xf numFmtId="2" fontId="23" fillId="0" borderId="3" xfId="4" applyNumberFormat="1" applyFont="1" applyFill="1" applyBorder="1" applyAlignment="1" applyProtection="1">
      <alignment horizontal="center" vertical="center" wrapText="1"/>
    </xf>
    <xf numFmtId="2" fontId="23" fillId="0" borderId="9" xfId="4" applyNumberFormat="1" applyFont="1" applyFill="1" applyBorder="1" applyAlignment="1" applyProtection="1">
      <alignment horizontal="center" vertical="center" wrapText="1"/>
    </xf>
    <xf numFmtId="2" fontId="22" fillId="0" borderId="3" xfId="4" applyNumberFormat="1" applyFont="1" applyFill="1" applyBorder="1" applyAlignment="1" applyProtection="1">
      <alignment horizontal="center" vertical="center" wrapText="1"/>
    </xf>
    <xf numFmtId="2" fontId="22" fillId="0" borderId="9" xfId="4" applyNumberFormat="1" applyFont="1" applyFill="1" applyBorder="1" applyAlignment="1" applyProtection="1">
      <alignment horizontal="center" vertical="center" wrapText="1"/>
    </xf>
    <xf numFmtId="167" fontId="37" fillId="0" borderId="35" xfId="48" applyNumberFormat="1" applyFont="1" applyFill="1" applyBorder="1" applyAlignment="1" applyProtection="1">
      <alignment horizontal="center" vertical="center" wrapText="1"/>
    </xf>
    <xf numFmtId="167" fontId="37" fillId="0" borderId="30" xfId="48" applyNumberFormat="1" applyFont="1" applyFill="1" applyBorder="1" applyAlignment="1" applyProtection="1">
      <alignment horizontal="center" vertical="center" wrapText="1"/>
    </xf>
    <xf numFmtId="167" fontId="37" fillId="0" borderId="31" xfId="48" applyNumberFormat="1" applyFont="1" applyFill="1" applyBorder="1" applyAlignment="1" applyProtection="1">
      <alignment horizontal="center" vertical="center" wrapText="1"/>
    </xf>
    <xf numFmtId="2" fontId="2" fillId="0" borderId="36" xfId="4" applyNumberFormat="1" applyFont="1" applyFill="1" applyBorder="1" applyAlignment="1" applyProtection="1">
      <alignment horizontal="center" vertical="center" wrapText="1"/>
    </xf>
    <xf numFmtId="2" fontId="2" fillId="0" borderId="34" xfId="4" applyNumberFormat="1" applyFont="1" applyFill="1" applyBorder="1" applyAlignment="1" applyProtection="1">
      <alignment horizontal="center" vertical="center" wrapText="1"/>
    </xf>
    <xf numFmtId="2" fontId="2" fillId="0" borderId="32" xfId="4" applyNumberFormat="1" applyFont="1" applyFill="1" applyBorder="1" applyAlignment="1" applyProtection="1">
      <alignment horizontal="center" vertical="center" wrapText="1"/>
    </xf>
    <xf numFmtId="2" fontId="29" fillId="0" borderId="3" xfId="4" applyNumberFormat="1" applyFont="1" applyFill="1" applyBorder="1" applyAlignment="1" applyProtection="1">
      <alignment horizontal="center" vertical="center" wrapText="1"/>
    </xf>
    <xf numFmtId="2" fontId="29" fillId="0" borderId="9" xfId="4" applyNumberFormat="1" applyFont="1" applyFill="1" applyBorder="1" applyAlignment="1" applyProtection="1">
      <alignment horizontal="center" vertical="center" wrapText="1"/>
    </xf>
    <xf numFmtId="2" fontId="29" fillId="0" borderId="6" xfId="4" applyNumberFormat="1" applyFont="1" applyFill="1" applyBorder="1" applyAlignment="1" applyProtection="1">
      <alignment horizontal="center" vertical="center" wrapText="1"/>
    </xf>
  </cellXfs>
  <cellStyles count="169">
    <cellStyle name="20 % - Accent1 2" xfId="49"/>
    <cellStyle name="20 % - Accent2 2" xfId="50"/>
    <cellStyle name="20 % - Accent3 2" xfId="51"/>
    <cellStyle name="20 % - Accent4 2" xfId="52"/>
    <cellStyle name="20 % - Accent5 2" xfId="53"/>
    <cellStyle name="20 % - Accent6 2" xfId="54"/>
    <cellStyle name="40 % - Accent1 2" xfId="55"/>
    <cellStyle name="40 % - Accent2 2" xfId="56"/>
    <cellStyle name="40 % - Accent3 2" xfId="57"/>
    <cellStyle name="40 % - Accent4 2" xfId="58"/>
    <cellStyle name="40 % - Accent5 2" xfId="59"/>
    <cellStyle name="40 % - Accent6 2" xfId="60"/>
    <cellStyle name="60 % - Accent1 2" xfId="61"/>
    <cellStyle name="60 % - Accent2 2" xfId="62"/>
    <cellStyle name="60 % - Accent3 2" xfId="63"/>
    <cellStyle name="60 % - Accent4 2" xfId="64"/>
    <cellStyle name="60 % - Accent5 2" xfId="65"/>
    <cellStyle name="60 % - Accent6 2" xfId="66"/>
    <cellStyle name="Accent1 2" xfId="8"/>
    <cellStyle name="Accent1 3" xfId="7"/>
    <cellStyle name="Accent2 2" xfId="10"/>
    <cellStyle name="Accent2 3" xfId="9"/>
    <cellStyle name="Accent3 2" xfId="12"/>
    <cellStyle name="Accent3 3" xfId="11"/>
    <cellStyle name="Accent4 2" xfId="14"/>
    <cellStyle name="Accent4 3" xfId="13"/>
    <cellStyle name="Accent5 2" xfId="16"/>
    <cellStyle name="Accent5 3" xfId="15"/>
    <cellStyle name="Accent6 2" xfId="18"/>
    <cellStyle name="Accent6 3" xfId="17"/>
    <cellStyle name="Avertissement 2" xfId="67"/>
    <cellStyle name="Bad" xfId="19"/>
    <cellStyle name="Bad 2" xfId="20"/>
    <cellStyle name="Calcul 2" xfId="68"/>
    <cellStyle name="Cellule liée 2" xfId="69"/>
    <cellStyle name="Check Cell" xfId="21"/>
    <cellStyle name="Check Cell 2" xfId="22"/>
    <cellStyle name="Commentaire 2" xfId="70"/>
    <cellStyle name="Commentaire 2 10" xfId="71"/>
    <cellStyle name="Commentaire 2 10 2" xfId="72"/>
    <cellStyle name="Commentaire 2 11" xfId="73"/>
    <cellStyle name="Commentaire 2 2" xfId="74"/>
    <cellStyle name="Commentaire 2 2 2" xfId="75"/>
    <cellStyle name="Commentaire 2 3" xfId="76"/>
    <cellStyle name="Commentaire 2 3 2" xfId="77"/>
    <cellStyle name="Commentaire 2 4" xfId="78"/>
    <cellStyle name="Commentaire 2 4 2" xfId="79"/>
    <cellStyle name="Commentaire 2 5" xfId="80"/>
    <cellStyle name="Commentaire 2 5 2" xfId="81"/>
    <cellStyle name="Commentaire 2 6" xfId="82"/>
    <cellStyle name="Commentaire 2 6 2" xfId="83"/>
    <cellStyle name="Commentaire 2 7" xfId="84"/>
    <cellStyle name="Commentaire 2 7 2" xfId="85"/>
    <cellStyle name="Commentaire 2 8" xfId="86"/>
    <cellStyle name="Commentaire 2 8 2" xfId="87"/>
    <cellStyle name="Commentaire 2 9" xfId="88"/>
    <cellStyle name="Commentaire 2 9 2" xfId="89"/>
    <cellStyle name="Entrée 2" xfId="90"/>
    <cellStyle name="Explanatory Text" xfId="23"/>
    <cellStyle name="Explanatory Text 2" xfId="24"/>
    <cellStyle name="Good" xfId="25"/>
    <cellStyle name="Good 2" xfId="26"/>
    <cellStyle name="Heading 1" xfId="27"/>
    <cellStyle name="Heading 1 2" xfId="28"/>
    <cellStyle name="Heading 2" xfId="29"/>
    <cellStyle name="Heading 2 2" xfId="30"/>
    <cellStyle name="Heading 3" xfId="31"/>
    <cellStyle name="Heading 3 2" xfId="32"/>
    <cellStyle name="Heading 4" xfId="33"/>
    <cellStyle name="Heading 4 2" xfId="34"/>
    <cellStyle name="Insatisfaisant 2" xfId="91"/>
    <cellStyle name="Lien hypertexte 2" xfId="92"/>
    <cellStyle name="Milliers" xfId="48" builtinId="3"/>
    <cellStyle name="Milliers 2" xfId="94"/>
    <cellStyle name="Milliers 2 10" xfId="95"/>
    <cellStyle name="Milliers 2 10 2" xfId="96"/>
    <cellStyle name="Milliers 2 11" xfId="97"/>
    <cellStyle name="Milliers 2 2" xfId="98"/>
    <cellStyle name="Milliers 2 2 2" xfId="99"/>
    <cellStyle name="Milliers 2 3" xfId="100"/>
    <cellStyle name="Milliers 2 3 2" xfId="101"/>
    <cellStyle name="Milliers 2 4" xfId="102"/>
    <cellStyle name="Milliers 2 4 2" xfId="103"/>
    <cellStyle name="Milliers 2 5" xfId="104"/>
    <cellStyle name="Milliers 2 5 2" xfId="105"/>
    <cellStyle name="Milliers 2 6" xfId="106"/>
    <cellStyle name="Milliers 2 6 2" xfId="107"/>
    <cellStyle name="Milliers 2 7" xfId="108"/>
    <cellStyle name="Milliers 2 7 2" xfId="109"/>
    <cellStyle name="Milliers 2 8" xfId="110"/>
    <cellStyle name="Milliers 2 8 2" xfId="111"/>
    <cellStyle name="Milliers 2 9" xfId="112"/>
    <cellStyle name="Milliers 2 9 2" xfId="113"/>
    <cellStyle name="Milliers 3" xfId="114"/>
    <cellStyle name="Milliers 4" xfId="115"/>
    <cellStyle name="Milliers 4 2" xfId="116"/>
    <cellStyle name="Milliers 5" xfId="117"/>
    <cellStyle name="Milliers 5 2" xfId="118"/>
    <cellStyle name="Milliers 5 3" xfId="119"/>
    <cellStyle name="Milliers 6" xfId="120"/>
    <cellStyle name="Milliers 6 2" xfId="121"/>
    <cellStyle name="Milliers 6 3" xfId="122"/>
    <cellStyle name="Milliers 7" xfId="93"/>
    <cellStyle name="Monétaire 2" xfId="123"/>
    <cellStyle name="Monétaire 2 10" xfId="124"/>
    <cellStyle name="Monétaire 2 10 2" xfId="125"/>
    <cellStyle name="Monétaire 2 11" xfId="126"/>
    <cellStyle name="Monétaire 2 2" xfId="127"/>
    <cellStyle name="Monétaire 2 2 2" xfId="128"/>
    <cellStyle name="Monétaire 2 3" xfId="129"/>
    <cellStyle name="Monétaire 2 3 2" xfId="130"/>
    <cellStyle name="Monétaire 2 4" xfId="131"/>
    <cellStyle name="Monétaire 2 4 2" xfId="132"/>
    <cellStyle name="Monétaire 2 5" xfId="133"/>
    <cellStyle name="Monétaire 2 5 2" xfId="134"/>
    <cellStyle name="Monétaire 2 6" xfId="135"/>
    <cellStyle name="Monétaire 2 6 2" xfId="136"/>
    <cellStyle name="Monétaire 2 7" xfId="137"/>
    <cellStyle name="Monétaire 2 7 2" xfId="138"/>
    <cellStyle name="Monétaire 2 8" xfId="139"/>
    <cellStyle name="Monétaire 2 8 2" xfId="140"/>
    <cellStyle name="Monétaire 2 9" xfId="141"/>
    <cellStyle name="Monétaire 2 9 2" xfId="142"/>
    <cellStyle name="Neutral" xfId="35"/>
    <cellStyle name="Neutral 2" xfId="36"/>
    <cellStyle name="Neutre 2" xfId="143"/>
    <cellStyle name="Normal" xfId="0" builtinId="0"/>
    <cellStyle name="Normal 2" xfId="1"/>
    <cellStyle name="Normal 2 2" xfId="4"/>
    <cellStyle name="Normal 2 3" xfId="37"/>
    <cellStyle name="Normal 3" xfId="2"/>
    <cellStyle name="Normal 3 2" xfId="145"/>
    <cellStyle name="Normal 3 3" xfId="144"/>
    <cellStyle name="Normal 4" xfId="3"/>
    <cellStyle name="Normal 4 2" xfId="5"/>
    <cellStyle name="Normal 4 2 2" xfId="146"/>
    <cellStyle name="Normal 4 3" xfId="38"/>
    <cellStyle name="Normal 4 3 2" xfId="148"/>
    <cellStyle name="Normal 4 3 2 2" xfId="149"/>
    <cellStyle name="Normal 4 3 3" xfId="150"/>
    <cellStyle name="Normal 4 3 4" xfId="147"/>
    <cellStyle name="Normal 4 4" xfId="151"/>
    <cellStyle name="Normal 5" xfId="39"/>
    <cellStyle name="Normal 5 2" xfId="152"/>
    <cellStyle name="Normal 6" xfId="6"/>
    <cellStyle name="Normal 7" xfId="168"/>
    <cellStyle name="Output" xfId="40"/>
    <cellStyle name="Output 2" xfId="41"/>
    <cellStyle name="Percent 2" xfId="42"/>
    <cellStyle name="Pourcentage 2" xfId="43"/>
    <cellStyle name="Pourcentage 2 2" xfId="153"/>
    <cellStyle name="Pourcentage 2 3" xfId="154"/>
    <cellStyle name="Pourcentage 3" xfId="155"/>
    <cellStyle name="Pourcentage 3 2" xfId="156"/>
    <cellStyle name="Pourcentage 3 3" xfId="157"/>
    <cellStyle name="Pourcentage 4" xfId="158"/>
    <cellStyle name="Satisfaisant 2" xfId="159"/>
    <cellStyle name="Sortie 2" xfId="160"/>
    <cellStyle name="Texte explicatif 2" xfId="161"/>
    <cellStyle name="Title" xfId="44"/>
    <cellStyle name="Title 2" xfId="45"/>
    <cellStyle name="Titre 2" xfId="162"/>
    <cellStyle name="Titre 1 2" xfId="163"/>
    <cellStyle name="Titre 2 2" xfId="164"/>
    <cellStyle name="Titre 3 2" xfId="165"/>
    <cellStyle name="Titre 4 2" xfId="166"/>
    <cellStyle name="Total 2" xfId="47"/>
    <cellStyle name="Total 3" xfId="46"/>
    <cellStyle name="Vérification 2" xfId="167"/>
  </cellStyles>
  <dxfs count="0"/>
  <tableStyles count="0" defaultTableStyle="TableStyleMedium9" defaultPivotStyle="PivotStyleLight16"/>
  <colors>
    <mruColors>
      <color rgb="FFC6EFCE"/>
      <color rgb="FF0000FF"/>
      <color rgb="FF9C0006"/>
      <color rgb="FFFFC7CE"/>
      <color rgb="FF0061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1</xdr:row>
          <xdr:rowOff>9525</xdr:rowOff>
        </xdr:from>
        <xdr:to>
          <xdr:col>23</xdr:col>
          <xdr:colOff>9525</xdr:colOff>
          <xdr:row>3</xdr:row>
          <xdr:rowOff>0</xdr:rowOff>
        </xdr:to>
        <xdr:sp macro="" textlink="">
          <xdr:nvSpPr>
            <xdr:cNvPr id="130049" name="CommandButton1" hidden="1">
              <a:extLst>
                <a:ext uri="{63B3BB69-23CF-44E3-9099-C40C66FF867C}">
                  <a14:compatExt spid="_x0000_s130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</xdr:row>
          <xdr:rowOff>9525</xdr:rowOff>
        </xdr:from>
        <xdr:to>
          <xdr:col>10</xdr:col>
          <xdr:colOff>0</xdr:colOff>
          <xdr:row>2</xdr:row>
          <xdr:rowOff>200025</xdr:rowOff>
        </xdr:to>
        <xdr:sp macro="" textlink="">
          <xdr:nvSpPr>
            <xdr:cNvPr id="130050" name="CommandButton2" hidden="1">
              <a:extLst>
                <a:ext uri="{63B3BB69-23CF-44E3-9099-C40C66FF867C}">
                  <a14:compatExt spid="_x0000_s130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</xdr:row>
          <xdr:rowOff>9525</xdr:rowOff>
        </xdr:from>
        <xdr:to>
          <xdr:col>16</xdr:col>
          <xdr:colOff>0</xdr:colOff>
          <xdr:row>3</xdr:row>
          <xdr:rowOff>0</xdr:rowOff>
        </xdr:to>
        <xdr:sp macro="" textlink="">
          <xdr:nvSpPr>
            <xdr:cNvPr id="130051" name="CommandButton3" hidden="1">
              <a:extLst>
                <a:ext uri="{63B3BB69-23CF-44E3-9099-C40C66FF867C}">
                  <a14:compatExt spid="_x0000_s130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3</xdr:row>
          <xdr:rowOff>76200</xdr:rowOff>
        </xdr:from>
        <xdr:to>
          <xdr:col>16</xdr:col>
          <xdr:colOff>0</xdr:colOff>
          <xdr:row>4</xdr:row>
          <xdr:rowOff>285750</xdr:rowOff>
        </xdr:to>
        <xdr:sp macro="" textlink="">
          <xdr:nvSpPr>
            <xdr:cNvPr id="130052" name="CommandButton4" hidden="1">
              <a:extLst>
                <a:ext uri="{63B3BB69-23CF-44E3-9099-C40C66FF867C}">
                  <a14:compatExt spid="_x0000_s130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</xdr:row>
          <xdr:rowOff>9525</xdr:rowOff>
        </xdr:from>
        <xdr:to>
          <xdr:col>19</xdr:col>
          <xdr:colOff>0</xdr:colOff>
          <xdr:row>3</xdr:row>
          <xdr:rowOff>0</xdr:rowOff>
        </xdr:to>
        <xdr:sp macro="" textlink="">
          <xdr:nvSpPr>
            <xdr:cNvPr id="130053" name="CommandButton5" hidden="1">
              <a:extLst>
                <a:ext uri="{63B3BB69-23CF-44E3-9099-C40C66FF867C}">
                  <a14:compatExt spid="_x0000_s130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190500</xdr:colOff>
      <xdr:row>1</xdr:row>
      <xdr:rowOff>104775</xdr:rowOff>
    </xdr:from>
    <xdr:to>
      <xdr:col>10</xdr:col>
      <xdr:colOff>542925</xdr:colOff>
      <xdr:row>2</xdr:row>
      <xdr:rowOff>95250</xdr:rowOff>
    </xdr:to>
    <xdr:sp macro="" textlink="">
      <xdr:nvSpPr>
        <xdr:cNvPr id="7" name="Flèche droite 6"/>
        <xdr:cNvSpPr/>
      </xdr:nvSpPr>
      <xdr:spPr>
        <a:xfrm>
          <a:off x="6858000" y="476250"/>
          <a:ext cx="352425" cy="190500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228600</xdr:colOff>
      <xdr:row>1</xdr:row>
      <xdr:rowOff>104775</xdr:rowOff>
    </xdr:from>
    <xdr:to>
      <xdr:col>13</xdr:col>
      <xdr:colOff>581025</xdr:colOff>
      <xdr:row>2</xdr:row>
      <xdr:rowOff>95250</xdr:rowOff>
    </xdr:to>
    <xdr:sp macro="" textlink="">
      <xdr:nvSpPr>
        <xdr:cNvPr id="8" name="Flèche droite 7"/>
        <xdr:cNvSpPr/>
      </xdr:nvSpPr>
      <xdr:spPr>
        <a:xfrm>
          <a:off x="9182100" y="476250"/>
          <a:ext cx="352425" cy="190500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219075</xdr:colOff>
      <xdr:row>1</xdr:row>
      <xdr:rowOff>104775</xdr:rowOff>
    </xdr:from>
    <xdr:to>
      <xdr:col>16</xdr:col>
      <xdr:colOff>571500</xdr:colOff>
      <xdr:row>2</xdr:row>
      <xdr:rowOff>95250</xdr:rowOff>
    </xdr:to>
    <xdr:sp macro="" textlink="">
      <xdr:nvSpPr>
        <xdr:cNvPr id="9" name="Flèche droite 8"/>
        <xdr:cNvSpPr/>
      </xdr:nvSpPr>
      <xdr:spPr>
        <a:xfrm>
          <a:off x="11458575" y="476250"/>
          <a:ext cx="352425" cy="190500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219075</xdr:colOff>
      <xdr:row>1</xdr:row>
      <xdr:rowOff>104775</xdr:rowOff>
    </xdr:from>
    <xdr:to>
      <xdr:col>7</xdr:col>
      <xdr:colOff>571500</xdr:colOff>
      <xdr:row>2</xdr:row>
      <xdr:rowOff>95250</xdr:rowOff>
    </xdr:to>
    <xdr:sp macro="" textlink="">
      <xdr:nvSpPr>
        <xdr:cNvPr id="10" name="Flèche droite 9"/>
        <xdr:cNvSpPr/>
      </xdr:nvSpPr>
      <xdr:spPr>
        <a:xfrm>
          <a:off x="4552950" y="476250"/>
          <a:ext cx="352425" cy="190500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_Biblioth&#232;que/DD%20Jolan/00-DOCUMENTATION/AFFAIRES%20EXEMPLES/06_Autres/Alfa%20Laval/ADM2000%20-%20CPV/db_150035_00_A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Calcul béton"/>
      <sheetName val="geometrie échangeur"/>
      <sheetName val="geometrie pieds"/>
      <sheetName val="snow and ice"/>
      <sheetName val="wind "/>
      <sheetName val="earthquake"/>
      <sheetName val="Nozzles loads"/>
      <sheetName val="other loads"/>
      <sheetName val="Vérification"/>
      <sheetName val="Verif combinaisons"/>
      <sheetName val="calcul des vis"/>
      <sheetName val="note de calcul"/>
      <sheetName val="données géometriques"/>
      <sheetName val="Données materiaux"/>
      <sheetName val="ASME3"/>
      <sheetName val="ASME8"/>
      <sheetName val="ADM2000"/>
      <sheetName val="Verif chargements"/>
      <sheetName val="coeff_chargements"/>
      <sheetName val="txt_titres"/>
      <sheetName val="txt_tableau_chargements"/>
      <sheetName val="mac_geom_echangeur"/>
      <sheetName val="mac_geom_pieds_plats"/>
      <sheetName val="mac_geom_pieds_carrés"/>
      <sheetName val="mac_geom_pieds_pleins"/>
      <sheetName val="mac_geom_pieds_equerres"/>
      <sheetName val="mac_geom_pieds_CP120H"/>
      <sheetName val="mac_geom_pieds_CP120V"/>
      <sheetName val="mac_recuperation_support"/>
      <sheetName val="mac_generation_maillage"/>
      <sheetName val="mac_chargement"/>
      <sheetName val="mac_prise_de_vue_chargement"/>
      <sheetName val="mac_param_results"/>
      <sheetName val="mac_result"/>
      <sheetName val="mac_deselection"/>
      <sheetName val="mac_view"/>
      <sheetName val="mac_png"/>
      <sheetName val="mac_decalage"/>
      <sheetName val="mac_decalage_ancrage"/>
      <sheetName val="mac_decalage_renforts_pieds"/>
      <sheetName val="mac_000_lancement"/>
      <sheetName val="F_vis"/>
      <sheetName val="Valeurs_contraintes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">
          <cell r="B2">
            <v>0.14503774389728311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1:AM104"/>
  <sheetViews>
    <sheetView tabSelected="1" workbookViewId="0">
      <selection activeCell="S9" sqref="S9"/>
    </sheetView>
  </sheetViews>
  <sheetFormatPr baseColWidth="10" defaultRowHeight="15" x14ac:dyDescent="0.25"/>
  <cols>
    <col min="1" max="1" width="2.5703125" style="3" customWidth="1"/>
    <col min="2" max="2" width="2.28515625" style="3" customWidth="1"/>
    <col min="3" max="3" width="14.42578125" style="3" bestFit="1" customWidth="1"/>
    <col min="4" max="4" width="13.7109375" style="3" customWidth="1"/>
    <col min="5" max="5" width="11.42578125" style="3"/>
    <col min="6" max="6" width="10.28515625" style="3" bestFit="1" customWidth="1"/>
    <col min="7" max="7" width="12.7109375" style="3" customWidth="1"/>
    <col min="8" max="9" width="11.42578125" style="3"/>
    <col min="10" max="10" width="12.140625" style="3" bestFit="1" customWidth="1"/>
    <col min="11" max="17" width="11.42578125" style="3"/>
    <col min="18" max="36" width="10.7109375" style="3" customWidth="1"/>
    <col min="37" max="16384" width="11.42578125" style="3"/>
  </cols>
  <sheetData>
    <row r="1" spans="2:39" ht="29.25" thickBot="1" x14ac:dyDescent="0.5">
      <c r="C1" s="44" t="s">
        <v>3</v>
      </c>
      <c r="D1" s="44"/>
      <c r="E1" s="44"/>
      <c r="F1" s="44"/>
      <c r="G1" s="44"/>
      <c r="H1" s="17"/>
      <c r="I1" s="45" t="s">
        <v>4</v>
      </c>
      <c r="J1" s="45"/>
      <c r="K1" s="23"/>
      <c r="L1" s="44" t="s">
        <v>5</v>
      </c>
      <c r="M1" s="44"/>
      <c r="N1" s="23"/>
      <c r="O1" s="45" t="s">
        <v>7</v>
      </c>
      <c r="P1" s="45"/>
      <c r="Q1" s="23"/>
      <c r="R1" s="45" t="s">
        <v>6</v>
      </c>
      <c r="S1" s="45"/>
      <c r="T1" s="24"/>
      <c r="U1" s="25"/>
      <c r="V1" s="45" t="s">
        <v>8</v>
      </c>
      <c r="W1" s="45"/>
    </row>
    <row r="2" spans="2:39" ht="15.75" x14ac:dyDescent="0.25">
      <c r="C2" s="1"/>
      <c r="D2" s="16"/>
      <c r="E2" s="16"/>
      <c r="F2" s="16"/>
      <c r="G2" s="16"/>
      <c r="L2" s="46" t="s">
        <v>58</v>
      </c>
      <c r="M2" s="47"/>
    </row>
    <row r="3" spans="2:39" ht="16.5" thickBot="1" x14ac:dyDescent="0.3">
      <c r="C3" s="16"/>
      <c r="D3" s="18"/>
      <c r="E3" s="18"/>
      <c r="F3" s="19"/>
      <c r="G3" s="19"/>
      <c r="L3" s="48"/>
      <c r="M3" s="49"/>
    </row>
    <row r="4" spans="2:39" x14ac:dyDescent="0.25">
      <c r="D4" s="3" t="s">
        <v>2</v>
      </c>
    </row>
    <row r="5" spans="2:39" ht="32.25" customHeight="1" thickBot="1" x14ac:dyDescent="0.3">
      <c r="R5" s="43"/>
      <c r="S5" s="43"/>
      <c r="T5" s="43"/>
      <c r="V5" s="43"/>
      <c r="W5" s="43"/>
      <c r="X5" s="43"/>
      <c r="Y5" s="11"/>
      <c r="Z5" s="43"/>
      <c r="AA5" s="43"/>
      <c r="AB5" s="43"/>
      <c r="AC5" s="11"/>
      <c r="AD5" s="43"/>
      <c r="AE5" s="43"/>
      <c r="AF5" s="43"/>
      <c r="AG5" s="11"/>
      <c r="AH5" s="43" t="s">
        <v>0</v>
      </c>
      <c r="AI5" s="43"/>
      <c r="AJ5" s="43"/>
      <c r="AK5" s="11"/>
      <c r="AL5" s="11"/>
      <c r="AM5" s="11"/>
    </row>
    <row r="6" spans="2:39" ht="16.5" thickBot="1" x14ac:dyDescent="0.3">
      <c r="C6" s="40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2"/>
    </row>
    <row r="7" spans="2:39" ht="31.5" customHeight="1" x14ac:dyDescent="0.25">
      <c r="B7" s="4"/>
      <c r="C7" s="34"/>
      <c r="D7" s="37"/>
      <c r="E7" s="12"/>
      <c r="F7" s="12"/>
      <c r="G7" s="13"/>
      <c r="H7" s="20"/>
      <c r="I7" s="21"/>
      <c r="J7" s="37"/>
      <c r="K7" s="37"/>
      <c r="L7" s="37"/>
      <c r="M7" s="39"/>
      <c r="N7" s="34"/>
      <c r="O7" s="39"/>
      <c r="R7" s="8" t="s">
        <v>59</v>
      </c>
      <c r="S7" s="22" t="s">
        <v>59</v>
      </c>
      <c r="T7" s="5" t="s">
        <v>59</v>
      </c>
      <c r="V7" s="8" t="s">
        <v>59</v>
      </c>
      <c r="W7" s="22" t="s">
        <v>59</v>
      </c>
      <c r="X7" s="5" t="s">
        <v>59</v>
      </c>
      <c r="Z7" s="8" t="s">
        <v>59</v>
      </c>
      <c r="AA7" s="22" t="s">
        <v>59</v>
      </c>
      <c r="AB7" s="5" t="s">
        <v>59</v>
      </c>
      <c r="AD7" s="8" t="s">
        <v>59</v>
      </c>
      <c r="AE7" s="22" t="s">
        <v>59</v>
      </c>
      <c r="AF7" s="5" t="s">
        <v>59</v>
      </c>
      <c r="AH7" s="8" t="s">
        <v>59</v>
      </c>
      <c r="AI7" s="22" t="s">
        <v>59</v>
      </c>
      <c r="AJ7" s="5" t="s">
        <v>59</v>
      </c>
    </row>
    <row r="8" spans="2:39" ht="16.5" thickBot="1" x14ac:dyDescent="0.3">
      <c r="B8" s="4"/>
      <c r="C8" s="36"/>
      <c r="D8" s="38"/>
      <c r="E8" s="28"/>
      <c r="F8" s="28"/>
      <c r="G8" s="29"/>
      <c r="H8" s="15"/>
      <c r="I8" s="14"/>
      <c r="J8" s="14"/>
      <c r="K8" s="9"/>
      <c r="L8" s="14"/>
      <c r="M8" s="10"/>
      <c r="N8" s="15"/>
      <c r="O8" s="10"/>
      <c r="R8" s="6" t="s">
        <v>60</v>
      </c>
      <c r="S8" s="30" t="s">
        <v>60</v>
      </c>
      <c r="T8" s="7" t="s">
        <v>60</v>
      </c>
      <c r="V8" s="6" t="s">
        <v>60</v>
      </c>
      <c r="W8" s="30" t="s">
        <v>60</v>
      </c>
      <c r="X8" s="7" t="s">
        <v>60</v>
      </c>
      <c r="Z8" s="6" t="s">
        <v>60</v>
      </c>
      <c r="AA8" s="30" t="s">
        <v>60</v>
      </c>
      <c r="AB8" s="7" t="s">
        <v>60</v>
      </c>
      <c r="AD8" s="6" t="s">
        <v>60</v>
      </c>
      <c r="AE8" s="30" t="s">
        <v>60</v>
      </c>
      <c r="AF8" s="7" t="s">
        <v>60</v>
      </c>
      <c r="AH8" s="6" t="s">
        <v>60</v>
      </c>
      <c r="AI8" s="30" t="s">
        <v>60</v>
      </c>
      <c r="AJ8" s="7" t="s">
        <v>60</v>
      </c>
    </row>
    <row r="9" spans="2:39" ht="15.75" x14ac:dyDescent="0.25">
      <c r="C9" s="61" t="s">
        <v>61</v>
      </c>
      <c r="D9" s="62">
        <f>$E$3</f>
        <v>0</v>
      </c>
      <c r="E9" s="63">
        <f>R9+V9+Z9+AH9</f>
        <v>1</v>
      </c>
      <c r="F9" s="63">
        <f>S9+W9+AA9+AI9</f>
        <v>0</v>
      </c>
      <c r="G9" s="69">
        <f>T9+X9+AB9+AJ9</f>
        <v>0</v>
      </c>
      <c r="H9" s="61"/>
      <c r="I9" s="62">
        <f>SQRT(F9^2+G9^2)</f>
        <v>0</v>
      </c>
      <c r="J9" s="62"/>
      <c r="K9" s="64">
        <f>J9*0.1450377</f>
        <v>0</v>
      </c>
      <c r="L9" s="62" t="e">
        <f>I9/$F$3</f>
        <v>#DIV/0!</v>
      </c>
      <c r="M9" s="75" t="e">
        <f>L9*0.1450377</f>
        <v>#DIV/0!</v>
      </c>
      <c r="N9" s="72" t="e">
        <f>SQRT(J9^2+3*L9^2)</f>
        <v>#DIV/0!</v>
      </c>
      <c r="O9" s="65" t="e">
        <f>N9*0.1450377</f>
        <v>#DIV/0!</v>
      </c>
      <c r="R9" s="61">
        <v>1</v>
      </c>
      <c r="S9" s="62"/>
      <c r="T9" s="67"/>
      <c r="V9" s="61"/>
      <c r="W9" s="62"/>
      <c r="X9" s="67"/>
      <c r="Z9" s="61"/>
      <c r="AA9" s="62"/>
      <c r="AB9" s="67"/>
      <c r="AC9" s="50"/>
      <c r="AD9" s="61"/>
      <c r="AE9" s="62"/>
      <c r="AF9" s="67"/>
      <c r="AH9" s="61"/>
      <c r="AI9" s="62"/>
      <c r="AJ9" s="67"/>
    </row>
    <row r="10" spans="2:39" ht="15.75" x14ac:dyDescent="0.25">
      <c r="C10" s="54" t="s">
        <v>62</v>
      </c>
      <c r="D10" s="51">
        <f>$E$3</f>
        <v>0</v>
      </c>
      <c r="E10" s="52">
        <f>R10+V10+Z10+AH10</f>
        <v>0</v>
      </c>
      <c r="F10" s="52">
        <f>S10+W10+AA10+AI10</f>
        <v>0</v>
      </c>
      <c r="G10" s="70">
        <f>T10+X10+AB10+AJ10</f>
        <v>0</v>
      </c>
      <c r="H10" s="54"/>
      <c r="I10" s="51">
        <f>SQRT(F10^2+G10^2)</f>
        <v>0</v>
      </c>
      <c r="J10" s="51"/>
      <c r="K10" s="53">
        <f>J10*0.1450377</f>
        <v>0</v>
      </c>
      <c r="L10" s="51" t="e">
        <f>I10/$F$3</f>
        <v>#DIV/0!</v>
      </c>
      <c r="M10" s="76" t="e">
        <f>L10*0.1450377</f>
        <v>#DIV/0!</v>
      </c>
      <c r="N10" s="73" t="e">
        <f>SQRT(J10^2+3*L10^2)</f>
        <v>#DIV/0!</v>
      </c>
      <c r="O10" s="66" t="e">
        <f>N10*0.1450377</f>
        <v>#DIV/0!</v>
      </c>
      <c r="R10" s="54"/>
      <c r="S10" s="51"/>
      <c r="T10" s="68"/>
      <c r="V10" s="54"/>
      <c r="W10" s="51"/>
      <c r="X10" s="68"/>
      <c r="Z10" s="54"/>
      <c r="AA10" s="51"/>
      <c r="AB10" s="68"/>
      <c r="AC10" s="50"/>
      <c r="AD10" s="54"/>
      <c r="AE10" s="51"/>
      <c r="AF10" s="68"/>
      <c r="AH10" s="54"/>
      <c r="AI10" s="51"/>
      <c r="AJ10" s="68"/>
    </row>
    <row r="11" spans="2:39" ht="16.5" thickBot="1" x14ac:dyDescent="0.3">
      <c r="C11" s="55" t="s">
        <v>63</v>
      </c>
      <c r="D11" s="56">
        <f>$E$3</f>
        <v>0</v>
      </c>
      <c r="E11" s="57">
        <f>R11+V11+Z11+AH11</f>
        <v>0</v>
      </c>
      <c r="F11" s="57">
        <f>S11+W11+AA11+AI11</f>
        <v>0</v>
      </c>
      <c r="G11" s="71">
        <f>T11+X11+AB11+AJ11</f>
        <v>0</v>
      </c>
      <c r="H11" s="55"/>
      <c r="I11" s="56">
        <f>SQRT(F11^2+G11^2)</f>
        <v>0</v>
      </c>
      <c r="J11" s="56"/>
      <c r="K11" s="58">
        <f>J11*0.1450377</f>
        <v>0</v>
      </c>
      <c r="L11" s="56" t="e">
        <f>I11/$F$3</f>
        <v>#DIV/0!</v>
      </c>
      <c r="M11" s="77" t="e">
        <f>L11*0.1450377</f>
        <v>#DIV/0!</v>
      </c>
      <c r="N11" s="74" t="e">
        <f>SQRT(J11^2+3*L11^2)</f>
        <v>#DIV/0!</v>
      </c>
      <c r="O11" s="59" t="e">
        <f>N11*0.1450377</f>
        <v>#DIV/0!</v>
      </c>
      <c r="R11" s="55"/>
      <c r="S11" s="56"/>
      <c r="T11" s="60"/>
      <c r="V11" s="55"/>
      <c r="W11" s="56"/>
      <c r="X11" s="60"/>
      <c r="Z11" s="55"/>
      <c r="AA11" s="56"/>
      <c r="AB11" s="60"/>
      <c r="AC11" s="50"/>
      <c r="AD11" s="55"/>
      <c r="AE11" s="56"/>
      <c r="AF11" s="60"/>
      <c r="AH11" s="55"/>
      <c r="AI11" s="56"/>
      <c r="AJ11" s="60"/>
    </row>
    <row r="13" spans="2:39" ht="16.5" thickBot="1" x14ac:dyDescent="0.3">
      <c r="R13" s="35"/>
      <c r="S13" s="35"/>
      <c r="T13" s="35"/>
      <c r="V13" s="35"/>
      <c r="W13" s="35"/>
      <c r="X13" s="35"/>
      <c r="Z13" s="35"/>
      <c r="AA13" s="35"/>
      <c r="AB13" s="35"/>
      <c r="AC13" s="26"/>
      <c r="AD13" s="35"/>
      <c r="AE13" s="35"/>
      <c r="AF13" s="35"/>
      <c r="AH13" s="35"/>
      <c r="AI13" s="35"/>
      <c r="AJ13" s="35"/>
    </row>
    <row r="14" spans="2:39" ht="16.5" thickBot="1" x14ac:dyDescent="0.3">
      <c r="C14" s="40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2"/>
    </row>
    <row r="15" spans="2:39" ht="15.75" x14ac:dyDescent="0.25">
      <c r="C15" s="34"/>
      <c r="D15" s="37"/>
      <c r="E15" s="12"/>
      <c r="F15" s="12"/>
      <c r="G15" s="13"/>
      <c r="H15" s="20"/>
      <c r="I15" s="21"/>
      <c r="J15" s="37"/>
      <c r="K15" s="37"/>
      <c r="L15" s="37"/>
      <c r="M15" s="39"/>
      <c r="N15" s="34"/>
      <c r="O15" s="39"/>
      <c r="R15" s="8"/>
      <c r="S15" s="22"/>
      <c r="T15" s="5"/>
      <c r="V15" s="8"/>
      <c r="W15" s="22"/>
      <c r="X15" s="5"/>
      <c r="Z15" s="8"/>
      <c r="AA15" s="22"/>
      <c r="AB15" s="5"/>
      <c r="AD15" s="8"/>
      <c r="AE15" s="22"/>
      <c r="AF15" s="5"/>
      <c r="AH15" s="8"/>
      <c r="AI15" s="22"/>
      <c r="AJ15" s="5"/>
    </row>
    <row r="16" spans="2:39" ht="16.5" thickBot="1" x14ac:dyDescent="0.3">
      <c r="C16" s="36"/>
      <c r="D16" s="38"/>
      <c r="E16" s="28"/>
      <c r="F16" s="28"/>
      <c r="G16" s="29"/>
      <c r="H16" s="15"/>
      <c r="I16" s="14"/>
      <c r="J16" s="14"/>
      <c r="K16" s="9"/>
      <c r="L16" s="14"/>
      <c r="M16" s="10"/>
      <c r="N16" s="15"/>
      <c r="O16" s="10"/>
      <c r="R16" s="6"/>
      <c r="S16" s="30"/>
      <c r="T16" s="7"/>
      <c r="V16" s="6"/>
      <c r="W16" s="30"/>
      <c r="X16" s="7"/>
      <c r="Z16" s="6"/>
      <c r="AA16" s="30"/>
      <c r="AB16" s="7"/>
      <c r="AD16" s="6"/>
      <c r="AE16" s="30"/>
      <c r="AF16" s="7"/>
      <c r="AH16" s="6"/>
      <c r="AI16" s="30"/>
      <c r="AJ16" s="7"/>
    </row>
    <row r="17" spans="3:36" ht="15.75" x14ac:dyDescent="0.25">
      <c r="C17" s="61" t="str">
        <f>C9</f>
        <v xml:space="preserve"> F1</v>
      </c>
      <c r="D17" s="62">
        <f>$E$3</f>
        <v>0</v>
      </c>
      <c r="E17" s="63">
        <f>R17-V17-Z17+AH17</f>
        <v>1</v>
      </c>
      <c r="F17" s="63">
        <f>S17-W17-AA17+AI17</f>
        <v>0</v>
      </c>
      <c r="G17" s="69">
        <f>T17-X17-AB17+AJ17</f>
        <v>0</v>
      </c>
      <c r="H17" s="61"/>
      <c r="I17" s="62">
        <f>SQRT(F17^2+G17^2)</f>
        <v>0</v>
      </c>
      <c r="J17" s="62"/>
      <c r="K17" s="64">
        <f>J17*0.1450377</f>
        <v>0</v>
      </c>
      <c r="L17" s="62" t="e">
        <f>I17/$F$3</f>
        <v>#DIV/0!</v>
      </c>
      <c r="M17" s="75" t="e">
        <f>L17*0.1450377</f>
        <v>#DIV/0!</v>
      </c>
      <c r="N17" s="72" t="e">
        <f>SQRT(J17^2+3*L17^2)</f>
        <v>#DIV/0!</v>
      </c>
      <c r="O17" s="65" t="e">
        <f>N17*0.1450377</f>
        <v>#DIV/0!</v>
      </c>
      <c r="R17" s="61">
        <f>R9</f>
        <v>1</v>
      </c>
      <c r="S17" s="62">
        <f>S9</f>
        <v>0</v>
      </c>
      <c r="T17" s="67">
        <f>T9</f>
        <v>0</v>
      </c>
      <c r="V17" s="61">
        <f>V9</f>
        <v>0</v>
      </c>
      <c r="W17" s="62">
        <f>W9</f>
        <v>0</v>
      </c>
      <c r="X17" s="67">
        <f>X9</f>
        <v>0</v>
      </c>
      <c r="Z17" s="61">
        <f>Z9</f>
        <v>0</v>
      </c>
      <c r="AA17" s="62">
        <f>AA9</f>
        <v>0</v>
      </c>
      <c r="AB17" s="67">
        <f>AB9</f>
        <v>0</v>
      </c>
      <c r="AC17" s="50"/>
      <c r="AD17" s="61">
        <f>AD9</f>
        <v>0</v>
      </c>
      <c r="AE17" s="62">
        <f>AE9</f>
        <v>0</v>
      </c>
      <c r="AF17" s="67">
        <f>AF9</f>
        <v>0</v>
      </c>
      <c r="AH17" s="61">
        <f>AH9</f>
        <v>0</v>
      </c>
      <c r="AI17" s="62">
        <f>AI9</f>
        <v>0</v>
      </c>
      <c r="AJ17" s="67">
        <f>AJ9</f>
        <v>0</v>
      </c>
    </row>
    <row r="18" spans="3:36" ht="15.75" x14ac:dyDescent="0.25">
      <c r="C18" s="54" t="str">
        <f>C10</f>
        <v xml:space="preserve"> F2</v>
      </c>
      <c r="D18" s="51">
        <f>$E$3</f>
        <v>0</v>
      </c>
      <c r="E18" s="52">
        <f>R18-V18-Z18+AH18</f>
        <v>0</v>
      </c>
      <c r="F18" s="52">
        <f>S18-W18-AA18+AI18</f>
        <v>0</v>
      </c>
      <c r="G18" s="70">
        <f>T18-X18-AB18+AJ18</f>
        <v>0</v>
      </c>
      <c r="H18" s="54"/>
      <c r="I18" s="51">
        <f>SQRT(F18^2+G18^2)</f>
        <v>0</v>
      </c>
      <c r="J18" s="51"/>
      <c r="K18" s="53">
        <f>J18*0.1450377</f>
        <v>0</v>
      </c>
      <c r="L18" s="51" t="e">
        <f>I18/$F$3</f>
        <v>#DIV/0!</v>
      </c>
      <c r="M18" s="76" t="e">
        <f>L18*0.1450377</f>
        <v>#DIV/0!</v>
      </c>
      <c r="N18" s="73" t="e">
        <f>SQRT(J18^2+3*L18^2)</f>
        <v>#DIV/0!</v>
      </c>
      <c r="O18" s="66" t="e">
        <f>N18*0.1450377</f>
        <v>#DIV/0!</v>
      </c>
      <c r="R18" s="54">
        <f>R10</f>
        <v>0</v>
      </c>
      <c r="S18" s="51">
        <f>S10</f>
        <v>0</v>
      </c>
      <c r="T18" s="68">
        <f>T10</f>
        <v>0</v>
      </c>
      <c r="V18" s="54">
        <f>V10</f>
        <v>0</v>
      </c>
      <c r="W18" s="51">
        <f>W10</f>
        <v>0</v>
      </c>
      <c r="X18" s="68">
        <f>X10</f>
        <v>0</v>
      </c>
      <c r="Z18" s="54">
        <f>Z10</f>
        <v>0</v>
      </c>
      <c r="AA18" s="51">
        <f>AA10</f>
        <v>0</v>
      </c>
      <c r="AB18" s="68">
        <f>AB10</f>
        <v>0</v>
      </c>
      <c r="AC18" s="50"/>
      <c r="AD18" s="54">
        <f>AD10</f>
        <v>0</v>
      </c>
      <c r="AE18" s="51">
        <f>AE10</f>
        <v>0</v>
      </c>
      <c r="AF18" s="68">
        <f>AF10</f>
        <v>0</v>
      </c>
      <c r="AH18" s="54">
        <f>AH10</f>
        <v>0</v>
      </c>
      <c r="AI18" s="51">
        <f>AI10</f>
        <v>0</v>
      </c>
      <c r="AJ18" s="68">
        <f>AJ10</f>
        <v>0</v>
      </c>
    </row>
    <row r="19" spans="3:36" ht="16.5" thickBot="1" x14ac:dyDescent="0.3">
      <c r="C19" s="55" t="str">
        <f>C11</f>
        <v xml:space="preserve"> F3</v>
      </c>
      <c r="D19" s="56">
        <f>$E$3</f>
        <v>0</v>
      </c>
      <c r="E19" s="57">
        <f>R19-V19-Z19+AH19</f>
        <v>0</v>
      </c>
      <c r="F19" s="57">
        <f>S19-W19-AA19+AI19</f>
        <v>0</v>
      </c>
      <c r="G19" s="71">
        <f>T19-X19-AB19+AJ19</f>
        <v>0</v>
      </c>
      <c r="H19" s="55"/>
      <c r="I19" s="56">
        <f>SQRT(F19^2+G19^2)</f>
        <v>0</v>
      </c>
      <c r="J19" s="56"/>
      <c r="K19" s="58">
        <f>J19*0.1450377</f>
        <v>0</v>
      </c>
      <c r="L19" s="56" t="e">
        <f>I19/$F$3</f>
        <v>#DIV/0!</v>
      </c>
      <c r="M19" s="77" t="e">
        <f>L19*0.1450377</f>
        <v>#DIV/0!</v>
      </c>
      <c r="N19" s="74" t="e">
        <f>SQRT(J19^2+3*L19^2)</f>
        <v>#DIV/0!</v>
      </c>
      <c r="O19" s="59" t="e">
        <f>N19*0.1450377</f>
        <v>#DIV/0!</v>
      </c>
      <c r="R19" s="55">
        <f>R11</f>
        <v>0</v>
      </c>
      <c r="S19" s="56">
        <f>S11</f>
        <v>0</v>
      </c>
      <c r="T19" s="60">
        <f>T11</f>
        <v>0</v>
      </c>
      <c r="V19" s="55">
        <f>V11</f>
        <v>0</v>
      </c>
      <c r="W19" s="56">
        <f>W11</f>
        <v>0</v>
      </c>
      <c r="X19" s="60">
        <f>X11</f>
        <v>0</v>
      </c>
      <c r="Z19" s="55">
        <f>Z11</f>
        <v>0</v>
      </c>
      <c r="AA19" s="56">
        <f>AA11</f>
        <v>0</v>
      </c>
      <c r="AB19" s="60">
        <f>AB11</f>
        <v>0</v>
      </c>
      <c r="AC19" s="50"/>
      <c r="AD19" s="55">
        <f>AD11</f>
        <v>0</v>
      </c>
      <c r="AE19" s="56">
        <f>AE11</f>
        <v>0</v>
      </c>
      <c r="AF19" s="60">
        <f>AF11</f>
        <v>0</v>
      </c>
      <c r="AH19" s="55">
        <f>AH11</f>
        <v>0</v>
      </c>
      <c r="AI19" s="56">
        <f>AI11</f>
        <v>0</v>
      </c>
      <c r="AJ19" s="60">
        <f>AJ11</f>
        <v>0</v>
      </c>
    </row>
    <row r="21" spans="3:36" ht="16.5" thickBot="1" x14ac:dyDescent="0.3">
      <c r="R21" s="35"/>
      <c r="S21" s="35"/>
      <c r="T21" s="35"/>
      <c r="V21" s="35"/>
      <c r="W21" s="35"/>
      <c r="X21" s="35"/>
      <c r="Z21" s="35"/>
      <c r="AA21" s="35"/>
      <c r="AB21" s="35"/>
      <c r="AC21" s="26"/>
      <c r="AD21" s="35"/>
      <c r="AE21" s="35"/>
      <c r="AF21" s="35"/>
      <c r="AH21" s="35"/>
      <c r="AI21" s="35"/>
      <c r="AJ21" s="35"/>
    </row>
    <row r="22" spans="3:36" ht="16.5" thickBot="1" x14ac:dyDescent="0.3">
      <c r="C22" s="40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2"/>
      <c r="R22" s="27"/>
      <c r="S22" s="27"/>
      <c r="T22" s="27"/>
      <c r="V22" s="27"/>
      <c r="W22" s="27"/>
      <c r="X22" s="27"/>
      <c r="Z22" s="27"/>
      <c r="AA22" s="27"/>
      <c r="AB22" s="27"/>
      <c r="AC22" s="27"/>
      <c r="AD22" s="27"/>
      <c r="AE22" s="27"/>
      <c r="AF22" s="27"/>
      <c r="AH22" s="27"/>
      <c r="AI22" s="27"/>
      <c r="AJ22" s="27"/>
    </row>
    <row r="23" spans="3:36" ht="15.75" x14ac:dyDescent="0.25">
      <c r="C23" s="34"/>
      <c r="D23" s="37"/>
      <c r="E23" s="12"/>
      <c r="F23" s="12"/>
      <c r="G23" s="13"/>
      <c r="H23" s="20"/>
      <c r="I23" s="21"/>
      <c r="J23" s="37"/>
      <c r="K23" s="37"/>
      <c r="L23" s="37"/>
      <c r="M23" s="39"/>
      <c r="N23" s="34"/>
      <c r="O23" s="39"/>
      <c r="R23" s="8"/>
      <c r="S23" s="22"/>
      <c r="T23" s="5"/>
      <c r="V23" s="8"/>
      <c r="W23" s="22"/>
      <c r="X23" s="5"/>
      <c r="Z23" s="8"/>
      <c r="AA23" s="22"/>
      <c r="AB23" s="5"/>
      <c r="AD23" s="8"/>
      <c r="AE23" s="22"/>
      <c r="AF23" s="5"/>
      <c r="AH23" s="8"/>
      <c r="AI23" s="22"/>
      <c r="AJ23" s="5"/>
    </row>
    <row r="24" spans="3:36" ht="16.5" thickBot="1" x14ac:dyDescent="0.3">
      <c r="C24" s="36"/>
      <c r="D24" s="38"/>
      <c r="E24" s="28"/>
      <c r="F24" s="28"/>
      <c r="G24" s="29"/>
      <c r="H24" s="15"/>
      <c r="I24" s="14"/>
      <c r="J24" s="14"/>
      <c r="K24" s="9"/>
      <c r="L24" s="14"/>
      <c r="M24" s="10"/>
      <c r="N24" s="15"/>
      <c r="O24" s="10"/>
      <c r="R24" s="6"/>
      <c r="S24" s="30"/>
      <c r="T24" s="7"/>
      <c r="V24" s="6"/>
      <c r="W24" s="30"/>
      <c r="X24" s="7"/>
      <c r="Z24" s="6"/>
      <c r="AA24" s="30"/>
      <c r="AB24" s="7"/>
      <c r="AD24" s="6"/>
      <c r="AE24" s="30"/>
      <c r="AF24" s="7"/>
      <c r="AH24" s="6"/>
      <c r="AI24" s="30"/>
      <c r="AJ24" s="7"/>
    </row>
    <row r="25" spans="3:36" ht="15.75" x14ac:dyDescent="0.25">
      <c r="C25" s="61" t="str">
        <f>C17</f>
        <v xml:space="preserve"> F1</v>
      </c>
      <c r="D25" s="62">
        <f>$E$3</f>
        <v>0</v>
      </c>
      <c r="E25" s="63">
        <f>R25+Z25+AD25+AH25</f>
        <v>1</v>
      </c>
      <c r="F25" s="63">
        <f>S25+AA25+AE25+AI25</f>
        <v>0</v>
      </c>
      <c r="G25" s="69">
        <f>T25+AB25+AF25+AJ25</f>
        <v>0</v>
      </c>
      <c r="H25" s="61"/>
      <c r="I25" s="62">
        <f>SQRT(F25^2+G25^2)</f>
        <v>0</v>
      </c>
      <c r="J25" s="62"/>
      <c r="K25" s="64">
        <f>J25*0.1450377</f>
        <v>0</v>
      </c>
      <c r="L25" s="62" t="e">
        <f>I25/$F$3</f>
        <v>#DIV/0!</v>
      </c>
      <c r="M25" s="75" t="e">
        <f>L25*0.1450377</f>
        <v>#DIV/0!</v>
      </c>
      <c r="N25" s="72" t="e">
        <f>SQRT(J25^2+3*L25^2)</f>
        <v>#DIV/0!</v>
      </c>
      <c r="O25" s="65" t="e">
        <f>N25*0.1450377</f>
        <v>#DIV/0!</v>
      </c>
      <c r="R25" s="61">
        <f>R17</f>
        <v>1</v>
      </c>
      <c r="S25" s="62">
        <f>S17</f>
        <v>0</v>
      </c>
      <c r="T25" s="67">
        <f>T17</f>
        <v>0</v>
      </c>
      <c r="V25" s="61">
        <f>V17</f>
        <v>0</v>
      </c>
      <c r="W25" s="62">
        <f>W17</f>
        <v>0</v>
      </c>
      <c r="X25" s="67">
        <f>X17</f>
        <v>0</v>
      </c>
      <c r="Z25" s="61">
        <f>Z17</f>
        <v>0</v>
      </c>
      <c r="AA25" s="62">
        <f>AA17</f>
        <v>0</v>
      </c>
      <c r="AB25" s="67">
        <f>AB17</f>
        <v>0</v>
      </c>
      <c r="AC25" s="50"/>
      <c r="AD25" s="61">
        <f>AD17</f>
        <v>0</v>
      </c>
      <c r="AE25" s="62">
        <f>AE17</f>
        <v>0</v>
      </c>
      <c r="AF25" s="67">
        <f>AF17</f>
        <v>0</v>
      </c>
      <c r="AH25" s="61">
        <f>AH17</f>
        <v>0</v>
      </c>
      <c r="AI25" s="62">
        <f>AI17</f>
        <v>0</v>
      </c>
      <c r="AJ25" s="67">
        <f>AJ17</f>
        <v>0</v>
      </c>
    </row>
    <row r="26" spans="3:36" ht="15.75" x14ac:dyDescent="0.25">
      <c r="C26" s="54" t="str">
        <f>C18</f>
        <v xml:space="preserve"> F2</v>
      </c>
      <c r="D26" s="51">
        <f>$E$3</f>
        <v>0</v>
      </c>
      <c r="E26" s="52">
        <f>R26+Z26+AD26+AH26</f>
        <v>0</v>
      </c>
      <c r="F26" s="52">
        <f>S26+AA26+AE26+AI26</f>
        <v>0</v>
      </c>
      <c r="G26" s="70">
        <f>T26+AB26+AF26+AJ26</f>
        <v>0</v>
      </c>
      <c r="H26" s="54"/>
      <c r="I26" s="51">
        <f>SQRT(F26^2+G26^2)</f>
        <v>0</v>
      </c>
      <c r="J26" s="51"/>
      <c r="K26" s="53">
        <f>J26*0.1450377</f>
        <v>0</v>
      </c>
      <c r="L26" s="51" t="e">
        <f>I26/$F$3</f>
        <v>#DIV/0!</v>
      </c>
      <c r="M26" s="76" t="e">
        <f>L26*0.1450377</f>
        <v>#DIV/0!</v>
      </c>
      <c r="N26" s="73" t="e">
        <f>SQRT(J26^2+3*L26^2)</f>
        <v>#DIV/0!</v>
      </c>
      <c r="O26" s="66" t="e">
        <f>N26*0.1450377</f>
        <v>#DIV/0!</v>
      </c>
      <c r="R26" s="54">
        <f>R18</f>
        <v>0</v>
      </c>
      <c r="S26" s="51">
        <f>S18</f>
        <v>0</v>
      </c>
      <c r="T26" s="68">
        <f>T18</f>
        <v>0</v>
      </c>
      <c r="V26" s="54">
        <f>V18</f>
        <v>0</v>
      </c>
      <c r="W26" s="51">
        <f>W18</f>
        <v>0</v>
      </c>
      <c r="X26" s="68">
        <f>X18</f>
        <v>0</v>
      </c>
      <c r="Z26" s="54">
        <f>Z18</f>
        <v>0</v>
      </c>
      <c r="AA26" s="51">
        <f>AA18</f>
        <v>0</v>
      </c>
      <c r="AB26" s="68">
        <f>AB18</f>
        <v>0</v>
      </c>
      <c r="AC26" s="50"/>
      <c r="AD26" s="54">
        <f>AD18</f>
        <v>0</v>
      </c>
      <c r="AE26" s="51">
        <f>AE18</f>
        <v>0</v>
      </c>
      <c r="AF26" s="68">
        <f>AF18</f>
        <v>0</v>
      </c>
      <c r="AH26" s="54">
        <f>AH18</f>
        <v>0</v>
      </c>
      <c r="AI26" s="51">
        <f>AI18</f>
        <v>0</v>
      </c>
      <c r="AJ26" s="68">
        <f>AJ18</f>
        <v>0</v>
      </c>
    </row>
    <row r="27" spans="3:36" ht="16.5" thickBot="1" x14ac:dyDescent="0.3">
      <c r="C27" s="55" t="str">
        <f>C19</f>
        <v xml:space="preserve"> F3</v>
      </c>
      <c r="D27" s="56">
        <f>$E$3</f>
        <v>0</v>
      </c>
      <c r="E27" s="57">
        <f>R27+Z27+AD27+AH27</f>
        <v>0</v>
      </c>
      <c r="F27" s="57">
        <f>S27+AA27+AE27+AI27</f>
        <v>0</v>
      </c>
      <c r="G27" s="71">
        <f>T27+AB27+AF27+AJ27</f>
        <v>0</v>
      </c>
      <c r="H27" s="55"/>
      <c r="I27" s="56">
        <f>SQRT(F27^2+G27^2)</f>
        <v>0</v>
      </c>
      <c r="J27" s="56"/>
      <c r="K27" s="58">
        <f>J27*0.1450377</f>
        <v>0</v>
      </c>
      <c r="L27" s="56" t="e">
        <f>I27/$F$3</f>
        <v>#DIV/0!</v>
      </c>
      <c r="M27" s="77" t="e">
        <f>L27*0.1450377</f>
        <v>#DIV/0!</v>
      </c>
      <c r="N27" s="74" t="e">
        <f>SQRT(J27^2+3*L27^2)</f>
        <v>#DIV/0!</v>
      </c>
      <c r="O27" s="59" t="e">
        <f>N27*0.1450377</f>
        <v>#DIV/0!</v>
      </c>
      <c r="R27" s="55">
        <f>R19</f>
        <v>0</v>
      </c>
      <c r="S27" s="56">
        <f>S19</f>
        <v>0</v>
      </c>
      <c r="T27" s="60">
        <f>T19</f>
        <v>0</v>
      </c>
      <c r="V27" s="55">
        <f>V19</f>
        <v>0</v>
      </c>
      <c r="W27" s="56">
        <f>W19</f>
        <v>0</v>
      </c>
      <c r="X27" s="60">
        <f>X19</f>
        <v>0</v>
      </c>
      <c r="Z27" s="55">
        <f>Z19</f>
        <v>0</v>
      </c>
      <c r="AA27" s="56">
        <f>AA19</f>
        <v>0</v>
      </c>
      <c r="AB27" s="60">
        <f>AB19</f>
        <v>0</v>
      </c>
      <c r="AC27" s="50"/>
      <c r="AD27" s="55">
        <f>AD19</f>
        <v>0</v>
      </c>
      <c r="AE27" s="56">
        <f>AE19</f>
        <v>0</v>
      </c>
      <c r="AF27" s="60">
        <f>AF19</f>
        <v>0</v>
      </c>
      <c r="AH27" s="55">
        <f>AH19</f>
        <v>0</v>
      </c>
      <c r="AI27" s="56">
        <f>AI19</f>
        <v>0</v>
      </c>
      <c r="AJ27" s="60">
        <f>AJ19</f>
        <v>0</v>
      </c>
    </row>
    <row r="29" spans="3:36" ht="16.5" thickBot="1" x14ac:dyDescent="0.3">
      <c r="R29" s="35"/>
      <c r="S29" s="35"/>
      <c r="T29" s="35"/>
      <c r="V29" s="35"/>
      <c r="W29" s="35"/>
      <c r="X29" s="35"/>
      <c r="Z29" s="35"/>
      <c r="AA29" s="35"/>
      <c r="AB29" s="35"/>
      <c r="AC29" s="26"/>
      <c r="AD29" s="35"/>
      <c r="AE29" s="35"/>
      <c r="AF29" s="35"/>
      <c r="AH29" s="35"/>
      <c r="AI29" s="35"/>
      <c r="AJ29" s="35"/>
    </row>
    <row r="30" spans="3:36" ht="16.5" thickBot="1" x14ac:dyDescent="0.3">
      <c r="C30" s="40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2"/>
      <c r="R30" s="27"/>
      <c r="S30" s="27"/>
      <c r="T30" s="27"/>
      <c r="V30" s="27"/>
      <c r="W30" s="27"/>
      <c r="X30" s="27"/>
      <c r="Z30" s="27"/>
      <c r="AA30" s="27"/>
      <c r="AB30" s="27"/>
      <c r="AC30" s="27"/>
      <c r="AD30" s="27"/>
      <c r="AE30" s="27"/>
      <c r="AF30" s="27"/>
      <c r="AH30" s="27"/>
      <c r="AI30" s="27"/>
      <c r="AJ30" s="27"/>
    </row>
    <row r="31" spans="3:36" ht="15.75" x14ac:dyDescent="0.25">
      <c r="C31" s="34"/>
      <c r="D31" s="37"/>
      <c r="E31" s="12"/>
      <c r="F31" s="12"/>
      <c r="G31" s="13"/>
      <c r="H31" s="20"/>
      <c r="I31" s="21"/>
      <c r="J31" s="37"/>
      <c r="K31" s="37"/>
      <c r="L31" s="37"/>
      <c r="M31" s="39"/>
      <c r="N31" s="34"/>
      <c r="O31" s="39"/>
      <c r="R31" s="8"/>
      <c r="S31" s="22"/>
      <c r="T31" s="5"/>
      <c r="V31" s="8"/>
      <c r="W31" s="22"/>
      <c r="X31" s="5"/>
      <c r="Z31" s="8"/>
      <c r="AA31" s="22"/>
      <c r="AB31" s="5"/>
      <c r="AD31" s="8"/>
      <c r="AE31" s="22"/>
      <c r="AF31" s="5"/>
      <c r="AH31" s="8"/>
      <c r="AI31" s="22"/>
      <c r="AJ31" s="5"/>
    </row>
    <row r="32" spans="3:36" ht="16.5" thickBot="1" x14ac:dyDescent="0.3">
      <c r="C32" s="36"/>
      <c r="D32" s="38"/>
      <c r="E32" s="28"/>
      <c r="F32" s="28"/>
      <c r="G32" s="29"/>
      <c r="H32" s="15"/>
      <c r="I32" s="14"/>
      <c r="J32" s="14"/>
      <c r="K32" s="9"/>
      <c r="L32" s="14"/>
      <c r="M32" s="10"/>
      <c r="N32" s="15"/>
      <c r="O32" s="10"/>
      <c r="R32" s="6"/>
      <c r="S32" s="30"/>
      <c r="T32" s="7"/>
      <c r="V32" s="6"/>
      <c r="W32" s="30"/>
      <c r="X32" s="7"/>
      <c r="Z32" s="6"/>
      <c r="AA32" s="30"/>
      <c r="AB32" s="7"/>
      <c r="AD32" s="6"/>
      <c r="AE32" s="30"/>
      <c r="AF32" s="7"/>
      <c r="AH32" s="6"/>
      <c r="AI32" s="30"/>
      <c r="AJ32" s="7"/>
    </row>
    <row r="33" spans="3:36" ht="15.75" x14ac:dyDescent="0.25">
      <c r="C33" s="61" t="str">
        <f>C25</f>
        <v xml:space="preserve"> F1</v>
      </c>
      <c r="D33" s="62">
        <f>$E$3</f>
        <v>0</v>
      </c>
      <c r="E33" s="63">
        <f>R33-Z33-AD33+AH33</f>
        <v>1</v>
      </c>
      <c r="F33" s="63">
        <f>S33-AA33-AE33+AI33</f>
        <v>0</v>
      </c>
      <c r="G33" s="69">
        <f>T33-AB33-AF33+AJ33</f>
        <v>0</v>
      </c>
      <c r="H33" s="61"/>
      <c r="I33" s="62">
        <f>SQRT(F33^2+G33^2)</f>
        <v>0</v>
      </c>
      <c r="J33" s="62"/>
      <c r="K33" s="64">
        <f>J33*0.1450377</f>
        <v>0</v>
      </c>
      <c r="L33" s="62" t="e">
        <f>I33/$F$3</f>
        <v>#DIV/0!</v>
      </c>
      <c r="M33" s="75" t="e">
        <f>L33*0.1450377</f>
        <v>#DIV/0!</v>
      </c>
      <c r="N33" s="72" t="e">
        <f>SQRT(J33^2+3*L33^2)</f>
        <v>#DIV/0!</v>
      </c>
      <c r="O33" s="65" t="e">
        <f>N33*0.1450377</f>
        <v>#DIV/0!</v>
      </c>
      <c r="R33" s="61">
        <f>R25</f>
        <v>1</v>
      </c>
      <c r="S33" s="62">
        <f>S25</f>
        <v>0</v>
      </c>
      <c r="T33" s="67">
        <f>T25</f>
        <v>0</v>
      </c>
      <c r="V33" s="61">
        <f>V25</f>
        <v>0</v>
      </c>
      <c r="W33" s="62">
        <f>W25</f>
        <v>0</v>
      </c>
      <c r="X33" s="67">
        <f>X25</f>
        <v>0</v>
      </c>
      <c r="Z33" s="61">
        <f>Z25</f>
        <v>0</v>
      </c>
      <c r="AA33" s="62">
        <f>AA25</f>
        <v>0</v>
      </c>
      <c r="AB33" s="67">
        <f>AB25</f>
        <v>0</v>
      </c>
      <c r="AC33" s="50"/>
      <c r="AD33" s="61">
        <f>AD25</f>
        <v>0</v>
      </c>
      <c r="AE33" s="62">
        <f>AE25</f>
        <v>0</v>
      </c>
      <c r="AF33" s="67">
        <f>AF25</f>
        <v>0</v>
      </c>
      <c r="AH33" s="61">
        <f>AH25</f>
        <v>0</v>
      </c>
      <c r="AI33" s="62">
        <f>AI25</f>
        <v>0</v>
      </c>
      <c r="AJ33" s="67">
        <f>AJ25</f>
        <v>0</v>
      </c>
    </row>
    <row r="34" spans="3:36" ht="15.75" x14ac:dyDescent="0.25">
      <c r="C34" s="54" t="str">
        <f>C26</f>
        <v xml:space="preserve"> F2</v>
      </c>
      <c r="D34" s="51">
        <f>$E$3</f>
        <v>0</v>
      </c>
      <c r="E34" s="52">
        <f>R34-Z34-AD34+AH34</f>
        <v>0</v>
      </c>
      <c r="F34" s="52">
        <f>S34-AA34-AE34+AI34</f>
        <v>0</v>
      </c>
      <c r="G34" s="70">
        <f>T34-AB34-AF34+AJ34</f>
        <v>0</v>
      </c>
      <c r="H34" s="54"/>
      <c r="I34" s="51">
        <f>SQRT(F34^2+G34^2)</f>
        <v>0</v>
      </c>
      <c r="J34" s="51"/>
      <c r="K34" s="53">
        <f>J34*0.1450377</f>
        <v>0</v>
      </c>
      <c r="L34" s="51" t="e">
        <f>I34/$F$3</f>
        <v>#DIV/0!</v>
      </c>
      <c r="M34" s="76" t="e">
        <f>L34*0.1450377</f>
        <v>#DIV/0!</v>
      </c>
      <c r="N34" s="73" t="e">
        <f>SQRT(J34^2+3*L34^2)</f>
        <v>#DIV/0!</v>
      </c>
      <c r="O34" s="66" t="e">
        <f>N34*0.1450377</f>
        <v>#DIV/0!</v>
      </c>
      <c r="R34" s="54">
        <f>R26</f>
        <v>0</v>
      </c>
      <c r="S34" s="51">
        <f>S26</f>
        <v>0</v>
      </c>
      <c r="T34" s="68">
        <f>T26</f>
        <v>0</v>
      </c>
      <c r="V34" s="54">
        <f>V26</f>
        <v>0</v>
      </c>
      <c r="W34" s="51">
        <f>W26</f>
        <v>0</v>
      </c>
      <c r="X34" s="68">
        <f>X26</f>
        <v>0</v>
      </c>
      <c r="Z34" s="54">
        <f>Z26</f>
        <v>0</v>
      </c>
      <c r="AA34" s="51">
        <f>AA26</f>
        <v>0</v>
      </c>
      <c r="AB34" s="68">
        <f>AB26</f>
        <v>0</v>
      </c>
      <c r="AC34" s="50"/>
      <c r="AD34" s="54">
        <f>AD26</f>
        <v>0</v>
      </c>
      <c r="AE34" s="51">
        <f>AE26</f>
        <v>0</v>
      </c>
      <c r="AF34" s="68">
        <f>AF26</f>
        <v>0</v>
      </c>
      <c r="AH34" s="54">
        <f>AH26</f>
        <v>0</v>
      </c>
      <c r="AI34" s="51">
        <f>AI26</f>
        <v>0</v>
      </c>
      <c r="AJ34" s="68">
        <f>AJ26</f>
        <v>0</v>
      </c>
    </row>
    <row r="35" spans="3:36" ht="16.5" thickBot="1" x14ac:dyDescent="0.3">
      <c r="C35" s="55" t="str">
        <f>C27</f>
        <v xml:space="preserve"> F3</v>
      </c>
      <c r="D35" s="56">
        <f>$E$3</f>
        <v>0</v>
      </c>
      <c r="E35" s="57">
        <f>R35-Z35-AD35+AH35</f>
        <v>0</v>
      </c>
      <c r="F35" s="57">
        <f>S35-AA35-AE35+AI35</f>
        <v>0</v>
      </c>
      <c r="G35" s="71">
        <f>T35-AB35-AF35+AJ35</f>
        <v>0</v>
      </c>
      <c r="H35" s="55"/>
      <c r="I35" s="56">
        <f>SQRT(F35^2+G35^2)</f>
        <v>0</v>
      </c>
      <c r="J35" s="56"/>
      <c r="K35" s="58">
        <f>J35*0.1450377</f>
        <v>0</v>
      </c>
      <c r="L35" s="56" t="e">
        <f>I35/$F$3</f>
        <v>#DIV/0!</v>
      </c>
      <c r="M35" s="77" t="e">
        <f>L35*0.1450377</f>
        <v>#DIV/0!</v>
      </c>
      <c r="N35" s="74" t="e">
        <f>SQRT(J35^2+3*L35^2)</f>
        <v>#DIV/0!</v>
      </c>
      <c r="O35" s="59" t="e">
        <f>N35*0.1450377</f>
        <v>#DIV/0!</v>
      </c>
      <c r="R35" s="55">
        <f>R27</f>
        <v>0</v>
      </c>
      <c r="S35" s="56">
        <f>S27</f>
        <v>0</v>
      </c>
      <c r="T35" s="60">
        <f>T27</f>
        <v>0</v>
      </c>
      <c r="V35" s="55">
        <f>V27</f>
        <v>0</v>
      </c>
      <c r="W35" s="56">
        <f>W27</f>
        <v>0</v>
      </c>
      <c r="X35" s="60">
        <f>X27</f>
        <v>0</v>
      </c>
      <c r="Z35" s="55">
        <f>Z27</f>
        <v>0</v>
      </c>
      <c r="AA35" s="56">
        <f>AA27</f>
        <v>0</v>
      </c>
      <c r="AB35" s="60">
        <f>AB27</f>
        <v>0</v>
      </c>
      <c r="AC35" s="50"/>
      <c r="AD35" s="55">
        <f>AD27</f>
        <v>0</v>
      </c>
      <c r="AE35" s="56">
        <f>AE27</f>
        <v>0</v>
      </c>
      <c r="AF35" s="60">
        <f>AF27</f>
        <v>0</v>
      </c>
      <c r="AH35" s="55">
        <f>AH27</f>
        <v>0</v>
      </c>
      <c r="AI35" s="56">
        <f>AI27</f>
        <v>0</v>
      </c>
      <c r="AJ35" s="60">
        <f>AJ27</f>
        <v>0</v>
      </c>
    </row>
    <row r="37" spans="3:36" ht="16.5" thickBot="1" x14ac:dyDescent="0.3">
      <c r="R37" s="35"/>
      <c r="S37" s="35"/>
      <c r="T37" s="35"/>
      <c r="V37" s="35"/>
      <c r="W37" s="35"/>
      <c r="X37" s="35"/>
      <c r="Z37" s="35"/>
      <c r="AA37" s="35"/>
      <c r="AB37" s="35"/>
      <c r="AC37" s="26"/>
      <c r="AD37" s="35"/>
      <c r="AE37" s="35"/>
      <c r="AF37" s="35"/>
      <c r="AH37" s="35"/>
      <c r="AI37" s="35"/>
      <c r="AJ37" s="35"/>
    </row>
    <row r="38" spans="3:36" ht="16.5" thickBot="1" x14ac:dyDescent="0.3">
      <c r="C38" s="40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2"/>
      <c r="R38" s="27"/>
      <c r="S38" s="27"/>
      <c r="T38" s="27"/>
      <c r="V38" s="27"/>
      <c r="W38" s="27"/>
      <c r="X38" s="27"/>
      <c r="Z38" s="27"/>
      <c r="AA38" s="27"/>
      <c r="AB38" s="27"/>
      <c r="AC38" s="27"/>
      <c r="AD38" s="27"/>
      <c r="AE38" s="27"/>
      <c r="AF38" s="27"/>
      <c r="AH38" s="27"/>
      <c r="AI38" s="27"/>
      <c r="AJ38" s="27"/>
    </row>
    <row r="39" spans="3:36" ht="15.75" x14ac:dyDescent="0.25">
      <c r="C39" s="34"/>
      <c r="D39" s="37"/>
      <c r="E39" s="12"/>
      <c r="F39" s="12"/>
      <c r="G39" s="13"/>
      <c r="H39" s="20"/>
      <c r="I39" s="21"/>
      <c r="J39" s="37"/>
      <c r="K39" s="37"/>
      <c r="L39" s="37"/>
      <c r="M39" s="39"/>
      <c r="N39" s="34"/>
      <c r="O39" s="39"/>
      <c r="R39" s="27"/>
      <c r="S39" s="27"/>
      <c r="T39" s="27"/>
      <c r="V39" s="27"/>
      <c r="W39" s="27"/>
      <c r="X39" s="27"/>
      <c r="Z39" s="27"/>
      <c r="AA39" s="27"/>
      <c r="AB39" s="27"/>
      <c r="AC39" s="27"/>
      <c r="AD39" s="27"/>
      <c r="AE39" s="27"/>
      <c r="AF39" s="27"/>
      <c r="AH39" s="27"/>
      <c r="AI39" s="27"/>
      <c r="AJ39" s="27"/>
    </row>
    <row r="40" spans="3:36" ht="15.75" x14ac:dyDescent="0.25">
      <c r="C40" s="36"/>
      <c r="D40" s="38"/>
      <c r="E40" s="28"/>
      <c r="F40" s="28"/>
      <c r="G40" s="29"/>
      <c r="H40" s="15"/>
      <c r="I40" s="14"/>
      <c r="J40" s="14"/>
      <c r="K40" s="9"/>
      <c r="L40" s="14"/>
      <c r="M40" s="10"/>
      <c r="N40" s="15"/>
      <c r="O40" s="10"/>
    </row>
    <row r="41" spans="3:36" ht="46.5" customHeight="1" x14ac:dyDescent="0.25"/>
    <row r="62" spans="3:9" ht="45" x14ac:dyDescent="0.25">
      <c r="C62" s="31" t="s">
        <v>9</v>
      </c>
      <c r="D62" s="31" t="s">
        <v>10</v>
      </c>
      <c r="F62" s="31" t="s">
        <v>53</v>
      </c>
      <c r="G62" s="31" t="s">
        <v>55</v>
      </c>
      <c r="H62" s="31" t="s">
        <v>54</v>
      </c>
      <c r="I62" s="33"/>
    </row>
    <row r="63" spans="3:9" x14ac:dyDescent="0.25">
      <c r="C63" s="32" t="s">
        <v>11</v>
      </c>
      <c r="D63" s="32" t="s">
        <v>12</v>
      </c>
      <c r="F63" s="32" t="s">
        <v>56</v>
      </c>
      <c r="G63" s="2" t="s">
        <v>57</v>
      </c>
      <c r="H63" s="2" t="s">
        <v>57</v>
      </c>
    </row>
    <row r="64" spans="3:9" x14ac:dyDescent="0.25">
      <c r="C64" s="32" t="s">
        <v>13</v>
      </c>
      <c r="D64" s="32">
        <v>5.03</v>
      </c>
      <c r="F64" s="32">
        <v>4.5999999999999996</v>
      </c>
      <c r="G64" s="32">
        <v>240</v>
      </c>
      <c r="H64" s="2">
        <v>400</v>
      </c>
    </row>
    <row r="65" spans="3:8" x14ac:dyDescent="0.25">
      <c r="C65" s="32" t="s">
        <v>14</v>
      </c>
      <c r="D65" s="32">
        <v>8.7799999999999994</v>
      </c>
      <c r="F65" s="32">
        <v>4.8</v>
      </c>
      <c r="G65" s="32">
        <v>320</v>
      </c>
      <c r="H65" s="2">
        <v>420</v>
      </c>
    </row>
    <row r="66" spans="3:8" x14ac:dyDescent="0.25">
      <c r="C66" s="32" t="s">
        <v>15</v>
      </c>
      <c r="D66" s="32">
        <v>14.2</v>
      </c>
      <c r="F66" s="32">
        <v>5.6</v>
      </c>
      <c r="G66" s="32">
        <v>300</v>
      </c>
      <c r="H66" s="2">
        <v>500</v>
      </c>
    </row>
    <row r="67" spans="3:8" x14ac:dyDescent="0.25">
      <c r="C67" s="32" t="s">
        <v>16</v>
      </c>
      <c r="D67" s="32">
        <v>20.100000000000001</v>
      </c>
      <c r="F67" s="2">
        <v>5.8</v>
      </c>
      <c r="G67" s="2">
        <v>400</v>
      </c>
      <c r="H67" s="2">
        <v>420</v>
      </c>
    </row>
    <row r="68" spans="3:8" x14ac:dyDescent="0.25">
      <c r="C68" s="32" t="s">
        <v>17</v>
      </c>
      <c r="D68" s="32">
        <v>36.6</v>
      </c>
      <c r="F68" s="2">
        <v>6.8</v>
      </c>
      <c r="G68" s="2">
        <v>480</v>
      </c>
      <c r="H68" s="2">
        <v>600</v>
      </c>
    </row>
    <row r="69" spans="3:8" x14ac:dyDescent="0.25">
      <c r="C69" s="32" t="s">
        <v>18</v>
      </c>
      <c r="D69" s="32">
        <v>58</v>
      </c>
      <c r="F69" s="2">
        <v>8.8000000000000007</v>
      </c>
      <c r="G69" s="2">
        <v>640</v>
      </c>
      <c r="H69" s="2">
        <v>800</v>
      </c>
    </row>
    <row r="70" spans="3:8" x14ac:dyDescent="0.25">
      <c r="C70" s="32" t="s">
        <v>19</v>
      </c>
      <c r="D70" s="32">
        <v>84.3</v>
      </c>
      <c r="F70" s="2">
        <v>9.8000000000000007</v>
      </c>
      <c r="G70" s="2">
        <v>720</v>
      </c>
      <c r="H70" s="2">
        <v>900</v>
      </c>
    </row>
    <row r="71" spans="3:8" x14ac:dyDescent="0.25">
      <c r="C71" s="32" t="s">
        <v>20</v>
      </c>
      <c r="D71" s="32">
        <v>115</v>
      </c>
      <c r="F71" s="2">
        <v>10.9</v>
      </c>
      <c r="G71" s="2">
        <v>900</v>
      </c>
      <c r="H71" s="2">
        <v>1040</v>
      </c>
    </row>
    <row r="72" spans="3:8" x14ac:dyDescent="0.25">
      <c r="C72" s="32" t="s">
        <v>1</v>
      </c>
      <c r="D72" s="32">
        <v>157</v>
      </c>
      <c r="F72" s="2">
        <v>12.9</v>
      </c>
      <c r="G72" s="2">
        <v>1080</v>
      </c>
      <c r="H72" s="2">
        <v>1220</v>
      </c>
    </row>
    <row r="73" spans="3:8" x14ac:dyDescent="0.25">
      <c r="C73" s="32" t="s">
        <v>21</v>
      </c>
      <c r="D73" s="32">
        <v>192</v>
      </c>
    </row>
    <row r="74" spans="3:8" x14ac:dyDescent="0.25">
      <c r="C74" s="32" t="s">
        <v>22</v>
      </c>
      <c r="D74" s="32">
        <v>245</v>
      </c>
    </row>
    <row r="75" spans="3:8" x14ac:dyDescent="0.25">
      <c r="C75" s="32" t="s">
        <v>23</v>
      </c>
      <c r="D75" s="32">
        <v>303</v>
      </c>
    </row>
    <row r="76" spans="3:8" x14ac:dyDescent="0.25">
      <c r="C76" s="32" t="s">
        <v>24</v>
      </c>
      <c r="D76" s="32">
        <v>353</v>
      </c>
    </row>
    <row r="77" spans="3:8" x14ac:dyDescent="0.25">
      <c r="C77" s="32" t="s">
        <v>50</v>
      </c>
      <c r="D77" s="32">
        <v>459</v>
      </c>
    </row>
    <row r="78" spans="3:8" x14ac:dyDescent="0.25">
      <c r="C78" s="32" t="s">
        <v>25</v>
      </c>
      <c r="D78" s="32">
        <v>561</v>
      </c>
    </row>
    <row r="79" spans="3:8" x14ac:dyDescent="0.25">
      <c r="C79" s="32" t="s">
        <v>26</v>
      </c>
      <c r="D79" s="32">
        <v>694</v>
      </c>
    </row>
    <row r="80" spans="3:8" x14ac:dyDescent="0.25">
      <c r="C80" s="32" t="s">
        <v>27</v>
      </c>
      <c r="D80" s="32">
        <v>817</v>
      </c>
    </row>
    <row r="81" spans="3:4" x14ac:dyDescent="0.25">
      <c r="C81" s="32" t="s">
        <v>28</v>
      </c>
      <c r="D81" s="32">
        <v>976</v>
      </c>
    </row>
    <row r="82" spans="3:4" x14ac:dyDescent="0.25">
      <c r="C82" s="32" t="s">
        <v>29</v>
      </c>
      <c r="D82" s="32">
        <v>1121</v>
      </c>
    </row>
    <row r="83" spans="3:4" x14ac:dyDescent="0.25">
      <c r="C83" s="32" t="s">
        <v>52</v>
      </c>
      <c r="D83" s="32">
        <v>1306</v>
      </c>
    </row>
    <row r="84" spans="3:4" x14ac:dyDescent="0.25">
      <c r="C84" s="32" t="s">
        <v>30</v>
      </c>
      <c r="D84" s="32">
        <v>1473</v>
      </c>
    </row>
    <row r="85" spans="3:4" x14ac:dyDescent="0.25">
      <c r="C85" s="32" t="s">
        <v>31</v>
      </c>
      <c r="D85" s="32">
        <v>1758</v>
      </c>
    </row>
    <row r="86" spans="3:4" x14ac:dyDescent="0.25">
      <c r="C86" s="32" t="s">
        <v>51</v>
      </c>
      <c r="D86" s="32">
        <v>2030</v>
      </c>
    </row>
    <row r="87" spans="3:4" x14ac:dyDescent="0.25">
      <c r="C87" s="32" t="s">
        <v>32</v>
      </c>
      <c r="D87" s="32">
        <v>2362</v>
      </c>
    </row>
    <row r="88" spans="3:4" x14ac:dyDescent="0.25">
      <c r="C88" s="32" t="s">
        <v>49</v>
      </c>
      <c r="D88" s="32">
        <v>2676</v>
      </c>
    </row>
    <row r="89" spans="3:4" x14ac:dyDescent="0.25">
      <c r="C89" s="32" t="s">
        <v>33</v>
      </c>
      <c r="D89" s="32">
        <v>3055</v>
      </c>
    </row>
    <row r="90" spans="3:4" x14ac:dyDescent="0.25">
      <c r="C90" s="32" t="s">
        <v>46</v>
      </c>
      <c r="D90" s="32">
        <v>3460</v>
      </c>
    </row>
    <row r="91" spans="3:4" x14ac:dyDescent="0.25">
      <c r="C91" s="32" t="s">
        <v>47</v>
      </c>
      <c r="D91" s="32">
        <v>3889</v>
      </c>
    </row>
    <row r="92" spans="3:4" x14ac:dyDescent="0.25">
      <c r="C92" s="32" t="s">
        <v>48</v>
      </c>
      <c r="D92" s="32">
        <v>4344</v>
      </c>
    </row>
    <row r="93" spans="3:4" x14ac:dyDescent="0.25">
      <c r="C93" s="32" t="s">
        <v>34</v>
      </c>
      <c r="D93" s="32">
        <v>4948</v>
      </c>
    </row>
    <row r="94" spans="3:4" x14ac:dyDescent="0.25">
      <c r="C94" s="32" t="s">
        <v>35</v>
      </c>
      <c r="D94" s="32">
        <v>5591</v>
      </c>
    </row>
    <row r="95" spans="3:4" x14ac:dyDescent="0.25">
      <c r="C95" s="32" t="s">
        <v>36</v>
      </c>
      <c r="D95" s="32">
        <v>6273</v>
      </c>
    </row>
    <row r="96" spans="3:4" x14ac:dyDescent="0.25">
      <c r="C96" s="32" t="s">
        <v>37</v>
      </c>
      <c r="D96" s="32">
        <v>6994</v>
      </c>
    </row>
    <row r="97" spans="3:4" x14ac:dyDescent="0.25">
      <c r="C97" s="32" t="s">
        <v>38</v>
      </c>
      <c r="D97" s="32">
        <v>7755</v>
      </c>
    </row>
    <row r="98" spans="3:4" x14ac:dyDescent="0.25">
      <c r="C98" s="32" t="s">
        <v>39</v>
      </c>
      <c r="D98" s="32">
        <v>8555</v>
      </c>
    </row>
    <row r="99" spans="3:4" x14ac:dyDescent="0.25">
      <c r="C99" s="32" t="s">
        <v>40</v>
      </c>
      <c r="D99" s="32">
        <v>9395</v>
      </c>
    </row>
    <row r="100" spans="3:4" x14ac:dyDescent="0.25">
      <c r="C100" s="32" t="s">
        <v>41</v>
      </c>
      <c r="D100" s="32">
        <v>10273</v>
      </c>
    </row>
    <row r="101" spans="3:4" x14ac:dyDescent="0.25">
      <c r="C101" s="32" t="s">
        <v>42</v>
      </c>
      <c r="D101" s="32">
        <v>11191</v>
      </c>
    </row>
    <row r="102" spans="3:4" x14ac:dyDescent="0.25">
      <c r="C102" s="32" t="s">
        <v>43</v>
      </c>
      <c r="D102" s="32">
        <v>121148</v>
      </c>
    </row>
    <row r="103" spans="3:4" x14ac:dyDescent="0.25">
      <c r="C103" s="32" t="s">
        <v>44</v>
      </c>
      <c r="D103" s="32">
        <v>14181</v>
      </c>
    </row>
    <row r="104" spans="3:4" x14ac:dyDescent="0.25">
      <c r="C104" s="32" t="s">
        <v>45</v>
      </c>
      <c r="D104" s="32">
        <v>16370</v>
      </c>
    </row>
  </sheetData>
  <mergeCells count="62">
    <mergeCell ref="AH5:AJ5"/>
    <mergeCell ref="C1:G1"/>
    <mergeCell ref="I1:J1"/>
    <mergeCell ref="L1:M1"/>
    <mergeCell ref="O1:P1"/>
    <mergeCell ref="R1:S1"/>
    <mergeCell ref="V1:W1"/>
    <mergeCell ref="L2:M3"/>
    <mergeCell ref="R5:T5"/>
    <mergeCell ref="V5:X5"/>
    <mergeCell ref="Z5:AB5"/>
    <mergeCell ref="AD5:AF5"/>
    <mergeCell ref="C14:O14"/>
    <mergeCell ref="C6:O6"/>
    <mergeCell ref="C7:C8"/>
    <mergeCell ref="D7:D8"/>
    <mergeCell ref="J7:K7"/>
    <mergeCell ref="L7:M7"/>
    <mergeCell ref="N7:O7"/>
    <mergeCell ref="R13:T13"/>
    <mergeCell ref="V13:X13"/>
    <mergeCell ref="Z13:AB13"/>
    <mergeCell ref="AD13:AF13"/>
    <mergeCell ref="AH13:AJ13"/>
    <mergeCell ref="C15:C16"/>
    <mergeCell ref="D15:D16"/>
    <mergeCell ref="J15:K15"/>
    <mergeCell ref="L15:M15"/>
    <mergeCell ref="N15:O15"/>
    <mergeCell ref="AH29:AJ29"/>
    <mergeCell ref="C30:O30"/>
    <mergeCell ref="V21:X21"/>
    <mergeCell ref="Z21:AB21"/>
    <mergeCell ref="AD21:AF21"/>
    <mergeCell ref="AH21:AJ21"/>
    <mergeCell ref="C22:O22"/>
    <mergeCell ref="C23:C24"/>
    <mergeCell ref="D23:D24"/>
    <mergeCell ref="J23:K23"/>
    <mergeCell ref="L23:M23"/>
    <mergeCell ref="N23:O23"/>
    <mergeCell ref="R21:T21"/>
    <mergeCell ref="R29:T29"/>
    <mergeCell ref="V29:X29"/>
    <mergeCell ref="Z29:AB29"/>
    <mergeCell ref="AD29:AF29"/>
    <mergeCell ref="C31:C32"/>
    <mergeCell ref="D31:D32"/>
    <mergeCell ref="J31:K31"/>
    <mergeCell ref="L31:M31"/>
    <mergeCell ref="N31:O31"/>
    <mergeCell ref="AH37:AJ37"/>
    <mergeCell ref="C39:C40"/>
    <mergeCell ref="D39:D40"/>
    <mergeCell ref="J39:K39"/>
    <mergeCell ref="L39:M39"/>
    <mergeCell ref="N39:O39"/>
    <mergeCell ref="C38:O38"/>
    <mergeCell ref="R37:T37"/>
    <mergeCell ref="V37:X37"/>
    <mergeCell ref="Z37:AB37"/>
    <mergeCell ref="AD37:AF37"/>
  </mergeCells>
  <dataValidations count="1">
    <dataValidation showInputMessage="1" showErrorMessage="1" sqref="C3"/>
  </dataValidations>
  <pageMargins left="0.7" right="0.7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130049" r:id="rId4" name="CommandButton1">
          <controlPr defaultSize="0" autoLine="0" r:id="rId5">
            <anchor moveWithCells="1">
              <from>
                <xdr:col>21</xdr:col>
                <xdr:colOff>9525</xdr:colOff>
                <xdr:row>1</xdr:row>
                <xdr:rowOff>9525</xdr:rowOff>
              </from>
              <to>
                <xdr:col>23</xdr:col>
                <xdr:colOff>9525</xdr:colOff>
                <xdr:row>3</xdr:row>
                <xdr:rowOff>0</xdr:rowOff>
              </to>
            </anchor>
          </controlPr>
        </control>
      </mc:Choice>
      <mc:Fallback>
        <control shapeId="130049" r:id="rId4" name="CommandButton1"/>
      </mc:Fallback>
    </mc:AlternateContent>
    <mc:AlternateContent xmlns:mc="http://schemas.openxmlformats.org/markup-compatibility/2006">
      <mc:Choice Requires="x14">
        <control shapeId="130050" r:id="rId6" name="CommandButton2">
          <controlPr defaultSize="0" autoLine="0" r:id="rId7">
            <anchor moveWithCells="1">
              <from>
                <xdr:col>8</xdr:col>
                <xdr:colOff>19050</xdr:colOff>
                <xdr:row>1</xdr:row>
                <xdr:rowOff>9525</xdr:rowOff>
              </from>
              <to>
                <xdr:col>10</xdr:col>
                <xdr:colOff>0</xdr:colOff>
                <xdr:row>2</xdr:row>
                <xdr:rowOff>200025</xdr:rowOff>
              </to>
            </anchor>
          </controlPr>
        </control>
      </mc:Choice>
      <mc:Fallback>
        <control shapeId="130050" r:id="rId6" name="CommandButton2"/>
      </mc:Fallback>
    </mc:AlternateContent>
    <mc:AlternateContent xmlns:mc="http://schemas.openxmlformats.org/markup-compatibility/2006">
      <mc:Choice Requires="x14">
        <control shapeId="130051" r:id="rId8" name="CommandButton3">
          <controlPr defaultSize="0" autoLine="0" r:id="rId9">
            <anchor moveWithCells="1">
              <from>
                <xdr:col>14</xdr:col>
                <xdr:colOff>0</xdr:colOff>
                <xdr:row>1</xdr:row>
                <xdr:rowOff>9525</xdr:rowOff>
              </from>
              <to>
                <xdr:col>16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30051" r:id="rId8" name="CommandButton3"/>
      </mc:Fallback>
    </mc:AlternateContent>
    <mc:AlternateContent xmlns:mc="http://schemas.openxmlformats.org/markup-compatibility/2006">
      <mc:Choice Requires="x14">
        <control shapeId="130052" r:id="rId10" name="CommandButton4">
          <controlPr defaultSize="0" autoLine="0" r:id="rId11">
            <anchor moveWithCells="1">
              <from>
                <xdr:col>14</xdr:col>
                <xdr:colOff>9525</xdr:colOff>
                <xdr:row>3</xdr:row>
                <xdr:rowOff>76200</xdr:rowOff>
              </from>
              <to>
                <xdr:col>16</xdr:col>
                <xdr:colOff>0</xdr:colOff>
                <xdr:row>4</xdr:row>
                <xdr:rowOff>285750</xdr:rowOff>
              </to>
            </anchor>
          </controlPr>
        </control>
      </mc:Choice>
      <mc:Fallback>
        <control shapeId="130052" r:id="rId10" name="CommandButton4"/>
      </mc:Fallback>
    </mc:AlternateContent>
    <mc:AlternateContent xmlns:mc="http://schemas.openxmlformats.org/markup-compatibility/2006">
      <mc:Choice Requires="x14">
        <control shapeId="130053" r:id="rId12" name="CommandButton5">
          <controlPr defaultSize="0" autoLine="0" r:id="rId13">
            <anchor moveWithCells="1">
              <from>
                <xdr:col>17</xdr:col>
                <xdr:colOff>9525</xdr:colOff>
                <xdr:row>1</xdr:row>
                <xdr:rowOff>9525</xdr:rowOff>
              </from>
              <to>
                <xdr:col>19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30053" r:id="rId12" name="CommandButton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WWWW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2020-03-04T08:34:20Z</cp:lastPrinted>
  <dcterms:created xsi:type="dcterms:W3CDTF">2013-02-14T07:51:51Z</dcterms:created>
  <dcterms:modified xsi:type="dcterms:W3CDTF">2020-03-06T08:36:10Z</dcterms:modified>
</cp:coreProperties>
</file>