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RECUP MERLIN\Drive_G\CGP\EXCEL CGP\"/>
    </mc:Choice>
  </mc:AlternateContent>
  <bookViews>
    <workbookView xWindow="0" yWindow="0" windowWidth="23040" windowHeight="9528"/>
  </bookViews>
  <sheets>
    <sheet name="2042" sheetId="1" r:id="rId1"/>
  </sheets>
  <externalReferences>
    <externalReference r:id="rId2"/>
    <externalReference r:id="rId3"/>
    <externalReference r:id="rId4"/>
  </externalReferences>
  <definedNames>
    <definedName name="fiscalité">#REF!</definedName>
    <definedName name="Maplage">#REF!</definedName>
    <definedName name="nbdepmt">#REF!</definedName>
    <definedName name="Parts_1">#REF!</definedName>
    <definedName name="Parts_2">#REF!</definedName>
    <definedName name="Parts_Sup">#REF!</definedName>
    <definedName name="Plaf_demiP">#REF!</definedName>
    <definedName name="plafond">'[2]Duflot VS Ancien'!$G$12</definedName>
    <definedName name="plafond_duflot">'[2]Duflot VS Scellier'!$G$11</definedName>
    <definedName name="plafond_scellier">'[2]Duflot VS Scellier'!$O$10</definedName>
    <definedName name="QF_1">#REF!</definedName>
    <definedName name="QF_2">#REF!</definedName>
    <definedName name="Revenu">#REF!</definedName>
    <definedName name="RevenuFiscal">#REF!</definedName>
    <definedName name="RevenusiTontine">#REF!</definedName>
    <definedName name="RNGI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8" i="1" l="1"/>
  <c r="K27" i="1"/>
  <c r="K21" i="1"/>
  <c r="N10" i="1"/>
  <c r="M10" i="1"/>
  <c r="L10" i="1"/>
  <c r="N15" i="1" s="1"/>
  <c r="G10" i="1"/>
  <c r="E6" i="1"/>
  <c r="C6" i="1"/>
  <c r="E5" i="1"/>
  <c r="D5" i="1"/>
  <c r="D6" i="1" s="1"/>
  <c r="G6" i="1" s="1"/>
  <c r="G14" i="1" s="1"/>
  <c r="G16" i="1" s="1"/>
  <c r="N19" i="1" s="1"/>
  <c r="C5" i="1"/>
  <c r="S4" i="1"/>
  <c r="R4" i="1"/>
  <c r="T4" i="1" s="1"/>
  <c r="T3" i="1"/>
  <c r="S2" i="1"/>
  <c r="R2" i="1"/>
  <c r="E2" i="1"/>
  <c r="D2" i="1"/>
  <c r="C2" i="1"/>
  <c r="G17" i="1" l="1"/>
  <c r="G26" i="1" s="1"/>
  <c r="N2" i="1" s="1"/>
  <c r="N3" i="1" l="1"/>
  <c r="N16" i="1"/>
</calcChain>
</file>

<file path=xl/sharedStrings.xml><?xml version="1.0" encoding="utf-8"?>
<sst xmlns="http://schemas.openxmlformats.org/spreadsheetml/2006/main" count="54" uniqueCount="50">
  <si>
    <t>Accueil</t>
  </si>
  <si>
    <t>2042 2016 REVENUS 2015</t>
  </si>
  <si>
    <t>TOTAL</t>
  </si>
  <si>
    <t>TOTAL IMPOT SUR LE REVENU NET</t>
  </si>
  <si>
    <t>DETAIL DES REVENUS</t>
  </si>
  <si>
    <t>TAUX D'IMPOSITION</t>
  </si>
  <si>
    <t>Salaires réels perçus</t>
  </si>
  <si>
    <t>Total des salaires et assimilés</t>
  </si>
  <si>
    <t>PRELEVEMENTS SOCIAUX</t>
  </si>
  <si>
    <t>CSG</t>
  </si>
  <si>
    <t>CRDS</t>
  </si>
  <si>
    <t>PREL SOC CONT ADD PREL SOL</t>
  </si>
  <si>
    <t>déduction 10% ou frais réels</t>
  </si>
  <si>
    <t>Salaires pensions rentes nets</t>
  </si>
  <si>
    <t>BIC BNC BA</t>
  </si>
  <si>
    <t>Plus-value et gains divers</t>
  </si>
  <si>
    <t>REVENUS PERCUS PAR LE FOYER FISCAL</t>
  </si>
  <si>
    <t>Base imposable</t>
  </si>
  <si>
    <t>Revenus de capitaux mobiliers déclarés</t>
  </si>
  <si>
    <t>Taux d'imposition</t>
  </si>
  <si>
    <t>revenus de capitaux mobiliers imposables</t>
  </si>
  <si>
    <t>montant d'imposition</t>
  </si>
  <si>
    <t>Plus-values de cession de valeurs mobilières</t>
  </si>
  <si>
    <t>Autre intitulé</t>
  </si>
  <si>
    <t>Revenus fonciers nets</t>
  </si>
  <si>
    <t>Autre déduction (pensions etc)</t>
  </si>
  <si>
    <t>REVENU BRUT GLOBAL</t>
  </si>
  <si>
    <t>CSG déductible</t>
  </si>
  <si>
    <t>Total des prélèvements sociaux nets</t>
  </si>
  <si>
    <t>REVENU IMPOSABLE</t>
  </si>
  <si>
    <t>Total Imposition nette à recouvrir</t>
  </si>
  <si>
    <t>IMPOT SUR LE REVENUS SOUMIS AU BAREME</t>
  </si>
  <si>
    <t>REDUCTIONS D'IMPOT</t>
  </si>
  <si>
    <t>montant déclaré</t>
  </si>
  <si>
    <t>montant retenu</t>
  </si>
  <si>
    <t>montant réduction</t>
  </si>
  <si>
    <t>Pinel</t>
  </si>
  <si>
    <t>Revenus fiscal de référence</t>
  </si>
  <si>
    <t>Intitulé loi 2</t>
  </si>
  <si>
    <t>Dons</t>
  </si>
  <si>
    <t>Report Déficit 2044</t>
  </si>
  <si>
    <t>Scolarité</t>
  </si>
  <si>
    <t>Emplois domicile</t>
  </si>
  <si>
    <t>Autre</t>
  </si>
  <si>
    <t>Total des réductions d'impôt</t>
  </si>
  <si>
    <t>IMPOT REVENU NET AVANT CORRECTION</t>
  </si>
  <si>
    <t>CREDIT D'IMPOT, IMPUTATIONS</t>
  </si>
  <si>
    <t>PMSS 2016</t>
  </si>
  <si>
    <t>Prélèvement forfaitaire déjà versé sur revenus de capitaux mobiliers</t>
  </si>
  <si>
    <t>PMSS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</si>
</sst>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u/>
      <sz val="8"/>
      <color theme="10"/>
      <name val="Calibri"/>
      <family val="2"/>
    </font>
    <font>
      <sz val="9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2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</cellStyleXfs>
  <cellXfs count="71">
    <xf numFmtId="0" fontId="0" fillId="0" borderId="0" xfId="0"/>
    <xf numFmtId="0" fontId="3" fillId="2" borderId="0" xfId="3" applyFont="1" applyFill="1" applyAlignment="1" applyProtection="1">
      <alignment horizontal="center" vertical="center"/>
    </xf>
    <xf numFmtId="0" fontId="4" fillId="0" borderId="0" xfId="0" applyFont="1" applyFill="1" applyBorder="1"/>
    <xf numFmtId="0" fontId="4" fillId="0" borderId="1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4" fillId="0" borderId="7" xfId="0" applyFont="1" applyFill="1" applyBorder="1"/>
    <xf numFmtId="0" fontId="4" fillId="0" borderId="8" xfId="0" applyFont="1" applyFill="1" applyBorder="1"/>
    <xf numFmtId="164" fontId="4" fillId="0" borderId="1" xfId="1" applyNumberFormat="1" applyFont="1" applyFill="1" applyBorder="1" applyAlignment="1">
      <alignment vertical="center"/>
    </xf>
    <xf numFmtId="164" fontId="4" fillId="0" borderId="2" xfId="1" applyNumberFormat="1" applyFont="1" applyFill="1" applyBorder="1" applyAlignment="1">
      <alignment vertical="center"/>
    </xf>
    <xf numFmtId="164" fontId="4" fillId="0" borderId="16" xfId="1" applyNumberFormat="1" applyFont="1" applyFill="1" applyBorder="1" applyAlignment="1">
      <alignment vertical="center"/>
    </xf>
    <xf numFmtId="1" fontId="4" fillId="0" borderId="8" xfId="0" applyNumberFormat="1" applyFont="1" applyFill="1" applyBorder="1"/>
    <xf numFmtId="0" fontId="4" fillId="0" borderId="7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/>
    </xf>
    <xf numFmtId="1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/>
    </xf>
    <xf numFmtId="0" fontId="4" fillId="0" borderId="27" xfId="0" applyFont="1" applyFill="1" applyBorder="1" applyAlignment="1">
      <alignment vertical="center" wrapText="1"/>
    </xf>
    <xf numFmtId="0" fontId="4" fillId="0" borderId="27" xfId="0" applyFont="1" applyFill="1" applyBorder="1"/>
    <xf numFmtId="0" fontId="4" fillId="0" borderId="28" xfId="0" applyFont="1" applyFill="1" applyBorder="1"/>
    <xf numFmtId="0" fontId="4" fillId="3" borderId="1" xfId="0" applyFont="1" applyFill="1" applyBorder="1"/>
    <xf numFmtId="0" fontId="4" fillId="3" borderId="6" xfId="0" applyFont="1" applyFill="1" applyBorder="1"/>
    <xf numFmtId="0" fontId="4" fillId="3" borderId="6" xfId="0" applyFont="1" applyFill="1" applyBorder="1" applyAlignment="1">
      <alignment horizontal="left" vertical="center"/>
    </xf>
    <xf numFmtId="0" fontId="4" fillId="3" borderId="16" xfId="0" applyFont="1" applyFill="1" applyBorder="1" applyAlignment="1">
      <alignment horizontal="left" vertical="center" wrapText="1"/>
    </xf>
    <xf numFmtId="0" fontId="4" fillId="3" borderId="27" xfId="0" applyFont="1" applyFill="1" applyBorder="1" applyAlignment="1">
      <alignment horizontal="left" vertical="center" wrapText="1"/>
    </xf>
    <xf numFmtId="1" fontId="4" fillId="3" borderId="8" xfId="0" applyNumberFormat="1" applyFont="1" applyFill="1" applyBorder="1"/>
    <xf numFmtId="164" fontId="4" fillId="3" borderId="8" xfId="0" applyNumberFormat="1" applyFont="1" applyFill="1" applyBorder="1"/>
    <xf numFmtId="0" fontId="4" fillId="3" borderId="7" xfId="0" applyFont="1" applyFill="1" applyBorder="1" applyAlignment="1">
      <alignment horizontal="left" vertical="center" wrapText="1"/>
    </xf>
    <xf numFmtId="1" fontId="4" fillId="3" borderId="7" xfId="0" applyNumberFormat="1" applyFont="1" applyFill="1" applyBorder="1"/>
    <xf numFmtId="0" fontId="4" fillId="3" borderId="2" xfId="0" applyFont="1" applyFill="1" applyBorder="1" applyAlignment="1">
      <alignment horizontal="center"/>
    </xf>
    <xf numFmtId="0" fontId="4" fillId="3" borderId="3" xfId="0" applyFont="1" applyFill="1" applyBorder="1"/>
    <xf numFmtId="0" fontId="4" fillId="3" borderId="1" xfId="0" applyFont="1" applyFill="1" applyBorder="1" applyAlignment="1">
      <alignment horizontal="left"/>
    </xf>
    <xf numFmtId="0" fontId="4" fillId="3" borderId="2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left"/>
    </xf>
    <xf numFmtId="0" fontId="4" fillId="3" borderId="7" xfId="0" applyFont="1" applyFill="1" applyBorder="1" applyAlignment="1">
      <alignment horizontal="left"/>
    </xf>
    <xf numFmtId="10" fontId="4" fillId="3" borderId="8" xfId="2" applyNumberFormat="1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5" fillId="3" borderId="13" xfId="2" applyNumberFormat="1" applyFont="1" applyFill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5" fillId="3" borderId="21" xfId="2" applyNumberFormat="1" applyFont="1" applyFill="1" applyBorder="1" applyAlignment="1">
      <alignment horizontal="center" vertical="center" wrapText="1"/>
    </xf>
    <xf numFmtId="0" fontId="4" fillId="3" borderId="22" xfId="0" applyFont="1" applyFill="1" applyBorder="1" applyAlignment="1">
      <alignment horizontal="center" vertical="center"/>
    </xf>
    <xf numFmtId="0" fontId="4" fillId="3" borderId="23" xfId="0" applyFont="1" applyFill="1" applyBorder="1" applyAlignment="1">
      <alignment horizontal="center" vertical="center"/>
    </xf>
    <xf numFmtId="0" fontId="4" fillId="3" borderId="24" xfId="0" applyFont="1" applyFill="1" applyBorder="1" applyAlignment="1">
      <alignment horizontal="center" vertical="center"/>
    </xf>
    <xf numFmtId="0" fontId="4" fillId="3" borderId="25" xfId="0" applyFont="1" applyFill="1" applyBorder="1" applyAlignment="1">
      <alignment horizontal="center" vertical="center"/>
    </xf>
    <xf numFmtId="0" fontId="5" fillId="3" borderId="26" xfId="2" applyNumberFormat="1" applyFont="1" applyFill="1" applyBorder="1" applyAlignment="1">
      <alignment horizontal="center" vertical="center" wrapText="1"/>
    </xf>
    <xf numFmtId="10" fontId="4" fillId="3" borderId="7" xfId="0" applyNumberFormat="1" applyFont="1" applyFill="1" applyBorder="1"/>
    <xf numFmtId="10" fontId="4" fillId="3" borderId="8" xfId="0" applyNumberFormat="1" applyFont="1" applyFill="1" applyBorder="1"/>
    <xf numFmtId="1" fontId="4" fillId="3" borderId="8" xfId="0" applyNumberFormat="1" applyFont="1" applyFill="1" applyBorder="1" applyAlignment="1">
      <alignment horizontal="center" vertical="center"/>
    </xf>
    <xf numFmtId="1" fontId="4" fillId="3" borderId="8" xfId="0" applyNumberFormat="1" applyFont="1" applyFill="1" applyBorder="1" applyAlignment="1">
      <alignment horizontal="center" vertical="center"/>
    </xf>
    <xf numFmtId="1" fontId="4" fillId="3" borderId="28" xfId="0" applyNumberFormat="1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left" vertical="center"/>
    </xf>
    <xf numFmtId="0" fontId="4" fillId="3" borderId="7" xfId="0" applyFont="1" applyFill="1" applyBorder="1" applyAlignment="1">
      <alignment horizontal="left" vertical="center"/>
    </xf>
    <xf numFmtId="0" fontId="4" fillId="3" borderId="16" xfId="0" applyFont="1" applyFill="1" applyBorder="1" applyAlignment="1">
      <alignment horizontal="left" vertical="center"/>
    </xf>
    <xf numFmtId="0" fontId="4" fillId="3" borderId="27" xfId="0" applyFont="1" applyFill="1" applyBorder="1" applyAlignment="1">
      <alignment horizontal="left" vertical="center"/>
    </xf>
    <xf numFmtId="0" fontId="4" fillId="3" borderId="29" xfId="0" applyFont="1" applyFill="1" applyBorder="1" applyAlignment="1">
      <alignment horizontal="left"/>
    </xf>
    <xf numFmtId="0" fontId="4" fillId="3" borderId="30" xfId="0" applyFont="1" applyFill="1" applyBorder="1" applyAlignment="1">
      <alignment horizontal="left"/>
    </xf>
    <xf numFmtId="164" fontId="4" fillId="3" borderId="17" xfId="1" applyNumberFormat="1" applyFont="1" applyFill="1" applyBorder="1" applyAlignment="1">
      <alignment horizontal="center" vertical="center"/>
    </xf>
    <xf numFmtId="1" fontId="4" fillId="3" borderId="17" xfId="0" applyNumberFormat="1" applyFont="1" applyFill="1" applyBorder="1"/>
    <xf numFmtId="0" fontId="4" fillId="3" borderId="31" xfId="0" applyFont="1" applyFill="1" applyBorder="1"/>
    <xf numFmtId="164" fontId="4" fillId="3" borderId="32" xfId="1" applyNumberFormat="1" applyFont="1" applyFill="1" applyBorder="1"/>
    <xf numFmtId="0" fontId="4" fillId="3" borderId="14" xfId="0" applyFon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164" fontId="4" fillId="3" borderId="3" xfId="0" applyNumberFormat="1" applyFont="1" applyFill="1" applyBorder="1" applyAlignment="1">
      <alignment vertical="center"/>
    </xf>
    <xf numFmtId="164" fontId="4" fillId="3" borderId="17" xfId="0" applyNumberFormat="1" applyFont="1" applyFill="1" applyBorder="1" applyAlignment="1">
      <alignment vertical="center"/>
    </xf>
  </cellXfs>
  <cellStyles count="4">
    <cellStyle name="Lien hypertexte 3" xfId="3"/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NNEES%20PATRIMOINE%20COUPLE%20NEW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MINE%20D%20OR%20!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OK-TA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ETAT CIVIL"/>
      <sheetName val="2042"/>
      <sheetName val="FISCALITE"/>
      <sheetName val="2044"/>
      <sheetName val="2044S1"/>
      <sheetName val="2044S2"/>
      <sheetName val="2044S3"/>
      <sheetName val="EPARGNE"/>
      <sheetName val="RP-RS"/>
      <sheetName val="TAM RP-RS"/>
      <sheetName val="FONCIER"/>
      <sheetName val="TAM LOC NUE"/>
      <sheetName val="LM"/>
      <sheetName val="TAM LM"/>
      <sheetName val="ISF"/>
      <sheetName val="CHARGES"/>
      <sheetName val="BILAN"/>
      <sheetName val="PROJECTION"/>
      <sheetName val="PDF RIP"/>
      <sheetName val="BILAN CLIENT"/>
      <sheetName val="ANNEXE1"/>
      <sheetName val="ANNEXE2"/>
      <sheetName val="ANNEXE3"/>
      <sheetName val="ANNEXE4"/>
      <sheetName val="ANNEXE5"/>
      <sheetName val="ANNEXE6"/>
    </sheetNames>
    <sheetDataSet>
      <sheetData sheetId="0"/>
      <sheetData sheetId="1">
        <row r="15">
          <cell r="G15" t="str">
            <v>Francesco</v>
          </cell>
        </row>
        <row r="16">
          <cell r="G16" t="str">
            <v>Dorothée</v>
          </cell>
        </row>
      </sheetData>
      <sheetData sheetId="2"/>
      <sheetData sheetId="3">
        <row r="12">
          <cell r="T12">
            <v>8839.16</v>
          </cell>
        </row>
      </sheetData>
      <sheetData sheetId="4"/>
      <sheetData sheetId="5"/>
      <sheetData sheetId="6"/>
      <sheetData sheetId="7">
        <row r="32">
          <cell r="O32" t="str">
            <v>NON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R 2013"/>
      <sheetName val="RCM fixes 2012"/>
      <sheetName val="RCM fixes 2013"/>
      <sheetName val="RCM variables 2012"/>
      <sheetName val="RCM variables 2013"/>
      <sheetName val="CEHR 2013"/>
      <sheetName val="PVVM 2013"/>
      <sheetName val="150-0 D bis"/>
      <sheetName val="PNF 2013 a posteriori"/>
      <sheetName val="PNF 2013 disponible"/>
      <sheetName val="In fine VS Amort"/>
      <sheetName val="TRI vs Enrichissement"/>
      <sheetName val="Prêt substitutif"/>
      <sheetName val="PV immo avec 25%"/>
      <sheetName val="PV immo sans 25%"/>
      <sheetName val="PV immo TAB"/>
      <sheetName val="Impact ISF DMTG PV"/>
      <sheetName val="DMTG SUCC° 2013"/>
      <sheetName val="DMTG DON° 2013"/>
      <sheetName val="DMTG Rappel Fiscal"/>
      <sheetName val="RM Bacquet - CBD"/>
      <sheetName val="AssVie 990I"/>
      <sheetName val="Obligations CTO Ass-Vie"/>
      <sheetName val="Compar Revenu Ass-Vie Immo"/>
      <sheetName val="ISF 2013"/>
      <sheetName val="Evaluation US-NP"/>
      <sheetName val="Duflot VS Ancien"/>
      <sheetName val="Duflot VS Scellier"/>
      <sheetName val="Duflot VS Scellier (OM)"/>
      <sheetName val="PERISSOL"/>
      <sheetName val="BESSON"/>
      <sheetName val="ROBIEN"/>
      <sheetName val="ROBIEN RECENTRE"/>
      <sheetName val="Investissement NP"/>
      <sheetName val="Location meublée"/>
      <sheetName val="PERP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>
        <row r="12">
          <cell r="G12">
            <v>581.93200000000002</v>
          </cell>
        </row>
      </sheetData>
      <sheetData sheetId="28">
        <row r="10">
          <cell r="O10">
            <v>603.06000000000006</v>
          </cell>
        </row>
        <row r="11">
          <cell r="G11">
            <v>581.93200000000002</v>
          </cell>
        </row>
      </sheetData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8"/>
  <sheetViews>
    <sheetView tabSelected="1" workbookViewId="0">
      <selection activeCell="Q12" sqref="Q12"/>
    </sheetView>
  </sheetViews>
  <sheetFormatPr baseColWidth="10" defaultRowHeight="12" x14ac:dyDescent="0.25"/>
  <cols>
    <col min="1" max="1" width="5.21875" style="2" customWidth="1"/>
    <col min="2" max="2" width="32.109375" style="2" bestFit="1" customWidth="1"/>
    <col min="3" max="3" width="7.5546875" style="2" bestFit="1" customWidth="1"/>
    <col min="4" max="4" width="8.109375" style="2" customWidth="1"/>
    <col min="5" max="5" width="7.44140625" style="2" bestFit="1" customWidth="1"/>
    <col min="6" max="6" width="4.5546875" style="2" customWidth="1"/>
    <col min="7" max="7" width="6.44140625" style="2" bestFit="1" customWidth="1"/>
    <col min="8" max="8" width="1.33203125" style="2" customWidth="1"/>
    <col min="9" max="9" width="8.5546875" style="2" customWidth="1"/>
    <col min="10" max="10" width="7.44140625" style="2" customWidth="1"/>
    <col min="11" max="11" width="7.77734375" style="2" customWidth="1"/>
    <col min="12" max="12" width="4.77734375" style="2" bestFit="1" customWidth="1"/>
    <col min="13" max="13" width="5.5546875" style="2" customWidth="1"/>
    <col min="14" max="14" width="7.77734375" style="2" customWidth="1"/>
    <col min="15" max="15" width="3.109375" style="2" customWidth="1"/>
    <col min="16" max="17" width="11.5546875" style="2"/>
    <col min="18" max="18" width="7.5546875" style="2" bestFit="1" customWidth="1"/>
    <col min="19" max="19" width="7.33203125" style="2" bestFit="1" customWidth="1"/>
    <col min="20" max="20" width="7.21875" style="2" bestFit="1" customWidth="1"/>
    <col min="21" max="16384" width="11.5546875" style="2"/>
  </cols>
  <sheetData>
    <row r="1" spans="1:20" ht="12.6" thickBot="1" x14ac:dyDescent="0.3">
      <c r="A1" s="1" t="s">
        <v>0</v>
      </c>
    </row>
    <row r="2" spans="1:20" ht="12.6" thickBot="1" x14ac:dyDescent="0.3">
      <c r="B2" s="18" t="s">
        <v>1</v>
      </c>
      <c r="C2" s="27" t="str">
        <f>'[1]ETAT CIVIL'!$G$15</f>
        <v>Francesco</v>
      </c>
      <c r="D2" s="27" t="str">
        <f>'[1]ETAT CIVIL'!$G$16</f>
        <v>Dorothée</v>
      </c>
      <c r="E2" s="27">
        <f>'[1]ETAT CIVIL'!$F$19</f>
        <v>0</v>
      </c>
      <c r="F2" s="27"/>
      <c r="G2" s="28" t="s">
        <v>2</v>
      </c>
      <c r="I2" s="29" t="s">
        <v>3</v>
      </c>
      <c r="J2" s="30"/>
      <c r="K2" s="30"/>
      <c r="L2" s="30"/>
      <c r="M2" s="30"/>
      <c r="N2" s="31">
        <f ca="1">G26-F28</f>
        <v>8839.16</v>
      </c>
      <c r="P2" s="3"/>
      <c r="Q2" s="4"/>
      <c r="R2" s="67" t="str">
        <f>'[1]ETAT CIVIL'!$G$15</f>
        <v>Francesco</v>
      </c>
      <c r="S2" s="67" t="str">
        <f>'[1]ETAT CIVIL'!$G$16</f>
        <v>Dorothée</v>
      </c>
      <c r="T2" s="68" t="s">
        <v>2</v>
      </c>
    </row>
    <row r="3" spans="1:20" ht="15" customHeight="1" thickBot="1" x14ac:dyDescent="0.3">
      <c r="B3" s="19" t="s">
        <v>4</v>
      </c>
      <c r="C3" s="5"/>
      <c r="D3" s="5"/>
      <c r="E3" s="5"/>
      <c r="F3" s="5"/>
      <c r="G3" s="6"/>
      <c r="I3" s="32" t="s">
        <v>5</v>
      </c>
      <c r="J3" s="33"/>
      <c r="K3" s="33"/>
      <c r="L3" s="33"/>
      <c r="M3" s="33"/>
      <c r="N3" s="34">
        <f ca="1">N2/G16</f>
        <v>0.13453820395738203</v>
      </c>
      <c r="P3" s="35" t="s">
        <v>6</v>
      </c>
      <c r="Q3" s="37"/>
      <c r="R3" s="7">
        <v>40000</v>
      </c>
      <c r="S3" s="8">
        <v>20000</v>
      </c>
      <c r="T3" s="69">
        <f>SUM(R3:S3)</f>
        <v>60000</v>
      </c>
    </row>
    <row r="4" spans="1:20" ht="15" customHeight="1" thickBot="1" x14ac:dyDescent="0.3">
      <c r="B4" s="19" t="s">
        <v>7</v>
      </c>
      <c r="C4" s="5">
        <v>50000</v>
      </c>
      <c r="D4" s="5">
        <v>23000</v>
      </c>
      <c r="E4" s="5">
        <v>0</v>
      </c>
      <c r="F4" s="5"/>
      <c r="G4" s="6"/>
      <c r="I4" s="35" t="s">
        <v>8</v>
      </c>
      <c r="J4" s="36"/>
      <c r="K4" s="37"/>
      <c r="L4" s="38" t="s">
        <v>9</v>
      </c>
      <c r="M4" s="38" t="s">
        <v>10</v>
      </c>
      <c r="N4" s="39" t="s">
        <v>11</v>
      </c>
      <c r="P4" s="65"/>
      <c r="Q4" s="66"/>
      <c r="R4" s="9">
        <f>R3/12</f>
        <v>3333.3333333333335</v>
      </c>
      <c r="S4" s="9">
        <f>S3/12</f>
        <v>1666.6666666666667</v>
      </c>
      <c r="T4" s="70">
        <f>SUM(R4:S4)</f>
        <v>5000</v>
      </c>
    </row>
    <row r="5" spans="1:20" x14ac:dyDescent="0.25">
      <c r="B5" s="19" t="s">
        <v>12</v>
      </c>
      <c r="C5" s="26">
        <f>-(C4/10)</f>
        <v>-5000</v>
      </c>
      <c r="D5" s="26">
        <f>-(D4/10)</f>
        <v>-2300</v>
      </c>
      <c r="E5" s="26">
        <f>-(E4/10)</f>
        <v>0</v>
      </c>
      <c r="F5" s="5"/>
      <c r="G5" s="10"/>
      <c r="I5" s="40"/>
      <c r="J5" s="41"/>
      <c r="K5" s="42"/>
      <c r="L5" s="43"/>
      <c r="M5" s="43"/>
      <c r="N5" s="44"/>
    </row>
    <row r="6" spans="1:20" x14ac:dyDescent="0.25">
      <c r="B6" s="19" t="s">
        <v>13</v>
      </c>
      <c r="C6" s="26">
        <f>SUM(C4:C5)</f>
        <v>45000</v>
      </c>
      <c r="D6" s="26">
        <f>SUM(D4:D5)</f>
        <v>20700</v>
      </c>
      <c r="E6" s="26">
        <f>SUM(E4:E5)</f>
        <v>0</v>
      </c>
      <c r="F6" s="5"/>
      <c r="G6" s="23">
        <f>SUM(C6:E6)</f>
        <v>65700</v>
      </c>
      <c r="I6" s="45"/>
      <c r="J6" s="46"/>
      <c r="K6" s="47"/>
      <c r="L6" s="48"/>
      <c r="M6" s="48"/>
      <c r="N6" s="49"/>
    </row>
    <row r="7" spans="1:20" x14ac:dyDescent="0.25">
      <c r="B7" s="19" t="s">
        <v>14</v>
      </c>
      <c r="C7" s="5"/>
      <c r="D7" s="5"/>
      <c r="E7" s="5"/>
      <c r="F7" s="5"/>
      <c r="G7" s="6"/>
      <c r="I7" s="32" t="s">
        <v>15</v>
      </c>
      <c r="J7" s="33"/>
      <c r="K7" s="33"/>
      <c r="L7" s="5"/>
      <c r="M7" s="5"/>
      <c r="N7" s="6"/>
    </row>
    <row r="8" spans="1:20" x14ac:dyDescent="0.25">
      <c r="B8" s="19" t="s">
        <v>16</v>
      </c>
      <c r="C8" s="5"/>
      <c r="D8" s="5"/>
      <c r="E8" s="5"/>
      <c r="F8" s="5"/>
      <c r="G8" s="6"/>
      <c r="I8" s="32" t="s">
        <v>17</v>
      </c>
      <c r="J8" s="33"/>
      <c r="K8" s="33"/>
      <c r="L8" s="5"/>
      <c r="M8" s="5"/>
      <c r="N8" s="6"/>
    </row>
    <row r="9" spans="1:20" x14ac:dyDescent="0.25">
      <c r="B9" s="19" t="s">
        <v>18</v>
      </c>
      <c r="C9" s="5"/>
      <c r="D9" s="5"/>
      <c r="E9" s="5"/>
      <c r="F9" s="5"/>
      <c r="G9" s="6"/>
      <c r="I9" s="32" t="s">
        <v>19</v>
      </c>
      <c r="J9" s="33"/>
      <c r="K9" s="33"/>
      <c r="L9" s="50">
        <v>8.2000000000000003E-2</v>
      </c>
      <c r="M9" s="50">
        <v>5.0000000000000001E-3</v>
      </c>
      <c r="N9" s="51">
        <v>6.8000000000000005E-2</v>
      </c>
    </row>
    <row r="10" spans="1:20" x14ac:dyDescent="0.25">
      <c r="B10" s="19" t="s">
        <v>20</v>
      </c>
      <c r="C10" s="5"/>
      <c r="D10" s="5"/>
      <c r="E10" s="5"/>
      <c r="F10" s="5"/>
      <c r="G10" s="6">
        <f>F9</f>
        <v>0</v>
      </c>
      <c r="I10" s="32" t="s">
        <v>21</v>
      </c>
      <c r="J10" s="33"/>
      <c r="K10" s="33"/>
      <c r="L10" s="26">
        <f>L8*L9</f>
        <v>0</v>
      </c>
      <c r="M10" s="26">
        <f>M8*M9</f>
        <v>0</v>
      </c>
      <c r="N10" s="23">
        <f>N8*N9</f>
        <v>0</v>
      </c>
    </row>
    <row r="11" spans="1:20" x14ac:dyDescent="0.25">
      <c r="B11" s="19" t="s">
        <v>22</v>
      </c>
      <c r="C11" s="5"/>
      <c r="D11" s="5"/>
      <c r="E11" s="5"/>
      <c r="F11" s="5"/>
      <c r="G11" s="6"/>
      <c r="I11" s="32" t="s">
        <v>23</v>
      </c>
      <c r="J11" s="33"/>
      <c r="K11" s="33"/>
      <c r="L11" s="5"/>
      <c r="M11" s="5"/>
      <c r="N11" s="6"/>
    </row>
    <row r="12" spans="1:20" x14ac:dyDescent="0.25">
      <c r="B12" s="19" t="s">
        <v>24</v>
      </c>
      <c r="C12" s="5"/>
      <c r="D12" s="5"/>
      <c r="E12" s="5"/>
      <c r="F12" s="5"/>
      <c r="G12" s="6"/>
      <c r="I12" s="32" t="s">
        <v>17</v>
      </c>
      <c r="J12" s="33"/>
      <c r="K12" s="33"/>
      <c r="L12" s="5"/>
      <c r="M12" s="5"/>
      <c r="N12" s="6"/>
    </row>
    <row r="13" spans="1:20" x14ac:dyDescent="0.25">
      <c r="B13" s="19" t="s">
        <v>25</v>
      </c>
      <c r="C13" s="5"/>
      <c r="D13" s="5"/>
      <c r="E13" s="5"/>
      <c r="F13" s="5"/>
      <c r="G13" s="6"/>
      <c r="I13" s="32" t="s">
        <v>19</v>
      </c>
      <c r="J13" s="33"/>
      <c r="K13" s="33"/>
      <c r="L13" s="5"/>
      <c r="M13" s="5"/>
      <c r="N13" s="6"/>
    </row>
    <row r="14" spans="1:20" x14ac:dyDescent="0.25">
      <c r="B14" s="19" t="s">
        <v>26</v>
      </c>
      <c r="C14" s="5"/>
      <c r="D14" s="5"/>
      <c r="E14" s="5"/>
      <c r="F14" s="5"/>
      <c r="G14" s="10">
        <f>SUM(G6:G13)</f>
        <v>65700</v>
      </c>
      <c r="I14" s="32" t="s">
        <v>21</v>
      </c>
      <c r="J14" s="33"/>
      <c r="K14" s="33"/>
      <c r="L14" s="5"/>
      <c r="M14" s="5"/>
      <c r="N14" s="6"/>
    </row>
    <row r="15" spans="1:20" x14ac:dyDescent="0.25">
      <c r="B15" s="19" t="s">
        <v>27</v>
      </c>
      <c r="C15" s="5"/>
      <c r="D15" s="5"/>
      <c r="E15" s="5"/>
      <c r="F15" s="5"/>
      <c r="G15" s="6"/>
      <c r="I15" s="32" t="s">
        <v>28</v>
      </c>
      <c r="J15" s="33"/>
      <c r="K15" s="33"/>
      <c r="L15" s="33"/>
      <c r="M15" s="33"/>
      <c r="N15" s="52">
        <f>SUM(L10:N10,L14:N14)</f>
        <v>0</v>
      </c>
    </row>
    <row r="16" spans="1:20" x14ac:dyDescent="0.25">
      <c r="B16" s="19" t="s">
        <v>29</v>
      </c>
      <c r="C16" s="5"/>
      <c r="D16" s="5"/>
      <c r="E16" s="5"/>
      <c r="F16" s="5"/>
      <c r="G16" s="23">
        <f>SUM(G14:G15)</f>
        <v>65700</v>
      </c>
      <c r="I16" s="55" t="s">
        <v>30</v>
      </c>
      <c r="J16" s="56"/>
      <c r="K16" s="56"/>
      <c r="L16" s="56"/>
      <c r="M16" s="56"/>
      <c r="N16" s="53">
        <f ca="1">N2+N15</f>
        <v>8839.16</v>
      </c>
    </row>
    <row r="17" spans="2:14" ht="12.6" thickBot="1" x14ac:dyDescent="0.3">
      <c r="B17" s="19" t="s">
        <v>31</v>
      </c>
      <c r="C17" s="5"/>
      <c r="D17" s="5"/>
      <c r="E17" s="5"/>
      <c r="F17" s="5"/>
      <c r="G17" s="24">
        <f ca="1">[1]FISCALITE!T12</f>
        <v>8839.16</v>
      </c>
      <c r="I17" s="57"/>
      <c r="J17" s="58"/>
      <c r="K17" s="58"/>
      <c r="L17" s="58"/>
      <c r="M17" s="58"/>
      <c r="N17" s="54"/>
    </row>
    <row r="18" spans="2:14" ht="24.6" thickBot="1" x14ac:dyDescent="0.3">
      <c r="B18" s="20" t="s">
        <v>32</v>
      </c>
      <c r="C18" s="25" t="s">
        <v>33</v>
      </c>
      <c r="D18" s="25" t="s">
        <v>34</v>
      </c>
      <c r="E18" s="25" t="s">
        <v>35</v>
      </c>
      <c r="F18" s="11"/>
      <c r="G18" s="6"/>
      <c r="I18" s="12"/>
      <c r="J18" s="12"/>
      <c r="K18" s="12"/>
      <c r="L18" s="12"/>
      <c r="M18" s="12"/>
      <c r="N18" s="13"/>
    </row>
    <row r="19" spans="2:14" ht="12.6" thickBot="1" x14ac:dyDescent="0.3">
      <c r="B19" s="19" t="s">
        <v>36</v>
      </c>
      <c r="C19" s="5"/>
      <c r="D19" s="5"/>
      <c r="E19" s="5"/>
      <c r="F19" s="5"/>
      <c r="G19" s="6"/>
      <c r="I19" s="59" t="s">
        <v>37</v>
      </c>
      <c r="J19" s="60"/>
      <c r="K19" s="60"/>
      <c r="L19" s="60"/>
      <c r="M19" s="60"/>
      <c r="N19" s="61">
        <f>G16</f>
        <v>65700</v>
      </c>
    </row>
    <row r="20" spans="2:14" ht="12.6" thickBot="1" x14ac:dyDescent="0.3">
      <c r="B20" s="19" t="s">
        <v>38</v>
      </c>
      <c r="C20" s="5"/>
      <c r="D20" s="5"/>
      <c r="E20" s="5"/>
      <c r="F20" s="5"/>
      <c r="G20" s="6"/>
    </row>
    <row r="21" spans="2:14" ht="12.6" thickBot="1" x14ac:dyDescent="0.3">
      <c r="B21" s="19" t="s">
        <v>39</v>
      </c>
      <c r="C21" s="5"/>
      <c r="D21" s="5"/>
      <c r="E21" s="5"/>
      <c r="F21" s="5"/>
      <c r="G21" s="6"/>
      <c r="I21" s="59" t="s">
        <v>40</v>
      </c>
      <c r="J21" s="60"/>
      <c r="K21" s="62" t="str">
        <f>IF('[1]2044S3'!O32="Non","",-'[1]2044S3'!O32)</f>
        <v/>
      </c>
    </row>
    <row r="22" spans="2:14" x14ac:dyDescent="0.25">
      <c r="B22" s="19" t="s">
        <v>41</v>
      </c>
      <c r="C22" s="5"/>
      <c r="D22" s="5"/>
      <c r="E22" s="5"/>
      <c r="F22" s="5"/>
      <c r="G22" s="6"/>
      <c r="I22" s="14"/>
      <c r="J22" s="14"/>
    </row>
    <row r="23" spans="2:14" x14ac:dyDescent="0.25">
      <c r="B23" s="19" t="s">
        <v>42</v>
      </c>
      <c r="C23" s="5"/>
      <c r="D23" s="5"/>
      <c r="E23" s="5"/>
      <c r="F23" s="5"/>
      <c r="G23" s="6"/>
    </row>
    <row r="24" spans="2:14" x14ac:dyDescent="0.25">
      <c r="B24" s="19" t="s">
        <v>43</v>
      </c>
      <c r="C24" s="5"/>
      <c r="D24" s="5"/>
      <c r="E24" s="5"/>
      <c r="F24" s="5"/>
      <c r="G24" s="6"/>
    </row>
    <row r="25" spans="2:14" x14ac:dyDescent="0.25">
      <c r="B25" s="19" t="s">
        <v>44</v>
      </c>
      <c r="C25" s="5"/>
      <c r="D25" s="5"/>
      <c r="E25" s="5"/>
      <c r="F25" s="5"/>
      <c r="G25" s="6"/>
    </row>
    <row r="26" spans="2:14" ht="12.6" thickBot="1" x14ac:dyDescent="0.3">
      <c r="B26" s="19" t="s">
        <v>45</v>
      </c>
      <c r="C26" s="5"/>
      <c r="D26" s="5"/>
      <c r="E26" s="5"/>
      <c r="F26" s="5"/>
      <c r="G26" s="23">
        <f ca="1">G17-G25</f>
        <v>8839.16</v>
      </c>
    </row>
    <row r="27" spans="2:14" ht="12.6" thickBot="1" x14ac:dyDescent="0.3">
      <c r="B27" s="19" t="s">
        <v>46</v>
      </c>
      <c r="C27" s="5"/>
      <c r="D27" s="5"/>
      <c r="E27" s="5"/>
      <c r="F27" s="5"/>
      <c r="G27" s="6"/>
      <c r="I27" s="63" t="s">
        <v>47</v>
      </c>
      <c r="J27" s="64">
        <v>3218</v>
      </c>
      <c r="K27" s="64">
        <f>J27*12</f>
        <v>38616</v>
      </c>
    </row>
    <row r="28" spans="2:14" ht="12.6" thickBot="1" x14ac:dyDescent="0.3">
      <c r="B28" s="21" t="s">
        <v>48</v>
      </c>
      <c r="C28" s="22"/>
      <c r="D28" s="22"/>
      <c r="E28" s="15"/>
      <c r="F28" s="16"/>
      <c r="G28" s="17"/>
      <c r="I28" s="63" t="s">
        <v>49</v>
      </c>
      <c r="J28" s="64">
        <v>3269</v>
      </c>
      <c r="K28" s="64">
        <f>J28*12</f>
        <v>39228</v>
      </c>
    </row>
  </sheetData>
  <mergeCells count="22">
    <mergeCell ref="I21:J21"/>
    <mergeCell ref="B28:D28"/>
    <mergeCell ref="I13:K13"/>
    <mergeCell ref="I14:K14"/>
    <mergeCell ref="I15:M15"/>
    <mergeCell ref="I16:M17"/>
    <mergeCell ref="N16:N17"/>
    <mergeCell ref="I19:M19"/>
    <mergeCell ref="I7:K7"/>
    <mergeCell ref="I8:K8"/>
    <mergeCell ref="I9:K9"/>
    <mergeCell ref="I10:K10"/>
    <mergeCell ref="I11:K11"/>
    <mergeCell ref="I12:K12"/>
    <mergeCell ref="I2:M2"/>
    <mergeCell ref="P2:Q2"/>
    <mergeCell ref="I3:M3"/>
    <mergeCell ref="P3:Q4"/>
    <mergeCell ref="I4:K6"/>
    <mergeCell ref="L4:L6"/>
    <mergeCell ref="M4:M6"/>
    <mergeCell ref="N4:N6"/>
  </mergeCells>
  <hyperlinks>
    <hyperlink ref="A1" location="'Accueil'!A1" display="Accueil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2042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Jerome</cp:lastModifiedBy>
  <dcterms:created xsi:type="dcterms:W3CDTF">2016-11-21T09:31:13Z</dcterms:created>
  <dcterms:modified xsi:type="dcterms:W3CDTF">2016-11-21T09:34:25Z</dcterms:modified>
</cp:coreProperties>
</file>