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y\Desktop\"/>
    </mc:Choice>
  </mc:AlternateContent>
  <xr:revisionPtr revIDLastSave="0" documentId="13_ncr:1_{D2C80C45-856D-4FE6-906B-F3DD4A75EB3A}" xr6:coauthVersionLast="47" xr6:coauthVersionMax="47" xr10:uidLastSave="{00000000-0000-0000-0000-000000000000}"/>
  <bookViews>
    <workbookView xWindow="-120" yWindow="-120" windowWidth="20730" windowHeight="11160" activeTab="2" xr2:uid="{F8658D33-560F-41BB-91DB-F95DEDEC4D54}"/>
  </bookViews>
  <sheets>
    <sheet name="barème chrono 53 équipes" sheetId="3" r:id="rId1"/>
    <sheet name="Données-résultats fait par JY" sheetId="1" state="hidden" r:id="rId2"/>
    <sheet name="Saisie résultats et résultats " sheetId="2" r:id="rId3"/>
    <sheet name="Feuil1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" i="2" l="1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3" i="2"/>
  <c r="B7" i="3"/>
  <c r="B8" i="3" s="1"/>
  <c r="B6" i="3"/>
  <c r="B5" i="3"/>
  <c r="C20" i="1"/>
  <c r="C19" i="1"/>
  <c r="C13" i="1"/>
  <c r="C26" i="1"/>
  <c r="C8" i="1"/>
  <c r="C7" i="1"/>
  <c r="D7" i="1" s="1"/>
  <c r="C5" i="1"/>
  <c r="D5" i="1" s="1"/>
  <c r="C22" i="1"/>
  <c r="C12" i="1"/>
  <c r="C15" i="1"/>
  <c r="C27" i="1"/>
  <c r="C24" i="1"/>
  <c r="C16" i="1"/>
  <c r="C4" i="1"/>
  <c r="C23" i="1"/>
  <c r="C25" i="1"/>
  <c r="C10" i="1"/>
  <c r="C11" i="1"/>
  <c r="C14" i="1"/>
  <c r="C28" i="1"/>
  <c r="C17" i="1"/>
  <c r="C18" i="1"/>
  <c r="C9" i="1"/>
  <c r="C21" i="1"/>
  <c r="C6" i="1"/>
  <c r="D6" i="1" s="1"/>
  <c r="D8" i="1" l="1"/>
  <c r="B9" i="3"/>
  <c r="B10" i="3" s="1"/>
  <c r="B11" i="3" s="1"/>
  <c r="D11" i="1"/>
  <c r="D10" i="1"/>
  <c r="D13" i="1"/>
  <c r="D19" i="1"/>
  <c r="D9" i="1"/>
  <c r="B12" i="3" l="1"/>
  <c r="B13" i="3" s="1"/>
  <c r="B14" i="3" s="1"/>
  <c r="D12" i="1"/>
  <c r="B15" i="3" l="1"/>
  <c r="B16" i="3" s="1"/>
  <c r="B17" i="3" s="1"/>
  <c r="D14" i="1"/>
  <c r="D15" i="1"/>
  <c r="B18" i="3" l="1"/>
  <c r="D16" i="1"/>
  <c r="B19" i="3" l="1"/>
  <c r="B20" i="3" s="1"/>
  <c r="D17" i="1"/>
  <c r="D18" i="1"/>
  <c r="B21" i="3" l="1"/>
  <c r="D20" i="1"/>
  <c r="B22" i="3" l="1"/>
  <c r="D21" i="1"/>
  <c r="B23" i="3" l="1"/>
  <c r="D22" i="1"/>
  <c r="B24" i="3" l="1"/>
  <c r="D23" i="1"/>
  <c r="B25" i="3" l="1"/>
  <c r="D25" i="1"/>
  <c r="B26" i="3" l="1"/>
  <c r="D26" i="1"/>
  <c r="B27" i="3" l="1"/>
  <c r="D24" i="1"/>
  <c r="B28" i="3" l="1"/>
  <c r="D27" i="1"/>
  <c r="B29" i="3" l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D28" i="1"/>
  <c r="G2" i="2"/>
  <c r="H2" i="2" l="1"/>
  <c r="I2" i="2" s="1"/>
  <c r="J2" i="2" s="1"/>
  <c r="H56" i="2"/>
  <c r="H47" i="2"/>
  <c r="I47" i="2" s="1"/>
  <c r="J47" i="2" s="1"/>
  <c r="H38" i="2"/>
  <c r="I38" i="2" s="1"/>
  <c r="J38" i="2" s="1"/>
  <c r="H29" i="2"/>
  <c r="I29" i="2" s="1"/>
  <c r="J29" i="2" s="1"/>
  <c r="H20" i="2"/>
  <c r="I20" i="2" s="1"/>
  <c r="J20" i="2" s="1"/>
  <c r="H11" i="2"/>
  <c r="I11" i="2" s="1"/>
  <c r="J11" i="2" s="1"/>
  <c r="H50" i="2"/>
  <c r="I50" i="2" s="1"/>
  <c r="J50" i="2" s="1"/>
  <c r="H4" i="2"/>
  <c r="I4" i="2" s="1"/>
  <c r="J4" i="2" s="1"/>
  <c r="H16" i="2"/>
  <c r="I16" i="2" s="1"/>
  <c r="J16" i="2" s="1"/>
  <c r="H28" i="2"/>
  <c r="I28" i="2" s="1"/>
  <c r="J28" i="2" s="1"/>
  <c r="H3" i="2"/>
  <c r="I3" i="2" s="1"/>
  <c r="J3" i="2" s="1"/>
  <c r="H48" i="2"/>
  <c r="I48" i="2" s="1"/>
  <c r="J48" i="2" s="1"/>
  <c r="H39" i="2"/>
  <c r="I39" i="2" s="1"/>
  <c r="J39" i="2" s="1"/>
  <c r="H30" i="2"/>
  <c r="I30" i="2" s="1"/>
  <c r="J30" i="2" s="1"/>
  <c r="H21" i="2"/>
  <c r="I21" i="2" s="1"/>
  <c r="J21" i="2" s="1"/>
  <c r="H12" i="2"/>
  <c r="I12" i="2" s="1"/>
  <c r="J12" i="2" s="1"/>
  <c r="H42" i="2"/>
  <c r="I42" i="2" s="1"/>
  <c r="J42" i="2" s="1"/>
  <c r="H25" i="2"/>
  <c r="I25" i="2" s="1"/>
  <c r="J25" i="2" s="1"/>
  <c r="H44" i="2"/>
  <c r="I44" i="2" s="1"/>
  <c r="J44" i="2" s="1"/>
  <c r="H49" i="2"/>
  <c r="I49" i="2" s="1"/>
  <c r="J49" i="2" s="1"/>
  <c r="H40" i="2"/>
  <c r="I40" i="2" s="1"/>
  <c r="J40" i="2" s="1"/>
  <c r="H31" i="2"/>
  <c r="I31" i="2" s="1"/>
  <c r="J31" i="2" s="1"/>
  <c r="H22" i="2"/>
  <c r="I22" i="2" s="1"/>
  <c r="J22" i="2" s="1"/>
  <c r="H13" i="2"/>
  <c r="I13" i="2" s="1"/>
  <c r="J13" i="2" s="1"/>
  <c r="H35" i="2"/>
  <c r="I35" i="2" s="1"/>
  <c r="J35" i="2" s="1"/>
  <c r="H19" i="2"/>
  <c r="I19" i="2" s="1"/>
  <c r="J19" i="2" s="1"/>
  <c r="H41" i="2"/>
  <c r="I41" i="2" s="1"/>
  <c r="J41" i="2" s="1"/>
  <c r="H32" i="2"/>
  <c r="I32" i="2" s="1"/>
  <c r="J32" i="2" s="1"/>
  <c r="H23" i="2"/>
  <c r="I23" i="2" s="1"/>
  <c r="J23" i="2" s="1"/>
  <c r="H14" i="2"/>
  <c r="I14" i="2" s="1"/>
  <c r="J14" i="2" s="1"/>
  <c r="H5" i="2"/>
  <c r="I5" i="2" s="1"/>
  <c r="J5" i="2" s="1"/>
  <c r="H51" i="2"/>
  <c r="I51" i="2" s="1"/>
  <c r="J51" i="2" s="1"/>
  <c r="H34" i="2"/>
  <c r="I34" i="2" s="1"/>
  <c r="J34" i="2" s="1"/>
  <c r="H7" i="2"/>
  <c r="I7" i="2" s="1"/>
  <c r="J7" i="2" s="1"/>
  <c r="H18" i="2"/>
  <c r="I18" i="2" s="1"/>
  <c r="J18" i="2" s="1"/>
  <c r="H33" i="2"/>
  <c r="I33" i="2" s="1"/>
  <c r="J33" i="2" s="1"/>
  <c r="H24" i="2"/>
  <c r="I24" i="2" s="1"/>
  <c r="J24" i="2" s="1"/>
  <c r="H15" i="2"/>
  <c r="I15" i="2" s="1"/>
  <c r="J15" i="2" s="1"/>
  <c r="H6" i="2"/>
  <c r="I6" i="2" s="1"/>
  <c r="J6" i="2" s="1"/>
  <c r="H52" i="2"/>
  <c r="I52" i="2" s="1"/>
  <c r="J52" i="2" s="1"/>
  <c r="H43" i="2"/>
  <c r="I43" i="2" s="1"/>
  <c r="J43" i="2" s="1"/>
  <c r="H26" i="2"/>
  <c r="I26" i="2" s="1"/>
  <c r="J26" i="2" s="1"/>
  <c r="H53" i="2"/>
  <c r="I53" i="2" s="1"/>
  <c r="J53" i="2" s="1"/>
  <c r="H37" i="2"/>
  <c r="I37" i="2" s="1"/>
  <c r="J37" i="2" s="1"/>
  <c r="H17" i="2"/>
  <c r="I17" i="2" s="1"/>
  <c r="J17" i="2" s="1"/>
  <c r="H8" i="2"/>
  <c r="I8" i="2" s="1"/>
  <c r="J8" i="2" s="1"/>
  <c r="H54" i="2"/>
  <c r="I54" i="2" s="1"/>
  <c r="J54" i="2" s="1"/>
  <c r="H45" i="2"/>
  <c r="I45" i="2" s="1"/>
  <c r="J45" i="2" s="1"/>
  <c r="H36" i="2"/>
  <c r="I36" i="2" s="1"/>
  <c r="J36" i="2" s="1"/>
  <c r="H27" i="2"/>
  <c r="I27" i="2" s="1"/>
  <c r="J27" i="2" s="1"/>
  <c r="H10" i="2"/>
  <c r="I10" i="2" s="1"/>
  <c r="J10" i="2" s="1"/>
  <c r="H9" i="2"/>
  <c r="I9" i="2" s="1"/>
  <c r="J9" i="2" s="1"/>
  <c r="H55" i="2"/>
  <c r="H46" i="2"/>
  <c r="I46" i="2" s="1"/>
  <c r="J46" i="2" s="1"/>
  <c r="K17" i="2" l="1"/>
  <c r="K39" i="2"/>
  <c r="K32" i="2"/>
  <c r="K45" i="2"/>
  <c r="K54" i="2"/>
  <c r="K6" i="2"/>
  <c r="K5" i="2"/>
  <c r="K22" i="2"/>
  <c r="K21" i="2"/>
  <c r="K50" i="2"/>
  <c r="K24" i="2"/>
  <c r="K37" i="2"/>
  <c r="K46" i="2"/>
  <c r="K8" i="2"/>
  <c r="K15" i="2"/>
  <c r="K14" i="2"/>
  <c r="K31" i="2"/>
  <c r="K30" i="2"/>
  <c r="K11" i="2"/>
  <c r="K9" i="2"/>
  <c r="K29" i="2"/>
  <c r="K53" i="2"/>
  <c r="K18" i="2"/>
  <c r="K41" i="2"/>
  <c r="K44" i="2"/>
  <c r="K3" i="2"/>
  <c r="K38" i="2"/>
  <c r="K23" i="2"/>
  <c r="K33" i="2"/>
  <c r="K10" i="2"/>
  <c r="K26" i="2"/>
  <c r="K7" i="2"/>
  <c r="K19" i="2"/>
  <c r="K25" i="2"/>
  <c r="K28" i="2"/>
  <c r="K47" i="2"/>
  <c r="K40" i="2"/>
  <c r="K49" i="2"/>
  <c r="K27" i="2"/>
  <c r="K36" i="2"/>
  <c r="K43" i="2"/>
  <c r="K34" i="2"/>
  <c r="K35" i="2"/>
  <c r="K42" i="2"/>
  <c r="K16" i="2"/>
  <c r="K20" i="2"/>
  <c r="K48" i="2"/>
  <c r="K52" i="2"/>
  <c r="K51" i="2"/>
  <c r="K13" i="2"/>
  <c r="K12" i="2"/>
  <c r="K4" i="2"/>
  <c r="K2" i="2"/>
</calcChain>
</file>

<file path=xl/sharedStrings.xml><?xml version="1.0" encoding="utf-8"?>
<sst xmlns="http://schemas.openxmlformats.org/spreadsheetml/2006/main" count="37" uniqueCount="33">
  <si>
    <t>Classement</t>
  </si>
  <si>
    <t>v</t>
  </si>
  <si>
    <t>b</t>
  </si>
  <si>
    <t>g</t>
  </si>
  <si>
    <t>t</t>
  </si>
  <si>
    <t>y</t>
  </si>
  <si>
    <t>jeannine</t>
  </si>
  <si>
    <t>robert</t>
  </si>
  <si>
    <t>paulette</t>
  </si>
  <si>
    <t>norbert</t>
  </si>
  <si>
    <t>emile</t>
  </si>
  <si>
    <t>s</t>
  </si>
  <si>
    <t>d</t>
  </si>
  <si>
    <t>f</t>
  </si>
  <si>
    <t>h</t>
  </si>
  <si>
    <t>e</t>
  </si>
  <si>
    <t>r</t>
  </si>
  <si>
    <t>j</t>
  </si>
  <si>
    <t>i</t>
  </si>
  <si>
    <t>k</t>
  </si>
  <si>
    <t>points course</t>
  </si>
  <si>
    <t>Nom d'équipe</t>
  </si>
  <si>
    <t xml:space="preserve">N° Equipe </t>
  </si>
  <si>
    <t>Points balise /8</t>
  </si>
  <si>
    <t>Points réponses /8</t>
  </si>
  <si>
    <t>Heure de départ</t>
  </si>
  <si>
    <t>Heure d'arrivée</t>
  </si>
  <si>
    <t>Temps mis</t>
  </si>
  <si>
    <t>Classement CO</t>
  </si>
  <si>
    <t>Score final</t>
  </si>
  <si>
    <t>Classement chrono CO</t>
  </si>
  <si>
    <t>Points chrono CO/8 (cf.barème)</t>
  </si>
  <si>
    <t>=RECHERCHEV(C4;'barème chrono 53 équipes'!$A$4:$B$32;2)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</si>
</sst>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:ss;@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2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20" fontId="0" fillId="2" borderId="1" xfId="0" applyNumberFormat="1" applyFill="1" applyBorder="1"/>
    <xf numFmtId="0" fontId="0" fillId="3" borderId="1" xfId="0" applyFill="1" applyBorder="1"/>
    <xf numFmtId="164" fontId="0" fillId="2" borderId="1" xfId="0" applyNumberFormat="1" applyFill="1" applyBorder="1"/>
    <xf numFmtId="21" fontId="0" fillId="2" borderId="1" xfId="0" applyNumberFormat="1" applyFill="1" applyBorder="1"/>
    <xf numFmtId="164" fontId="0" fillId="0" borderId="1" xfId="0" applyNumberFormat="1" applyBorder="1"/>
    <xf numFmtId="164" fontId="2" fillId="0" borderId="1" xfId="0" applyNumberFormat="1" applyFont="1" applyBorder="1" applyAlignment="1">
      <alignment horizontal="center"/>
    </xf>
    <xf numFmtId="164" fontId="0" fillId="0" borderId="0" xfId="0" applyNumberFormat="1"/>
    <xf numFmtId="0" fontId="0" fillId="0" borderId="0" xfId="0" quotePrefix="1"/>
    <xf numFmtId="0" fontId="0" fillId="3" borderId="1" xfId="0" quotePrefix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752475</xdr:colOff>
          <xdr:row>4</xdr:row>
          <xdr:rowOff>0</xdr:rowOff>
        </xdr:from>
        <xdr:to>
          <xdr:col>9</xdr:col>
          <xdr:colOff>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02689-1639-483D-A4CE-B60B81F89351}">
  <sheetPr codeName="Feuil2"/>
  <dimension ref="A2:B56"/>
  <sheetViews>
    <sheetView topLeftCell="A46" workbookViewId="0">
      <selection activeCell="D16" sqref="D16"/>
    </sheetView>
  </sheetViews>
  <sheetFormatPr baseColWidth="10" defaultRowHeight="15" x14ac:dyDescent="0.25"/>
  <cols>
    <col min="2" max="2" width="16.42578125" customWidth="1"/>
  </cols>
  <sheetData>
    <row r="2" spans="1:2" x14ac:dyDescent="0.25">
      <c r="A2" s="3" t="s">
        <v>0</v>
      </c>
      <c r="B2" t="s">
        <v>20</v>
      </c>
    </row>
    <row r="3" spans="1:2" x14ac:dyDescent="0.25">
      <c r="A3" s="3"/>
    </row>
    <row r="4" spans="1:2" x14ac:dyDescent="0.25">
      <c r="A4" s="3">
        <v>1</v>
      </c>
      <c r="B4" s="3">
        <v>8</v>
      </c>
    </row>
    <row r="5" spans="1:2" x14ac:dyDescent="0.25">
      <c r="A5" s="3">
        <v>2</v>
      </c>
      <c r="B5" s="3">
        <f>8-0.15</f>
        <v>7.85</v>
      </c>
    </row>
    <row r="6" spans="1:2" x14ac:dyDescent="0.25">
      <c r="A6" s="3">
        <v>3</v>
      </c>
      <c r="B6" s="3">
        <f>B5-0.15</f>
        <v>7.6999999999999993</v>
      </c>
    </row>
    <row r="7" spans="1:2" x14ac:dyDescent="0.25">
      <c r="A7" s="3">
        <v>4</v>
      </c>
      <c r="B7" s="3">
        <f t="shared" ref="B7:B56" si="0">B6-0.15</f>
        <v>7.5499999999999989</v>
      </c>
    </row>
    <row r="8" spans="1:2" x14ac:dyDescent="0.25">
      <c r="A8" s="3">
        <v>5</v>
      </c>
      <c r="B8" s="3">
        <f t="shared" si="0"/>
        <v>7.3999999999999986</v>
      </c>
    </row>
    <row r="9" spans="1:2" x14ac:dyDescent="0.25">
      <c r="A9" s="3">
        <v>6</v>
      </c>
      <c r="B9" s="3">
        <f t="shared" si="0"/>
        <v>7.2499999999999982</v>
      </c>
    </row>
    <row r="10" spans="1:2" x14ac:dyDescent="0.25">
      <c r="A10" s="3">
        <v>7</v>
      </c>
      <c r="B10" s="3">
        <f t="shared" si="0"/>
        <v>7.0999999999999979</v>
      </c>
    </row>
    <row r="11" spans="1:2" x14ac:dyDescent="0.25">
      <c r="A11" s="3">
        <v>8</v>
      </c>
      <c r="B11" s="3">
        <f t="shared" si="0"/>
        <v>6.9499999999999975</v>
      </c>
    </row>
    <row r="12" spans="1:2" x14ac:dyDescent="0.25">
      <c r="A12" s="3">
        <v>9</v>
      </c>
      <c r="B12" s="3">
        <f t="shared" si="0"/>
        <v>6.7999999999999972</v>
      </c>
    </row>
    <row r="13" spans="1:2" x14ac:dyDescent="0.25">
      <c r="A13" s="3">
        <v>10</v>
      </c>
      <c r="B13" s="3">
        <f t="shared" si="0"/>
        <v>6.6499999999999968</v>
      </c>
    </row>
    <row r="14" spans="1:2" x14ac:dyDescent="0.25">
      <c r="A14" s="3">
        <v>11</v>
      </c>
      <c r="B14" s="3">
        <f t="shared" si="0"/>
        <v>6.4999999999999964</v>
      </c>
    </row>
    <row r="15" spans="1:2" x14ac:dyDescent="0.25">
      <c r="A15" s="3">
        <v>12</v>
      </c>
      <c r="B15" s="3">
        <f t="shared" si="0"/>
        <v>6.3499999999999961</v>
      </c>
    </row>
    <row r="16" spans="1:2" x14ac:dyDescent="0.25">
      <c r="A16" s="3">
        <v>13</v>
      </c>
      <c r="B16" s="3">
        <f t="shared" si="0"/>
        <v>6.1999999999999957</v>
      </c>
    </row>
    <row r="17" spans="1:2" x14ac:dyDescent="0.25">
      <c r="A17" s="3">
        <v>14</v>
      </c>
      <c r="B17" s="3">
        <f t="shared" si="0"/>
        <v>6.0499999999999954</v>
      </c>
    </row>
    <row r="18" spans="1:2" x14ac:dyDescent="0.25">
      <c r="A18" s="3">
        <v>15</v>
      </c>
      <c r="B18" s="3">
        <f t="shared" si="0"/>
        <v>5.899999999999995</v>
      </c>
    </row>
    <row r="19" spans="1:2" x14ac:dyDescent="0.25">
      <c r="A19" s="3">
        <v>16</v>
      </c>
      <c r="B19" s="3">
        <f t="shared" si="0"/>
        <v>5.7499999999999947</v>
      </c>
    </row>
    <row r="20" spans="1:2" x14ac:dyDescent="0.25">
      <c r="A20" s="3">
        <v>17</v>
      </c>
      <c r="B20" s="3">
        <f t="shared" si="0"/>
        <v>5.5999999999999943</v>
      </c>
    </row>
    <row r="21" spans="1:2" x14ac:dyDescent="0.25">
      <c r="A21" s="3">
        <v>18</v>
      </c>
      <c r="B21" s="3">
        <f t="shared" si="0"/>
        <v>5.449999999999994</v>
      </c>
    </row>
    <row r="22" spans="1:2" x14ac:dyDescent="0.25">
      <c r="A22" s="3">
        <v>19</v>
      </c>
      <c r="B22" s="3">
        <f t="shared" si="0"/>
        <v>5.2999999999999936</v>
      </c>
    </row>
    <row r="23" spans="1:2" x14ac:dyDescent="0.25">
      <c r="A23" s="3">
        <v>20</v>
      </c>
      <c r="B23" s="3">
        <f t="shared" si="0"/>
        <v>5.1499999999999932</v>
      </c>
    </row>
    <row r="24" spans="1:2" x14ac:dyDescent="0.25">
      <c r="A24" s="3">
        <v>21</v>
      </c>
      <c r="B24" s="3">
        <f t="shared" si="0"/>
        <v>4.9999999999999929</v>
      </c>
    </row>
    <row r="25" spans="1:2" x14ac:dyDescent="0.25">
      <c r="A25" s="2">
        <v>22</v>
      </c>
      <c r="B25" s="3">
        <f t="shared" si="0"/>
        <v>4.8499999999999925</v>
      </c>
    </row>
    <row r="26" spans="1:2" x14ac:dyDescent="0.25">
      <c r="A26" s="2">
        <v>23</v>
      </c>
      <c r="B26" s="3">
        <f t="shared" si="0"/>
        <v>4.6999999999999922</v>
      </c>
    </row>
    <row r="27" spans="1:2" x14ac:dyDescent="0.25">
      <c r="A27" s="2">
        <v>24</v>
      </c>
      <c r="B27" s="3">
        <f t="shared" si="0"/>
        <v>4.5499999999999918</v>
      </c>
    </row>
    <row r="28" spans="1:2" x14ac:dyDescent="0.25">
      <c r="A28" s="2">
        <v>25</v>
      </c>
      <c r="B28" s="3">
        <f t="shared" si="0"/>
        <v>4.3999999999999915</v>
      </c>
    </row>
    <row r="29" spans="1:2" x14ac:dyDescent="0.25">
      <c r="A29" s="2">
        <v>26</v>
      </c>
      <c r="B29" s="3">
        <f t="shared" si="0"/>
        <v>4.2499999999999911</v>
      </c>
    </row>
    <row r="30" spans="1:2" x14ac:dyDescent="0.25">
      <c r="A30" s="2">
        <v>27</v>
      </c>
      <c r="B30" s="3">
        <f t="shared" si="0"/>
        <v>4.0999999999999908</v>
      </c>
    </row>
    <row r="31" spans="1:2" x14ac:dyDescent="0.25">
      <c r="A31" s="2">
        <v>28</v>
      </c>
      <c r="B31" s="3">
        <f t="shared" si="0"/>
        <v>3.9499999999999909</v>
      </c>
    </row>
    <row r="32" spans="1:2" x14ac:dyDescent="0.25">
      <c r="A32" s="2">
        <v>29</v>
      </c>
      <c r="B32" s="3">
        <f t="shared" si="0"/>
        <v>3.7999999999999909</v>
      </c>
    </row>
    <row r="33" spans="1:2" x14ac:dyDescent="0.25">
      <c r="A33" s="2">
        <v>30</v>
      </c>
      <c r="B33" s="3">
        <f t="shared" si="0"/>
        <v>3.649999999999991</v>
      </c>
    </row>
    <row r="34" spans="1:2" x14ac:dyDescent="0.25">
      <c r="A34" s="2">
        <v>31</v>
      </c>
      <c r="B34" s="3">
        <f t="shared" si="0"/>
        <v>3.4999999999999911</v>
      </c>
    </row>
    <row r="35" spans="1:2" x14ac:dyDescent="0.25">
      <c r="A35" s="2">
        <v>32</v>
      </c>
      <c r="B35" s="3">
        <f t="shared" si="0"/>
        <v>3.3499999999999912</v>
      </c>
    </row>
    <row r="36" spans="1:2" x14ac:dyDescent="0.25">
      <c r="A36" s="2">
        <v>33</v>
      </c>
      <c r="B36" s="3">
        <f t="shared" si="0"/>
        <v>3.1999999999999913</v>
      </c>
    </row>
    <row r="37" spans="1:2" x14ac:dyDescent="0.25">
      <c r="A37" s="2">
        <v>34</v>
      </c>
      <c r="B37" s="3">
        <f t="shared" si="0"/>
        <v>3.0499999999999914</v>
      </c>
    </row>
    <row r="38" spans="1:2" x14ac:dyDescent="0.25">
      <c r="A38" s="2">
        <v>35</v>
      </c>
      <c r="B38" s="3">
        <f t="shared" si="0"/>
        <v>2.8999999999999915</v>
      </c>
    </row>
    <row r="39" spans="1:2" x14ac:dyDescent="0.25">
      <c r="A39" s="2">
        <v>36</v>
      </c>
      <c r="B39" s="3">
        <f t="shared" si="0"/>
        <v>2.7499999999999916</v>
      </c>
    </row>
    <row r="40" spans="1:2" x14ac:dyDescent="0.25">
      <c r="A40" s="2">
        <v>37</v>
      </c>
      <c r="B40" s="3">
        <f t="shared" si="0"/>
        <v>2.5999999999999917</v>
      </c>
    </row>
    <row r="41" spans="1:2" x14ac:dyDescent="0.25">
      <c r="A41" s="2">
        <v>38</v>
      </c>
      <c r="B41" s="3">
        <f t="shared" si="0"/>
        <v>2.4499999999999917</v>
      </c>
    </row>
    <row r="42" spans="1:2" x14ac:dyDescent="0.25">
      <c r="A42" s="2">
        <v>39</v>
      </c>
      <c r="B42" s="3">
        <f t="shared" si="0"/>
        <v>2.2999999999999918</v>
      </c>
    </row>
    <row r="43" spans="1:2" x14ac:dyDescent="0.25">
      <c r="A43" s="2">
        <v>40</v>
      </c>
      <c r="B43" s="3">
        <f t="shared" si="0"/>
        <v>2.1499999999999919</v>
      </c>
    </row>
    <row r="44" spans="1:2" x14ac:dyDescent="0.25">
      <c r="A44" s="2">
        <v>41</v>
      </c>
      <c r="B44" s="3">
        <f t="shared" si="0"/>
        <v>1.999999999999992</v>
      </c>
    </row>
    <row r="45" spans="1:2" x14ac:dyDescent="0.25">
      <c r="A45" s="2">
        <v>42</v>
      </c>
      <c r="B45" s="3">
        <f t="shared" si="0"/>
        <v>1.8499999999999921</v>
      </c>
    </row>
    <row r="46" spans="1:2" x14ac:dyDescent="0.25">
      <c r="A46" s="2">
        <v>43</v>
      </c>
      <c r="B46" s="3">
        <f t="shared" si="0"/>
        <v>1.6999999999999922</v>
      </c>
    </row>
    <row r="47" spans="1:2" x14ac:dyDescent="0.25">
      <c r="A47" s="2">
        <v>44</v>
      </c>
      <c r="B47" s="3">
        <f t="shared" si="0"/>
        <v>1.5499999999999923</v>
      </c>
    </row>
    <row r="48" spans="1:2" x14ac:dyDescent="0.25">
      <c r="A48" s="2">
        <v>45</v>
      </c>
      <c r="B48" s="3">
        <f t="shared" si="0"/>
        <v>1.3999999999999924</v>
      </c>
    </row>
    <row r="49" spans="1:2" x14ac:dyDescent="0.25">
      <c r="A49" s="2">
        <v>46</v>
      </c>
      <c r="B49" s="3">
        <f t="shared" si="0"/>
        <v>1.2499999999999925</v>
      </c>
    </row>
    <row r="50" spans="1:2" x14ac:dyDescent="0.25">
      <c r="A50" s="2">
        <v>47</v>
      </c>
      <c r="B50" s="3">
        <f t="shared" si="0"/>
        <v>1.0999999999999925</v>
      </c>
    </row>
    <row r="51" spans="1:2" x14ac:dyDescent="0.25">
      <c r="A51" s="2">
        <v>48</v>
      </c>
      <c r="B51" s="3">
        <f t="shared" si="0"/>
        <v>0.94999999999999252</v>
      </c>
    </row>
    <row r="52" spans="1:2" x14ac:dyDescent="0.25">
      <c r="A52" s="2">
        <v>49</v>
      </c>
      <c r="B52" s="3">
        <f t="shared" si="0"/>
        <v>0.79999999999999249</v>
      </c>
    </row>
    <row r="53" spans="1:2" x14ac:dyDescent="0.25">
      <c r="A53" s="2">
        <v>50</v>
      </c>
      <c r="B53" s="3">
        <f t="shared" si="0"/>
        <v>0.64999999999999247</v>
      </c>
    </row>
    <row r="54" spans="1:2" x14ac:dyDescent="0.25">
      <c r="A54" s="2">
        <v>51</v>
      </c>
      <c r="B54" s="3">
        <f t="shared" si="0"/>
        <v>0.49999999999999245</v>
      </c>
    </row>
    <row r="55" spans="1:2" x14ac:dyDescent="0.25">
      <c r="A55" s="2">
        <v>52</v>
      </c>
      <c r="B55" s="3">
        <f t="shared" si="0"/>
        <v>0.34999999999999243</v>
      </c>
    </row>
    <row r="56" spans="1:2" x14ac:dyDescent="0.25">
      <c r="A56" s="2">
        <v>53</v>
      </c>
      <c r="B56" s="3">
        <f t="shared" si="0"/>
        <v>0.19999999999999243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0C0FF-4F89-45C7-BAA6-796C7892CB79}">
  <sheetPr codeName="Feuil1"/>
  <dimension ref="A2:D28"/>
  <sheetViews>
    <sheetView workbookViewId="0">
      <selection activeCell="D4" sqref="D4"/>
    </sheetView>
  </sheetViews>
  <sheetFormatPr baseColWidth="10" defaultRowHeight="15" x14ac:dyDescent="0.25"/>
  <sheetData>
    <row r="2" spans="1:4" x14ac:dyDescent="0.25">
      <c r="A2" t="s">
        <v>0</v>
      </c>
    </row>
    <row r="4" spans="1:4" x14ac:dyDescent="0.25">
      <c r="B4" s="1">
        <v>0.56999999999999995</v>
      </c>
      <c r="C4">
        <f>RANK(B4,$B$4:B7,1)</f>
        <v>1</v>
      </c>
      <c r="D4" s="14" t="s">
        <v>32</v>
      </c>
    </row>
    <row r="5" spans="1:4" x14ac:dyDescent="0.25">
      <c r="A5" t="s">
        <v>3</v>
      </c>
      <c r="B5" s="1">
        <v>0.57999999999999996</v>
      </c>
      <c r="C5">
        <f>RANK(B5,$B$4:B8,1)</f>
        <v>2</v>
      </c>
      <c r="D5">
        <f>VLOOKUP(C5,'barème chrono 53 équipes'!$A$4:$B$32,2)</f>
        <v>7.85</v>
      </c>
    </row>
    <row r="6" spans="1:4" x14ac:dyDescent="0.25">
      <c r="A6" t="s">
        <v>6</v>
      </c>
      <c r="B6" s="1">
        <v>1.01</v>
      </c>
      <c r="C6">
        <f>RANK(B6,$B$4:B9,1)</f>
        <v>3</v>
      </c>
      <c r="D6">
        <f>VLOOKUP(C6,'barème chrono 53 équipes'!$A$4:$B$32,2)</f>
        <v>7.6999999999999993</v>
      </c>
    </row>
    <row r="7" spans="1:4" x14ac:dyDescent="0.25">
      <c r="A7" t="s">
        <v>15</v>
      </c>
      <c r="B7" s="1">
        <v>1.05</v>
      </c>
      <c r="C7">
        <f>RANK(B7,$B$4:B10,1)</f>
        <v>4</v>
      </c>
      <c r="D7">
        <f>VLOOKUP(C7,'barème chrono 53 équipes'!$A$4:$B$32,2)</f>
        <v>7.5499999999999989</v>
      </c>
    </row>
    <row r="8" spans="1:4" x14ac:dyDescent="0.25">
      <c r="A8" t="s">
        <v>16</v>
      </c>
      <c r="B8" s="1">
        <v>1.0900000000000001</v>
      </c>
      <c r="C8">
        <f>RANK(B8,$B$4:B11,1)</f>
        <v>5</v>
      </c>
      <c r="D8">
        <f>VLOOKUP(C8,'barème chrono 53 équipes'!$A$4:$B$32,2)</f>
        <v>7.3999999999999986</v>
      </c>
    </row>
    <row r="9" spans="1:4" x14ac:dyDescent="0.25">
      <c r="A9" t="s">
        <v>8</v>
      </c>
      <c r="B9" s="1">
        <v>1.1000000000000001</v>
      </c>
      <c r="C9">
        <f>RANK(B9,$B$4:B12,1)</f>
        <v>6</v>
      </c>
      <c r="D9">
        <f>VLOOKUP(C9,'barème chrono 53 équipes'!$A$4:$B$32,2)</f>
        <v>7.2499999999999982</v>
      </c>
    </row>
    <row r="10" spans="1:4" x14ac:dyDescent="0.25">
      <c r="A10" t="s">
        <v>4</v>
      </c>
      <c r="B10" s="1">
        <v>1.23</v>
      </c>
      <c r="C10">
        <f>RANK(B10,$B$4:B13,1)</f>
        <v>7</v>
      </c>
      <c r="D10">
        <f>VLOOKUP(C10,'barème chrono 53 équipes'!$A$4:$B$32,2)</f>
        <v>7.0999999999999979</v>
      </c>
    </row>
    <row r="11" spans="1:4" x14ac:dyDescent="0.25">
      <c r="A11" t="s">
        <v>3</v>
      </c>
      <c r="B11" s="1">
        <v>1.24</v>
      </c>
      <c r="C11">
        <f>RANK(B11,$B$4:B14,1)</f>
        <v>8</v>
      </c>
      <c r="D11">
        <f>VLOOKUP(C11,'barème chrono 53 équipes'!$A$4:$B$32,2)</f>
        <v>6.9499999999999975</v>
      </c>
    </row>
    <row r="12" spans="1:4" x14ac:dyDescent="0.25">
      <c r="A12" t="s">
        <v>5</v>
      </c>
      <c r="B12" s="1">
        <v>1.24</v>
      </c>
      <c r="C12">
        <f>RANK(B12,$B$4:B15,1)</f>
        <v>8</v>
      </c>
      <c r="D12">
        <f>VLOOKUP(C12,'barème chrono 53 équipes'!$A$4:$B$32,2)</f>
        <v>6.9499999999999975</v>
      </c>
    </row>
    <row r="13" spans="1:4" x14ac:dyDescent="0.25">
      <c r="A13" t="s">
        <v>18</v>
      </c>
      <c r="B13" s="1">
        <v>1.24</v>
      </c>
      <c r="C13">
        <f>RANK(B13,$B$4:B16,1)</f>
        <v>8</v>
      </c>
      <c r="D13">
        <f>VLOOKUP(C13,'barème chrono 53 équipes'!$A$4:$B$32,2)</f>
        <v>6.9499999999999975</v>
      </c>
    </row>
    <row r="14" spans="1:4" x14ac:dyDescent="0.25">
      <c r="A14" t="s">
        <v>2</v>
      </c>
      <c r="B14" s="1">
        <v>1.25</v>
      </c>
      <c r="C14">
        <f>RANK(B14,$B$4:B17,1)</f>
        <v>11</v>
      </c>
      <c r="D14">
        <f>VLOOKUP(C14,'barème chrono 53 équipes'!$A$4:$B$32,2)</f>
        <v>6.4999999999999964</v>
      </c>
    </row>
    <row r="15" spans="1:4" x14ac:dyDescent="0.25">
      <c r="A15" t="s">
        <v>4</v>
      </c>
      <c r="B15" s="1">
        <v>1.25</v>
      </c>
      <c r="C15">
        <f>RANK(B15,$B$4:B18,1)</f>
        <v>11</v>
      </c>
      <c r="D15">
        <f>VLOOKUP(C15,'barème chrono 53 équipes'!$A$4:$B$32,2)</f>
        <v>6.4999999999999964</v>
      </c>
    </row>
    <row r="16" spans="1:4" x14ac:dyDescent="0.25">
      <c r="A16" t="s">
        <v>11</v>
      </c>
      <c r="B16" s="1">
        <v>1.26</v>
      </c>
      <c r="C16">
        <f>RANK(B16,$B$4:B19,1)</f>
        <v>14</v>
      </c>
      <c r="D16">
        <f>VLOOKUP(C16,'barème chrono 53 équipes'!$A$4:$B$32,2)</f>
        <v>6.0499999999999954</v>
      </c>
    </row>
    <row r="17" spans="1:4" x14ac:dyDescent="0.25">
      <c r="A17" t="s">
        <v>10</v>
      </c>
      <c r="B17" s="1">
        <v>1.47</v>
      </c>
      <c r="C17">
        <f>RANK(B17,$B$4:B20,1)</f>
        <v>15</v>
      </c>
      <c r="D17">
        <f>VLOOKUP(C17,'barème chrono 53 équipes'!$A$4:$B$32,2)</f>
        <v>5.899999999999995</v>
      </c>
    </row>
    <row r="18" spans="1:4" x14ac:dyDescent="0.25">
      <c r="A18" t="s">
        <v>9</v>
      </c>
      <c r="B18" s="1">
        <v>1.47</v>
      </c>
      <c r="C18">
        <f>RANK(B18,$B$4:B21,1)</f>
        <v>15</v>
      </c>
      <c r="D18">
        <f>VLOOKUP(C18,'barème chrono 53 équipes'!$A$4:$B$32,2)</f>
        <v>5.899999999999995</v>
      </c>
    </row>
    <row r="19" spans="1:4" x14ac:dyDescent="0.25">
      <c r="A19" t="s">
        <v>19</v>
      </c>
      <c r="B19" s="1">
        <v>1.01</v>
      </c>
      <c r="C19">
        <f>RANK(B19,$B$4:B22,1)</f>
        <v>3</v>
      </c>
      <c r="D19">
        <f>VLOOKUP(C19,'barème chrono 53 équipes'!$A$4:$B$32,2)</f>
        <v>7.6999999999999993</v>
      </c>
    </row>
    <row r="20" spans="1:4" x14ac:dyDescent="0.25">
      <c r="B20" s="1">
        <v>1.49</v>
      </c>
      <c r="C20">
        <f>RANK(B20,$B$4:B23,1)</f>
        <v>17</v>
      </c>
      <c r="D20">
        <f>VLOOKUP(C20,'barème chrono 53 équipes'!$A$4:$B$32,2)</f>
        <v>5.5999999999999943</v>
      </c>
    </row>
    <row r="21" spans="1:4" x14ac:dyDescent="0.25">
      <c r="A21" t="s">
        <v>7</v>
      </c>
      <c r="B21" s="1">
        <v>1.5</v>
      </c>
      <c r="C21">
        <f>RANK(B21,$B$4:B24,1)</f>
        <v>18</v>
      </c>
      <c r="D21">
        <f>VLOOKUP(C21,'barème chrono 53 équipes'!$A$4:$B$32,2)</f>
        <v>5.449999999999994</v>
      </c>
    </row>
    <row r="22" spans="1:4" x14ac:dyDescent="0.25">
      <c r="A22" t="s">
        <v>14</v>
      </c>
      <c r="B22" s="1">
        <v>1.57</v>
      </c>
      <c r="C22">
        <f>RANK(B22,$B$4:B25,1)</f>
        <v>19</v>
      </c>
      <c r="D22">
        <f>VLOOKUP(C22,'barème chrono 53 équipes'!$A$4:$B$32,2)</f>
        <v>5.2999999999999936</v>
      </c>
    </row>
    <row r="23" spans="1:4" x14ac:dyDescent="0.25">
      <c r="B23" s="1">
        <v>2.0299999999999998</v>
      </c>
      <c r="C23">
        <f>RANK(B23,$B$4:B26,1)</f>
        <v>20</v>
      </c>
      <c r="D23">
        <f>VLOOKUP(C23,'barème chrono 53 équipes'!$A$4:$B$32,2)</f>
        <v>5.1499999999999932</v>
      </c>
    </row>
    <row r="24" spans="1:4" x14ac:dyDescent="0.25">
      <c r="A24" t="s">
        <v>12</v>
      </c>
      <c r="B24" s="1">
        <v>2.36</v>
      </c>
      <c r="C24">
        <f>RANK(B24,$B$4:B27,1)</f>
        <v>23</v>
      </c>
      <c r="D24">
        <f>VLOOKUP(C24,'barème chrono 53 équipes'!$A$4:$B$32,2)</f>
        <v>4.6999999999999922</v>
      </c>
    </row>
    <row r="25" spans="1:4" x14ac:dyDescent="0.25">
      <c r="A25" t="s">
        <v>5</v>
      </c>
      <c r="B25" s="1">
        <v>2.04</v>
      </c>
      <c r="C25">
        <f>RANK(B25,$B$4:B28,1)</f>
        <v>21</v>
      </c>
      <c r="D25">
        <f>VLOOKUP(C25,'barème chrono 53 équipes'!$A$4:$B$32,2)</f>
        <v>4.9999999999999929</v>
      </c>
    </row>
    <row r="26" spans="1:4" x14ac:dyDescent="0.25">
      <c r="A26" t="s">
        <v>17</v>
      </c>
      <c r="B26" s="1">
        <v>2.13</v>
      </c>
      <c r="C26">
        <f>RANK(B26,$B$4:B29,1)</f>
        <v>22</v>
      </c>
      <c r="D26">
        <f>VLOOKUP(C26,'barème chrono 53 équipes'!$A$4:$B$32,2)</f>
        <v>4.8499999999999925</v>
      </c>
    </row>
    <row r="27" spans="1:4" x14ac:dyDescent="0.25">
      <c r="A27" t="s">
        <v>13</v>
      </c>
      <c r="B27" s="1">
        <v>3.04</v>
      </c>
      <c r="C27">
        <f>RANK(B27,$B$4:B30,1)</f>
        <v>24</v>
      </c>
      <c r="D27">
        <f>VLOOKUP(C27,'barème chrono 53 équipes'!$A$4:$B$32,2)</f>
        <v>4.5499999999999918</v>
      </c>
    </row>
    <row r="28" spans="1:4" x14ac:dyDescent="0.25">
      <c r="A28" t="s">
        <v>1</v>
      </c>
      <c r="B28" s="1">
        <v>3.2</v>
      </c>
      <c r="C28">
        <f>RANK(B28,$B$4:B31,1)</f>
        <v>25</v>
      </c>
      <c r="D28">
        <f>VLOOKUP(C28,'barème chrono 53 équipes'!$A$4:$B$32,2)</f>
        <v>4.3999999999999915</v>
      </c>
    </row>
  </sheetData>
  <sortState xmlns:xlrd2="http://schemas.microsoft.com/office/spreadsheetml/2017/richdata2" ref="A4:D28">
    <sortCondition descending="1" ref="D4:D28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lassement">
                <anchor moveWithCells="1" sizeWithCells="1">
                  <from>
                    <xdr:col>6</xdr:col>
                    <xdr:colOff>752475</xdr:colOff>
                    <xdr:row>4</xdr:row>
                    <xdr:rowOff>0</xdr:rowOff>
                  </from>
                  <to>
                    <xdr:col>9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7101B-1D91-4358-B663-F4DE9D47DF62}">
  <sheetPr codeName="Feuil3"/>
  <dimension ref="A1:K56"/>
  <sheetViews>
    <sheetView tabSelected="1" topLeftCell="B1" zoomScale="84" zoomScaleNormal="84" workbookViewId="0">
      <selection activeCell="H8" sqref="H8"/>
    </sheetView>
  </sheetViews>
  <sheetFormatPr baseColWidth="10" defaultRowHeight="15" x14ac:dyDescent="0.25"/>
  <cols>
    <col min="2" max="2" width="17.7109375" customWidth="1"/>
    <col min="3" max="3" width="16.5703125" customWidth="1"/>
    <col min="4" max="4" width="20" customWidth="1"/>
    <col min="5" max="5" width="20.140625" customWidth="1"/>
    <col min="6" max="6" width="21.5703125" customWidth="1"/>
    <col min="7" max="7" width="18.85546875" style="13" customWidth="1"/>
    <col min="8" max="8" width="19.5703125" customWidth="1"/>
    <col min="9" max="9" width="40.42578125" bestFit="1" customWidth="1"/>
    <col min="10" max="10" width="21.5703125" customWidth="1"/>
    <col min="11" max="11" width="18.5703125" customWidth="1"/>
  </cols>
  <sheetData>
    <row r="1" spans="1:11" x14ac:dyDescent="0.25">
      <c r="A1" s="5" t="s">
        <v>22</v>
      </c>
      <c r="B1" s="5" t="s">
        <v>21</v>
      </c>
      <c r="C1" s="5" t="s">
        <v>23</v>
      </c>
      <c r="D1" s="5" t="s">
        <v>24</v>
      </c>
      <c r="E1" s="5" t="s">
        <v>25</v>
      </c>
      <c r="F1" s="5" t="s">
        <v>26</v>
      </c>
      <c r="G1" s="12" t="s">
        <v>27</v>
      </c>
      <c r="H1" s="6" t="s">
        <v>30</v>
      </c>
      <c r="I1" s="5" t="s">
        <v>31</v>
      </c>
      <c r="J1" s="5" t="s">
        <v>29</v>
      </c>
      <c r="K1" s="5" t="s">
        <v>28</v>
      </c>
    </row>
    <row r="2" spans="1:11" x14ac:dyDescent="0.25">
      <c r="A2" s="3">
        <v>1</v>
      </c>
      <c r="B2" s="2"/>
      <c r="C2" s="4">
        <v>5</v>
      </c>
      <c r="D2" s="4">
        <v>6</v>
      </c>
      <c r="E2" s="9">
        <v>0.41203703703703703</v>
      </c>
      <c r="F2" s="10">
        <v>0.41333333333333333</v>
      </c>
      <c r="G2" s="11">
        <f>F2-E2</f>
        <v>1.2962962962962954E-3</v>
      </c>
      <c r="H2" s="8">
        <f>IF(G2&gt;0,RANK(G2,$G$2:$G$53,1),"")</f>
        <v>50</v>
      </c>
      <c r="I2" s="15">
        <f>VLOOKUP(H2,'barème chrono 53 équipes'!$A$4:$B$56,2)</f>
        <v>0.64999999999999247</v>
      </c>
      <c r="J2" s="2">
        <f>SUM(C2+D2+I2)</f>
        <v>11.649999999999993</v>
      </c>
      <c r="K2" s="8">
        <f>RANK(J2,$J$2:$J$54,0)</f>
        <v>1</v>
      </c>
    </row>
    <row r="3" spans="1:11" x14ac:dyDescent="0.25">
      <c r="A3" s="3">
        <v>2</v>
      </c>
      <c r="B3" s="2"/>
      <c r="C3" s="4"/>
      <c r="D3" s="4"/>
      <c r="E3" s="10">
        <v>0.4253703703703704</v>
      </c>
      <c r="F3" s="10">
        <v>0.43405092592592592</v>
      </c>
      <c r="G3" s="11">
        <f t="shared" ref="G3:G54" si="0">F3-E3</f>
        <v>8.6805555555555247E-3</v>
      </c>
      <c r="H3" s="8">
        <f>RANK(G3,$G$2:$G$53,1)</f>
        <v>52</v>
      </c>
      <c r="I3" s="15">
        <f>VLOOKUP(H3,'barème chrono 53 équipes'!$A$4:$B$56,2)</f>
        <v>0.34999999999999243</v>
      </c>
      <c r="J3" s="2">
        <f>SUM(C3+D3+I3)</f>
        <v>0.34999999999999243</v>
      </c>
      <c r="K3" s="8">
        <f t="shared" ref="K3:K54" si="1">RANK(J3,$J$2:$J$54,0)</f>
        <v>53</v>
      </c>
    </row>
    <row r="4" spans="1:11" x14ac:dyDescent="0.25">
      <c r="A4" s="3">
        <v>3</v>
      </c>
      <c r="B4" s="2"/>
      <c r="C4" s="4"/>
      <c r="D4" s="4"/>
      <c r="E4" s="10">
        <v>0.48962962962962964</v>
      </c>
      <c r="F4" s="10">
        <v>0.49748842592592596</v>
      </c>
      <c r="G4" s="11">
        <f t="shared" si="0"/>
        <v>7.858796296296322E-3</v>
      </c>
      <c r="H4" s="8">
        <f>RANK(G4,$G$2:$G$53,1)</f>
        <v>51</v>
      </c>
      <c r="I4" s="15">
        <f>VLOOKUP(H4,'barème chrono 53 équipes'!$A$4:$B$56,2)</f>
        <v>0.49999999999999245</v>
      </c>
      <c r="J4" s="2">
        <f>SUM(C4+D4+I4)</f>
        <v>0.49999999999999245</v>
      </c>
      <c r="K4" s="8">
        <f t="shared" si="1"/>
        <v>52</v>
      </c>
    </row>
    <row r="5" spans="1:11" x14ac:dyDescent="0.25">
      <c r="A5" s="3">
        <v>4</v>
      </c>
      <c r="B5" s="2"/>
      <c r="C5" s="4"/>
      <c r="D5" s="4"/>
      <c r="E5" s="9"/>
      <c r="F5" s="4"/>
      <c r="G5" s="11">
        <f t="shared" si="0"/>
        <v>0</v>
      </c>
      <c r="H5" s="8">
        <f>RANK(G5,$G$2:$G$53,1)</f>
        <v>1</v>
      </c>
      <c r="I5" s="15">
        <f>VLOOKUP(H5,'barème chrono 53 équipes'!$A$4:$B$56,2)</f>
        <v>8</v>
      </c>
      <c r="J5" s="2">
        <f>SUM(C5+D5+I5)</f>
        <v>8</v>
      </c>
      <c r="K5" s="8">
        <f t="shared" si="1"/>
        <v>2</v>
      </c>
    </row>
    <row r="6" spans="1:11" x14ac:dyDescent="0.25">
      <c r="A6" s="3">
        <v>5</v>
      </c>
      <c r="B6" s="2"/>
      <c r="C6" s="4"/>
      <c r="D6" s="4"/>
      <c r="E6" s="10">
        <v>0.47733796296296299</v>
      </c>
      <c r="F6" s="10">
        <v>0.47791666666666671</v>
      </c>
      <c r="G6" s="11">
        <f t="shared" si="0"/>
        <v>5.7870370370372015E-4</v>
      </c>
      <c r="H6" s="8">
        <f>RANK(G6,$G$2:$G$53,1)</f>
        <v>48</v>
      </c>
      <c r="I6" s="15">
        <f>VLOOKUP(H6,'barème chrono 53 équipes'!$A$4:$B$56,2)</f>
        <v>0.94999999999999252</v>
      </c>
      <c r="J6" s="2">
        <f>SUM(C6+D6+I6)</f>
        <v>0.94999999999999252</v>
      </c>
      <c r="K6" s="8">
        <f t="shared" si="1"/>
        <v>50</v>
      </c>
    </row>
    <row r="7" spans="1:11" x14ac:dyDescent="0.25">
      <c r="A7" s="3">
        <v>6</v>
      </c>
      <c r="B7" s="2"/>
      <c r="C7" s="4"/>
      <c r="D7" s="4"/>
      <c r="E7" s="10">
        <v>0.47733796296296299</v>
      </c>
      <c r="F7" s="10">
        <v>0.47791666666666671</v>
      </c>
      <c r="G7" s="11">
        <f t="shared" si="0"/>
        <v>5.7870370370372015E-4</v>
      </c>
      <c r="H7" s="8">
        <f>RANK(G7,$G$2:$G$53,1)</f>
        <v>48</v>
      </c>
      <c r="I7" s="15">
        <f>VLOOKUP(H7,'barème chrono 53 équipes'!$A$4:$B$56,2)</f>
        <v>0.94999999999999252</v>
      </c>
      <c r="J7" s="2">
        <f>SUM(C7+D7+I7)</f>
        <v>0.94999999999999252</v>
      </c>
      <c r="K7" s="8">
        <f t="shared" si="1"/>
        <v>50</v>
      </c>
    </row>
    <row r="8" spans="1:11" x14ac:dyDescent="0.25">
      <c r="A8" s="3">
        <v>7</v>
      </c>
      <c r="B8" s="2"/>
      <c r="C8" s="4"/>
      <c r="D8" s="4"/>
      <c r="E8" s="4"/>
      <c r="F8" s="4"/>
      <c r="G8" s="11">
        <f t="shared" si="0"/>
        <v>0</v>
      </c>
      <c r="H8" s="8">
        <f>RANK(G8,$G$2:$G$53,1)</f>
        <v>1</v>
      </c>
      <c r="I8" s="15">
        <f>VLOOKUP(H8,'barème chrono 53 équipes'!$A$4:$B$56,2)</f>
        <v>8</v>
      </c>
      <c r="J8" s="2">
        <f>SUM(C8+D8+I8)</f>
        <v>8</v>
      </c>
      <c r="K8" s="8">
        <f t="shared" si="1"/>
        <v>2</v>
      </c>
    </row>
    <row r="9" spans="1:11" x14ac:dyDescent="0.25">
      <c r="A9" s="3">
        <v>8</v>
      </c>
      <c r="B9" s="2"/>
      <c r="C9" s="4"/>
      <c r="D9" s="4"/>
      <c r="E9" s="4"/>
      <c r="F9" s="4"/>
      <c r="G9" s="11">
        <f t="shared" si="0"/>
        <v>0</v>
      </c>
      <c r="H9" s="8">
        <f>RANK(G9,$G$2:$G$53,1)</f>
        <v>1</v>
      </c>
      <c r="I9" s="15">
        <f>VLOOKUP(H9,'barème chrono 53 équipes'!$A$4:$B$56,2)</f>
        <v>8</v>
      </c>
      <c r="J9" s="2">
        <f>SUM(C9+D9+I9)</f>
        <v>8</v>
      </c>
      <c r="K9" s="8">
        <f t="shared" si="1"/>
        <v>2</v>
      </c>
    </row>
    <row r="10" spans="1:11" x14ac:dyDescent="0.25">
      <c r="A10" s="3">
        <v>9</v>
      </c>
      <c r="B10" s="2"/>
      <c r="C10" s="4"/>
      <c r="D10" s="4"/>
      <c r="E10" s="4"/>
      <c r="F10" s="4"/>
      <c r="G10" s="11">
        <f t="shared" si="0"/>
        <v>0</v>
      </c>
      <c r="H10" s="8">
        <f>RANK(G10,$G$2:$G$53,1)</f>
        <v>1</v>
      </c>
      <c r="I10" s="15">
        <f>VLOOKUP(H10,'barème chrono 53 équipes'!$A$4:$B$56,2)</f>
        <v>8</v>
      </c>
      <c r="J10" s="2">
        <f>SUM(C10+D10+I10)</f>
        <v>8</v>
      </c>
      <c r="K10" s="8">
        <f t="shared" si="1"/>
        <v>2</v>
      </c>
    </row>
    <row r="11" spans="1:11" x14ac:dyDescent="0.25">
      <c r="A11" s="3">
        <v>10</v>
      </c>
      <c r="B11" s="2"/>
      <c r="C11" s="4"/>
      <c r="D11" s="4"/>
      <c r="E11" s="4"/>
      <c r="F11" s="4"/>
      <c r="G11" s="11">
        <f t="shared" si="0"/>
        <v>0</v>
      </c>
      <c r="H11" s="8">
        <f>RANK(G11,$G$2:$G$53,1)</f>
        <v>1</v>
      </c>
      <c r="I11" s="15">
        <f>VLOOKUP(H11,'barème chrono 53 équipes'!$A$4:$B$56,2)</f>
        <v>8</v>
      </c>
      <c r="J11" s="2">
        <f>SUM(C11+D11+I11)</f>
        <v>8</v>
      </c>
      <c r="K11" s="8">
        <f t="shared" si="1"/>
        <v>2</v>
      </c>
    </row>
    <row r="12" spans="1:11" x14ac:dyDescent="0.25">
      <c r="A12" s="3">
        <v>11</v>
      </c>
      <c r="B12" s="2"/>
      <c r="C12" s="4"/>
      <c r="D12" s="4"/>
      <c r="E12" s="4"/>
      <c r="F12" s="4"/>
      <c r="G12" s="11">
        <f t="shared" si="0"/>
        <v>0</v>
      </c>
      <c r="H12" s="8">
        <f>RANK(G12,$G$2:$G$53,1)</f>
        <v>1</v>
      </c>
      <c r="I12" s="15">
        <f>VLOOKUP(H12,'barème chrono 53 équipes'!$A$4:$B$56,2)</f>
        <v>8</v>
      </c>
      <c r="J12" s="2">
        <f>SUM(C12+D12+I12)</f>
        <v>8</v>
      </c>
      <c r="K12" s="8">
        <f t="shared" si="1"/>
        <v>2</v>
      </c>
    </row>
    <row r="13" spans="1:11" x14ac:dyDescent="0.25">
      <c r="A13" s="3">
        <v>12</v>
      </c>
      <c r="B13" s="2"/>
      <c r="C13" s="4"/>
      <c r="D13" s="4"/>
      <c r="E13" s="4"/>
      <c r="F13" s="4"/>
      <c r="G13" s="11">
        <f t="shared" si="0"/>
        <v>0</v>
      </c>
      <c r="H13" s="8">
        <f>RANK(G13,$G$2:$G$53,1)</f>
        <v>1</v>
      </c>
      <c r="I13" s="15">
        <f>VLOOKUP(H13,'barème chrono 53 équipes'!$A$4:$B$56,2)</f>
        <v>8</v>
      </c>
      <c r="J13" s="2">
        <f>SUM(C13+D13+I13)</f>
        <v>8</v>
      </c>
      <c r="K13" s="8">
        <f t="shared" si="1"/>
        <v>2</v>
      </c>
    </row>
    <row r="14" spans="1:11" x14ac:dyDescent="0.25">
      <c r="A14" s="3">
        <v>13</v>
      </c>
      <c r="B14" s="2"/>
      <c r="C14" s="4"/>
      <c r="D14" s="4"/>
      <c r="E14" s="7"/>
      <c r="F14" s="7"/>
      <c r="G14" s="11">
        <f t="shared" si="0"/>
        <v>0</v>
      </c>
      <c r="H14" s="8">
        <f>RANK(G14,$G$2:$G$53,1)</f>
        <v>1</v>
      </c>
      <c r="I14" s="15">
        <f>VLOOKUP(H14,'barème chrono 53 équipes'!$A$4:$B$56,2)</f>
        <v>8</v>
      </c>
      <c r="J14" s="2">
        <f>SUM(C14+D14+I14)</f>
        <v>8</v>
      </c>
      <c r="K14" s="8">
        <f t="shared" si="1"/>
        <v>2</v>
      </c>
    </row>
    <row r="15" spans="1:11" x14ac:dyDescent="0.25">
      <c r="A15" s="3">
        <v>14</v>
      </c>
      <c r="B15" s="2"/>
      <c r="C15" s="4"/>
      <c r="D15" s="4"/>
      <c r="E15" s="4"/>
      <c r="F15" s="4"/>
      <c r="G15" s="11">
        <f t="shared" si="0"/>
        <v>0</v>
      </c>
      <c r="H15" s="8">
        <f>RANK(G15,$G$2:$G$53,1)</f>
        <v>1</v>
      </c>
      <c r="I15" s="15">
        <f>VLOOKUP(H15,'barème chrono 53 équipes'!$A$4:$B$56,2)</f>
        <v>8</v>
      </c>
      <c r="J15" s="2">
        <f>SUM(C15+D15+I15)</f>
        <v>8</v>
      </c>
      <c r="K15" s="8">
        <f t="shared" si="1"/>
        <v>2</v>
      </c>
    </row>
    <row r="16" spans="1:11" x14ac:dyDescent="0.25">
      <c r="A16" s="3">
        <v>15</v>
      </c>
      <c r="B16" s="2"/>
      <c r="C16" s="4"/>
      <c r="D16" s="4"/>
      <c r="E16" s="4"/>
      <c r="F16" s="4"/>
      <c r="G16" s="11">
        <f t="shared" si="0"/>
        <v>0</v>
      </c>
      <c r="H16" s="8">
        <f>RANK(G16,$G$2:$G$53,1)</f>
        <v>1</v>
      </c>
      <c r="I16" s="15">
        <f>VLOOKUP(H16,'barème chrono 53 équipes'!$A$4:$B$56,2)</f>
        <v>8</v>
      </c>
      <c r="J16" s="2">
        <f>SUM(C16+D16+I16)</f>
        <v>8</v>
      </c>
      <c r="K16" s="8">
        <f t="shared" si="1"/>
        <v>2</v>
      </c>
    </row>
    <row r="17" spans="1:11" x14ac:dyDescent="0.25">
      <c r="A17" s="3">
        <v>16</v>
      </c>
      <c r="B17" s="2"/>
      <c r="C17" s="4"/>
      <c r="D17" s="4"/>
      <c r="E17" s="4"/>
      <c r="F17" s="4"/>
      <c r="G17" s="11">
        <f t="shared" si="0"/>
        <v>0</v>
      </c>
      <c r="H17" s="8">
        <f>RANK(G17,$G$2:$G$53,1)</f>
        <v>1</v>
      </c>
      <c r="I17" s="15">
        <f>VLOOKUP(H17,'barème chrono 53 équipes'!$A$4:$B$56,2)</f>
        <v>8</v>
      </c>
      <c r="J17" s="2">
        <f>SUM(C17+D17+I17)</f>
        <v>8</v>
      </c>
      <c r="K17" s="8">
        <f t="shared" si="1"/>
        <v>2</v>
      </c>
    </row>
    <row r="18" spans="1:11" x14ac:dyDescent="0.25">
      <c r="A18" s="3">
        <v>17</v>
      </c>
      <c r="B18" s="2"/>
      <c r="C18" s="4"/>
      <c r="D18" s="4"/>
      <c r="E18" s="4"/>
      <c r="F18" s="4"/>
      <c r="G18" s="11">
        <f t="shared" si="0"/>
        <v>0</v>
      </c>
      <c r="H18" s="8">
        <f>RANK(G18,$G$2:$G$53,1)</f>
        <v>1</v>
      </c>
      <c r="I18" s="15">
        <f>VLOOKUP(H18,'barème chrono 53 équipes'!$A$4:$B$56,2)</f>
        <v>8</v>
      </c>
      <c r="J18" s="2">
        <f>SUM(C18+D18+I18)</f>
        <v>8</v>
      </c>
      <c r="K18" s="8">
        <f t="shared" si="1"/>
        <v>2</v>
      </c>
    </row>
    <row r="19" spans="1:11" x14ac:dyDescent="0.25">
      <c r="A19" s="3">
        <v>18</v>
      </c>
      <c r="B19" s="2"/>
      <c r="C19" s="4"/>
      <c r="D19" s="4"/>
      <c r="E19" s="4"/>
      <c r="F19" s="4"/>
      <c r="G19" s="11">
        <f t="shared" si="0"/>
        <v>0</v>
      </c>
      <c r="H19" s="8">
        <f>RANK(G19,$G$2:$G$53,1)</f>
        <v>1</v>
      </c>
      <c r="I19" s="15">
        <f>VLOOKUP(H19,'barème chrono 53 équipes'!$A$4:$B$56,2)</f>
        <v>8</v>
      </c>
      <c r="J19" s="2">
        <f>SUM(C19+D19+I19)</f>
        <v>8</v>
      </c>
      <c r="K19" s="8">
        <f t="shared" si="1"/>
        <v>2</v>
      </c>
    </row>
    <row r="20" spans="1:11" x14ac:dyDescent="0.25">
      <c r="A20" s="3">
        <v>19</v>
      </c>
      <c r="B20" s="2"/>
      <c r="C20" s="4"/>
      <c r="D20" s="4"/>
      <c r="E20" s="4"/>
      <c r="F20" s="4"/>
      <c r="G20" s="11">
        <f t="shared" si="0"/>
        <v>0</v>
      </c>
      <c r="H20" s="8">
        <f>RANK(G20,$G$2:$G$53,1)</f>
        <v>1</v>
      </c>
      <c r="I20" s="15">
        <f>VLOOKUP(H20,'barème chrono 53 équipes'!$A$4:$B$56,2)</f>
        <v>8</v>
      </c>
      <c r="J20" s="2">
        <f>SUM(C20+D20+I20)</f>
        <v>8</v>
      </c>
      <c r="K20" s="8">
        <f t="shared" si="1"/>
        <v>2</v>
      </c>
    </row>
    <row r="21" spans="1:11" x14ac:dyDescent="0.25">
      <c r="A21" s="3">
        <v>20</v>
      </c>
      <c r="B21" s="2"/>
      <c r="C21" s="4"/>
      <c r="D21" s="4"/>
      <c r="E21" s="4"/>
      <c r="F21" s="4"/>
      <c r="G21" s="11">
        <f t="shared" si="0"/>
        <v>0</v>
      </c>
      <c r="H21" s="8">
        <f>RANK(G21,$G$2:$G$53,1)</f>
        <v>1</v>
      </c>
      <c r="I21" s="15">
        <f>VLOOKUP(H21,'barème chrono 53 équipes'!$A$4:$B$56,2)</f>
        <v>8</v>
      </c>
      <c r="J21" s="2">
        <f>SUM(C21+D21+I21)</f>
        <v>8</v>
      </c>
      <c r="K21" s="8">
        <f t="shared" si="1"/>
        <v>2</v>
      </c>
    </row>
    <row r="22" spans="1:11" x14ac:dyDescent="0.25">
      <c r="A22" s="3">
        <v>21</v>
      </c>
      <c r="B22" s="2"/>
      <c r="C22" s="4"/>
      <c r="D22" s="4"/>
      <c r="E22" s="4"/>
      <c r="F22" s="4"/>
      <c r="G22" s="11">
        <f t="shared" si="0"/>
        <v>0</v>
      </c>
      <c r="H22" s="8">
        <f>RANK(G22,$G$2:$G$53,1)</f>
        <v>1</v>
      </c>
      <c r="I22" s="15">
        <f>VLOOKUP(H22,'barème chrono 53 équipes'!$A$4:$B$56,2)</f>
        <v>8</v>
      </c>
      <c r="J22" s="2">
        <f>SUM(C22+D22+I22)</f>
        <v>8</v>
      </c>
      <c r="K22" s="8">
        <f t="shared" si="1"/>
        <v>2</v>
      </c>
    </row>
    <row r="23" spans="1:11" x14ac:dyDescent="0.25">
      <c r="A23" s="3">
        <v>22</v>
      </c>
      <c r="B23" s="2"/>
      <c r="C23" s="4"/>
      <c r="D23" s="4"/>
      <c r="E23" s="4"/>
      <c r="F23" s="4"/>
      <c r="G23" s="11">
        <f t="shared" si="0"/>
        <v>0</v>
      </c>
      <c r="H23" s="8">
        <f>RANK(G23,$G$2:$G$53,1)</f>
        <v>1</v>
      </c>
      <c r="I23" s="15">
        <f>VLOOKUP(H23,'barème chrono 53 équipes'!$A$4:$B$56,2)</f>
        <v>8</v>
      </c>
      <c r="J23" s="2">
        <f>SUM(C23+D23+I23)</f>
        <v>8</v>
      </c>
      <c r="K23" s="8">
        <f t="shared" si="1"/>
        <v>2</v>
      </c>
    </row>
    <row r="24" spans="1:11" x14ac:dyDescent="0.25">
      <c r="A24" s="3">
        <v>23</v>
      </c>
      <c r="B24" s="2"/>
      <c r="C24" s="4"/>
      <c r="D24" s="4"/>
      <c r="E24" s="4"/>
      <c r="F24" s="4"/>
      <c r="G24" s="11">
        <f t="shared" si="0"/>
        <v>0</v>
      </c>
      <c r="H24" s="8">
        <f>RANK(G24,$G$2:$G$53,1)</f>
        <v>1</v>
      </c>
      <c r="I24" s="15">
        <f>VLOOKUP(H24,'barème chrono 53 équipes'!$A$4:$B$56,2)</f>
        <v>8</v>
      </c>
      <c r="J24" s="2">
        <f>SUM(C24+D24+I24)</f>
        <v>8</v>
      </c>
      <c r="K24" s="8">
        <f t="shared" si="1"/>
        <v>2</v>
      </c>
    </row>
    <row r="25" spans="1:11" x14ac:dyDescent="0.25">
      <c r="A25" s="3">
        <v>24</v>
      </c>
      <c r="B25" s="2"/>
      <c r="C25" s="4"/>
      <c r="D25" s="4"/>
      <c r="E25" s="4"/>
      <c r="F25" s="4"/>
      <c r="G25" s="11">
        <f t="shared" si="0"/>
        <v>0</v>
      </c>
      <c r="H25" s="8">
        <f>RANK(G25,$G$2:$G$53,1)</f>
        <v>1</v>
      </c>
      <c r="I25" s="15">
        <f>VLOOKUP(H25,'barème chrono 53 équipes'!$A$4:$B$56,2)</f>
        <v>8</v>
      </c>
      <c r="J25" s="2">
        <f>SUM(C25+D25+I25)</f>
        <v>8</v>
      </c>
      <c r="K25" s="8">
        <f t="shared" si="1"/>
        <v>2</v>
      </c>
    </row>
    <row r="26" spans="1:11" x14ac:dyDescent="0.25">
      <c r="A26" s="3">
        <v>25</v>
      </c>
      <c r="B26" s="2"/>
      <c r="C26" s="4"/>
      <c r="D26" s="4"/>
      <c r="E26" s="4"/>
      <c r="F26" s="4"/>
      <c r="G26" s="11">
        <f t="shared" si="0"/>
        <v>0</v>
      </c>
      <c r="H26" s="8">
        <f>RANK(G26,$G$2:$G$53,1)</f>
        <v>1</v>
      </c>
      <c r="I26" s="15">
        <f>VLOOKUP(H26,'barème chrono 53 équipes'!$A$4:$B$56,2)</f>
        <v>8</v>
      </c>
      <c r="J26" s="2">
        <f>SUM(C26+D26+I26)</f>
        <v>8</v>
      </c>
      <c r="K26" s="8">
        <f t="shared" si="1"/>
        <v>2</v>
      </c>
    </row>
    <row r="27" spans="1:11" x14ac:dyDescent="0.25">
      <c r="A27" s="3">
        <v>26</v>
      </c>
      <c r="B27" s="2"/>
      <c r="C27" s="4"/>
      <c r="D27" s="4"/>
      <c r="E27" s="4"/>
      <c r="F27" s="4"/>
      <c r="G27" s="11">
        <f t="shared" si="0"/>
        <v>0</v>
      </c>
      <c r="H27" s="8">
        <f>RANK(G27,$G$2:$G$53,1)</f>
        <v>1</v>
      </c>
      <c r="I27" s="15">
        <f>VLOOKUP(H27,'barème chrono 53 équipes'!$A$4:$B$56,2)</f>
        <v>8</v>
      </c>
      <c r="J27" s="2">
        <f>SUM(C27+D27+I27)</f>
        <v>8</v>
      </c>
      <c r="K27" s="8">
        <f t="shared" si="1"/>
        <v>2</v>
      </c>
    </row>
    <row r="28" spans="1:11" x14ac:dyDescent="0.25">
      <c r="A28" s="3">
        <v>27</v>
      </c>
      <c r="B28" s="2"/>
      <c r="C28" s="4"/>
      <c r="D28" s="4"/>
      <c r="E28" s="4"/>
      <c r="F28" s="4"/>
      <c r="G28" s="11">
        <f t="shared" si="0"/>
        <v>0</v>
      </c>
      <c r="H28" s="8">
        <f>RANK(G28,$G$2:$G$53,1)</f>
        <v>1</v>
      </c>
      <c r="I28" s="15">
        <f>VLOOKUP(H28,'barème chrono 53 équipes'!$A$4:$B$56,2)</f>
        <v>8</v>
      </c>
      <c r="J28" s="2">
        <f>SUM(C28+D28+I28)</f>
        <v>8</v>
      </c>
      <c r="K28" s="8">
        <f t="shared" si="1"/>
        <v>2</v>
      </c>
    </row>
    <row r="29" spans="1:11" x14ac:dyDescent="0.25">
      <c r="A29" s="3">
        <v>28</v>
      </c>
      <c r="B29" s="2"/>
      <c r="C29" s="4"/>
      <c r="D29" s="4"/>
      <c r="E29" s="4"/>
      <c r="F29" s="4"/>
      <c r="G29" s="11">
        <f t="shared" si="0"/>
        <v>0</v>
      </c>
      <c r="H29" s="8">
        <f>RANK(G29,$G$2:$G$53,1)</f>
        <v>1</v>
      </c>
      <c r="I29" s="15">
        <f>VLOOKUP(H29,'barème chrono 53 équipes'!$A$4:$B$56,2)</f>
        <v>8</v>
      </c>
      <c r="J29" s="2">
        <f>SUM(C29+D29+I29)</f>
        <v>8</v>
      </c>
      <c r="K29" s="8">
        <f t="shared" si="1"/>
        <v>2</v>
      </c>
    </row>
    <row r="30" spans="1:11" x14ac:dyDescent="0.25">
      <c r="A30" s="3">
        <v>29</v>
      </c>
      <c r="B30" s="2"/>
      <c r="C30" s="4"/>
      <c r="D30" s="4"/>
      <c r="E30" s="4"/>
      <c r="F30" s="4"/>
      <c r="G30" s="11">
        <f t="shared" si="0"/>
        <v>0</v>
      </c>
      <c r="H30" s="8">
        <f>RANK(G30,$G$2:$G$53,1)</f>
        <v>1</v>
      </c>
      <c r="I30" s="15">
        <f>VLOOKUP(H30,'barème chrono 53 équipes'!$A$4:$B$56,2)</f>
        <v>8</v>
      </c>
      <c r="J30" s="2">
        <f>SUM(C30+D30+I30)</f>
        <v>8</v>
      </c>
      <c r="K30" s="8">
        <f t="shared" si="1"/>
        <v>2</v>
      </c>
    </row>
    <row r="31" spans="1:11" x14ac:dyDescent="0.25">
      <c r="A31" s="3">
        <v>30</v>
      </c>
      <c r="B31" s="2"/>
      <c r="C31" s="4"/>
      <c r="D31" s="4"/>
      <c r="E31" s="4"/>
      <c r="F31" s="4"/>
      <c r="G31" s="11">
        <f t="shared" si="0"/>
        <v>0</v>
      </c>
      <c r="H31" s="8">
        <f>RANK(G31,$G$2:$G$53,1)</f>
        <v>1</v>
      </c>
      <c r="I31" s="15">
        <f>VLOOKUP(H31,'barème chrono 53 équipes'!$A$4:$B$56,2)</f>
        <v>8</v>
      </c>
      <c r="J31" s="2">
        <f>SUM(C31+D31+I31)</f>
        <v>8</v>
      </c>
      <c r="K31" s="8">
        <f t="shared" si="1"/>
        <v>2</v>
      </c>
    </row>
    <row r="32" spans="1:11" x14ac:dyDescent="0.25">
      <c r="A32" s="3">
        <v>31</v>
      </c>
      <c r="B32" s="2"/>
      <c r="C32" s="4"/>
      <c r="D32" s="4"/>
      <c r="E32" s="4"/>
      <c r="F32" s="4"/>
      <c r="G32" s="11">
        <f t="shared" si="0"/>
        <v>0</v>
      </c>
      <c r="H32" s="8">
        <f>RANK(G32,$G$2:$G$53,1)</f>
        <v>1</v>
      </c>
      <c r="I32" s="15">
        <f>VLOOKUP(H32,'barème chrono 53 équipes'!$A$4:$B$56,2)</f>
        <v>8</v>
      </c>
      <c r="J32" s="2">
        <f>SUM(C32+D32+I32)</f>
        <v>8</v>
      </c>
      <c r="K32" s="8">
        <f t="shared" si="1"/>
        <v>2</v>
      </c>
    </row>
    <row r="33" spans="1:11" x14ac:dyDescent="0.25">
      <c r="A33" s="3">
        <v>32</v>
      </c>
      <c r="B33" s="2"/>
      <c r="C33" s="4"/>
      <c r="D33" s="4"/>
      <c r="E33" s="4"/>
      <c r="F33" s="4"/>
      <c r="G33" s="11">
        <f t="shared" si="0"/>
        <v>0</v>
      </c>
      <c r="H33" s="8">
        <f>RANK(G33,$G$2:$G$53,1)</f>
        <v>1</v>
      </c>
      <c r="I33" s="15">
        <f>VLOOKUP(H33,'barème chrono 53 équipes'!$A$4:$B$56,2)</f>
        <v>8</v>
      </c>
      <c r="J33" s="2">
        <f>SUM(C33+D33+I33)</f>
        <v>8</v>
      </c>
      <c r="K33" s="8">
        <f t="shared" si="1"/>
        <v>2</v>
      </c>
    </row>
    <row r="34" spans="1:11" x14ac:dyDescent="0.25">
      <c r="A34" s="3">
        <v>33</v>
      </c>
      <c r="B34" s="2"/>
      <c r="C34" s="4"/>
      <c r="D34" s="4"/>
      <c r="E34" s="4"/>
      <c r="F34" s="4"/>
      <c r="G34" s="11">
        <f t="shared" si="0"/>
        <v>0</v>
      </c>
      <c r="H34" s="8">
        <f>RANK(G34,$G$2:$G$53,1)</f>
        <v>1</v>
      </c>
      <c r="I34" s="15">
        <f>VLOOKUP(H34,'barème chrono 53 équipes'!$A$4:$B$56,2)</f>
        <v>8</v>
      </c>
      <c r="J34" s="2">
        <f>SUM(C34+D34+I34)</f>
        <v>8</v>
      </c>
      <c r="K34" s="8">
        <f t="shared" si="1"/>
        <v>2</v>
      </c>
    </row>
    <row r="35" spans="1:11" x14ac:dyDescent="0.25">
      <c r="A35" s="3">
        <v>34</v>
      </c>
      <c r="B35" s="2"/>
      <c r="C35" s="4"/>
      <c r="D35" s="4"/>
      <c r="E35" s="4"/>
      <c r="F35" s="4"/>
      <c r="G35" s="11">
        <f t="shared" si="0"/>
        <v>0</v>
      </c>
      <c r="H35" s="8">
        <f>RANK(G35,$G$2:$G$53,1)</f>
        <v>1</v>
      </c>
      <c r="I35" s="15">
        <f>VLOOKUP(H35,'barème chrono 53 équipes'!$A$4:$B$56,2)</f>
        <v>8</v>
      </c>
      <c r="J35" s="2">
        <f>SUM(C35+D35+I35)</f>
        <v>8</v>
      </c>
      <c r="K35" s="8">
        <f t="shared" si="1"/>
        <v>2</v>
      </c>
    </row>
    <row r="36" spans="1:11" x14ac:dyDescent="0.25">
      <c r="A36" s="3">
        <v>35</v>
      </c>
      <c r="B36" s="2"/>
      <c r="C36" s="4"/>
      <c r="D36" s="4"/>
      <c r="E36" s="4"/>
      <c r="F36" s="4"/>
      <c r="G36" s="11">
        <f t="shared" si="0"/>
        <v>0</v>
      </c>
      <c r="H36" s="8">
        <f>RANK(G36,$G$2:$G$53,1)</f>
        <v>1</v>
      </c>
      <c r="I36" s="15">
        <f>VLOOKUP(H36,'barème chrono 53 équipes'!$A$4:$B$56,2)</f>
        <v>8</v>
      </c>
      <c r="J36" s="2">
        <f>SUM(C36+D36+I36)</f>
        <v>8</v>
      </c>
      <c r="K36" s="8">
        <f t="shared" si="1"/>
        <v>2</v>
      </c>
    </row>
    <row r="37" spans="1:11" x14ac:dyDescent="0.25">
      <c r="A37" s="3">
        <v>36</v>
      </c>
      <c r="B37" s="2"/>
      <c r="C37" s="4"/>
      <c r="D37" s="4"/>
      <c r="E37" s="4"/>
      <c r="F37" s="4"/>
      <c r="G37" s="11">
        <f t="shared" si="0"/>
        <v>0</v>
      </c>
      <c r="H37" s="8">
        <f>RANK(G37,$G$2:$G$53,1)</f>
        <v>1</v>
      </c>
      <c r="I37" s="15">
        <f>VLOOKUP(H37,'barème chrono 53 équipes'!$A$4:$B$56,2)</f>
        <v>8</v>
      </c>
      <c r="J37" s="2">
        <f>SUM(C37+D37+I37)</f>
        <v>8</v>
      </c>
      <c r="K37" s="8">
        <f t="shared" si="1"/>
        <v>2</v>
      </c>
    </row>
    <row r="38" spans="1:11" x14ac:dyDescent="0.25">
      <c r="A38" s="3">
        <v>37</v>
      </c>
      <c r="B38" s="2"/>
      <c r="C38" s="4"/>
      <c r="D38" s="4"/>
      <c r="E38" s="4"/>
      <c r="F38" s="4"/>
      <c r="G38" s="11">
        <f t="shared" si="0"/>
        <v>0</v>
      </c>
      <c r="H38" s="8">
        <f>RANK(G38,$G$2:$G$53,1)</f>
        <v>1</v>
      </c>
      <c r="I38" s="15">
        <f>VLOOKUP(H38,'barème chrono 53 équipes'!$A$4:$B$56,2)</f>
        <v>8</v>
      </c>
      <c r="J38" s="2">
        <f>SUM(C38+D38+I38)</f>
        <v>8</v>
      </c>
      <c r="K38" s="8">
        <f t="shared" si="1"/>
        <v>2</v>
      </c>
    </row>
    <row r="39" spans="1:11" x14ac:dyDescent="0.25">
      <c r="A39" s="3">
        <v>38</v>
      </c>
      <c r="B39" s="2"/>
      <c r="C39" s="4"/>
      <c r="D39" s="4"/>
      <c r="E39" s="4"/>
      <c r="F39" s="4"/>
      <c r="G39" s="11">
        <f t="shared" si="0"/>
        <v>0</v>
      </c>
      <c r="H39" s="8">
        <f>RANK(G39,$G$2:$G$53,1)</f>
        <v>1</v>
      </c>
      <c r="I39" s="15">
        <f>VLOOKUP(H39,'barème chrono 53 équipes'!$A$4:$B$56,2)</f>
        <v>8</v>
      </c>
      <c r="J39" s="2">
        <f>SUM(C39+D39+I39)</f>
        <v>8</v>
      </c>
      <c r="K39" s="8">
        <f t="shared" si="1"/>
        <v>2</v>
      </c>
    </row>
    <row r="40" spans="1:11" x14ac:dyDescent="0.25">
      <c r="A40" s="3">
        <v>39</v>
      </c>
      <c r="B40" s="2"/>
      <c r="C40" s="4"/>
      <c r="D40" s="4"/>
      <c r="E40" s="4"/>
      <c r="F40" s="4"/>
      <c r="G40" s="11">
        <f t="shared" si="0"/>
        <v>0</v>
      </c>
      <c r="H40" s="8">
        <f>RANK(G40,$G$2:$G$53,1)</f>
        <v>1</v>
      </c>
      <c r="I40" s="15">
        <f>VLOOKUP(H40,'barème chrono 53 équipes'!$A$4:$B$56,2)</f>
        <v>8</v>
      </c>
      <c r="J40" s="2">
        <f>SUM(C40+D40+I40)</f>
        <v>8</v>
      </c>
      <c r="K40" s="8">
        <f t="shared" si="1"/>
        <v>2</v>
      </c>
    </row>
    <row r="41" spans="1:11" x14ac:dyDescent="0.25">
      <c r="A41" s="3">
        <v>40</v>
      </c>
      <c r="B41" s="2"/>
      <c r="C41" s="4"/>
      <c r="D41" s="4"/>
      <c r="E41" s="4"/>
      <c r="F41" s="4"/>
      <c r="G41" s="11">
        <f t="shared" si="0"/>
        <v>0</v>
      </c>
      <c r="H41" s="8">
        <f>RANK(G41,$G$2:$G$53,1)</f>
        <v>1</v>
      </c>
      <c r="I41" s="15">
        <f>VLOOKUP(H41,'barème chrono 53 équipes'!$A$4:$B$56,2)</f>
        <v>8</v>
      </c>
      <c r="J41" s="2">
        <f>SUM(C41+D41+I41)</f>
        <v>8</v>
      </c>
      <c r="K41" s="8">
        <f t="shared" si="1"/>
        <v>2</v>
      </c>
    </row>
    <row r="42" spans="1:11" x14ac:dyDescent="0.25">
      <c r="A42" s="3">
        <v>41</v>
      </c>
      <c r="B42" s="2"/>
      <c r="C42" s="4"/>
      <c r="D42" s="4"/>
      <c r="E42" s="4"/>
      <c r="F42" s="4"/>
      <c r="G42" s="11">
        <f t="shared" si="0"/>
        <v>0</v>
      </c>
      <c r="H42" s="8">
        <f>RANK(G42,$G$2:$G$53,1)</f>
        <v>1</v>
      </c>
      <c r="I42" s="15">
        <f>VLOOKUP(H42,'barème chrono 53 équipes'!$A$4:$B$56,2)</f>
        <v>8</v>
      </c>
      <c r="J42" s="2">
        <f>SUM(C42+D42+I42)</f>
        <v>8</v>
      </c>
      <c r="K42" s="8">
        <f t="shared" si="1"/>
        <v>2</v>
      </c>
    </row>
    <row r="43" spans="1:11" x14ac:dyDescent="0.25">
      <c r="A43" s="3">
        <v>42</v>
      </c>
      <c r="B43" s="2"/>
      <c r="C43" s="4"/>
      <c r="D43" s="4"/>
      <c r="E43" s="4"/>
      <c r="F43" s="4"/>
      <c r="G43" s="11">
        <f t="shared" si="0"/>
        <v>0</v>
      </c>
      <c r="H43" s="8">
        <f>RANK(G43,$G$2:$G$53,1)</f>
        <v>1</v>
      </c>
      <c r="I43" s="15">
        <f>VLOOKUP(H43,'barème chrono 53 équipes'!$A$4:$B$56,2)</f>
        <v>8</v>
      </c>
      <c r="J43" s="2">
        <f>SUM(C43+D43+I43)</f>
        <v>8</v>
      </c>
      <c r="K43" s="8">
        <f t="shared" si="1"/>
        <v>2</v>
      </c>
    </row>
    <row r="44" spans="1:11" x14ac:dyDescent="0.25">
      <c r="A44" s="3">
        <v>43</v>
      </c>
      <c r="B44" s="2"/>
      <c r="C44" s="4"/>
      <c r="D44" s="4"/>
      <c r="E44" s="4"/>
      <c r="F44" s="4"/>
      <c r="G44" s="11">
        <f t="shared" si="0"/>
        <v>0</v>
      </c>
      <c r="H44" s="8">
        <f>RANK(G44,$G$2:$G$53,1)</f>
        <v>1</v>
      </c>
      <c r="I44" s="15">
        <f>VLOOKUP(H44,'barème chrono 53 équipes'!$A$4:$B$56,2)</f>
        <v>8</v>
      </c>
      <c r="J44" s="2">
        <f>SUM(C44+D44+I44)</f>
        <v>8</v>
      </c>
      <c r="K44" s="8">
        <f t="shared" si="1"/>
        <v>2</v>
      </c>
    </row>
    <row r="45" spans="1:11" x14ac:dyDescent="0.25">
      <c r="A45" s="3">
        <v>44</v>
      </c>
      <c r="B45" s="2"/>
      <c r="C45" s="4"/>
      <c r="D45" s="4"/>
      <c r="E45" s="4"/>
      <c r="F45" s="4"/>
      <c r="G45" s="11">
        <f t="shared" si="0"/>
        <v>0</v>
      </c>
      <c r="H45" s="8">
        <f>RANK(G45,$G$2:$G$53,1)</f>
        <v>1</v>
      </c>
      <c r="I45" s="15">
        <f>VLOOKUP(H45,'barème chrono 53 équipes'!$A$4:$B$56,2)</f>
        <v>8</v>
      </c>
      <c r="J45" s="2">
        <f>SUM(C45+D45+I45)</f>
        <v>8</v>
      </c>
      <c r="K45" s="8">
        <f t="shared" si="1"/>
        <v>2</v>
      </c>
    </row>
    <row r="46" spans="1:11" x14ac:dyDescent="0.25">
      <c r="A46" s="3">
        <v>45</v>
      </c>
      <c r="B46" s="2"/>
      <c r="C46" s="4"/>
      <c r="D46" s="4"/>
      <c r="E46" s="4"/>
      <c r="F46" s="4"/>
      <c r="G46" s="11">
        <f t="shared" si="0"/>
        <v>0</v>
      </c>
      <c r="H46" s="8">
        <f>RANK(G46,$G$2:$G$53,1)</f>
        <v>1</v>
      </c>
      <c r="I46" s="15">
        <f>VLOOKUP(H46,'barème chrono 53 équipes'!$A$4:$B$56,2)</f>
        <v>8</v>
      </c>
      <c r="J46" s="2">
        <f>SUM(C46+D46+I46)</f>
        <v>8</v>
      </c>
      <c r="K46" s="8">
        <f t="shared" si="1"/>
        <v>2</v>
      </c>
    </row>
    <row r="47" spans="1:11" x14ac:dyDescent="0.25">
      <c r="A47" s="3">
        <v>46</v>
      </c>
      <c r="B47" s="2"/>
      <c r="C47" s="4"/>
      <c r="D47" s="4"/>
      <c r="E47" s="4"/>
      <c r="F47" s="4"/>
      <c r="G47" s="11">
        <f t="shared" si="0"/>
        <v>0</v>
      </c>
      <c r="H47" s="8">
        <f>RANK(G47,$G$2:$G$53,1)</f>
        <v>1</v>
      </c>
      <c r="I47" s="15">
        <f>VLOOKUP(H47,'barème chrono 53 équipes'!$A$4:$B$56,2)</f>
        <v>8</v>
      </c>
      <c r="J47" s="2">
        <f>SUM(C47+D47+I47)</f>
        <v>8</v>
      </c>
      <c r="K47" s="8">
        <f t="shared" si="1"/>
        <v>2</v>
      </c>
    </row>
    <row r="48" spans="1:11" x14ac:dyDescent="0.25">
      <c r="A48" s="3">
        <v>47</v>
      </c>
      <c r="B48" s="2"/>
      <c r="C48" s="4"/>
      <c r="D48" s="4"/>
      <c r="E48" s="4"/>
      <c r="F48" s="4"/>
      <c r="G48" s="11">
        <f t="shared" si="0"/>
        <v>0</v>
      </c>
      <c r="H48" s="8">
        <f>RANK(G48,$G$2:$G$53,1)</f>
        <v>1</v>
      </c>
      <c r="I48" s="15">
        <f>VLOOKUP(H48,'barème chrono 53 équipes'!$A$4:$B$56,2)</f>
        <v>8</v>
      </c>
      <c r="J48" s="2">
        <f>SUM(C48+D48+I48)</f>
        <v>8</v>
      </c>
      <c r="K48" s="8">
        <f t="shared" si="1"/>
        <v>2</v>
      </c>
    </row>
    <row r="49" spans="1:11" x14ac:dyDescent="0.25">
      <c r="A49" s="3">
        <v>48</v>
      </c>
      <c r="B49" s="2"/>
      <c r="C49" s="4"/>
      <c r="D49" s="4"/>
      <c r="E49" s="4"/>
      <c r="F49" s="4"/>
      <c r="G49" s="11">
        <f t="shared" si="0"/>
        <v>0</v>
      </c>
      <c r="H49" s="8">
        <f>RANK(G49,$G$2:$G$53,1)</f>
        <v>1</v>
      </c>
      <c r="I49" s="15">
        <f>VLOOKUP(H49,'barème chrono 53 équipes'!$A$4:$B$56,2)</f>
        <v>8</v>
      </c>
      <c r="J49" s="2">
        <f>SUM(C49+D49+I49)</f>
        <v>8</v>
      </c>
      <c r="K49" s="8">
        <f t="shared" si="1"/>
        <v>2</v>
      </c>
    </row>
    <row r="50" spans="1:11" x14ac:dyDescent="0.25">
      <c r="A50" s="3">
        <v>49</v>
      </c>
      <c r="B50" s="2"/>
      <c r="C50" s="4"/>
      <c r="D50" s="4"/>
      <c r="E50" s="4"/>
      <c r="F50" s="4"/>
      <c r="G50" s="11">
        <f t="shared" si="0"/>
        <v>0</v>
      </c>
      <c r="H50" s="8">
        <f>RANK(G50,$G$2:$G$53,1)</f>
        <v>1</v>
      </c>
      <c r="I50" s="15">
        <f>VLOOKUP(H50,'barème chrono 53 équipes'!$A$4:$B$56,2)</f>
        <v>8</v>
      </c>
      <c r="J50" s="2">
        <f>SUM(C50+D50+I50)</f>
        <v>8</v>
      </c>
      <c r="K50" s="8">
        <f t="shared" si="1"/>
        <v>2</v>
      </c>
    </row>
    <row r="51" spans="1:11" x14ac:dyDescent="0.25">
      <c r="A51" s="3">
        <v>50</v>
      </c>
      <c r="B51" s="2"/>
      <c r="C51" s="4"/>
      <c r="D51" s="4"/>
      <c r="E51" s="4"/>
      <c r="F51" s="4"/>
      <c r="G51" s="11">
        <f t="shared" si="0"/>
        <v>0</v>
      </c>
      <c r="H51" s="8">
        <f>RANK(G51,$G$2:$G$53,1)</f>
        <v>1</v>
      </c>
      <c r="I51" s="15">
        <f>VLOOKUP(H51,'barème chrono 53 équipes'!$A$4:$B$56,2)</f>
        <v>8</v>
      </c>
      <c r="J51" s="2">
        <f>SUM(C51+D51+I51)</f>
        <v>8</v>
      </c>
      <c r="K51" s="8">
        <f t="shared" si="1"/>
        <v>2</v>
      </c>
    </row>
    <row r="52" spans="1:11" x14ac:dyDescent="0.25">
      <c r="A52" s="3">
        <v>51</v>
      </c>
      <c r="B52" s="2"/>
      <c r="C52" s="4"/>
      <c r="D52" s="4"/>
      <c r="E52" s="4"/>
      <c r="F52" s="4"/>
      <c r="G52" s="11">
        <f t="shared" si="0"/>
        <v>0</v>
      </c>
      <c r="H52" s="8">
        <f>RANK(G52,$G$2:$G$53,1)</f>
        <v>1</v>
      </c>
      <c r="I52" s="15">
        <f>VLOOKUP(H52,'barème chrono 53 équipes'!$A$4:$B$56,2)</f>
        <v>8</v>
      </c>
      <c r="J52" s="2">
        <f>SUM(C52+D52+I52)</f>
        <v>8</v>
      </c>
      <c r="K52" s="8">
        <f t="shared" si="1"/>
        <v>2</v>
      </c>
    </row>
    <row r="53" spans="1:11" x14ac:dyDescent="0.25">
      <c r="A53" s="3">
        <v>52</v>
      </c>
      <c r="B53" s="2"/>
      <c r="C53" s="4"/>
      <c r="D53" s="4"/>
      <c r="E53" s="4"/>
      <c r="F53" s="4"/>
      <c r="G53" s="11">
        <f t="shared" si="0"/>
        <v>0</v>
      </c>
      <c r="H53" s="8">
        <f>RANK(G53,$G$2:$G$53,1)</f>
        <v>1</v>
      </c>
      <c r="I53" s="15">
        <f>VLOOKUP(H53,'barème chrono 53 équipes'!$A$4:$B$56,2)</f>
        <v>8</v>
      </c>
      <c r="J53" s="2">
        <f>SUM(C53+D53+I53)</f>
        <v>8</v>
      </c>
      <c r="K53" s="8">
        <f t="shared" si="1"/>
        <v>2</v>
      </c>
    </row>
    <row r="54" spans="1:11" x14ac:dyDescent="0.25">
      <c r="A54" s="3">
        <v>53</v>
      </c>
      <c r="B54" s="2"/>
      <c r="C54" s="4"/>
      <c r="D54" s="4"/>
      <c r="E54" s="4"/>
      <c r="F54" s="4"/>
      <c r="G54" s="11">
        <f t="shared" si="0"/>
        <v>0</v>
      </c>
      <c r="H54" s="8">
        <f>RANK(G54,$G$2:$G$53,1)</f>
        <v>1</v>
      </c>
      <c r="I54" s="15">
        <f>VLOOKUP(H54,'barème chrono 53 équipes'!$A$4:$B$56,2)</f>
        <v>8</v>
      </c>
      <c r="J54" s="2">
        <f>SUM(C54+D54+I54)</f>
        <v>8</v>
      </c>
      <c r="K54" s="8">
        <f t="shared" si="1"/>
        <v>2</v>
      </c>
    </row>
    <row r="55" spans="1:11" x14ac:dyDescent="0.25">
      <c r="H55" s="8">
        <f>RANK(G55,$G$2:$G$53,1)</f>
        <v>1</v>
      </c>
    </row>
    <row r="56" spans="1:11" x14ac:dyDescent="0.25">
      <c r="H56" s="8">
        <f>RANK(G56,$G$2:$G$53,1)</f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19C93-4170-4B6C-BA68-4A74B47D2AF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barème chrono 53 équipes</vt:lpstr>
      <vt:lpstr>Données-résultats fait par JY</vt:lpstr>
      <vt:lpstr>Saisie résultats et résultats 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Yves Dalverny</dc:creator>
  <cp:lastModifiedBy>jeany</cp:lastModifiedBy>
  <dcterms:created xsi:type="dcterms:W3CDTF">2022-05-16T11:43:16Z</dcterms:created>
  <dcterms:modified xsi:type="dcterms:W3CDTF">2022-09-09T15:37:07Z</dcterms:modified>
</cp:coreProperties>
</file>