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4720" windowHeight="12075"/>
  </bookViews>
  <sheets>
    <sheet name="TCD" sheetId="4" r:id="rId1"/>
    <sheet name="BD" sheetId="1" r:id="rId2"/>
    <sheet name="GRAPH" sheetId="2" r:id="rId3"/>
    <sheet name="Feuil3" sheetId="3" r:id="rId4"/>
  </sheets>
  <definedNames>
    <definedName name="_xlnm._FilterDatabase" localSheetId="1" hidden="1">BD!$A$3:$G$3</definedName>
  </definedNames>
  <calcPr calcId="145621"/>
  <pivotCaches>
    <pivotCache cacheId="52" r:id="rId5"/>
  </pivotCaches>
</workbook>
</file>

<file path=xl/calcChain.xml><?xml version="1.0" encoding="utf-8"?>
<calcChain xmlns="http://schemas.openxmlformats.org/spreadsheetml/2006/main">
  <c r="F4" i="1" l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</calcChain>
</file>

<file path=xl/sharedStrings.xml><?xml version="1.0" encoding="utf-8"?>
<sst xmlns="http://schemas.openxmlformats.org/spreadsheetml/2006/main" count="133" uniqueCount="46">
  <si>
    <t>NEPHROLOGIE REANIMATION URGENCE</t>
  </si>
  <si>
    <t>PSYCHIATRIE - ADDICTOLOGIE</t>
  </si>
  <si>
    <t>SANTE PUBLIQUE ET PRODUITS DE SANTE</t>
  </si>
  <si>
    <t>ENFANT</t>
  </si>
  <si>
    <t>MEDECINE</t>
  </si>
  <si>
    <t>CANCEROLOGIE - UROLOGIE</t>
  </si>
  <si>
    <t>TETE ET COU</t>
  </si>
  <si>
    <t>BLOC OPERATOIRE</t>
  </si>
  <si>
    <t>BIOLOGIE MEDICALE</t>
  </si>
  <si>
    <t>ANESTHESIE - REANIMATIONS</t>
  </si>
  <si>
    <t>IMAGERIE MEDICALE</t>
  </si>
  <si>
    <t>COEUR THORAX VAISSEAUX</t>
  </si>
  <si>
    <t>ETP théo</t>
  </si>
  <si>
    <t>MS théo</t>
  </si>
  <si>
    <t>ETP réel</t>
  </si>
  <si>
    <t>MS réel</t>
  </si>
  <si>
    <t>ETP réel - théo</t>
  </si>
  <si>
    <t>GYNECOLOGIE</t>
  </si>
  <si>
    <t>PATHOLOGIES DIGESTIVES</t>
  </si>
  <si>
    <t>RECONSTRUCTION</t>
  </si>
  <si>
    <t>MS réel - théo</t>
  </si>
  <si>
    <t>RÉEL</t>
  </si>
  <si>
    <t>THEORIQUE</t>
  </si>
  <si>
    <t>DIFFÉRENCE</t>
  </si>
  <si>
    <t>POLES</t>
  </si>
  <si>
    <t>TOTAL CHU</t>
  </si>
  <si>
    <t>TOTAL POLES</t>
  </si>
  <si>
    <t>Total général</t>
  </si>
  <si>
    <t>ETP</t>
  </si>
  <si>
    <t>MS</t>
  </si>
  <si>
    <t>SERVICES</t>
  </si>
  <si>
    <t>A</t>
  </si>
  <si>
    <t>B</t>
  </si>
  <si>
    <t>C</t>
  </si>
  <si>
    <t>D</t>
  </si>
  <si>
    <t>F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</si>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</sst>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9" formatCode="\+#,##0\ &quot;€&quot;;\-#,##0\ &quot;€&quot;"/>
  </numFmts>
  <fonts count="3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pivotButton="1"/>
    <xf numFmtId="169" fontId="0" fillId="0" borderId="0" xfId="1" applyNumberFormat="1" applyFon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30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70" formatCode="_-* #,##0.0\ &quot;€&quot;_-;\-* #,##0.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70" formatCode="_-* #,##0.0\ &quot;€&quot;_-;\-* #,##0.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9" formatCode="\+#,##0\ &quot;€&quot;;\-#,##0\ &quot;€&quot;"/>
    </dxf>
    <dxf>
      <numFmt numFmtId="0" formatCode="General"/>
    </dxf>
    <dxf>
      <numFmt numFmtId="164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scheme val="none"/>
      </font>
      <numFmt numFmtId="165" formatCode="00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ETP et MS par service.xlsx]TCD!Tableau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9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0"/>
          <c:showCatName val="0"/>
          <c:showSerName val="1"/>
          <c:showPercent val="0"/>
          <c:showBubbleSize val="0"/>
        </c:dLbl>
      </c:pivotFmt>
      <c:pivotFmt>
        <c:idx val="20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0"/>
          <c:showCatName val="0"/>
          <c:showSerName val="1"/>
          <c:showPercent val="0"/>
          <c:showBubbleSize val="0"/>
        </c:dLbl>
      </c:pivotFmt>
      <c:pivotFmt>
        <c:idx val="21"/>
        <c:dLbl>
          <c:idx val="0"/>
          <c:layout/>
          <c:dLblPos val="t"/>
          <c:showLegendKey val="0"/>
          <c:showVal val="0"/>
          <c:showCatName val="0"/>
          <c:showSerName val="1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0.15727350999314121"/>
          <c:y val="9.1384424549671023E-2"/>
          <c:w val="0.81599571589282016"/>
          <c:h val="0.75332005186098738"/>
        </c:manualLayout>
      </c:layout>
      <c:lineChart>
        <c:grouping val="standar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TCD!$B$5:$B$15</c:f>
              <c:numCache>
                <c:formatCode>_-* #,##0\ "€"_-;\-* #,##0\ "€"_-;_-* "-"??\ "€"_-;_-@_-</c:formatCode>
                <c:ptCount val="10"/>
                <c:pt idx="2">
                  <c:v>408119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TCD!$C$5:$C$15</c:f>
              <c:numCache>
                <c:formatCode>_-* #,##0\ "€"_-;\-* #,##0\ "€"_-;_-* "-"??\ "€"_-;_-@_-</c:formatCode>
                <c:ptCount val="10"/>
                <c:pt idx="3">
                  <c:v>-359930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C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TCD!$D$5:$D$15</c:f>
              <c:numCache>
                <c:formatCode>_-* #,##0\ "€"_-;\-* #,##0\ "€"_-;_-* "-"??\ "€"_-;_-@_-</c:formatCode>
                <c:ptCount val="10"/>
                <c:pt idx="7">
                  <c:v>-456515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TCD!$E$5:$E$15</c:f>
              <c:numCache>
                <c:formatCode>_-* #,##0\ "€"_-;\-* #,##0\ "€"_-;_-* "-"??\ "€"_-;_-@_-</c:formatCode>
                <c:ptCount val="10"/>
                <c:pt idx="2">
                  <c:v>-410003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TCD!$F$3:$F$4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TCD!$F$5:$F$15</c:f>
              <c:numCache>
                <c:formatCode>_-* #,##0\ "€"_-;\-* #,##0\ "€"_-;_-* "-"??\ "€"_-;_-@_-</c:formatCode>
                <c:ptCount val="10"/>
                <c:pt idx="2">
                  <c:v>286274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TCD!$G$3:$G$4</c:f>
              <c:strCache>
                <c:ptCount val="1"/>
                <c:pt idx="0">
                  <c:v>F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TCD!$G$5:$G$15</c:f>
              <c:numCache>
                <c:formatCode>_-* #,##0\ "€"_-;\-* #,##0\ "€"_-;_-* "-"??\ "€"_-;_-@_-</c:formatCode>
                <c:ptCount val="10"/>
                <c:pt idx="9">
                  <c:v>714219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TCD!$H$3:$H$4</c:f>
              <c:strCache>
                <c:ptCount val="1"/>
                <c:pt idx="0">
                  <c:v>G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TCD!$H$5:$H$15</c:f>
              <c:numCache>
                <c:formatCode>_-* #,##0\ "€"_-;\-* #,##0\ "€"_-;_-* "-"??\ "€"_-;_-@_-</c:formatCode>
                <c:ptCount val="10"/>
                <c:pt idx="5">
                  <c:v>627326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TCD!$I$3:$I$4</c:f>
              <c:strCache>
                <c:ptCount val="1"/>
                <c:pt idx="0">
                  <c:v>H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TCD!$I$5:$I$15</c:f>
              <c:numCache>
                <c:formatCode>_-* #,##0\ "€"_-;\-* #,##0\ "€"_-;_-* "-"??\ "€"_-;_-@_-</c:formatCode>
                <c:ptCount val="10"/>
                <c:pt idx="8">
                  <c:v>-264629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TCD!$J$3:$J$4</c:f>
              <c:strCache>
                <c:ptCount val="1"/>
                <c:pt idx="0">
                  <c:v>I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TCD!$J$5:$J$15</c:f>
              <c:numCache>
                <c:formatCode>_-* #,##0\ "€"_-;\-* #,##0\ "€"_-;_-* "-"??\ "€"_-;_-@_-</c:formatCode>
                <c:ptCount val="10"/>
                <c:pt idx="6">
                  <c:v>538746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TCD!$K$3:$K$4</c:f>
              <c:strCache>
                <c:ptCount val="1"/>
                <c:pt idx="0">
                  <c:v>J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TCD!$K$5:$K$15</c:f>
              <c:numCache>
                <c:formatCode>_-* #,##0\ "€"_-;\-* #,##0\ "€"_-;_-* "-"??\ "€"_-;_-@_-</c:formatCode>
                <c:ptCount val="10"/>
                <c:pt idx="5">
                  <c:v>393368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TCD!$L$3:$L$4</c:f>
              <c:strCache>
                <c:ptCount val="1"/>
                <c:pt idx="0">
                  <c:v>K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TCD!$L$5:$L$15</c:f>
              <c:numCache>
                <c:formatCode>_-* #,##0\ "€"_-;\-* #,##0\ "€"_-;_-* "-"??\ "€"_-;_-@_-</c:formatCode>
                <c:ptCount val="10"/>
                <c:pt idx="9">
                  <c:v>517071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TCD!$M$3:$M$4</c:f>
              <c:strCache>
                <c:ptCount val="1"/>
                <c:pt idx="0">
                  <c:v>L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TCD!$M$5:$M$15</c:f>
              <c:numCache>
                <c:formatCode>_-* #,##0\ "€"_-;\-* #,##0\ "€"_-;_-* "-"??\ "€"_-;_-@_-</c:formatCode>
                <c:ptCount val="10"/>
                <c:pt idx="1">
                  <c:v>513842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TCD!$N$3:$N$4</c:f>
              <c:strCache>
                <c:ptCount val="1"/>
                <c:pt idx="0">
                  <c:v>M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TCD!$N$5:$N$15</c:f>
              <c:numCache>
                <c:formatCode>_-* #,##0\ "€"_-;\-* #,##0\ "€"_-;_-* "-"??\ "€"_-;_-@_-</c:formatCode>
                <c:ptCount val="10"/>
                <c:pt idx="8">
                  <c:v>-41832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TCD!$O$3:$O$4</c:f>
              <c:strCache>
                <c:ptCount val="1"/>
                <c:pt idx="0">
                  <c:v>N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TCD!$O$5:$O$15</c:f>
              <c:numCache>
                <c:formatCode>_-* #,##0\ "€"_-;\-* #,##0\ "€"_-;_-* "-"??\ "€"_-;_-@_-</c:formatCode>
                <c:ptCount val="10"/>
                <c:pt idx="4">
                  <c:v>-414364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TCD!$P$3:$P$4</c:f>
              <c:strCache>
                <c:ptCount val="1"/>
                <c:pt idx="0">
                  <c:v>O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1</c:v>
                </c:pt>
                <c:pt idx="7">
                  <c:v>2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TCD!$P$5:$P$15</c:f>
              <c:numCache>
                <c:formatCode>_-* #,##0\ "€"_-;\-* #,##0\ "€"_-;_-* "-"??\ "€"_-;_-@_-</c:formatCode>
                <c:ptCount val="10"/>
                <c:pt idx="0">
                  <c:v>624812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288960"/>
        <c:axId val="119290880"/>
      </c:lineChart>
      <c:catAx>
        <c:axId val="1192889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Comparaison ETP théorique</a:t>
                </a:r>
                <a:r>
                  <a:rPr lang="en-US" baseline="0"/>
                  <a:t> / ETP réel</a:t>
                </a:r>
              </a:p>
            </c:rich>
          </c:tx>
          <c:layout>
            <c:manualLayout>
              <c:xMode val="edge"/>
              <c:yMode val="edge"/>
              <c:x val="0.43600528287431123"/>
              <c:y val="0.92198990186467655"/>
            </c:manualLayout>
          </c:layout>
          <c:overlay val="0"/>
        </c:title>
        <c:numFmt formatCode="0.00" sourceLinked="0"/>
        <c:majorTickMark val="out"/>
        <c:minorTickMark val="none"/>
        <c:tickLblPos val="nextTo"/>
        <c:crossAx val="119290880"/>
        <c:crosses val="autoZero"/>
        <c:auto val="1"/>
        <c:lblAlgn val="ctr"/>
        <c:lblOffset val="100"/>
        <c:tickLblSkip val="1"/>
        <c:tickMarkSkip val="2"/>
        <c:noMultiLvlLbl val="0"/>
      </c:catAx>
      <c:valAx>
        <c:axId val="119290880"/>
        <c:scaling>
          <c:orientation val="minMax"/>
          <c:max val="750000"/>
          <c:min val="-50000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Comparaison MS théorique / MS réel</a:t>
                </a:r>
              </a:p>
              <a:p>
                <a:pPr>
                  <a:defRPr/>
                </a:pPr>
                <a:endParaRPr lang="fr-FR"/>
              </a:p>
            </c:rich>
          </c:tx>
          <c:layout>
            <c:manualLayout>
              <c:xMode val="edge"/>
              <c:yMode val="edge"/>
              <c:x val="5.1790004907923091E-2"/>
              <c:y val="0.28439228574689035"/>
            </c:manualLayout>
          </c:layout>
          <c:overlay val="0"/>
        </c:title>
        <c:numFmt formatCode="#,##0\ &quot;€&quot;" sourceLinked="0"/>
        <c:majorTickMark val="out"/>
        <c:minorTickMark val="none"/>
        <c:tickLblPos val="nextTo"/>
        <c:crossAx val="119288960"/>
        <c:crossesAt val="7"/>
        <c:crossBetween val="midCat"/>
        <c:majorUnit val="25000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142874</xdr:colOff>
      <xdr:row>22</xdr:row>
      <xdr:rowOff>123825</xdr:rowOff>
    </xdr:from>
    <xdr:to>
      <xdr:col>16</xdr:col>
      <xdr:colOff>733424</xdr:colOff>
      <xdr:row>50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H 26931" refreshedDate="42789.433479282408" createdVersion="4" refreshedVersion="4" minRefreshableVersion="3" recordCount="15">
  <cacheSource type="worksheet">
    <worksheetSource name="Tableau1"/>
  </cacheSource>
  <cacheFields count="7">
    <cacheField name="SERVICES" numFmtId="0">
      <sharedItems count="1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TETE ET COU" u="1"/>
      </sharedItems>
    </cacheField>
    <cacheField name="ETP théo" numFmtId="0">
      <sharedItems containsSemiMixedTypes="0" containsString="0" containsNumber="1" containsInteger="1" minValue="183" maxValue="219"/>
    </cacheField>
    <cacheField name="MS théo" numFmtId="164">
      <sharedItems containsSemiMixedTypes="0" containsString="0" containsNumber="1" containsInteger="1" minValue="6038849" maxValue="7706515"/>
    </cacheField>
    <cacheField name="ETP réel" numFmtId="0">
      <sharedItems containsSemiMixedTypes="0" containsString="0" containsNumber="1" containsInteger="1" minValue="185" maxValue="229"/>
    </cacheField>
    <cacheField name="MS réel" numFmtId="164">
      <sharedItems containsSemiMixedTypes="0" containsString="0" containsNumber="1" containsInteger="1" minValue="6344946" maxValue="7947693"/>
    </cacheField>
    <cacheField name="ETP réel - théo" numFmtId="0">
      <sharedItems containsSemiMixedTypes="0" containsString="0" containsNumber="1" minValue="-8" maxValue="10.57" count="25">
        <n v="-6"/>
        <n v="-5"/>
        <n v="2"/>
        <n v="10"/>
        <n v="-3"/>
        <n v="9"/>
        <n v="1"/>
        <n v="-7"/>
        <n v="-4"/>
        <n v="-8"/>
        <n v="4.55" u="1"/>
        <n v="6.76" u="1"/>
        <n v="4.07" u="1"/>
        <n v="5.35" u="1"/>
        <n v="4.62" u="1"/>
        <n v="-7.04" u="1"/>
        <n v="-1.72" u="1"/>
        <n v="0.63" u="1"/>
        <n v="-1.7" u="1"/>
        <n v="-1.75" u="1"/>
        <n v="-3.32" u="1"/>
        <n v="-3.67" u="1"/>
        <n v="8.14" u="1"/>
        <n v="10.57" u="1"/>
        <n v="-0.85" u="1"/>
      </sharedItems>
    </cacheField>
    <cacheField name="MS réel - théo" numFmtId="169">
      <sharedItems containsSemiMixedTypes="0" containsString="0" containsNumber="1" containsInteger="1" minValue="-456515" maxValue="7142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201"/>
    <n v="6745253"/>
    <n v="195"/>
    <n v="7153372"/>
    <x v="0"/>
    <n v="408119"/>
  </r>
  <r>
    <x v="1"/>
    <n v="213"/>
    <n v="7359930"/>
    <n v="208"/>
    <n v="7000000"/>
    <x v="1"/>
    <n v="-359930"/>
  </r>
  <r>
    <x v="2"/>
    <n v="219"/>
    <n v="7706515"/>
    <n v="221"/>
    <n v="7250000"/>
    <x v="2"/>
    <n v="-456515"/>
  </r>
  <r>
    <x v="3"/>
    <n v="191"/>
    <n v="6860003"/>
    <n v="185"/>
    <n v="6450000"/>
    <x v="0"/>
    <n v="-410003"/>
  </r>
  <r>
    <x v="4"/>
    <n v="195"/>
    <n v="7661419"/>
    <n v="189"/>
    <n v="7947693"/>
    <x v="0"/>
    <n v="286274"/>
  </r>
  <r>
    <x v="5"/>
    <n v="219"/>
    <n v="6912032"/>
    <n v="229"/>
    <n v="7626251"/>
    <x v="3"/>
    <n v="714219"/>
  </r>
  <r>
    <x v="6"/>
    <n v="214"/>
    <n v="6172816"/>
    <n v="211"/>
    <n v="6800142"/>
    <x v="4"/>
    <n v="627326"/>
  </r>
  <r>
    <x v="7"/>
    <n v="193"/>
    <n v="7681180"/>
    <n v="202"/>
    <n v="7416551"/>
    <x v="5"/>
    <n v="-264629"/>
  </r>
  <r>
    <x v="8"/>
    <n v="210"/>
    <n v="6619289"/>
    <n v="211"/>
    <n v="7158035"/>
    <x v="6"/>
    <n v="538746"/>
  </r>
  <r>
    <x v="9"/>
    <n v="217"/>
    <n v="6171170"/>
    <n v="214"/>
    <n v="6564538"/>
    <x v="4"/>
    <n v="393368"/>
  </r>
  <r>
    <x v="10"/>
    <n v="194"/>
    <n v="6704386"/>
    <n v="204"/>
    <n v="7221457"/>
    <x v="3"/>
    <n v="517071"/>
  </r>
  <r>
    <x v="11"/>
    <n v="202"/>
    <n v="6038849"/>
    <n v="195"/>
    <n v="6552691"/>
    <x v="7"/>
    <n v="513842"/>
  </r>
  <r>
    <x v="12"/>
    <n v="183"/>
    <n v="7524337"/>
    <n v="192"/>
    <n v="7482505"/>
    <x v="5"/>
    <n v="-41832"/>
  </r>
  <r>
    <x v="13"/>
    <n v="199"/>
    <n v="6759310"/>
    <n v="195"/>
    <n v="6344946"/>
    <x v="8"/>
    <n v="-414364"/>
  </r>
  <r>
    <x v="14"/>
    <n v="209"/>
    <n v="6075188"/>
    <n v="201"/>
    <n v="6700000"/>
    <x v="9"/>
    <n v="6248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rowHeaderCaption="ETP" colHeaderCaption="SERVICES">
  <location ref="A3:Q15" firstHeaderRow="1" firstDataRow="2" firstDataCol="1"/>
  <pivotFields count="7">
    <pivotField axis="axisCol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15"/>
        <item x="14"/>
      </items>
    </pivotField>
    <pivotField showAll="0"/>
    <pivotField numFmtId="164" showAll="0"/>
    <pivotField showAll="0"/>
    <pivotField numFmtId="164" showAll="0"/>
    <pivotField axis="axisRow" showAll="0" sortType="ascending">
      <items count="26">
        <item x="9"/>
        <item m="1" x="15"/>
        <item x="7"/>
        <item x="0"/>
        <item x="1"/>
        <item x="8"/>
        <item m="1" x="21"/>
        <item m="1" x="20"/>
        <item x="4"/>
        <item m="1" x="19"/>
        <item m="1" x="16"/>
        <item m="1" x="18"/>
        <item m="1" x="24"/>
        <item m="1" x="17"/>
        <item x="6"/>
        <item x="2"/>
        <item m="1" x="12"/>
        <item m="1" x="10"/>
        <item m="1" x="14"/>
        <item m="1" x="13"/>
        <item m="1" x="11"/>
        <item m="1" x="22"/>
        <item x="5"/>
        <item x="3"/>
        <item m="1" x="23"/>
        <item t="default"/>
      </items>
    </pivotField>
    <pivotField dataField="1" numFmtId="164" showAll="0"/>
  </pivotFields>
  <rowFields count="1">
    <field x="5"/>
  </rowFields>
  <rowItems count="11">
    <i>
      <x/>
    </i>
    <i>
      <x v="2"/>
    </i>
    <i>
      <x v="3"/>
    </i>
    <i>
      <x v="4"/>
    </i>
    <i>
      <x v="5"/>
    </i>
    <i>
      <x v="8"/>
    </i>
    <i>
      <x v="14"/>
    </i>
    <i>
      <x v="15"/>
    </i>
    <i>
      <x v="22"/>
    </i>
    <i>
      <x v="23"/>
    </i>
    <i t="grand">
      <x/>
    </i>
  </rowItems>
  <colFields count="1">
    <field x="0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 t="grand">
      <x/>
    </i>
  </colItems>
  <dataFields count="1">
    <dataField name="MS" fld="6" baseField="0" baseItem="0" numFmtId="164"/>
  </dataFields>
  <formats count="3">
    <format dxfId="25">
      <pivotArea collapsedLevelsAreSubtotals="1" fieldPosition="0">
        <references count="1">
          <reference field="5" count="0"/>
        </references>
      </pivotArea>
    </format>
    <format dxfId="24">
      <pivotArea grandRow="1" outline="0" collapsedLevelsAreSubtotals="1" fieldPosition="0"/>
    </format>
    <format dxfId="18">
      <pivotArea outline="0" collapsedLevelsAreSubtotals="1" fieldPosition="0"/>
    </format>
  </formats>
  <chartFormats count="4">
    <chartFormat chart="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2" format="2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1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G18" totalsRowShown="0">
  <autoFilter ref="A3:G18"/>
  <tableColumns count="7">
    <tableColumn id="9" name="SERVICES" dataDxfId="29"/>
    <tableColumn id="2" name="ETP théo" dataDxfId="7"/>
    <tableColumn id="3" name="MS théo" dataDxfId="6" dataCellStyle="Monétaire"/>
    <tableColumn id="4" name="ETP réel"/>
    <tableColumn id="5" name="MS réel" dataDxfId="28" dataCellStyle="Monétaire"/>
    <tableColumn id="6" name="ETP réel - théo" dataDxfId="27">
      <calculatedColumnFormula>ROUND(D4-B4,2)</calculatedColumnFormula>
    </tableColumn>
    <tableColumn id="7" name="MS réel - théo" dataDxfId="26" dataCellStyle="Monétaire">
      <calculatedColumnFormula>E4-C4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5"/>
  <sheetViews>
    <sheetView tabSelected="1" topLeftCell="A19" workbookViewId="0">
      <selection activeCell="R39" sqref="R39"/>
    </sheetView>
  </sheetViews>
  <sheetFormatPr baseColWidth="10" defaultRowHeight="15.75" x14ac:dyDescent="0.25"/>
  <cols>
    <col min="1" max="1" width="12" bestFit="1" customWidth="1"/>
    <col min="2" max="2" width="12.625" bestFit="1" customWidth="1"/>
    <col min="3" max="13" width="10.375" bestFit="1" customWidth="1"/>
    <col min="14" max="14" width="9.375" customWidth="1"/>
    <col min="15" max="16" width="10.375" bestFit="1" customWidth="1"/>
    <col min="17" max="17" width="12" customWidth="1"/>
    <col min="18" max="18" width="14.25" bestFit="1" customWidth="1"/>
    <col min="19" max="19" width="12" bestFit="1" customWidth="1"/>
  </cols>
  <sheetData>
    <row r="3" spans="1:17" x14ac:dyDescent="0.25">
      <c r="A3" s="7" t="s">
        <v>29</v>
      </c>
      <c r="B3" s="7" t="s">
        <v>30</v>
      </c>
    </row>
    <row r="4" spans="1:17" x14ac:dyDescent="0.25">
      <c r="A4" s="7" t="s">
        <v>28</v>
      </c>
      <c r="B4" t="s">
        <v>31</v>
      </c>
      <c r="C4" t="s">
        <v>32</v>
      </c>
      <c r="D4" t="s">
        <v>33</v>
      </c>
      <c r="E4" t="s">
        <v>34</v>
      </c>
      <c r="F4" t="s">
        <v>36</v>
      </c>
      <c r="G4" t="s">
        <v>35</v>
      </c>
      <c r="H4" t="s">
        <v>37</v>
      </c>
      <c r="I4" t="s">
        <v>38</v>
      </c>
      <c r="J4" t="s">
        <v>39</v>
      </c>
      <c r="K4" t="s">
        <v>40</v>
      </c>
      <c r="L4" t="s">
        <v>41</v>
      </c>
      <c r="M4" t="s">
        <v>42</v>
      </c>
      <c r="N4" t="s">
        <v>43</v>
      </c>
      <c r="O4" t="s">
        <v>44</v>
      </c>
      <c r="P4" t="s">
        <v>45</v>
      </c>
      <c r="Q4" t="s">
        <v>27</v>
      </c>
    </row>
    <row r="5" spans="1:17" x14ac:dyDescent="0.25">
      <c r="A5" s="2">
        <v>-8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>
        <v>624812</v>
      </c>
      <c r="Q5" s="9">
        <v>624812</v>
      </c>
    </row>
    <row r="6" spans="1:17" x14ac:dyDescent="0.25">
      <c r="A6" s="2">
        <v>-7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>
        <v>513842</v>
      </c>
      <c r="N6" s="9"/>
      <c r="O6" s="9"/>
      <c r="P6" s="9"/>
      <c r="Q6" s="9">
        <v>513842</v>
      </c>
    </row>
    <row r="7" spans="1:17" x14ac:dyDescent="0.25">
      <c r="A7" s="2">
        <v>-6</v>
      </c>
      <c r="B7" s="9">
        <v>408119</v>
      </c>
      <c r="C7" s="9"/>
      <c r="D7" s="9"/>
      <c r="E7" s="9">
        <v>-410003</v>
      </c>
      <c r="F7" s="9">
        <v>286274</v>
      </c>
      <c r="G7" s="9"/>
      <c r="H7" s="9"/>
      <c r="I7" s="9"/>
      <c r="J7" s="9"/>
      <c r="K7" s="9"/>
      <c r="L7" s="9"/>
      <c r="M7" s="9"/>
      <c r="N7" s="9"/>
      <c r="O7" s="9"/>
      <c r="P7" s="9"/>
      <c r="Q7" s="9">
        <v>284390</v>
      </c>
    </row>
    <row r="8" spans="1:17" x14ac:dyDescent="0.25">
      <c r="A8" s="2">
        <v>-5</v>
      </c>
      <c r="B8" s="9"/>
      <c r="C8" s="9">
        <v>-359930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>
        <v>-359930</v>
      </c>
    </row>
    <row r="9" spans="1:17" x14ac:dyDescent="0.25">
      <c r="A9" s="2">
        <v>-4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>
        <v>-414364</v>
      </c>
      <c r="P9" s="9"/>
      <c r="Q9" s="9">
        <v>-414364</v>
      </c>
    </row>
    <row r="10" spans="1:17" x14ac:dyDescent="0.25">
      <c r="A10" s="2">
        <v>-3</v>
      </c>
      <c r="B10" s="9"/>
      <c r="C10" s="9"/>
      <c r="D10" s="9"/>
      <c r="E10" s="9"/>
      <c r="F10" s="9"/>
      <c r="G10" s="9"/>
      <c r="H10" s="9">
        <v>627326</v>
      </c>
      <c r="I10" s="9"/>
      <c r="J10" s="9"/>
      <c r="K10" s="9">
        <v>393368</v>
      </c>
      <c r="L10" s="9"/>
      <c r="M10" s="9"/>
      <c r="N10" s="9"/>
      <c r="O10" s="9"/>
      <c r="P10" s="9"/>
      <c r="Q10" s="9">
        <v>1020694</v>
      </c>
    </row>
    <row r="11" spans="1:17" x14ac:dyDescent="0.25">
      <c r="A11" s="2">
        <v>1</v>
      </c>
      <c r="B11" s="9"/>
      <c r="C11" s="9"/>
      <c r="D11" s="9"/>
      <c r="E11" s="9"/>
      <c r="F11" s="9"/>
      <c r="G11" s="9"/>
      <c r="H11" s="9"/>
      <c r="I11" s="9"/>
      <c r="J11" s="9">
        <v>538746</v>
      </c>
      <c r="K11" s="9"/>
      <c r="L11" s="9"/>
      <c r="M11" s="9"/>
      <c r="N11" s="9"/>
      <c r="O11" s="9"/>
      <c r="P11" s="9"/>
      <c r="Q11" s="9">
        <v>538746</v>
      </c>
    </row>
    <row r="12" spans="1:17" x14ac:dyDescent="0.25">
      <c r="A12" s="2">
        <v>2</v>
      </c>
      <c r="B12" s="9"/>
      <c r="C12" s="9"/>
      <c r="D12" s="9">
        <v>-456515</v>
      </c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>
        <v>-456515</v>
      </c>
    </row>
    <row r="13" spans="1:17" x14ac:dyDescent="0.25">
      <c r="A13" s="2">
        <v>9</v>
      </c>
      <c r="B13" s="9"/>
      <c r="C13" s="9"/>
      <c r="D13" s="9"/>
      <c r="E13" s="9"/>
      <c r="F13" s="9"/>
      <c r="G13" s="9"/>
      <c r="H13" s="9"/>
      <c r="I13" s="9">
        <v>-264629</v>
      </c>
      <c r="J13" s="9"/>
      <c r="K13" s="9"/>
      <c r="L13" s="9"/>
      <c r="M13" s="9"/>
      <c r="N13" s="9">
        <v>-41832</v>
      </c>
      <c r="O13" s="9"/>
      <c r="P13" s="9"/>
      <c r="Q13" s="9">
        <v>-306461</v>
      </c>
    </row>
    <row r="14" spans="1:17" x14ac:dyDescent="0.25">
      <c r="A14" s="2">
        <v>10</v>
      </c>
      <c r="B14" s="9"/>
      <c r="C14" s="9"/>
      <c r="D14" s="9"/>
      <c r="E14" s="9"/>
      <c r="F14" s="9"/>
      <c r="G14" s="9">
        <v>714219</v>
      </c>
      <c r="H14" s="9"/>
      <c r="I14" s="9"/>
      <c r="J14" s="9"/>
      <c r="K14" s="9"/>
      <c r="L14" s="9">
        <v>517071</v>
      </c>
      <c r="M14" s="9"/>
      <c r="N14" s="9"/>
      <c r="O14" s="9"/>
      <c r="P14" s="9"/>
      <c r="Q14" s="9">
        <v>1231290</v>
      </c>
    </row>
    <row r="15" spans="1:17" x14ac:dyDescent="0.25">
      <c r="A15" s="2" t="s">
        <v>27</v>
      </c>
      <c r="B15" s="9">
        <v>408119</v>
      </c>
      <c r="C15" s="9">
        <v>-359930</v>
      </c>
      <c r="D15" s="9">
        <v>-456515</v>
      </c>
      <c r="E15" s="9">
        <v>-410003</v>
      </c>
      <c r="F15" s="9">
        <v>286274</v>
      </c>
      <c r="G15" s="9">
        <v>714219</v>
      </c>
      <c r="H15" s="9">
        <v>627326</v>
      </c>
      <c r="I15" s="9">
        <v>-264629</v>
      </c>
      <c r="J15" s="9">
        <v>538746</v>
      </c>
      <c r="K15" s="9">
        <v>393368</v>
      </c>
      <c r="L15" s="9">
        <v>517071</v>
      </c>
      <c r="M15" s="9">
        <v>513842</v>
      </c>
      <c r="N15" s="9">
        <v>-41832</v>
      </c>
      <c r="O15" s="9">
        <v>-414364</v>
      </c>
      <c r="P15" s="9">
        <v>624812</v>
      </c>
      <c r="Q15" s="9">
        <v>2676504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I21" sqref="I21"/>
    </sheetView>
  </sheetViews>
  <sheetFormatPr baseColWidth="10" defaultRowHeight="15.75" x14ac:dyDescent="0.25"/>
  <cols>
    <col min="1" max="1" width="14.875" customWidth="1"/>
    <col min="2" max="2" width="10.625" bestFit="1" customWidth="1"/>
    <col min="3" max="3" width="16.5" style="3" bestFit="1" customWidth="1"/>
    <col min="5" max="5" width="16.5" style="3" bestFit="1" customWidth="1"/>
    <col min="6" max="6" width="14.375" customWidth="1"/>
    <col min="7" max="7" width="13.875" style="3" customWidth="1"/>
  </cols>
  <sheetData>
    <row r="1" spans="1:7" ht="16.5" thickBot="1" x14ac:dyDescent="0.3"/>
    <row r="2" spans="1:7" ht="16.5" thickBot="1" x14ac:dyDescent="0.3">
      <c r="B2" s="5" t="s">
        <v>22</v>
      </c>
      <c r="C2" s="6"/>
      <c r="D2" s="5" t="s">
        <v>21</v>
      </c>
      <c r="E2" s="6"/>
      <c r="F2" s="5" t="s">
        <v>23</v>
      </c>
      <c r="G2" s="6"/>
    </row>
    <row r="3" spans="1:7" x14ac:dyDescent="0.25">
      <c r="A3" s="1" t="s">
        <v>30</v>
      </c>
      <c r="B3" s="2" t="s">
        <v>12</v>
      </c>
      <c r="C3" s="4" t="s">
        <v>13</v>
      </c>
      <c r="D3" s="2" t="s">
        <v>14</v>
      </c>
      <c r="E3" s="4" t="s">
        <v>15</v>
      </c>
      <c r="F3" s="2" t="s">
        <v>16</v>
      </c>
      <c r="G3" s="4" t="s">
        <v>20</v>
      </c>
    </row>
    <row r="4" spans="1:7" x14ac:dyDescent="0.25">
      <c r="A4" t="s">
        <v>31</v>
      </c>
      <c r="B4">
        <v>201</v>
      </c>
      <c r="C4" s="3">
        <v>6745253</v>
      </c>
      <c r="D4">
        <v>195</v>
      </c>
      <c r="E4" s="3">
        <v>7153372</v>
      </c>
      <c r="F4">
        <f t="shared" ref="F4:F18" si="0">ROUND(D4-B4,2)</f>
        <v>-6</v>
      </c>
      <c r="G4" s="8">
        <f t="shared" ref="G4:G8" si="1">E4-C4</f>
        <v>408119</v>
      </c>
    </row>
    <row r="5" spans="1:7" x14ac:dyDescent="0.25">
      <c r="A5" t="s">
        <v>32</v>
      </c>
      <c r="B5">
        <v>213</v>
      </c>
      <c r="C5" s="3">
        <v>7359930</v>
      </c>
      <c r="D5">
        <v>208</v>
      </c>
      <c r="E5" s="3">
        <v>7000000</v>
      </c>
      <c r="F5">
        <f t="shared" si="0"/>
        <v>-5</v>
      </c>
      <c r="G5" s="8">
        <f t="shared" si="1"/>
        <v>-359930</v>
      </c>
    </row>
    <row r="6" spans="1:7" x14ac:dyDescent="0.25">
      <c r="A6" t="s">
        <v>33</v>
      </c>
      <c r="B6">
        <v>219</v>
      </c>
      <c r="C6" s="3">
        <v>7706515</v>
      </c>
      <c r="D6">
        <v>221</v>
      </c>
      <c r="E6" s="3">
        <v>7250000</v>
      </c>
      <c r="F6">
        <f t="shared" si="0"/>
        <v>2</v>
      </c>
      <c r="G6" s="8">
        <f t="shared" si="1"/>
        <v>-456515</v>
      </c>
    </row>
    <row r="7" spans="1:7" x14ac:dyDescent="0.25">
      <c r="A7" t="s">
        <v>34</v>
      </c>
      <c r="B7">
        <v>191</v>
      </c>
      <c r="C7" s="3">
        <v>6860003</v>
      </c>
      <c r="D7">
        <v>185</v>
      </c>
      <c r="E7" s="3">
        <v>6450000</v>
      </c>
      <c r="F7">
        <f t="shared" si="0"/>
        <v>-6</v>
      </c>
      <c r="G7" s="8">
        <f t="shared" si="1"/>
        <v>-410003</v>
      </c>
    </row>
    <row r="8" spans="1:7" x14ac:dyDescent="0.25">
      <c r="A8" t="s">
        <v>36</v>
      </c>
      <c r="B8">
        <v>195</v>
      </c>
      <c r="C8" s="3">
        <v>7661419</v>
      </c>
      <c r="D8">
        <v>189</v>
      </c>
      <c r="E8" s="3">
        <v>7947693</v>
      </c>
      <c r="F8">
        <f t="shared" si="0"/>
        <v>-6</v>
      </c>
      <c r="G8" s="8">
        <f t="shared" si="1"/>
        <v>286274</v>
      </c>
    </row>
    <row r="9" spans="1:7" x14ac:dyDescent="0.25">
      <c r="A9" t="s">
        <v>35</v>
      </c>
      <c r="B9">
        <v>219</v>
      </c>
      <c r="C9" s="3">
        <v>6912032</v>
      </c>
      <c r="D9">
        <v>229</v>
      </c>
      <c r="E9" s="3">
        <v>7626251</v>
      </c>
      <c r="F9">
        <f t="shared" si="0"/>
        <v>10</v>
      </c>
      <c r="G9" s="8">
        <f t="shared" ref="G9:G18" si="2">E9-C9</f>
        <v>714219</v>
      </c>
    </row>
    <row r="10" spans="1:7" x14ac:dyDescent="0.25">
      <c r="A10" t="s">
        <v>37</v>
      </c>
      <c r="B10">
        <v>214</v>
      </c>
      <c r="C10" s="3">
        <v>6172816</v>
      </c>
      <c r="D10">
        <v>211</v>
      </c>
      <c r="E10" s="3">
        <v>6800142</v>
      </c>
      <c r="F10">
        <f t="shared" si="0"/>
        <v>-3</v>
      </c>
      <c r="G10" s="8">
        <f t="shared" si="2"/>
        <v>627326</v>
      </c>
    </row>
    <row r="11" spans="1:7" x14ac:dyDescent="0.25">
      <c r="A11" t="s">
        <v>38</v>
      </c>
      <c r="B11">
        <v>193</v>
      </c>
      <c r="C11" s="3">
        <v>7681180</v>
      </c>
      <c r="D11">
        <v>202</v>
      </c>
      <c r="E11" s="3">
        <v>7416551</v>
      </c>
      <c r="F11">
        <f t="shared" si="0"/>
        <v>9</v>
      </c>
      <c r="G11" s="8">
        <f t="shared" si="2"/>
        <v>-264629</v>
      </c>
    </row>
    <row r="12" spans="1:7" x14ac:dyDescent="0.25">
      <c r="A12" t="s">
        <v>39</v>
      </c>
      <c r="B12">
        <v>210</v>
      </c>
      <c r="C12" s="3">
        <v>6619289</v>
      </c>
      <c r="D12">
        <v>211</v>
      </c>
      <c r="E12" s="3">
        <v>7158035</v>
      </c>
      <c r="F12">
        <f t="shared" si="0"/>
        <v>1</v>
      </c>
      <c r="G12" s="8">
        <f t="shared" si="2"/>
        <v>538746</v>
      </c>
    </row>
    <row r="13" spans="1:7" x14ac:dyDescent="0.25">
      <c r="A13" t="s">
        <v>40</v>
      </c>
      <c r="B13">
        <v>217</v>
      </c>
      <c r="C13" s="3">
        <v>6171170</v>
      </c>
      <c r="D13">
        <v>214</v>
      </c>
      <c r="E13" s="3">
        <v>6564538</v>
      </c>
      <c r="F13">
        <f t="shared" si="0"/>
        <v>-3</v>
      </c>
      <c r="G13" s="8">
        <f t="shared" si="2"/>
        <v>393368</v>
      </c>
    </row>
    <row r="14" spans="1:7" x14ac:dyDescent="0.25">
      <c r="A14" t="s">
        <v>41</v>
      </c>
      <c r="B14">
        <v>194</v>
      </c>
      <c r="C14" s="3">
        <v>6704386</v>
      </c>
      <c r="D14">
        <v>204</v>
      </c>
      <c r="E14" s="3">
        <v>7221457</v>
      </c>
      <c r="F14">
        <f t="shared" si="0"/>
        <v>10</v>
      </c>
      <c r="G14" s="8">
        <f t="shared" si="2"/>
        <v>517071</v>
      </c>
    </row>
    <row r="15" spans="1:7" x14ac:dyDescent="0.25">
      <c r="A15" t="s">
        <v>42</v>
      </c>
      <c r="B15">
        <v>202</v>
      </c>
      <c r="C15" s="3">
        <v>6038849</v>
      </c>
      <c r="D15">
        <v>195</v>
      </c>
      <c r="E15" s="3">
        <v>6552691</v>
      </c>
      <c r="F15">
        <f t="shared" si="0"/>
        <v>-7</v>
      </c>
      <c r="G15" s="8">
        <f t="shared" si="2"/>
        <v>513842</v>
      </c>
    </row>
    <row r="16" spans="1:7" x14ac:dyDescent="0.25">
      <c r="A16" t="s">
        <v>43</v>
      </c>
      <c r="B16">
        <v>183</v>
      </c>
      <c r="C16" s="3">
        <v>7524337</v>
      </c>
      <c r="D16">
        <v>192</v>
      </c>
      <c r="E16" s="3">
        <v>7482505</v>
      </c>
      <c r="F16">
        <f t="shared" si="0"/>
        <v>9</v>
      </c>
      <c r="G16" s="8">
        <f t="shared" si="2"/>
        <v>-41832</v>
      </c>
    </row>
    <row r="17" spans="1:7" x14ac:dyDescent="0.25">
      <c r="A17" t="s">
        <v>44</v>
      </c>
      <c r="B17">
        <v>199</v>
      </c>
      <c r="C17" s="3">
        <v>6759310</v>
      </c>
      <c r="D17">
        <v>195</v>
      </c>
      <c r="E17" s="3">
        <v>6344946</v>
      </c>
      <c r="F17">
        <f t="shared" si="0"/>
        <v>-4</v>
      </c>
      <c r="G17" s="8">
        <f t="shared" si="2"/>
        <v>-414364</v>
      </c>
    </row>
    <row r="18" spans="1:7" x14ac:dyDescent="0.25">
      <c r="A18" t="s">
        <v>45</v>
      </c>
      <c r="B18">
        <v>209</v>
      </c>
      <c r="C18" s="3">
        <v>6075188</v>
      </c>
      <c r="D18">
        <v>201</v>
      </c>
      <c r="E18" s="3">
        <v>6700000</v>
      </c>
      <c r="F18">
        <f t="shared" si="0"/>
        <v>-8</v>
      </c>
      <c r="G18" s="8">
        <f t="shared" si="2"/>
        <v>624812</v>
      </c>
    </row>
  </sheetData>
  <mergeCells count="3">
    <mergeCell ref="B2:C2"/>
    <mergeCell ref="D2:E2"/>
    <mergeCell ref="F2:G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BD</vt:lpstr>
      <vt:lpstr>GRAPH</vt:lpstr>
      <vt:lpstr>Feuil3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 26931</dc:creator>
  <cp:lastModifiedBy>DIH 26931</cp:lastModifiedBy>
  <dcterms:created xsi:type="dcterms:W3CDTF">2017-02-22T15:15:47Z</dcterms:created>
  <dcterms:modified xsi:type="dcterms:W3CDTF">2017-02-23T09:26:12Z</dcterms:modified>
</cp:coreProperties>
</file>