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Resistance Thermique" sheetId="1" r:id="rId1"/>
    <sheet name="Table_Panneau" sheetId="5" r:id="rId2"/>
    <sheet name="Base_Panneau" sheetId="12" r:id="rId3"/>
  </sheets>
  <definedNames>
    <definedName name="T_ART_PAN">Base_Panneau!$A$2:$K$126</definedName>
    <definedName name="T_ART_PAN_CHA">Base_Panneau!$A$2:$K$9</definedName>
    <definedName name="T_ART_PAN_COD">Base_Panneau!$B$2:$B$126</definedName>
    <definedName name="T_ART_PAN_EPA">Base_Panneau!$G$2:$G$126</definedName>
    <definedName name="T_ART_PAN_FDB">Base_Panneau!$A$10:$K$34</definedName>
    <definedName name="T_ART_PAN_KRA">Base_Panneau!$J$2:$J$126</definedName>
    <definedName name="T_ART_PAN_LDB">Base_Panneau!$A$35:$K$53</definedName>
    <definedName name="T_ART_PAN_LDR">Base_Panneau!$A$54:$K$86</definedName>
    <definedName name="T_ART_PAN_LDV">Base_Panneau!$A$87:$K$100</definedName>
    <definedName name="T_ART_PAN_LIB">Base_Panneau!$D$2:$D$126</definedName>
    <definedName name="T_ART_PAN_MAT">Base_Panneau!$I$2:$I$126</definedName>
    <definedName name="T_ART_PAN_POL">Base_Panneau!$A$101:$K$126</definedName>
    <definedName name="T_ART_PAN_RTH">Base_Panneau!$A$2:$A$126</definedName>
  </definedNames>
  <calcPr calcId="152511"/>
</workbook>
</file>

<file path=xl/calcChain.xml><?xml version="1.0" encoding="utf-8"?>
<calcChain xmlns="http://schemas.openxmlformats.org/spreadsheetml/2006/main">
  <c r="C22" i="1" l="1" a="1"/>
  <c r="C22" i="1" s="1"/>
  <c r="C23" i="1" a="1"/>
  <c r="C23" i="1"/>
  <c r="C24" i="1" a="1"/>
  <c r="C24" i="1" s="1"/>
  <c r="C25" i="1" a="1"/>
  <c r="C25" i="1"/>
  <c r="C26" i="1" a="1"/>
  <c r="C26" i="1" s="1"/>
  <c r="C27" i="1" a="1"/>
  <c r="C27" i="1"/>
  <c r="C28" i="1" a="1"/>
  <c r="C28" i="1" s="1"/>
  <c r="C29" i="1" a="1"/>
  <c r="C29" i="1"/>
  <c r="C30" i="1" a="1"/>
  <c r="C30" i="1" s="1"/>
  <c r="C31" i="1" a="1"/>
  <c r="C31" i="1"/>
  <c r="C32" i="1" a="1"/>
  <c r="C32" i="1" s="1"/>
  <c r="C33" i="1" a="1"/>
  <c r="C33" i="1"/>
  <c r="C34" i="1" a="1"/>
  <c r="C34" i="1" s="1"/>
  <c r="C35" i="1" a="1"/>
  <c r="C35" i="1"/>
  <c r="C36" i="1" a="1"/>
  <c r="C36" i="1" s="1"/>
  <c r="C37" i="1" a="1"/>
  <c r="C37" i="1"/>
  <c r="C38" i="1" a="1"/>
  <c r="C38" i="1" s="1"/>
  <c r="C39" i="1" a="1"/>
  <c r="C39" i="1"/>
  <c r="C40" i="1" a="1"/>
  <c r="C40" i="1" s="1"/>
  <c r="C41" i="1" a="1"/>
  <c r="C41" i="1" s="1"/>
  <c r="C21" i="1" a="1"/>
  <c r="C21" i="1" s="1"/>
  <c r="B23" i="5" l="1"/>
  <c r="B19" i="5"/>
  <c r="B15" i="5"/>
  <c r="D15" i="5" l="1"/>
  <c r="F32" i="1" l="1" a="1"/>
  <c r="F32" i="1" s="1"/>
  <c r="D23" i="5"/>
  <c r="D19" i="5"/>
  <c r="D35" i="1" l="1" a="1"/>
  <c r="D35" i="1" s="1"/>
  <c r="F23" i="1" a="1"/>
  <c r="F23" i="1" s="1"/>
  <c r="F35" i="1" a="1"/>
  <c r="F35" i="1" s="1"/>
  <c r="D21" i="1" a="1"/>
  <c r="D21" i="1" s="1"/>
  <c r="D37" i="1" a="1"/>
  <c r="D37" i="1" s="1"/>
  <c r="D34" i="1" a="1"/>
  <c r="D34" i="1" s="1"/>
  <c r="D29" i="1" a="1"/>
  <c r="D29" i="1" s="1"/>
  <c r="D38" i="1" a="1"/>
  <c r="D38" i="1" s="1"/>
  <c r="F27" i="1" a="1"/>
  <c r="F27" i="1" s="1"/>
  <c r="D31" i="1" a="1"/>
  <c r="D31" i="1" s="1"/>
  <c r="F41" i="1" a="1"/>
  <c r="F41" i="1" s="1"/>
  <c r="F34" i="1" a="1"/>
  <c r="F34" i="1" s="1"/>
  <c r="F22" i="1" a="1"/>
  <c r="F22" i="1" s="1"/>
  <c r="F36" i="1" a="1"/>
  <c r="F36" i="1" s="1"/>
  <c r="F28" i="1" a="1"/>
  <c r="F28" i="1" s="1"/>
  <c r="D26" i="1" a="1"/>
  <c r="D26" i="1" s="1"/>
  <c r="F25" i="1" a="1"/>
  <c r="F25" i="1" s="1"/>
  <c r="F39" i="1" a="1"/>
  <c r="F39" i="1" s="1"/>
  <c r="D33" i="1" a="1"/>
  <c r="D33" i="1" s="1"/>
  <c r="D30" i="1" a="1"/>
  <c r="D30" i="1" s="1"/>
  <c r="F30" i="1" a="1"/>
  <c r="F30" i="1" s="1"/>
  <c r="D32" i="1" a="1"/>
  <c r="D32" i="1" s="1"/>
  <c r="F24" i="1" a="1"/>
  <c r="F24" i="1" s="1"/>
  <c r="D23" i="1" a="1"/>
  <c r="D23" i="1" s="1"/>
  <c r="F33" i="1" a="1"/>
  <c r="F33" i="1" s="1"/>
  <c r="F31" i="1" a="1"/>
  <c r="F31" i="1" s="1"/>
  <c r="D25" i="1" a="1"/>
  <c r="D25" i="1" s="1"/>
  <c r="E22" i="1" a="1"/>
  <c r="E22" i="1" s="1"/>
  <c r="E25" i="1" a="1"/>
  <c r="E25" i="1" s="1"/>
  <c r="E30" i="1" a="1"/>
  <c r="E30" i="1" s="1"/>
  <c r="E33" i="1" a="1"/>
  <c r="E33" i="1" s="1"/>
  <c r="E38" i="1" a="1"/>
  <c r="E38" i="1" s="1"/>
  <c r="E41" i="1" a="1"/>
  <c r="E41" i="1" s="1"/>
  <c r="E40" i="1" a="1"/>
  <c r="E40" i="1" s="1"/>
  <c r="E23" i="1" a="1"/>
  <c r="E23" i="1" s="1"/>
  <c r="E28" i="1" a="1"/>
  <c r="E28" i="1" s="1"/>
  <c r="E31" i="1" a="1"/>
  <c r="E31" i="1" s="1"/>
  <c r="E36" i="1" a="1"/>
  <c r="E36" i="1" s="1"/>
  <c r="E39" i="1" a="1"/>
  <c r="E39" i="1" s="1"/>
  <c r="E21" i="1" a="1"/>
  <c r="E21" i="1" s="1"/>
  <c r="E32" i="1" a="1"/>
  <c r="E32" i="1" s="1"/>
  <c r="E26" i="1" a="1"/>
  <c r="E26" i="1" s="1"/>
  <c r="E29" i="1" a="1"/>
  <c r="E29" i="1" s="1"/>
  <c r="E34" i="1" a="1"/>
  <c r="E34" i="1" s="1"/>
  <c r="E37" i="1" a="1"/>
  <c r="E37" i="1" s="1"/>
  <c r="E24" i="1" a="1"/>
  <c r="E24" i="1" s="1"/>
  <c r="E27" i="1" a="1"/>
  <c r="E27" i="1" s="1"/>
  <c r="E35" i="1" a="1"/>
  <c r="E35" i="1" s="1"/>
  <c r="D22" i="1" a="1"/>
  <c r="D22" i="1" s="1"/>
  <c r="F26" i="1" a="1"/>
  <c r="F26" i="1" s="1"/>
  <c r="D41" i="1" a="1"/>
  <c r="D41" i="1" s="1"/>
  <c r="F21" i="1" a="1"/>
  <c r="F21" i="1" s="1"/>
  <c r="F37" i="1" a="1"/>
  <c r="F37" i="1" s="1"/>
  <c r="D28" i="1" a="1"/>
  <c r="D28" i="1" s="1"/>
  <c r="F38" i="1" a="1"/>
  <c r="F38" i="1" s="1"/>
  <c r="D27" i="1" a="1"/>
  <c r="D27" i="1" s="1"/>
  <c r="F40" i="1" a="1"/>
  <c r="F40" i="1" s="1"/>
  <c r="F29" i="1" a="1"/>
  <c r="F29" i="1" s="1"/>
  <c r="D39" i="1" a="1"/>
  <c r="D39" i="1" s="1"/>
  <c r="D36" i="1" a="1"/>
  <c r="D36" i="1" s="1"/>
  <c r="D24" i="1" a="1"/>
  <c r="D24" i="1" s="1"/>
  <c r="D40" i="1" a="1"/>
  <c r="D40" i="1" s="1"/>
</calcChain>
</file>

<file path=xl/sharedStrings.xml><?xml version="1.0" encoding="utf-8"?>
<sst xmlns="http://schemas.openxmlformats.org/spreadsheetml/2006/main" count="938" uniqueCount="317">
  <si>
    <t>OW001</t>
  </si>
  <si>
    <t>PX KRAFT TP 216 S.RIGIDE 100MM 8PX 600*1350 6,48M2</t>
  </si>
  <si>
    <t>D</t>
  </si>
  <si>
    <t>PX KRAFT TP238 F.DENSITE 100MM 5PX 600*1350 4,05M2</t>
  </si>
  <si>
    <t>RO009</t>
  </si>
  <si>
    <t>LDR ROCKSOL EXPERT 526 30MM 6*600*1200 4,32M2</t>
  </si>
  <si>
    <t>CO026</t>
  </si>
  <si>
    <t>PA006</t>
  </si>
  <si>
    <t>F.DE BOIS ISOLAIR NATUR KN 35MM 770*2500 - 1,92M2</t>
  </si>
  <si>
    <t>F.DE BOIS ISOLAIR NATUR KN 52MM 770*2500 - 1,92M2</t>
  </si>
  <si>
    <t>F.DE BOIS PAVATHERM-PROFIL 40MM 400*1020-0,408M2</t>
  </si>
  <si>
    <t>PX KRAFT TP216 S.RIGIDE 45MM 18PX 600*1350 14,58M2</t>
  </si>
  <si>
    <t>F.DE BOIS PAVATEX STANDARD 10MM 1200*2500 3,00 M2</t>
  </si>
  <si>
    <t>F.DE BOIS PAVATEX STANDARD 19MM 1200*2500 3,00M2</t>
  </si>
  <si>
    <t>ST003</t>
  </si>
  <si>
    <t>STEICO FLEX LAINE BOIS 575*1220-EP 40MM PQT7,015M2</t>
  </si>
  <si>
    <t>STEICO FLEX LAINE BOIS 575*1220-EP 100MM PQT2,81M2</t>
  </si>
  <si>
    <t>STEICO FLEX LAINE BOIS 575*1220-EP 120MM PQT2,81M2</t>
  </si>
  <si>
    <t>PX KRAFT TP238 F.DENSITE 120MM 4PX 600*1350 3,24M2</t>
  </si>
  <si>
    <t>PX KRAFT TP238 F.DENSITE 140MM 4PX 600*1350 3,24M2</t>
  </si>
  <si>
    <t>LDR MBROCK 565 120MM 5*1350*565 3,81M2 R=3,50</t>
  </si>
  <si>
    <t>LDR MBROCK 565 145MM 4*1350*565 3,051M2 R=4,25</t>
  </si>
  <si>
    <t>LDR ROCKMUR NU 201 45MM 14*600*1350 11,34M2 R=1,20</t>
  </si>
  <si>
    <t>F.DE BOIS DIFFUTHERM 60MM 580*1450 - 0,841M2</t>
  </si>
  <si>
    <t>F.DE BOIS PAVATHERM 40MM 600*1100 - 0,66M2</t>
  </si>
  <si>
    <t>UN005</t>
  </si>
  <si>
    <t>DALLE UTHERM FLOOR EP 80 1200*1000MM - R3,70 PQT*6</t>
  </si>
  <si>
    <t>DALLE UTHERM FLOOR EP 57 1200*1000MM - R2,60 PQT*7</t>
  </si>
  <si>
    <t>STYRO RAINE BOUVETE D350 TG 250*60 30MM 1,5M2 R=1</t>
  </si>
  <si>
    <t>STYRO RAINE BOUVETE D350 TG 250*60 40MM 1,5M2</t>
  </si>
  <si>
    <t>STYRO RAINE BOUVETE D350 TG 250*60 50MM 1,5M2</t>
  </si>
  <si>
    <t>LDV PX NU TP138 85MM 6PX 600*1350 4,86M2 R=2,65</t>
  </si>
  <si>
    <t>LDR KRAFT ROCKPLUS 220.116 100MM 3*600*1350 2,43M2</t>
  </si>
  <si>
    <t>F.DE BOIS PAVATHERM PLUS+ 60MM 580*1800 - 1,04M2</t>
  </si>
  <si>
    <t>POLYFOAM DUO PLUS 50+10 1250*600  50MM 0,75M2</t>
  </si>
  <si>
    <t>POLYFOAM DUO PLUS 120+10 1250*600 120MM 0,75M2</t>
  </si>
  <si>
    <t>C</t>
  </si>
  <si>
    <t>LDV RLX KRAFT TI 212 140MM 1200*7500 9,00M2 R=3,5</t>
  </si>
  <si>
    <t>PX KRAFT TP 216 S.RIGIDE 75MM 10PX 600*1350 8,10M2</t>
  </si>
  <si>
    <t>LDR KRAFT ROCKMUR 201.116 45MM 14*600*1350 11,34M2</t>
  </si>
  <si>
    <t>LDR KRAFT ROCKMUR 201.116 100MM 8*600*1350 6,48M2</t>
  </si>
  <si>
    <t>LDR KRAFT ROCKMUR 201.116 120MM 6*600*1350 4,86M2</t>
  </si>
  <si>
    <t>LDR KRAFT ROCKPLUS 220.116 50MM 6*600*1350 4,86M2</t>
  </si>
  <si>
    <t>LDR ROCKPLUS NU 75MM 4*600*1350 3,24M2 R=2,25</t>
  </si>
  <si>
    <t>LDR ROCKPLUS NU 100MM 3*600*1350 2,43M2 R=3</t>
  </si>
  <si>
    <t>LDR ROCKPLUS NU 120MM 3*600*1350 2,43M2 R=3,60</t>
  </si>
  <si>
    <t>LDR ROCKPLUS NU 140MM 3*600*1350 2,43M2 R=4,20</t>
  </si>
  <si>
    <t>LDR ROCKPLUS NU 160MM 2*600*1350 1,62M2 R=4,80</t>
  </si>
  <si>
    <t>LDR ROCKPLUS NU 200MM 2*600*1350 1,62M2 R=6,05</t>
  </si>
  <si>
    <t>LDR ROCKFACADE 70MM 08*600*1350 6,48M2 R=2</t>
  </si>
  <si>
    <t>LDR ROCKFACADE 80MM 08*600*1350 6,48M2 R=2,25</t>
  </si>
  <si>
    <t>LDR ROCKFACADE 100MM 06*600*1350 4,86M2 R=2,85</t>
  </si>
  <si>
    <t>LDR ROCKFACADE 120MM 05*600*1350 4,05M2 R=3,40</t>
  </si>
  <si>
    <t>LDR ROCKFACADE 130MM 05*600*1350 4,05M2 R=3,70</t>
  </si>
  <si>
    <t>LDR ROCKFACADE 140MM 04*600*1350 3,24M2 R=4</t>
  </si>
  <si>
    <t>LDR ROCKFACADE 150MM 04*600*1350 3,24M2 R=4,25</t>
  </si>
  <si>
    <t>LDR ROCKFACADE 160MM 04*600*1350 3,24M2 R=4,55</t>
  </si>
  <si>
    <t>LDR ROCKFACADE 170MM 03*600*1350 2,43M2 R=4,85</t>
  </si>
  <si>
    <t>LDR ROCKFACADE 180MM 03*600*1350 2,43M2 R=5,10</t>
  </si>
  <si>
    <t>LDR ROCKFACADE 200MM 03*600*1350 2,43M2 R=5,70</t>
  </si>
  <si>
    <t>LDR ROCKMUR NU 201 100MM 8*600*1350 6,48M2 R=2,70</t>
  </si>
  <si>
    <t>DALLE TMS EP 48 1200*1000 MM - R2,20 - PQT*8 -</t>
  </si>
  <si>
    <t>F.DE BOIS PAVABOARD 20MM 600*1020 - 0,612M2 R=0,40</t>
  </si>
  <si>
    <t>F.DE BOIS PAVABOARD 60MM 600*1020 - 0,612M2 R=1,30</t>
  </si>
  <si>
    <t>KN003</t>
  </si>
  <si>
    <t>FIBRALITH 25 / F25 2000*600*25MM</t>
  </si>
  <si>
    <t>FIBRALITH 35 / F35 2000*600*35MM</t>
  </si>
  <si>
    <t>FIBRALITH 50 / F50 2000*600*50MM</t>
  </si>
  <si>
    <t>FIBRA ULTRA FM STD 2000*600*35MM</t>
  </si>
  <si>
    <t>FIBRA ULTRA FM STD 2000*600*50MM</t>
  </si>
  <si>
    <t>FIBRA ULTRA FM STD 2000*600*100MM</t>
  </si>
  <si>
    <t>FIBRA ULTRA FM STD 2000*600*115MM</t>
  </si>
  <si>
    <t>FIBRA ULTRA FM STD 2000*600*125MM</t>
  </si>
  <si>
    <t>LDR ROCKMUR NU 201 140MM 5*600*1350 4,05M2 R=3,75</t>
  </si>
  <si>
    <t>LDR ROCKMUR NU 201 60MM 12*600*1350 9,72M2 R=1,60</t>
  </si>
  <si>
    <t>LDR ROCKMUR NU 201 75MM 10*600*1350 8,10M2 R=2</t>
  </si>
  <si>
    <t>LDR ROCKMUR NU 201 120MM 6*600*1350 4,86M2 R=3,20</t>
  </si>
  <si>
    <t>STEICO FLEX LAINE BOIS 575*1220-EP 50MM PQT 6,31M2</t>
  </si>
  <si>
    <t>STEICO FLEX LAINE BOIS 575*1220-EP 60MM PQT 5,61M2</t>
  </si>
  <si>
    <t>STEICO FLEX LAINE BOIS 575*1220-EP 80MM PQT 4,21M2</t>
  </si>
  <si>
    <t>STEICO FLEX LAINE BOIS 575*1220-EP 160MM PQT2,10M2</t>
  </si>
  <si>
    <t>STEICO FLEX LAINE BOIS 575*1220-EP 180MM PQT2,10M2</t>
  </si>
  <si>
    <t>STEICO FLEX LAINE BOIS 575*1220-EP 200MM PQT1,40M2</t>
  </si>
  <si>
    <t>PX KRAFT TP238 F.DENSITE 160MM 3PX 600*1350 2,43M2</t>
  </si>
  <si>
    <t>LDR MBROCK 365 145MM 4*1350*365 1,97M2 R=4,25</t>
  </si>
  <si>
    <t>LDR MBROCK 565  95MM 6*1350*565 4,58M2 R=2,75</t>
  </si>
  <si>
    <t>F.DE BOIS PAVATHERM PLUS+ 100MM 580*1800-1,04M2</t>
  </si>
  <si>
    <t>F.DE BOIS PAVATHERM PLUS+ 120MM 580*1800-1,04M2</t>
  </si>
  <si>
    <t>F.DE BOIS DIFFUTHERM 80MM 580*1450 - 0,841M2</t>
  </si>
  <si>
    <t>BI010</t>
  </si>
  <si>
    <t>PX BIOFIB TRIO 1250*600*45MM R=1,15  - PQT*9,75M2</t>
  </si>
  <si>
    <t>PX BIOFIB TRIO 1250*600*60MM R=1,50  - PQT*7,50M2</t>
  </si>
  <si>
    <t>PX BIOFIB TRIO 1250*600*80MM R=2,05  - PQT*5,25M2</t>
  </si>
  <si>
    <t>PX BIOFIB TRIO 1250*600*100MM R=2,55  - PQT*4,50M2</t>
  </si>
  <si>
    <t>PX BIOFIB TRIO 1250*600*120MM R=3,05  - PQT*3,75M2</t>
  </si>
  <si>
    <t>PX BIOFIB TRIO 1250*600*145MM R=3,70  - PQT*3,00M2</t>
  </si>
  <si>
    <t>PX BIOFIB TRIO 1250*600*160MM R=4,10  - PQT*3,00M2</t>
  </si>
  <si>
    <t>PX BIOFIB TRIO 1250*600*200MM R=5,10  - PQT*2,25M2</t>
  </si>
  <si>
    <t>F.DE BOIS PAVATHERM 120MM 600*1100 - 0,66M2 R=2,90</t>
  </si>
  <si>
    <t>F.DE BOIS PAVATHERM 100MM 600*1100 - 0,66M2 R=2,40</t>
  </si>
  <si>
    <t>F.DE BOIS PAVATHERM 80MM 600*1100 - 0,66M2  R=2,10</t>
  </si>
  <si>
    <t>F.DE BOIS PAVATHERM 60MM 600*1100 - 0,66M2</t>
  </si>
  <si>
    <t>DALLE TMS EP 80 1200*1000 MM - R3,70 - PQT*5</t>
  </si>
  <si>
    <t>DALLE TMS EP 56 1200*1000 MM - R2,60 - PQT*7</t>
  </si>
  <si>
    <t>LDV PX NU TP138 100MM 5 PX 600*1350 4,05M2 R=3,15</t>
  </si>
  <si>
    <t>LDV PX NU TP138 120MM 4 PX 600*1350 3,24M2 R=3,75</t>
  </si>
  <si>
    <t>LDV PX NU TP138 140MM 4PX 600*1350 3,24M2 R=4,40</t>
  </si>
  <si>
    <t>LDV PX NU TP138 160MM 3 PX 600*1350 2,43M2 R=5</t>
  </si>
  <si>
    <t>LDV PX NU TP138 60MM 8PX 600*1350 6,48M2 R=1,85</t>
  </si>
  <si>
    <t>UA002</t>
  </si>
  <si>
    <t>EFIGREEN ITE 60MM 1200*1000 (R=2,60)</t>
  </si>
  <si>
    <t>EFIGREEN ITE 70MM 1200*1000 (R=3,05)</t>
  </si>
  <si>
    <t>EFIGREEN ITE 80MM 1200*1000 (R=3,45)</t>
  </si>
  <si>
    <t>EFIGREEN ITE 100MM 1200*1000 (R=4,35)</t>
  </si>
  <si>
    <t>EC006</t>
  </si>
  <si>
    <t>PANNEAUX MEGAPLUS M1 EP. 30 MM LARGEUR 1200</t>
  </si>
  <si>
    <t>PANNEAUX MEGAPLUS M1 EP. 40 MM LARGEUR 1200</t>
  </si>
  <si>
    <t>PANNEAUX MEGAPLUS M1 EP. 50 MM LARGEUR 1200</t>
  </si>
  <si>
    <t>PANNEAUX MEGAPLUS M1 EP. 60 MM LARGEUR 1200</t>
  </si>
  <si>
    <t>F.DE BOIS PAVATHERM PLUS+ 140MM 580*1800 -1,044M2</t>
  </si>
  <si>
    <t>F.DE BOIS PAVATHERM PLUS+ 160MM 580*1800 -1,043M2</t>
  </si>
  <si>
    <t>F.DE BOIS PAVATHERM PLUS+ 80MM 580*1800 - 1,04M2</t>
  </si>
  <si>
    <t>F.DE BOIS PAVATHERM 140MM 600*1100 - 0,66M2 R=3,40</t>
  </si>
  <si>
    <t>STEICO FLEX LAINE BOIS 600*1220-EP 40MM PQT 7,32M2</t>
  </si>
  <si>
    <t>STEICO FLEX LAINE BOIS 600*1220-EP 50MM PQT 6,59M2</t>
  </si>
  <si>
    <t>STEICO FLEX LAINE BOIS 600*1220-EP 60MM PQT 5,86M2</t>
  </si>
  <si>
    <t>STEICO FLEX LAINE BOIS 600*1220-EP 80MM PQT 4,39M2</t>
  </si>
  <si>
    <t>STEICO FLEX LAINE BOIS 600*1220-EP 100MM PQT2,93M2</t>
  </si>
  <si>
    <t>STEICO FLEX LAINE BOIS 600*1220-EP 120MM PQT2,93M2</t>
  </si>
  <si>
    <t>STEICO FLEX LAINE BOIS 600*1220-EP 140MM PQT2,93M2</t>
  </si>
  <si>
    <t>STEICO FLEX LAINE BOIS 600*1220-EP 145MM PQT2,20M2</t>
  </si>
  <si>
    <t>STEICO FLEX LAINE BOIS 600*1220-EP 160MM PQT2,20M2</t>
  </si>
  <si>
    <t>STEICO FLEX LAINE BOIS 600*1220-EP 200MM PQT1,46M2</t>
  </si>
  <si>
    <t>F.DE BOIS ISOLAIR NATUR KN 60MM 770*2500 - 1,92M2</t>
  </si>
  <si>
    <t>F.DE BOIS PAVATHERM 160MM 600*1100 - 0,66M2 R=4,20</t>
  </si>
  <si>
    <t>F.DE BOIS PAVATHERM 180MM 600*1100 - 0,66M2 R=4,70</t>
  </si>
  <si>
    <t>F.DE BOIS PAVATHERM 200MM 600*1100 - 0,66M2 R=5,25</t>
  </si>
  <si>
    <t>Matière - Panneau</t>
  </si>
  <si>
    <t>LDV - Laine de verre</t>
  </si>
  <si>
    <t>LDR - Laine de roche</t>
  </si>
  <si>
    <t>LDB - Laine de bois</t>
  </si>
  <si>
    <t>FDB - Fibre de bois</t>
  </si>
  <si>
    <t>CHA - Chanvre</t>
  </si>
  <si>
    <t>OUA - Ouate de cellulose</t>
  </si>
  <si>
    <t>Isolant Panneau :</t>
  </si>
  <si>
    <t>Oui</t>
  </si>
  <si>
    <t>Non</t>
  </si>
  <si>
    <t>Indifférent</t>
  </si>
  <si>
    <t>Résistance Thermique R (m².K/W)</t>
  </si>
  <si>
    <t>Ref menu</t>
  </si>
  <si>
    <t>Stock ACEM - Panneau</t>
  </si>
  <si>
    <t>Résultat :</t>
  </si>
  <si>
    <t>Formule Recherche matière</t>
  </si>
  <si>
    <t>Kraft - Panneau</t>
  </si>
  <si>
    <t>1.  Indiquer le R mini attendu :</t>
  </si>
  <si>
    <t>2. Indiquer le R maxi attendu :</t>
  </si>
  <si>
    <t>4. Selectionner la Matière</t>
  </si>
  <si>
    <t>Avec</t>
  </si>
  <si>
    <t>Sans</t>
  </si>
  <si>
    <t>5. Choisir avec ou sans Kraft :</t>
  </si>
  <si>
    <t>6. Choisir stock ACEM ou Contremarque :</t>
  </si>
  <si>
    <t>3. Indiqur l'épaisseur max de mise en œuvre disponible (en mm) :</t>
  </si>
  <si>
    <t>Report R mini</t>
  </si>
  <si>
    <t>Report R max</t>
  </si>
  <si>
    <t>Report épaisseur max</t>
  </si>
  <si>
    <t>Corresp.</t>
  </si>
  <si>
    <t>LDR</t>
  </si>
  <si>
    <t>LDV</t>
  </si>
  <si>
    <t>LDB</t>
  </si>
  <si>
    <t>FDB</t>
  </si>
  <si>
    <t>CHA</t>
  </si>
  <si>
    <t>OUA</t>
  </si>
  <si>
    <t>O</t>
  </si>
  <si>
    <t>N</t>
  </si>
  <si>
    <t>D+C</t>
  </si>
  <si>
    <t>Formule Recherche Kraft</t>
  </si>
  <si>
    <t>Formule Recherche Stock</t>
  </si>
  <si>
    <t>300263</t>
  </si>
  <si>
    <t>300268</t>
  </si>
  <si>
    <t>300269</t>
  </si>
  <si>
    <t>300295</t>
  </si>
  <si>
    <t>300324</t>
  </si>
  <si>
    <t>300330</t>
  </si>
  <si>
    <t>300331</t>
  </si>
  <si>
    <t>300340</t>
  </si>
  <si>
    <t>300439</t>
  </si>
  <si>
    <t>300489</t>
  </si>
  <si>
    <t>300529</t>
  </si>
  <si>
    <t>300564</t>
  </si>
  <si>
    <t>300572</t>
  </si>
  <si>
    <t>300573</t>
  </si>
  <si>
    <t>300574</t>
  </si>
  <si>
    <t>300611</t>
  </si>
  <si>
    <t>300612</t>
  </si>
  <si>
    <t>300613</t>
  </si>
  <si>
    <t>300621</t>
  </si>
  <si>
    <t>300625</t>
  </si>
  <si>
    <t>300633</t>
  </si>
  <si>
    <t>300635</t>
  </si>
  <si>
    <t>300639</t>
  </si>
  <si>
    <t>300665</t>
  </si>
  <si>
    <t>300669</t>
  </si>
  <si>
    <t>300673</t>
  </si>
  <si>
    <t>301096</t>
  </si>
  <si>
    <t>301157</t>
  </si>
  <si>
    <t>301261</t>
  </si>
  <si>
    <t>301262</t>
  </si>
  <si>
    <t>301334</t>
  </si>
  <si>
    <t>301340</t>
  </si>
  <si>
    <t>301342</t>
  </si>
  <si>
    <t>301778</t>
  </si>
  <si>
    <t>301781</t>
  </si>
  <si>
    <t>301782</t>
  </si>
  <si>
    <t>301866</t>
  </si>
  <si>
    <t>301867</t>
  </si>
  <si>
    <t>301868</t>
  </si>
  <si>
    <t>301871</t>
  </si>
  <si>
    <t>301872</t>
  </si>
  <si>
    <t>301873</t>
  </si>
  <si>
    <t>301874</t>
  </si>
  <si>
    <t>301875</t>
  </si>
  <si>
    <t>301922</t>
  </si>
  <si>
    <t>301957</t>
  </si>
  <si>
    <t>301958</t>
  </si>
  <si>
    <t>301959</t>
  </si>
  <si>
    <t>301961</t>
  </si>
  <si>
    <t>301962</t>
  </si>
  <si>
    <t>301963</t>
  </si>
  <si>
    <t>301964</t>
  </si>
  <si>
    <t>301965</t>
  </si>
  <si>
    <t>301966</t>
  </si>
  <si>
    <t>301968</t>
  </si>
  <si>
    <t>301969</t>
  </si>
  <si>
    <t>301970</t>
  </si>
  <si>
    <t>031990</t>
  </si>
  <si>
    <t>301991</t>
  </si>
  <si>
    <t>301992</t>
  </si>
  <si>
    <t>302027</t>
  </si>
  <si>
    <t>302033</t>
  </si>
  <si>
    <t>302034</t>
  </si>
  <si>
    <t>302035</t>
  </si>
  <si>
    <t>302253</t>
  </si>
  <si>
    <t>302790</t>
  </si>
  <si>
    <t>302793</t>
  </si>
  <si>
    <t>302795</t>
  </si>
  <si>
    <t>302796</t>
  </si>
  <si>
    <t>302839</t>
  </si>
  <si>
    <t>302841</t>
  </si>
  <si>
    <t>302843</t>
  </si>
  <si>
    <t>302845</t>
  </si>
  <si>
    <t>302846</t>
  </si>
  <si>
    <t>302847</t>
  </si>
  <si>
    <t>302850</t>
  </si>
  <si>
    <t>302856</t>
  </si>
  <si>
    <t>303245</t>
  </si>
  <si>
    <t>303247</t>
  </si>
  <si>
    <t>303248</t>
  </si>
  <si>
    <t>303249</t>
  </si>
  <si>
    <t>303252</t>
  </si>
  <si>
    <t>303253</t>
  </si>
  <si>
    <t>303254</t>
  </si>
  <si>
    <t>303262</t>
  </si>
  <si>
    <t>303445</t>
  </si>
  <si>
    <t>303474</t>
  </si>
  <si>
    <t>303475</t>
  </si>
  <si>
    <t>303476</t>
  </si>
  <si>
    <t>303485</t>
  </si>
  <si>
    <t>303530</t>
  </si>
  <si>
    <t>303531</t>
  </si>
  <si>
    <t>303532</t>
  </si>
  <si>
    <t>303533</t>
  </si>
  <si>
    <t>303535</t>
  </si>
  <si>
    <t>303876</t>
  </si>
  <si>
    <t>303878</t>
  </si>
  <si>
    <t>303879</t>
  </si>
  <si>
    <t>303881</t>
  </si>
  <si>
    <t>304085</t>
  </si>
  <si>
    <t>304086</t>
  </si>
  <si>
    <t>304087</t>
  </si>
  <si>
    <t>304088</t>
  </si>
  <si>
    <t>304418</t>
  </si>
  <si>
    <t>304530</t>
  </si>
  <si>
    <t>304531</t>
  </si>
  <si>
    <t>305217</t>
  </si>
  <si>
    <t>305218</t>
  </si>
  <si>
    <t>309367</t>
  </si>
  <si>
    <t>309366</t>
  </si>
  <si>
    <t>309365</t>
  </si>
  <si>
    <t>309364</t>
  </si>
  <si>
    <t>309343</t>
  </si>
  <si>
    <t>309342</t>
  </si>
  <si>
    <t>309341</t>
  </si>
  <si>
    <t>309340</t>
  </si>
  <si>
    <t>309339</t>
  </si>
  <si>
    <t>309338</t>
  </si>
  <si>
    <t>309337</t>
  </si>
  <si>
    <t>309336</t>
  </si>
  <si>
    <t>309335</t>
  </si>
  <si>
    <t>309334</t>
  </si>
  <si>
    <t>309116</t>
  </si>
  <si>
    <t>308205</t>
  </si>
  <si>
    <t>308204</t>
  </si>
  <si>
    <t>R</t>
  </si>
  <si>
    <t>P</t>
  </si>
  <si>
    <t>POL - Polymère</t>
  </si>
  <si>
    <t>POL</t>
  </si>
  <si>
    <t>Dispo</t>
  </si>
  <si>
    <t>Epaisseur</t>
  </si>
  <si>
    <t>Largeur</t>
  </si>
  <si>
    <t>Longueur</t>
  </si>
  <si>
    <t>Libéllé</t>
  </si>
  <si>
    <t>Fournisseur</t>
  </si>
  <si>
    <t>Code Article</t>
  </si>
  <si>
    <t>Matière</t>
  </si>
  <si>
    <t>Kraft</t>
  </si>
  <si>
    <t>Panneau / Rouleau</t>
  </si>
  <si>
    <t>Code 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</si>
</sst>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00466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Font="1" applyFill="1" applyBorder="1"/>
    <xf numFmtId="0" fontId="0" fillId="0" borderId="0" xfId="0" applyFill="1" applyBorder="1"/>
    <xf numFmtId="49" fontId="0" fillId="0" borderId="0" xfId="0" applyNumberFormat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1" xfId="0" applyBorder="1"/>
    <xf numFmtId="0" fontId="0" fillId="0" borderId="3" xfId="0" applyBorder="1"/>
    <xf numFmtId="0" fontId="2" fillId="0" borderId="0" xfId="0" applyFont="1" applyAlignment="1" applyProtection="1"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0" borderId="8" xfId="0" applyBorder="1"/>
    <xf numFmtId="0" fontId="0" fillId="0" borderId="7" xfId="0" applyBorder="1"/>
    <xf numFmtId="0" fontId="1" fillId="0" borderId="12" xfId="0" applyFont="1" applyBorder="1"/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2" borderId="13" xfId="0" applyFill="1" applyBorder="1" applyProtection="1">
      <protection hidden="1"/>
    </xf>
    <xf numFmtId="0" fontId="0" fillId="2" borderId="14" xfId="0" applyFill="1" applyBorder="1" applyProtection="1">
      <protection hidden="1"/>
    </xf>
    <xf numFmtId="0" fontId="0" fillId="2" borderId="15" xfId="0" applyFill="1" applyBorder="1" applyProtection="1">
      <protection hidden="1"/>
    </xf>
    <xf numFmtId="0" fontId="0" fillId="2" borderId="17" xfId="0" applyFill="1" applyBorder="1" applyProtection="1">
      <protection hidden="1"/>
    </xf>
    <xf numFmtId="0" fontId="0" fillId="2" borderId="16" xfId="0" applyFill="1" applyBorder="1" applyProtection="1">
      <protection hidden="1"/>
    </xf>
    <xf numFmtId="0" fontId="0" fillId="2" borderId="0" xfId="0" applyFill="1" applyBorder="1" applyProtection="1">
      <protection hidden="1"/>
    </xf>
    <xf numFmtId="0" fontId="1" fillId="2" borderId="0" xfId="0" applyFont="1" applyFill="1" applyBorder="1" applyProtection="1">
      <protection hidden="1"/>
    </xf>
    <xf numFmtId="0" fontId="0" fillId="2" borderId="20" xfId="0" applyFill="1" applyBorder="1" applyProtection="1">
      <protection hidden="1"/>
    </xf>
    <xf numFmtId="0" fontId="0" fillId="2" borderId="21" xfId="0" applyFill="1" applyBorder="1" applyProtection="1">
      <protection hidden="1"/>
    </xf>
    <xf numFmtId="0" fontId="0" fillId="2" borderId="22" xfId="0" applyFill="1" applyBorder="1" applyProtection="1">
      <protection hidden="1"/>
    </xf>
    <xf numFmtId="0" fontId="0" fillId="0" borderId="23" xfId="0" applyBorder="1"/>
    <xf numFmtId="0" fontId="1" fillId="0" borderId="0" xfId="0" applyFont="1"/>
    <xf numFmtId="0" fontId="0" fillId="0" borderId="23" xfId="0" applyNumberFormat="1" applyBorder="1"/>
    <xf numFmtId="49" fontId="0" fillId="0" borderId="0" xfId="0" applyNumberFormat="1" applyFont="1" applyFill="1" applyBorder="1"/>
    <xf numFmtId="0" fontId="0" fillId="0" borderId="0" xfId="0" applyAlignment="1">
      <alignment vertical="center"/>
    </xf>
    <xf numFmtId="0" fontId="1" fillId="0" borderId="0" xfId="0" applyFont="1" applyBorder="1"/>
    <xf numFmtId="0" fontId="7" fillId="0" borderId="0" xfId="0" applyFont="1"/>
    <xf numFmtId="0" fontId="0" fillId="0" borderId="9" xfId="0" applyFill="1" applyBorder="1"/>
    <xf numFmtId="0" fontId="0" fillId="0" borderId="1" xfId="0" applyFill="1" applyBorder="1"/>
    <xf numFmtId="49" fontId="0" fillId="0" borderId="0" xfId="0" applyNumberFormat="1" applyFill="1" applyBorder="1"/>
    <xf numFmtId="49" fontId="0" fillId="0" borderId="0" xfId="0" applyNumberFormat="1" applyFill="1" applyBorder="1" applyAlignment="1">
      <alignment horizontal="right"/>
    </xf>
    <xf numFmtId="0" fontId="0" fillId="0" borderId="0" xfId="0" applyNumberFormat="1"/>
    <xf numFmtId="49" fontId="0" fillId="0" borderId="25" xfId="0" applyNumberFormat="1" applyFill="1" applyBorder="1" applyAlignment="1">
      <alignment vertical="center"/>
    </xf>
    <xf numFmtId="0" fontId="0" fillId="3" borderId="18" xfId="0" applyNumberFormat="1" applyFill="1" applyBorder="1" applyAlignment="1">
      <alignment horizontal="center" vertical="center"/>
    </xf>
    <xf numFmtId="0" fontId="0" fillId="3" borderId="19" xfId="0" applyNumberForma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NumberFormat="1" applyFont="1" applyFill="1" applyBorder="1"/>
    <xf numFmtId="49" fontId="1" fillId="0" borderId="0" xfId="0" applyNumberFormat="1" applyFont="1"/>
    <xf numFmtId="0" fontId="1" fillId="0" borderId="0" xfId="0" applyNumberFormat="1" applyFont="1"/>
    <xf numFmtId="0" fontId="1" fillId="2" borderId="0" xfId="0" applyFont="1" applyFill="1" applyBorder="1" applyAlignment="1" applyProtection="1">
      <alignment horizontal="center"/>
      <protection hidden="1"/>
    </xf>
    <xf numFmtId="0" fontId="0" fillId="2" borderId="24" xfId="0" applyFill="1" applyBorder="1" applyAlignment="1" applyProtection="1">
      <alignment wrapText="1"/>
      <protection hidden="1"/>
    </xf>
    <xf numFmtId="0" fontId="0" fillId="2" borderId="24" xfId="0" applyFill="1" applyBorder="1" applyAlignment="1" applyProtection="1">
      <alignment horizontal="center" vertical="top"/>
      <protection hidden="1"/>
    </xf>
    <xf numFmtId="0" fontId="0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 applyProtection="1">
      <alignment vertical="center"/>
      <protection hidden="1"/>
    </xf>
    <xf numFmtId="0" fontId="7" fillId="0" borderId="0" xfId="0" applyFont="1" applyFill="1" applyBorder="1"/>
    <xf numFmtId="0" fontId="0" fillId="0" borderId="0" xfId="0" applyFill="1" applyBorder="1" applyProtection="1">
      <protection hidden="1"/>
    </xf>
    <xf numFmtId="0" fontId="1" fillId="0" borderId="0" xfId="0" applyFont="1" applyFill="1" applyBorder="1" applyProtection="1">
      <protection hidden="1"/>
    </xf>
    <xf numFmtId="2" fontId="3" fillId="0" borderId="0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Protection="1">
      <protection hidden="1"/>
    </xf>
    <xf numFmtId="0" fontId="3" fillId="0" borderId="0" xfId="0" applyNumberFormat="1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4" fillId="2" borderId="16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5" fillId="2" borderId="0" xfId="0" applyFont="1" applyFill="1" applyBorder="1" applyAlignment="1" applyProtection="1">
      <alignment horizontal="left" vertical="center"/>
      <protection hidden="1"/>
    </xf>
    <xf numFmtId="49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Table_Panneau!$B$11" fmlaRange="Table_Panneau!$B$3:$B$9" sel="4" val="0"/>
</file>

<file path=xl/ctrlProps/ctrlProp2.xml><?xml version="1.0" encoding="utf-8"?>
<formControlPr xmlns="http://schemas.microsoft.com/office/spreadsheetml/2009/9/main" objectType="Drop" dropStyle="combo" dx="16" fmlaLink="Table_Panneau!$J$6" fmlaRange="Table_Panneau!$J$3:$J$4" sel="2" val="0"/>
</file>

<file path=xl/ctrlProps/ctrlProp3.xml><?xml version="1.0" encoding="utf-8"?>
<formControlPr xmlns="http://schemas.microsoft.com/office/spreadsheetml/2009/9/main" objectType="Drop" dropStyle="combo" dx="16" fmlaLink="Table_Panneau!$F$7" fmlaRange="Table_Panneau!$F$3:$F$5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47625</xdr:rowOff>
        </xdr:from>
        <xdr:to>
          <xdr:col>7</xdr:col>
          <xdr:colOff>9525</xdr:colOff>
          <xdr:row>11</xdr:row>
          <xdr:rowOff>247650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13</xdr:row>
          <xdr:rowOff>47625</xdr:rowOff>
        </xdr:from>
        <xdr:to>
          <xdr:col>7</xdr:col>
          <xdr:colOff>9525</xdr:colOff>
          <xdr:row>13</xdr:row>
          <xdr:rowOff>247650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47625</xdr:rowOff>
        </xdr:from>
        <xdr:to>
          <xdr:col>7</xdr:col>
          <xdr:colOff>9525</xdr:colOff>
          <xdr:row>15</xdr:row>
          <xdr:rowOff>247650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AA56"/>
  <sheetViews>
    <sheetView tabSelected="1" workbookViewId="0">
      <selection activeCell="K25" sqref="K25:K26"/>
    </sheetView>
  </sheetViews>
  <sheetFormatPr baseColWidth="10" defaultColWidth="9.140625" defaultRowHeight="15" x14ac:dyDescent="0.25"/>
  <cols>
    <col min="1" max="1" width="2.7109375" customWidth="1"/>
    <col min="2" max="2" width="2.85546875" customWidth="1"/>
    <col min="3" max="3" width="28.85546875" customWidth="1"/>
    <col min="7" max="7" width="13.42578125" customWidth="1"/>
    <col min="8" max="8" width="4.42578125" customWidth="1"/>
    <col min="9" max="9" width="10.7109375" customWidth="1"/>
    <col min="10" max="10" width="2.85546875" customWidth="1"/>
    <col min="11" max="11" width="28.85546875" customWidth="1"/>
    <col min="16" max="16" width="4.42578125" customWidth="1"/>
    <col min="17" max="17" width="10.7109375" customWidth="1"/>
    <col min="18" max="18" width="2.85546875" customWidth="1"/>
    <col min="19" max="19" width="28.85546875" bestFit="1" customWidth="1"/>
    <col min="21" max="21" width="10.7109375" bestFit="1" customWidth="1"/>
    <col min="22" max="22" width="9.140625" customWidth="1"/>
    <col min="24" max="24" width="4.42578125" customWidth="1"/>
    <col min="25" max="25" width="6.5703125" customWidth="1"/>
  </cols>
  <sheetData>
    <row r="2" spans="2:25" ht="46.5" x14ac:dyDescent="0.7">
      <c r="G2" s="11" t="s">
        <v>148</v>
      </c>
      <c r="H2" s="11"/>
      <c r="I2" s="11"/>
      <c r="J2" s="11"/>
      <c r="K2" s="11"/>
      <c r="L2" s="11"/>
      <c r="M2" s="11"/>
      <c r="N2" s="11"/>
      <c r="O2" s="11"/>
      <c r="P2" s="11"/>
      <c r="Q2" s="11"/>
    </row>
    <row r="4" spans="2:25" ht="7.5" customHeight="1" x14ac:dyDescent="0.25"/>
    <row r="5" spans="2:25" ht="21.75" thickBot="1" x14ac:dyDescent="0.3">
      <c r="B5" s="65" t="s">
        <v>144</v>
      </c>
      <c r="C5" s="65"/>
      <c r="D5" s="65"/>
      <c r="E5" s="12"/>
      <c r="F5" s="12"/>
      <c r="G5" s="12"/>
      <c r="H5" s="12"/>
      <c r="J5" s="64"/>
      <c r="K5" s="64"/>
      <c r="L5" s="64"/>
      <c r="M5" s="52"/>
      <c r="N5" s="52"/>
      <c r="O5" s="52"/>
      <c r="P5" s="52"/>
      <c r="Q5" s="2"/>
      <c r="R5" s="64"/>
      <c r="S5" s="64"/>
      <c r="T5" s="64"/>
      <c r="U5" s="52"/>
      <c r="V5" s="52"/>
      <c r="W5" s="52"/>
      <c r="X5" s="52"/>
      <c r="Y5" s="52"/>
    </row>
    <row r="6" spans="2:25" ht="22.5" customHeight="1" thickBot="1" x14ac:dyDescent="0.3">
      <c r="B6" s="35" t="s">
        <v>154</v>
      </c>
      <c r="G6" s="42">
        <v>2</v>
      </c>
      <c r="H6" s="41"/>
      <c r="J6" s="53"/>
      <c r="K6" s="2"/>
      <c r="L6" s="2"/>
      <c r="M6" s="2"/>
      <c r="N6" s="2"/>
      <c r="O6" s="69"/>
      <c r="P6" s="69"/>
      <c r="Q6" s="2"/>
      <c r="R6" s="53"/>
      <c r="S6" s="2"/>
      <c r="T6" s="2"/>
      <c r="U6" s="2"/>
      <c r="V6" s="2"/>
      <c r="W6" s="2"/>
      <c r="X6" s="2"/>
      <c r="Y6" s="2"/>
    </row>
    <row r="7" spans="2:25" ht="15.75" thickBot="1" x14ac:dyDescent="0.3">
      <c r="B7" s="35"/>
      <c r="J7" s="53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2:25" ht="22.5" customHeight="1" thickBot="1" x14ac:dyDescent="0.3">
      <c r="B8" s="35" t="s">
        <v>155</v>
      </c>
      <c r="G8" s="43">
        <v>8</v>
      </c>
      <c r="H8" s="41"/>
      <c r="J8" s="53"/>
      <c r="K8" s="2"/>
      <c r="L8" s="2"/>
      <c r="M8" s="2"/>
      <c r="N8" s="2"/>
      <c r="O8" s="69"/>
      <c r="P8" s="69"/>
      <c r="Q8" s="2"/>
      <c r="R8" s="53"/>
      <c r="S8" s="2"/>
      <c r="T8" s="2"/>
      <c r="U8" s="2"/>
      <c r="V8" s="2"/>
      <c r="W8" s="2"/>
      <c r="X8" s="2"/>
      <c r="Y8" s="2"/>
    </row>
    <row r="9" spans="2:25" ht="15.75" thickBot="1" x14ac:dyDescent="0.3">
      <c r="B9" s="35"/>
      <c r="J9" s="53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2:25" ht="22.5" customHeight="1" thickBot="1" x14ac:dyDescent="0.3">
      <c r="B10" s="35" t="s">
        <v>161</v>
      </c>
      <c r="G10" s="43">
        <v>80</v>
      </c>
      <c r="H10" s="41"/>
      <c r="J10" s="53"/>
      <c r="K10" s="2"/>
      <c r="L10" s="2"/>
      <c r="M10" s="2"/>
      <c r="N10" s="2"/>
      <c r="O10" s="69"/>
      <c r="P10" s="69"/>
      <c r="Q10" s="2"/>
      <c r="R10" s="53"/>
      <c r="S10" s="2"/>
      <c r="T10" s="2"/>
      <c r="U10" s="2"/>
      <c r="V10" s="2"/>
      <c r="W10" s="2"/>
      <c r="X10" s="2"/>
      <c r="Y10" s="2"/>
    </row>
    <row r="11" spans="2:25" x14ac:dyDescent="0.25">
      <c r="J11" s="53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2:25" ht="20.25" customHeight="1" x14ac:dyDescent="0.25">
      <c r="B12" s="35" t="s">
        <v>156</v>
      </c>
      <c r="J12" s="53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2:25" x14ac:dyDescent="0.25">
      <c r="B13" s="35"/>
      <c r="J13" s="53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2:25" ht="20.25" customHeight="1" x14ac:dyDescent="0.25">
      <c r="B14" s="35" t="s">
        <v>159</v>
      </c>
      <c r="J14" s="53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2:25" x14ac:dyDescent="0.25">
      <c r="B15" s="35"/>
      <c r="J15" s="53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2:25" ht="20.25" customHeight="1" x14ac:dyDescent="0.25">
      <c r="B16" s="35" t="s">
        <v>160</v>
      </c>
      <c r="J16" s="53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2:27" ht="15.75" thickBot="1" x14ac:dyDescent="0.3"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2:27" ht="7.5" customHeight="1" thickTop="1" x14ac:dyDescent="0.25">
      <c r="B18" s="19"/>
      <c r="C18" s="20"/>
      <c r="D18" s="20"/>
      <c r="E18" s="20"/>
      <c r="F18" s="20"/>
      <c r="G18" s="20"/>
      <c r="H18" s="21"/>
      <c r="J18" s="54"/>
      <c r="K18" s="54"/>
      <c r="L18" s="54"/>
      <c r="M18" s="54"/>
      <c r="N18" s="54"/>
      <c r="O18" s="54"/>
      <c r="P18" s="54"/>
      <c r="Q18" s="2"/>
      <c r="R18" s="54"/>
      <c r="S18" s="54"/>
      <c r="T18" s="54"/>
      <c r="U18" s="54"/>
      <c r="V18" s="54"/>
      <c r="W18" s="54"/>
      <c r="X18" s="54"/>
      <c r="Y18" s="54"/>
    </row>
    <row r="19" spans="2:27" ht="21" x14ac:dyDescent="0.25">
      <c r="B19" s="66" t="s">
        <v>151</v>
      </c>
      <c r="C19" s="67"/>
      <c r="D19" s="68"/>
      <c r="E19" s="68"/>
      <c r="F19" s="68"/>
      <c r="G19" s="68"/>
      <c r="H19" s="22"/>
      <c r="J19" s="61"/>
      <c r="K19" s="61"/>
      <c r="L19" s="62"/>
      <c r="M19" s="62"/>
      <c r="N19" s="62"/>
      <c r="O19" s="62"/>
      <c r="P19" s="54"/>
      <c r="Q19" s="2"/>
      <c r="R19" s="61"/>
      <c r="S19" s="61"/>
      <c r="T19" s="62"/>
      <c r="U19" s="62"/>
      <c r="V19" s="62"/>
      <c r="W19" s="62"/>
      <c r="X19" s="54"/>
      <c r="Y19" s="54"/>
    </row>
    <row r="20" spans="2:27" x14ac:dyDescent="0.25">
      <c r="B20" s="23"/>
      <c r="C20" s="25" t="s">
        <v>310</v>
      </c>
      <c r="D20" s="48" t="s">
        <v>302</v>
      </c>
      <c r="E20" s="25" t="s">
        <v>307</v>
      </c>
      <c r="F20" s="25" t="s">
        <v>316</v>
      </c>
      <c r="G20" s="24"/>
      <c r="H20" s="22"/>
      <c r="J20" s="54"/>
      <c r="K20" s="54"/>
      <c r="L20" s="54"/>
      <c r="M20" s="54"/>
      <c r="N20" s="54"/>
      <c r="O20" s="54"/>
      <c r="P20" s="54"/>
      <c r="Q20" s="2"/>
      <c r="R20" s="54"/>
      <c r="S20" s="54"/>
      <c r="T20" s="54"/>
      <c r="U20" s="54"/>
      <c r="V20" s="54"/>
      <c r="W20" s="54"/>
      <c r="X20" s="54"/>
      <c r="Y20" s="54"/>
    </row>
    <row r="21" spans="2:27" ht="30.75" x14ac:dyDescent="0.3">
      <c r="B21" s="23"/>
      <c r="C21" s="49" t="str">
        <f t="array" ref="C21">IFERROR(INDEX(T_ART_PAN_LIB,SMALL(IF(T_ART_PAN_RTH&gt;=Table_Panneau!$B$15,IF(T_ART_PAN_RTH&lt;=Table_Panneau!$B$19,IF(T_ART_PAN_MAT=Table_Panneau!$D$15,IF(T_ART_PAN_KRA=Table_Panneau!$D$23,IF(T_ART_PAN_EPA&lt;=Table_Panneau!$B$23,ROW(T_ART_PAN_RTH),""))))),ROW(1:1))),"")</f>
        <v>F.DE BOIS PAVATHERM PLUS+ 100MM 580*1800-1,04M2</v>
      </c>
      <c r="D21" s="50">
        <f t="array" ref="D21">IFERROR(INDEX(T_ART_PAN_RTH,SMALL(IF(T_ART_PAN_RTH&gt;=Table_Panneau!$B$15,IF(T_ART_PAN_RTH&lt;=Table_Panneau!$B$19,IF(T_ART_PAN_MAT=Table_Panneau!$D$15,IF(T_ART_PAN_KRA=Table_Panneau!$D$23,IF(T_ART_PAN_EPA&lt;=Table_Panneau!$B$23,ROW(T_ART_PAN_RTH),""))))),ROW(1:1))),"")</f>
        <v>2.4</v>
      </c>
      <c r="E21" s="50">
        <f t="array" ref="E21">IFERROR(INDEX(T_ART_PAN_EPA,SMALL(IF(T_ART_PAN_RTH&gt;=Table_Panneau!$B$15,IF(T_ART_PAN_RTH&lt;=Table_Panneau!$B$19,IF(T_ART_PAN_MAT=Table_Panneau!$D$15,IF(T_ART_PAN_KRA=Table_Panneau!$D$23,IF(T_ART_PAN_EPA&lt;=Table_Panneau!$B$23,ROW(T_ART_PAN_RTH),""))))),ROW(1:1))),"")</f>
        <v>100</v>
      </c>
      <c r="F21" s="50" t="str">
        <f t="array" ref="F21">IFERROR(INDEX(T_ART_PAN_COD,SMALL(IF(T_ART_PAN_RTH&gt;=Table_Panneau!$B$15,IF(T_ART_PAN_RTH&lt;=Table_Panneau!$B$19,IF(T_ART_PAN_MAT=Table_Panneau!$D$15,IF(T_ART_PAN_KRA=Table_Panneau!$D$23,IF(T_ART_PAN_EPA&lt;=Table_Panneau!$B$23,ROW(T_ART_PAN_RTH),""))))),ROW(1:1))),"")</f>
        <v>302790</v>
      </c>
      <c r="G21" s="24"/>
      <c r="H21" s="22"/>
      <c r="J21" s="54"/>
      <c r="K21" s="55"/>
      <c r="L21" s="56"/>
      <c r="M21" s="57"/>
      <c r="N21" s="54"/>
      <c r="O21" s="54"/>
      <c r="P21" s="54"/>
      <c r="Q21" s="2"/>
      <c r="R21" s="54"/>
      <c r="S21" s="55"/>
      <c r="T21" s="56"/>
      <c r="U21" s="57"/>
      <c r="V21" s="54"/>
      <c r="W21" s="54"/>
      <c r="X21" s="54"/>
      <c r="Y21" s="54"/>
    </row>
    <row r="22" spans="2:27" ht="30" x14ac:dyDescent="0.25">
      <c r="B22" s="23"/>
      <c r="C22" s="49" t="str">
        <f t="array" ref="C22">IFERROR(INDEX(T_ART_PAN_LIB,SMALL(IF(T_ART_PAN_RTH&gt;=Table_Panneau!$B$15,IF(T_ART_PAN_RTH&lt;=Table_Panneau!$B$19,IF(T_ART_PAN_MAT=Table_Panneau!$D$15,IF(T_ART_PAN_KRA=Table_Panneau!$D$23,IF(T_ART_PAN_EPA&lt;=Table_Panneau!$B$23,ROW(T_ART_PAN_RTH),""))))),ROW(2:2))),"")</f>
        <v/>
      </c>
      <c r="D22" s="50" t="str">
        <f t="array" ref="D22">IFERROR(INDEX(T_ART_PAN_RTH,SMALL(IF(T_ART_PAN_RTH&gt;=Table_Panneau!$B$15,IF(T_ART_PAN_RTH&lt;=Table_Panneau!$B$19,IF(T_ART_PAN_MAT=Table_Panneau!$D$15,IF(T_ART_PAN_KRA=Table_Panneau!$D$23,IF(T_ART_PAN_EPA&lt;=Table_Panneau!$B$23,ROW(T_ART_PAN_RTH),""))))),ROW(2:2))),"")</f>
        <v/>
      </c>
      <c r="E22" s="50" t="str">
        <f t="array" ref="E22">IFERROR(INDEX(T_ART_PAN_EPA,SMALL(IF(T_ART_PAN_RTH&gt;=Table_Panneau!$B$15,IF(T_ART_PAN_RTH&lt;=Table_Panneau!$B$19,IF(T_ART_PAN_MAT=Table_Panneau!$D$15,IF(T_ART_PAN_KRA=Table_Panneau!$D$23,IF(T_ART_PAN_EPA&lt;=Table_Panneau!$B$23,ROW(T_ART_PAN_RTH),""))))),ROW(2:2))),"")</f>
        <v/>
      </c>
      <c r="F22" s="50" t="str">
        <f t="array" ref="F22">IFERROR(INDEX(T_ART_PAN_COD,SMALL(IF(T_ART_PAN_RTH&gt;=Table_Panneau!$B$15,IF(T_ART_PAN_RTH&lt;=Table_Panneau!$B$19,IF(T_ART_PAN_MAT=Table_Panneau!$D$15,IF(T_ART_PAN_KRA=Table_Panneau!$D$23,IF(T_ART_PAN_EPA&lt;=Table_Panneau!$B$23,ROW(T_ART_PAN_RTH),""))))),ROW(2:2))),"")</f>
        <v/>
      </c>
      <c r="G22" s="24"/>
      <c r="H22" s="22"/>
      <c r="J22" s="54"/>
      <c r="K22" s="54"/>
      <c r="L22" s="54"/>
      <c r="M22" s="54"/>
      <c r="N22" s="54"/>
      <c r="O22" s="54"/>
      <c r="P22" s="54"/>
      <c r="Q22" s="2"/>
      <c r="R22" s="54"/>
      <c r="S22" s="54"/>
      <c r="T22" s="54"/>
      <c r="U22" s="54"/>
      <c r="V22" s="54"/>
      <c r="W22" s="54"/>
      <c r="X22" s="54"/>
      <c r="Y22" s="54"/>
    </row>
    <row r="23" spans="2:27" ht="30.75" x14ac:dyDescent="0.3">
      <c r="B23" s="23"/>
      <c r="C23" s="49" t="str">
        <f t="array" ref="C23">IFERROR(INDEX(T_ART_PAN_LIB,SMALL(IF(T_ART_PAN_RTH&gt;=Table_Panneau!$B$15,IF(T_ART_PAN_RTH&lt;=Table_Panneau!$B$19,IF(T_ART_PAN_MAT=Table_Panneau!$D$15,IF(T_ART_PAN_KRA=Table_Panneau!$D$23,IF(T_ART_PAN_EPA&lt;=Table_Panneau!$B$23,ROW(T_ART_PAN_RTH),""))))),ROW(3:3))),"")</f>
        <v/>
      </c>
      <c r="D23" s="50" t="str">
        <f t="array" ref="D23">IFERROR(INDEX(T_ART_PAN_RTH,SMALL(IF(T_ART_PAN_RTH&gt;=Table_Panneau!$B$15,IF(T_ART_PAN_RTH&lt;=Table_Panneau!$B$19,IF(T_ART_PAN_MAT=Table_Panneau!$D$15,IF(T_ART_PAN_KRA=Table_Panneau!$D$23,IF(T_ART_PAN_EPA&lt;=Table_Panneau!$B$23,ROW(T_ART_PAN_RTH),""))))),ROW(3:3))),"")</f>
        <v/>
      </c>
      <c r="E23" s="50" t="str">
        <f t="array" ref="E23">IFERROR(INDEX(T_ART_PAN_EPA,SMALL(IF(T_ART_PAN_RTH&gt;=Table_Panneau!$B$15,IF(T_ART_PAN_RTH&lt;=Table_Panneau!$B$19,IF(T_ART_PAN_MAT=Table_Panneau!$D$15,IF(T_ART_PAN_KRA=Table_Panneau!$D$23,IF(T_ART_PAN_EPA&lt;=Table_Panneau!$B$23,ROW(T_ART_PAN_RTH),""))))),ROW(3:3))),"")</f>
        <v/>
      </c>
      <c r="F23" s="50" t="str">
        <f t="array" ref="F23">IFERROR(INDEX(T_ART_PAN_COD,SMALL(IF(T_ART_PAN_RTH&gt;=Table_Panneau!$B$15,IF(T_ART_PAN_RTH&lt;=Table_Panneau!$B$19,IF(T_ART_PAN_MAT=Table_Panneau!$D$15,IF(T_ART_PAN_KRA=Table_Panneau!$D$23,IF(T_ART_PAN_EPA&lt;=Table_Panneau!$B$23,ROW(T_ART_PAN_RTH),""))))),ROW(3:3))),"")</f>
        <v/>
      </c>
      <c r="G23" s="24"/>
      <c r="H23" s="22"/>
      <c r="J23" s="54"/>
      <c r="K23" s="55"/>
      <c r="L23" s="55"/>
      <c r="M23" s="54"/>
      <c r="N23" s="54"/>
      <c r="O23" s="54"/>
      <c r="P23" s="54"/>
      <c r="Q23" s="2"/>
      <c r="R23" s="54"/>
      <c r="S23" s="55"/>
      <c r="T23" s="58"/>
      <c r="U23" s="57"/>
      <c r="V23" s="54"/>
      <c r="W23" s="54"/>
      <c r="X23" s="54"/>
      <c r="Y23" s="54"/>
    </row>
    <row r="24" spans="2:27" ht="30" x14ac:dyDescent="0.25">
      <c r="B24" s="23"/>
      <c r="C24" s="49" t="str">
        <f t="array" ref="C24">IFERROR(INDEX(T_ART_PAN_LIB,SMALL(IF(T_ART_PAN_RTH&gt;=Table_Panneau!$B$15,IF(T_ART_PAN_RTH&lt;=Table_Panneau!$B$19,IF(T_ART_PAN_MAT=Table_Panneau!$D$15,IF(T_ART_PAN_KRA=Table_Panneau!$D$23,IF(T_ART_PAN_EPA&lt;=Table_Panneau!$B$23,ROW(T_ART_PAN_RTH),""))))),ROW(4:4))),"")</f>
        <v/>
      </c>
      <c r="D24" s="50" t="str">
        <f t="array" ref="D24">IFERROR(INDEX(T_ART_PAN_RTH,SMALL(IF(T_ART_PAN_RTH&gt;=Table_Panneau!$B$15,IF(T_ART_PAN_RTH&lt;=Table_Panneau!$B$19,IF(T_ART_PAN_MAT=Table_Panneau!$D$15,IF(T_ART_PAN_KRA=Table_Panneau!$D$23,IF(T_ART_PAN_EPA&lt;=Table_Panneau!$B$23,ROW(T_ART_PAN_RTH),""))))),ROW(4:4))),"")</f>
        <v/>
      </c>
      <c r="E24" s="50" t="str">
        <f t="array" ref="E24">IFERROR(INDEX(T_ART_PAN_EPA,SMALL(IF(T_ART_PAN_RTH&gt;=Table_Panneau!$B$15,IF(T_ART_PAN_RTH&lt;=Table_Panneau!$B$19,IF(T_ART_PAN_MAT=Table_Panneau!$D$15,IF(T_ART_PAN_KRA=Table_Panneau!$D$23,IF(T_ART_PAN_EPA&lt;=Table_Panneau!$B$23,ROW(T_ART_PAN_RTH),""))))),ROW(4:4))),"")</f>
        <v/>
      </c>
      <c r="F24" s="50" t="str">
        <f t="array" ref="F24">IFERROR(INDEX(T_ART_PAN_COD,SMALL(IF(T_ART_PAN_RTH&gt;=Table_Panneau!$B$15,IF(T_ART_PAN_RTH&lt;=Table_Panneau!$B$19,IF(T_ART_PAN_MAT=Table_Panneau!$D$15,IF(T_ART_PAN_KRA=Table_Panneau!$D$23,IF(T_ART_PAN_EPA&lt;=Table_Panneau!$B$23,ROW(T_ART_PAN_RTH),""))))),ROW(4:4))),"")</f>
        <v/>
      </c>
      <c r="G24" s="24"/>
      <c r="H24" s="22"/>
      <c r="J24" s="54"/>
      <c r="K24" s="54"/>
      <c r="L24" s="54"/>
      <c r="M24" s="54"/>
      <c r="N24" s="54"/>
      <c r="O24" s="54"/>
      <c r="P24" s="54"/>
      <c r="Q24" s="2"/>
      <c r="R24" s="54"/>
      <c r="S24" s="54"/>
      <c r="T24" s="54"/>
      <c r="U24" s="54"/>
      <c r="V24" s="54"/>
      <c r="W24" s="54"/>
      <c r="X24" s="54"/>
      <c r="Y24" s="54"/>
    </row>
    <row r="25" spans="2:27" ht="21" x14ac:dyDescent="0.3">
      <c r="B25" s="23"/>
      <c r="C25" s="49" t="str">
        <f t="array" ref="C25">IFERROR(INDEX(T_ART_PAN_LIB,SMALL(IF(T_ART_PAN_RTH&gt;=Table_Panneau!$B$15,IF(T_ART_PAN_RTH&lt;=Table_Panneau!$B$19,IF(T_ART_PAN_MAT=Table_Panneau!$D$15,IF(T_ART_PAN_KRA=Table_Panneau!$D$23,IF(T_ART_PAN_EPA&lt;=Table_Panneau!$B$23,ROW(T_ART_PAN_RTH),""))))),ROW(5:5))),"")</f>
        <v/>
      </c>
      <c r="D25" s="50" t="str">
        <f t="array" ref="D25">IFERROR(INDEX(T_ART_PAN_RTH,SMALL(IF(T_ART_PAN_RTH&gt;=Table_Panneau!$B$15,IF(T_ART_PAN_RTH&lt;=Table_Panneau!$B$19,IF(T_ART_PAN_MAT=Table_Panneau!$D$15,IF(T_ART_PAN_KRA=Table_Panneau!$D$23,IF(T_ART_PAN_EPA&lt;=Table_Panneau!$B$23,ROW(T_ART_PAN_RTH),""))))),ROW(5:5))),"")</f>
        <v/>
      </c>
      <c r="E25" s="50" t="str">
        <f t="array" ref="E25">IFERROR(INDEX(T_ART_PAN_EPA,SMALL(IF(T_ART_PAN_RTH&gt;=Table_Panneau!$B$15,IF(T_ART_PAN_RTH&lt;=Table_Panneau!$B$19,IF(T_ART_PAN_MAT=Table_Panneau!$D$15,IF(T_ART_PAN_KRA=Table_Panneau!$D$23,IF(T_ART_PAN_EPA&lt;=Table_Panneau!$B$23,ROW(T_ART_PAN_RTH),""))))),ROW(5:5))),"")</f>
        <v/>
      </c>
      <c r="F25" s="50" t="str">
        <f t="array" ref="F25">IFERROR(INDEX(T_ART_PAN_COD,SMALL(IF(T_ART_PAN_RTH&gt;=Table_Panneau!$B$15,IF(T_ART_PAN_RTH&lt;=Table_Panneau!$B$19,IF(T_ART_PAN_MAT=Table_Panneau!$D$15,IF(T_ART_PAN_KRA=Table_Panneau!$D$23,IF(T_ART_PAN_EPA&lt;=Table_Panneau!$B$23,ROW(T_ART_PAN_RTH),""))))),ROW(5:5))),"")</f>
        <v/>
      </c>
      <c r="G25" s="24"/>
      <c r="H25" s="22"/>
      <c r="J25" s="54"/>
      <c r="K25" s="63"/>
      <c r="L25" s="63"/>
      <c r="M25" s="63"/>
      <c r="N25" s="63"/>
      <c r="O25" s="63"/>
      <c r="P25" s="54"/>
      <c r="Q25" s="2"/>
      <c r="R25" s="54"/>
      <c r="S25" s="55"/>
      <c r="T25" s="59"/>
      <c r="U25" s="57"/>
      <c r="V25" s="54"/>
      <c r="W25" s="54"/>
      <c r="X25" s="54"/>
      <c r="Y25" s="54"/>
    </row>
    <row r="26" spans="2:27" x14ac:dyDescent="0.25">
      <c r="B26" s="23"/>
      <c r="C26" s="49" t="str">
        <f t="array" ref="C26">IFERROR(INDEX(T_ART_PAN_LIB,SMALL(IF(T_ART_PAN_RTH&gt;=Table_Panneau!$B$15,IF(T_ART_PAN_RTH&lt;=Table_Panneau!$B$19,IF(T_ART_PAN_MAT=Table_Panneau!$D$15,IF(T_ART_PAN_KRA=Table_Panneau!$D$23,IF(T_ART_PAN_EPA&lt;=Table_Panneau!$B$23,ROW(T_ART_PAN_RTH),""))))),ROW(6:6))),"")</f>
        <v/>
      </c>
      <c r="D26" s="50" t="str">
        <f t="array" ref="D26">IFERROR(INDEX(T_ART_PAN_RTH,SMALL(IF(T_ART_PAN_RTH&gt;=Table_Panneau!$B$15,IF(T_ART_PAN_RTH&lt;=Table_Panneau!$B$19,IF(T_ART_PAN_MAT=Table_Panneau!$D$15,IF(T_ART_PAN_KRA=Table_Panneau!$D$23,IF(T_ART_PAN_EPA&lt;=Table_Panneau!$B$23,ROW(T_ART_PAN_RTH),""))))),ROW(6:6))),"")</f>
        <v/>
      </c>
      <c r="E26" s="50" t="str">
        <f t="array" ref="E26">IFERROR(INDEX(T_ART_PAN_EPA,SMALL(IF(T_ART_PAN_RTH&gt;=Table_Panneau!$B$15,IF(T_ART_PAN_RTH&lt;=Table_Panneau!$B$19,IF(T_ART_PAN_MAT=Table_Panneau!$D$15,IF(T_ART_PAN_KRA=Table_Panneau!$D$23,IF(T_ART_PAN_EPA&lt;=Table_Panneau!$B$23,ROW(T_ART_PAN_RTH),""))))),ROW(6:6))),"")</f>
        <v/>
      </c>
      <c r="F26" s="50" t="str">
        <f t="array" ref="F26">IFERROR(INDEX(T_ART_PAN_COD,SMALL(IF(T_ART_PAN_RTH&gt;=Table_Panneau!$B$15,IF(T_ART_PAN_RTH&lt;=Table_Panneau!$B$19,IF(T_ART_PAN_MAT=Table_Panneau!$D$15,IF(T_ART_PAN_KRA=Table_Panneau!$D$23,IF(T_ART_PAN_EPA&lt;=Table_Panneau!$B$23,ROW(T_ART_PAN_RTH),""))))),ROW(6:6))),"")</f>
        <v/>
      </c>
      <c r="G26" s="24"/>
      <c r="H26" s="22"/>
      <c r="J26" s="54"/>
      <c r="K26" s="63"/>
      <c r="L26" s="63"/>
      <c r="M26" s="63"/>
      <c r="N26" s="63"/>
      <c r="O26" s="63"/>
      <c r="P26" s="54"/>
      <c r="Q26" s="2"/>
      <c r="R26" s="54"/>
      <c r="S26" s="54"/>
      <c r="T26" s="54"/>
      <c r="U26" s="54"/>
      <c r="V26" s="54"/>
      <c r="W26" s="54"/>
      <c r="X26" s="54"/>
      <c r="Y26" s="54"/>
    </row>
    <row r="27" spans="2:27" ht="21" x14ac:dyDescent="0.3">
      <c r="B27" s="23"/>
      <c r="C27" s="49" t="str">
        <f t="array" ref="C27">IFERROR(INDEX(T_ART_PAN_LIB,SMALL(IF(T_ART_PAN_RTH&gt;=Table_Panneau!$B$15,IF(T_ART_PAN_RTH&lt;=Table_Panneau!$B$19,IF(T_ART_PAN_MAT=Table_Panneau!$D$15,IF(T_ART_PAN_KRA=Table_Panneau!$D$23,IF(T_ART_PAN_EPA&lt;=Table_Panneau!$B$23,ROW(T_ART_PAN_RTH),""))))),ROW(7:7))),"")</f>
        <v/>
      </c>
      <c r="D27" s="50" t="str">
        <f t="array" ref="D27">IFERROR(INDEX(T_ART_PAN_RTH,SMALL(IF(T_ART_PAN_RTH&gt;=Table_Panneau!$B$15,IF(T_ART_PAN_RTH&lt;=Table_Panneau!$B$19,IF(T_ART_PAN_MAT=Table_Panneau!$D$15,IF(T_ART_PAN_KRA=Table_Panneau!$D$23,IF(T_ART_PAN_EPA&lt;=Table_Panneau!$B$23,ROW(T_ART_PAN_RTH),""))))),ROW(7:7))),"")</f>
        <v/>
      </c>
      <c r="E27" s="50" t="str">
        <f t="array" ref="E27">IFERROR(INDEX(T_ART_PAN_EPA,SMALL(IF(T_ART_PAN_RTH&gt;=Table_Panneau!$B$15,IF(T_ART_PAN_RTH&lt;=Table_Panneau!$B$19,IF(T_ART_PAN_MAT=Table_Panneau!$D$15,IF(T_ART_PAN_KRA=Table_Panneau!$D$23,IF(T_ART_PAN_EPA&lt;=Table_Panneau!$B$23,ROW(T_ART_PAN_RTH),""))))),ROW(7:7))),"")</f>
        <v/>
      </c>
      <c r="F27" s="50" t="str">
        <f t="array" ref="F27">IFERROR(INDEX(T_ART_PAN_COD,SMALL(IF(T_ART_PAN_RTH&gt;=Table_Panneau!$B$15,IF(T_ART_PAN_RTH&lt;=Table_Panneau!$B$19,IF(T_ART_PAN_MAT=Table_Panneau!$D$15,IF(T_ART_PAN_KRA=Table_Panneau!$D$23,IF(T_ART_PAN_EPA&lt;=Table_Panneau!$B$23,ROW(T_ART_PAN_RTH),""))))),ROW(7:7))),"")</f>
        <v/>
      </c>
      <c r="G27" s="24"/>
      <c r="H27" s="22"/>
      <c r="J27" s="54"/>
      <c r="K27" s="54"/>
      <c r="L27" s="54"/>
      <c r="M27" s="54"/>
      <c r="N27" s="54"/>
      <c r="O27" s="54"/>
      <c r="P27" s="54"/>
      <c r="Q27" s="2"/>
      <c r="R27" s="54"/>
      <c r="S27" s="55"/>
      <c r="T27" s="59"/>
      <c r="U27" s="57"/>
      <c r="V27" s="54"/>
      <c r="W27" s="54"/>
      <c r="X27" s="54"/>
      <c r="Y27" s="54"/>
    </row>
    <row r="28" spans="2:27" x14ac:dyDescent="0.25">
      <c r="B28" s="23"/>
      <c r="C28" s="49" t="str">
        <f t="array" ref="C28">IFERROR(INDEX(T_ART_PAN_LIB,SMALL(IF(T_ART_PAN_RTH&gt;=Table_Panneau!$B$15,IF(T_ART_PAN_RTH&lt;=Table_Panneau!$B$19,IF(T_ART_PAN_MAT=Table_Panneau!$D$15,IF(T_ART_PAN_KRA=Table_Panneau!$D$23,IF(T_ART_PAN_EPA&lt;=Table_Panneau!$B$23,ROW(T_ART_PAN_RTH),""))))),ROW(8:8))),"")</f>
        <v/>
      </c>
      <c r="D28" s="50" t="str">
        <f t="array" ref="D28">IFERROR(INDEX(T_ART_PAN_RTH,SMALL(IF(T_ART_PAN_RTH&gt;=Table_Panneau!$B$15,IF(T_ART_PAN_RTH&lt;=Table_Panneau!$B$19,IF(T_ART_PAN_MAT=Table_Panneau!$D$15,IF(T_ART_PAN_KRA=Table_Panneau!$D$23,IF(T_ART_PAN_EPA&lt;=Table_Panneau!$B$23,ROW(T_ART_PAN_RTH),""))))),ROW(8:8))),"")</f>
        <v/>
      </c>
      <c r="E28" s="50" t="str">
        <f t="array" ref="E28">IFERROR(INDEX(T_ART_PAN_EPA,SMALL(IF(T_ART_PAN_RTH&gt;=Table_Panneau!$B$15,IF(T_ART_PAN_RTH&lt;=Table_Panneau!$B$19,IF(T_ART_PAN_MAT=Table_Panneau!$D$15,IF(T_ART_PAN_KRA=Table_Panneau!$D$23,IF(T_ART_PAN_EPA&lt;=Table_Panneau!$B$23,ROW(T_ART_PAN_RTH),""))))),ROW(8:8))),"")</f>
        <v/>
      </c>
      <c r="F28" s="50" t="str">
        <f t="array" ref="F28">IFERROR(INDEX(T_ART_PAN_COD,SMALL(IF(T_ART_PAN_RTH&gt;=Table_Panneau!$B$15,IF(T_ART_PAN_RTH&lt;=Table_Panneau!$B$19,IF(T_ART_PAN_MAT=Table_Panneau!$D$15,IF(T_ART_PAN_KRA=Table_Panneau!$D$23,IF(T_ART_PAN_EPA&lt;=Table_Panneau!$B$23,ROW(T_ART_PAN_RTH),""))))),ROW(8:8))),"")</f>
        <v/>
      </c>
      <c r="G28" s="24"/>
      <c r="H28" s="22"/>
      <c r="J28" s="54"/>
      <c r="K28" s="54"/>
      <c r="L28" s="54"/>
      <c r="M28" s="54"/>
      <c r="N28" s="54"/>
      <c r="O28" s="54"/>
      <c r="P28" s="54"/>
      <c r="Q28" s="2"/>
      <c r="R28" s="54"/>
      <c r="S28" s="54"/>
      <c r="T28" s="54"/>
      <c r="U28" s="54"/>
      <c r="V28" s="54"/>
      <c r="W28" s="54"/>
      <c r="X28" s="54"/>
      <c r="Y28" s="54"/>
    </row>
    <row r="29" spans="2:27" ht="21" x14ac:dyDescent="0.25">
      <c r="B29" s="23"/>
      <c r="C29" s="49" t="str">
        <f t="array" ref="C29">IFERROR(INDEX(T_ART_PAN_LIB,SMALL(IF(T_ART_PAN_RTH&gt;=Table_Panneau!$B$15,IF(T_ART_PAN_RTH&lt;=Table_Panneau!$B$19,IF(T_ART_PAN_MAT=Table_Panneau!$D$15,IF(T_ART_PAN_KRA=Table_Panneau!$D$23,IF(T_ART_PAN_EPA&lt;=Table_Panneau!$B$23,ROW(T_ART_PAN_RTH),""))))),ROW(9:9))),"")</f>
        <v/>
      </c>
      <c r="D29" s="50" t="str">
        <f t="array" ref="D29">IFERROR(INDEX(T_ART_PAN_RTH,SMALL(IF(T_ART_PAN_RTH&gt;=Table_Panneau!$B$15,IF(T_ART_PAN_RTH&lt;=Table_Panneau!$B$19,IF(T_ART_PAN_MAT=Table_Panneau!$D$15,IF(T_ART_PAN_KRA=Table_Panneau!$D$23,IF(T_ART_PAN_EPA&lt;=Table_Panneau!$B$23,ROW(T_ART_PAN_RTH),""))))),ROW(9:9))),"")</f>
        <v/>
      </c>
      <c r="E29" s="50" t="str">
        <f t="array" ref="E29">IFERROR(INDEX(T_ART_PAN_EPA,SMALL(IF(T_ART_PAN_RTH&gt;=Table_Panneau!$B$15,IF(T_ART_PAN_RTH&lt;=Table_Panneau!$B$19,IF(T_ART_PAN_MAT=Table_Panneau!$D$15,IF(T_ART_PAN_KRA=Table_Panneau!$D$23,IF(T_ART_PAN_EPA&lt;=Table_Panneau!$B$23,ROW(T_ART_PAN_RTH),""))))),ROW(9:9))),"")</f>
        <v/>
      </c>
      <c r="F29" s="50" t="str">
        <f t="array" ref="F29">IFERROR(INDEX(T_ART_PAN_COD,SMALL(IF(T_ART_PAN_RTH&gt;=Table_Panneau!$B$15,IF(T_ART_PAN_RTH&lt;=Table_Panneau!$B$19,IF(T_ART_PAN_MAT=Table_Panneau!$D$15,IF(T_ART_PAN_KRA=Table_Panneau!$D$23,IF(T_ART_PAN_EPA&lt;=Table_Panneau!$B$23,ROW(T_ART_PAN_RTH),""))))),ROW(9:9))),"")</f>
        <v/>
      </c>
      <c r="G29" s="24"/>
      <c r="H29" s="22"/>
      <c r="J29" s="54"/>
      <c r="K29" s="54"/>
      <c r="L29" s="54"/>
      <c r="M29" s="54"/>
      <c r="N29" s="54"/>
      <c r="O29" s="54"/>
      <c r="P29" s="54"/>
      <c r="Q29" s="2"/>
      <c r="R29" s="54"/>
      <c r="S29" s="55"/>
      <c r="T29" s="60"/>
      <c r="U29" s="60"/>
      <c r="V29" s="54"/>
      <c r="W29" s="54"/>
      <c r="X29" s="54"/>
      <c r="Y29" s="54"/>
      <c r="AA29" s="33"/>
    </row>
    <row r="30" spans="2:27" x14ac:dyDescent="0.25">
      <c r="B30" s="23"/>
      <c r="C30" s="49" t="str">
        <f t="array" ref="C30">IFERROR(INDEX(T_ART_PAN_LIB,SMALL(IF(T_ART_PAN_RTH&gt;=Table_Panneau!$B$15,IF(T_ART_PAN_RTH&lt;=Table_Panneau!$B$19,IF(T_ART_PAN_MAT=Table_Panneau!$D$15,IF(T_ART_PAN_KRA=Table_Panneau!$D$23,IF(T_ART_PAN_EPA&lt;=Table_Panneau!$B$23,ROW(T_ART_PAN_RTH),""))))),ROW(10:10))),"")</f>
        <v/>
      </c>
      <c r="D30" s="50" t="str">
        <f t="array" ref="D30">IFERROR(INDEX(T_ART_PAN_RTH,SMALL(IF(T_ART_PAN_RTH&gt;=Table_Panneau!$B$15,IF(T_ART_PAN_RTH&lt;=Table_Panneau!$B$19,IF(T_ART_PAN_MAT=Table_Panneau!$D$15,IF(T_ART_PAN_KRA=Table_Panneau!$D$23,IF(T_ART_PAN_EPA&lt;=Table_Panneau!$B$23,ROW(T_ART_PAN_RTH),""))))),ROW(10:10))),"")</f>
        <v/>
      </c>
      <c r="E30" s="50" t="str">
        <f t="array" ref="E30">IFERROR(INDEX(T_ART_PAN_EPA,SMALL(IF(T_ART_PAN_RTH&gt;=Table_Panneau!$B$15,IF(T_ART_PAN_RTH&lt;=Table_Panneau!$B$19,IF(T_ART_PAN_MAT=Table_Panneau!$D$15,IF(T_ART_PAN_KRA=Table_Panneau!$D$23,IF(T_ART_PAN_EPA&lt;=Table_Panneau!$B$23,ROW(T_ART_PAN_RTH),""))))),ROW(10:10))),"")</f>
        <v/>
      </c>
      <c r="F30" s="50" t="str">
        <f t="array" ref="F30">IFERROR(INDEX(T_ART_PAN_COD,SMALL(IF(T_ART_PAN_RTH&gt;=Table_Panneau!$B$15,IF(T_ART_PAN_RTH&lt;=Table_Panneau!$B$19,IF(T_ART_PAN_MAT=Table_Panneau!$D$15,IF(T_ART_PAN_KRA=Table_Panneau!$D$23,IF(T_ART_PAN_EPA&lt;=Table_Panneau!$B$23,ROW(T_ART_PAN_RTH),""))))),ROW(10:10))),"")</f>
        <v/>
      </c>
      <c r="G30" s="24"/>
      <c r="H30" s="22"/>
      <c r="J30" s="54"/>
      <c r="K30" s="54"/>
      <c r="L30" s="54"/>
      <c r="M30" s="54"/>
      <c r="N30" s="54"/>
      <c r="O30" s="54"/>
      <c r="P30" s="54"/>
      <c r="Q30" s="2"/>
      <c r="R30" s="54"/>
      <c r="S30" s="54"/>
      <c r="T30" s="54"/>
      <c r="U30" s="54"/>
      <c r="V30" s="54"/>
      <c r="W30" s="54"/>
      <c r="X30" s="54"/>
      <c r="Y30" s="54"/>
    </row>
    <row r="31" spans="2:27" x14ac:dyDescent="0.25">
      <c r="B31" s="23"/>
      <c r="C31" s="49" t="str">
        <f t="array" ref="C31">IFERROR(INDEX(T_ART_PAN_LIB,SMALL(IF(T_ART_PAN_RTH&gt;=Table_Panneau!$B$15,IF(T_ART_PAN_RTH&lt;=Table_Panneau!$B$19,IF(T_ART_PAN_MAT=Table_Panneau!$D$15,IF(T_ART_PAN_KRA=Table_Panneau!$D$23,IF(T_ART_PAN_EPA&lt;=Table_Panneau!$B$23,ROW(T_ART_PAN_RTH),""))))),ROW(11:11))),"")</f>
        <v/>
      </c>
      <c r="D31" s="50" t="str">
        <f t="array" ref="D31">IFERROR(INDEX(T_ART_PAN_RTH,SMALL(IF(T_ART_PAN_RTH&gt;=Table_Panneau!$B$15,IF(T_ART_PAN_RTH&lt;=Table_Panneau!$B$19,IF(T_ART_PAN_MAT=Table_Panneau!$D$15,IF(T_ART_PAN_KRA=Table_Panneau!$D$23,IF(T_ART_PAN_EPA&lt;=Table_Panneau!$B$23,ROW(T_ART_PAN_RTH),""))))),ROW(11:11))),"")</f>
        <v/>
      </c>
      <c r="E31" s="50" t="str">
        <f t="array" ref="E31">IFERROR(INDEX(T_ART_PAN_EPA,SMALL(IF(T_ART_PAN_RTH&gt;=Table_Panneau!$B$15,IF(T_ART_PAN_RTH&lt;=Table_Panneau!$B$19,IF(T_ART_PAN_MAT=Table_Panneau!$D$15,IF(T_ART_PAN_KRA=Table_Panneau!$D$23,IF(T_ART_PAN_EPA&lt;=Table_Panneau!$B$23,ROW(T_ART_PAN_RTH),""))))),ROW(11:11))),"")</f>
        <v/>
      </c>
      <c r="F31" s="50" t="str">
        <f t="array" ref="F31">IFERROR(INDEX(T_ART_PAN_COD,SMALL(IF(T_ART_PAN_RTH&gt;=Table_Panneau!$B$15,IF(T_ART_PAN_RTH&lt;=Table_Panneau!$B$19,IF(T_ART_PAN_MAT=Table_Panneau!$D$15,IF(T_ART_PAN_KRA=Table_Panneau!$D$23,IF(T_ART_PAN_EPA&lt;=Table_Panneau!$B$23,ROW(T_ART_PAN_RTH),""))))),ROW(11:11))),"")</f>
        <v/>
      </c>
      <c r="G31" s="24"/>
      <c r="H31" s="22"/>
      <c r="J31" s="54"/>
      <c r="K31" s="54"/>
      <c r="L31" s="54"/>
      <c r="M31" s="54"/>
      <c r="N31" s="54"/>
      <c r="O31" s="54"/>
      <c r="P31" s="54"/>
      <c r="Q31" s="2"/>
      <c r="R31" s="54"/>
      <c r="S31" s="55"/>
      <c r="T31" s="63"/>
      <c r="U31" s="63"/>
      <c r="V31" s="63"/>
      <c r="W31" s="63"/>
      <c r="X31" s="54"/>
      <c r="Y31" s="54"/>
    </row>
    <row r="32" spans="2:27" x14ac:dyDescent="0.25">
      <c r="B32" s="23"/>
      <c r="C32" s="49" t="str">
        <f t="array" ref="C32">IFERROR(INDEX(T_ART_PAN_LIB,SMALL(IF(T_ART_PAN_RTH&gt;=Table_Panneau!$B$15,IF(T_ART_PAN_RTH&lt;=Table_Panneau!$B$19,IF(T_ART_PAN_MAT=Table_Panneau!$D$15,IF(T_ART_PAN_KRA=Table_Panneau!$D$23,IF(T_ART_PAN_EPA&lt;=Table_Panneau!$B$23,ROW(T_ART_PAN_RTH),""))))),ROW(12:12))),"")</f>
        <v/>
      </c>
      <c r="D32" s="50" t="str">
        <f t="array" ref="D32">IFERROR(INDEX(T_ART_PAN_RTH,SMALL(IF(T_ART_PAN_RTH&gt;=Table_Panneau!$B$15,IF(T_ART_PAN_RTH&lt;=Table_Panneau!$B$19,IF(T_ART_PAN_MAT=Table_Panneau!$D$15,IF(T_ART_PAN_KRA=Table_Panneau!$D$23,IF(T_ART_PAN_EPA&lt;=Table_Panneau!$B$23,ROW(T_ART_PAN_RTH),""))))),ROW(12:12))),"")</f>
        <v/>
      </c>
      <c r="E32" s="50" t="str">
        <f t="array" ref="E32">IFERROR(INDEX(T_ART_PAN_EPA,SMALL(IF(T_ART_PAN_RTH&gt;=Table_Panneau!$B$15,IF(T_ART_PAN_RTH&lt;=Table_Panneau!$B$19,IF(T_ART_PAN_MAT=Table_Panneau!$D$15,IF(T_ART_PAN_KRA=Table_Panneau!$D$23,IF(T_ART_PAN_EPA&lt;=Table_Panneau!$B$23,ROW(T_ART_PAN_RTH),""))))),ROW(12:12))),"")</f>
        <v/>
      </c>
      <c r="F32" s="50" t="str">
        <f t="array" ref="F32">IFERROR(INDEX(T_ART_PAN_COD,SMALL(IF(T_ART_PAN_RTH&gt;=Table_Panneau!$B$15,IF(T_ART_PAN_RTH&lt;=Table_Panneau!$B$19,IF(T_ART_PAN_MAT=Table_Panneau!$D$15,IF(T_ART_PAN_KRA=Table_Panneau!$D$23,IF(T_ART_PAN_EPA&lt;=Table_Panneau!$B$23,ROW(T_ART_PAN_RTH),""))))),ROW(12:12))),"")</f>
        <v/>
      </c>
      <c r="G32" s="24"/>
      <c r="H32" s="22"/>
      <c r="J32" s="54"/>
      <c r="K32" s="54"/>
      <c r="L32" s="54"/>
      <c r="M32" s="54"/>
      <c r="N32" s="54"/>
      <c r="O32" s="54"/>
      <c r="P32" s="54"/>
      <c r="Q32" s="2"/>
      <c r="R32" s="54"/>
      <c r="S32" s="54"/>
      <c r="T32" s="63"/>
      <c r="U32" s="63"/>
      <c r="V32" s="63"/>
      <c r="W32" s="63"/>
      <c r="X32" s="54"/>
      <c r="Y32" s="54"/>
    </row>
    <row r="33" spans="2:25" x14ac:dyDescent="0.25">
      <c r="B33" s="23"/>
      <c r="C33" s="49" t="str">
        <f t="array" ref="C33">IFERROR(INDEX(T_ART_PAN_LIB,SMALL(IF(T_ART_PAN_RTH&gt;=Table_Panneau!$B$15,IF(T_ART_PAN_RTH&lt;=Table_Panneau!$B$19,IF(T_ART_PAN_MAT=Table_Panneau!$D$15,IF(T_ART_PAN_KRA=Table_Panneau!$D$23,IF(T_ART_PAN_EPA&lt;=Table_Panneau!$B$23,ROW(T_ART_PAN_RTH),""))))),ROW(13:13))),"")</f>
        <v/>
      </c>
      <c r="D33" s="50" t="str">
        <f t="array" ref="D33">IFERROR(INDEX(T_ART_PAN_RTH,SMALL(IF(T_ART_PAN_RTH&gt;=Table_Panneau!$B$15,IF(T_ART_PAN_RTH&lt;=Table_Panneau!$B$19,IF(T_ART_PAN_MAT=Table_Panneau!$D$15,IF(T_ART_PAN_KRA=Table_Panneau!$D$23,IF(T_ART_PAN_EPA&lt;=Table_Panneau!$B$23,ROW(T_ART_PAN_RTH),""))))),ROW(13:13))),"")</f>
        <v/>
      </c>
      <c r="E33" s="50" t="str">
        <f t="array" ref="E33">IFERROR(INDEX(T_ART_PAN_EPA,SMALL(IF(T_ART_PAN_RTH&gt;=Table_Panneau!$B$15,IF(T_ART_PAN_RTH&lt;=Table_Panneau!$B$19,IF(T_ART_PAN_MAT=Table_Panneau!$D$15,IF(T_ART_PAN_KRA=Table_Panneau!$D$23,IF(T_ART_PAN_EPA&lt;=Table_Panneau!$B$23,ROW(T_ART_PAN_RTH),""))))),ROW(13:13))),"")</f>
        <v/>
      </c>
      <c r="F33" s="50" t="str">
        <f t="array" ref="F33">IFERROR(INDEX(T_ART_PAN_COD,SMALL(IF(T_ART_PAN_RTH&gt;=Table_Panneau!$B$15,IF(T_ART_PAN_RTH&lt;=Table_Panneau!$B$19,IF(T_ART_PAN_MAT=Table_Panneau!$D$15,IF(T_ART_PAN_KRA=Table_Panneau!$D$23,IF(T_ART_PAN_EPA&lt;=Table_Panneau!$B$23,ROW(T_ART_PAN_RTH),""))))),ROW(13:13))),"")</f>
        <v/>
      </c>
      <c r="G33" s="24"/>
      <c r="H33" s="22"/>
      <c r="J33" s="54"/>
      <c r="K33" s="54"/>
      <c r="L33" s="54"/>
      <c r="M33" s="54"/>
      <c r="N33" s="54"/>
      <c r="O33" s="54"/>
      <c r="P33" s="54"/>
      <c r="Q33" s="2"/>
      <c r="R33" s="54"/>
      <c r="S33" s="54"/>
      <c r="T33" s="54"/>
      <c r="U33" s="54"/>
      <c r="V33" s="54"/>
      <c r="W33" s="54"/>
      <c r="X33" s="54"/>
      <c r="Y33" s="54"/>
    </row>
    <row r="34" spans="2:25" x14ac:dyDescent="0.25">
      <c r="B34" s="23"/>
      <c r="C34" s="49" t="str">
        <f t="array" ref="C34">IFERROR(INDEX(T_ART_PAN_LIB,SMALL(IF(T_ART_PAN_RTH&gt;=Table_Panneau!$B$15,IF(T_ART_PAN_RTH&lt;=Table_Panneau!$B$19,IF(T_ART_PAN_MAT=Table_Panneau!$D$15,IF(T_ART_PAN_KRA=Table_Panneau!$D$23,IF(T_ART_PAN_EPA&lt;=Table_Panneau!$B$23,ROW(T_ART_PAN_RTH),""))))),ROW(14:14))),"")</f>
        <v/>
      </c>
      <c r="D34" s="50" t="str">
        <f t="array" ref="D34">IFERROR(INDEX(T_ART_PAN_RTH,SMALL(IF(T_ART_PAN_RTH&gt;=Table_Panneau!$B$15,IF(T_ART_PAN_RTH&lt;=Table_Panneau!$B$19,IF(T_ART_PAN_MAT=Table_Panneau!$D$15,IF(T_ART_PAN_KRA=Table_Panneau!$D$23,IF(T_ART_PAN_EPA&lt;=Table_Panneau!$B$23,ROW(T_ART_PAN_RTH),""))))),ROW(14:14))),"")</f>
        <v/>
      </c>
      <c r="E34" s="50" t="str">
        <f t="array" ref="E34">IFERROR(INDEX(T_ART_PAN_EPA,SMALL(IF(T_ART_PAN_RTH&gt;=Table_Panneau!$B$15,IF(T_ART_PAN_RTH&lt;=Table_Panneau!$B$19,IF(T_ART_PAN_MAT=Table_Panneau!$D$15,IF(T_ART_PAN_KRA=Table_Panneau!$D$23,IF(T_ART_PAN_EPA&lt;=Table_Panneau!$B$23,ROW(T_ART_PAN_RTH),""))))),ROW(14:14))),"")</f>
        <v/>
      </c>
      <c r="F34" s="50" t="str">
        <f t="array" ref="F34">IFERROR(INDEX(T_ART_PAN_COD,SMALL(IF(T_ART_PAN_RTH&gt;=Table_Panneau!$B$15,IF(T_ART_PAN_RTH&lt;=Table_Panneau!$B$19,IF(T_ART_PAN_MAT=Table_Panneau!$D$15,IF(T_ART_PAN_KRA=Table_Panneau!$D$23,IF(T_ART_PAN_EPA&lt;=Table_Panneau!$B$23,ROW(T_ART_PAN_RTH),""))))),ROW(14:14))),"")</f>
        <v/>
      </c>
      <c r="G34" s="24"/>
      <c r="H34" s="2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2:25" x14ac:dyDescent="0.25">
      <c r="B35" s="23"/>
      <c r="C35" s="49" t="str">
        <f t="array" ref="C35">IFERROR(INDEX(T_ART_PAN_LIB,SMALL(IF(T_ART_PAN_RTH&gt;=Table_Panneau!$B$15,IF(T_ART_PAN_RTH&lt;=Table_Panneau!$B$19,IF(T_ART_PAN_MAT=Table_Panneau!$D$15,IF(T_ART_PAN_KRA=Table_Panneau!$D$23,IF(T_ART_PAN_EPA&lt;=Table_Panneau!$B$23,ROW(T_ART_PAN_RTH),""))))),ROW(15:15))),"")</f>
        <v/>
      </c>
      <c r="D35" s="50" t="str">
        <f t="array" ref="D35">IFERROR(INDEX(T_ART_PAN_RTH,SMALL(IF(T_ART_PAN_RTH&gt;=Table_Panneau!$B$15,IF(T_ART_PAN_RTH&lt;=Table_Panneau!$B$19,IF(T_ART_PAN_MAT=Table_Panneau!$D$15,IF(T_ART_PAN_KRA=Table_Panneau!$D$23,IF(T_ART_PAN_EPA&lt;=Table_Panneau!$B$23,ROW(T_ART_PAN_RTH),""))))),ROW(15:15))),"")</f>
        <v/>
      </c>
      <c r="E35" s="50" t="str">
        <f t="array" ref="E35">IFERROR(INDEX(T_ART_PAN_EPA,SMALL(IF(T_ART_PAN_RTH&gt;=Table_Panneau!$B$15,IF(T_ART_PAN_RTH&lt;=Table_Panneau!$B$19,IF(T_ART_PAN_MAT=Table_Panneau!$D$15,IF(T_ART_PAN_KRA=Table_Panneau!$D$23,IF(T_ART_PAN_EPA&lt;=Table_Panneau!$B$23,ROW(T_ART_PAN_RTH),""))))),ROW(15:15))),"")</f>
        <v/>
      </c>
      <c r="F35" s="50" t="str">
        <f t="array" ref="F35">IFERROR(INDEX(T_ART_PAN_COD,SMALL(IF(T_ART_PAN_RTH&gt;=Table_Panneau!$B$15,IF(T_ART_PAN_RTH&lt;=Table_Panneau!$B$19,IF(T_ART_PAN_MAT=Table_Panneau!$D$15,IF(T_ART_PAN_KRA=Table_Panneau!$D$23,IF(T_ART_PAN_EPA&lt;=Table_Panneau!$B$23,ROW(T_ART_PAN_RTH),""))))),ROW(15:15))),"")</f>
        <v/>
      </c>
      <c r="G35" s="24"/>
      <c r="H35" s="22"/>
    </row>
    <row r="36" spans="2:25" x14ac:dyDescent="0.25">
      <c r="B36" s="23"/>
      <c r="C36" s="49" t="str">
        <f t="array" ref="C36">IFERROR(INDEX(T_ART_PAN_LIB,SMALL(IF(T_ART_PAN_RTH&gt;=Table_Panneau!$B$15,IF(T_ART_PAN_RTH&lt;=Table_Panneau!$B$19,IF(T_ART_PAN_MAT=Table_Panneau!$D$15,IF(T_ART_PAN_KRA=Table_Panneau!$D$23,IF(T_ART_PAN_EPA&lt;=Table_Panneau!$B$23,ROW(T_ART_PAN_RTH),""))))),ROW(16:16))),"")</f>
        <v/>
      </c>
      <c r="D36" s="50" t="str">
        <f t="array" ref="D36">IFERROR(INDEX(T_ART_PAN_RTH,SMALL(IF(T_ART_PAN_RTH&gt;=Table_Panneau!$B$15,IF(T_ART_PAN_RTH&lt;=Table_Panneau!$B$19,IF(T_ART_PAN_MAT=Table_Panneau!$D$15,IF(T_ART_PAN_KRA=Table_Panneau!$D$23,IF(T_ART_PAN_EPA&lt;=Table_Panneau!$B$23,ROW(T_ART_PAN_RTH),""))))),ROW(16:16))),"")</f>
        <v/>
      </c>
      <c r="E36" s="50" t="str">
        <f t="array" ref="E36">IFERROR(INDEX(T_ART_PAN_EPA,SMALL(IF(T_ART_PAN_RTH&gt;=Table_Panneau!$B$15,IF(T_ART_PAN_RTH&lt;=Table_Panneau!$B$19,IF(T_ART_PAN_MAT=Table_Panneau!$D$15,IF(T_ART_PAN_KRA=Table_Panneau!$D$23,IF(T_ART_PAN_EPA&lt;=Table_Panneau!$B$23,ROW(T_ART_PAN_RTH),""))))),ROW(16:16))),"")</f>
        <v/>
      </c>
      <c r="F36" s="50" t="str">
        <f t="array" ref="F36">IFERROR(INDEX(T_ART_PAN_COD,SMALL(IF(T_ART_PAN_RTH&gt;=Table_Panneau!$B$15,IF(T_ART_PAN_RTH&lt;=Table_Panneau!$B$19,IF(T_ART_PAN_MAT=Table_Panneau!$D$15,IF(T_ART_PAN_KRA=Table_Panneau!$D$23,IF(T_ART_PAN_EPA&lt;=Table_Panneau!$B$23,ROW(T_ART_PAN_RTH),""))))),ROW(16:16))),"")</f>
        <v/>
      </c>
      <c r="G36" s="24"/>
      <c r="H36" s="22"/>
    </row>
    <row r="37" spans="2:25" x14ac:dyDescent="0.25">
      <c r="B37" s="23"/>
      <c r="C37" s="49" t="str">
        <f t="array" ref="C37">IFERROR(INDEX(T_ART_PAN_LIB,SMALL(IF(T_ART_PAN_RTH&gt;=Table_Panneau!$B$15,IF(T_ART_PAN_RTH&lt;=Table_Panneau!$B$19,IF(T_ART_PAN_MAT=Table_Panneau!$D$15,IF(T_ART_PAN_KRA=Table_Panneau!$D$23,IF(T_ART_PAN_EPA&lt;=Table_Panneau!$B$23,ROW(T_ART_PAN_RTH),""))))),ROW(17:17))),"")</f>
        <v/>
      </c>
      <c r="D37" s="50" t="str">
        <f t="array" ref="D37">IFERROR(INDEX(T_ART_PAN_RTH,SMALL(IF(T_ART_PAN_RTH&gt;=Table_Panneau!$B$15,IF(T_ART_PAN_RTH&lt;=Table_Panneau!$B$19,IF(T_ART_PAN_MAT=Table_Panneau!$D$15,IF(T_ART_PAN_KRA=Table_Panneau!$D$23,IF(T_ART_PAN_EPA&lt;=Table_Panneau!$B$23,ROW(T_ART_PAN_RTH),""))))),ROW(17:17))),"")</f>
        <v/>
      </c>
      <c r="E37" s="50" t="str">
        <f t="array" ref="E37">IFERROR(INDEX(T_ART_PAN_EPA,SMALL(IF(T_ART_PAN_RTH&gt;=Table_Panneau!$B$15,IF(T_ART_PAN_RTH&lt;=Table_Panneau!$B$19,IF(T_ART_PAN_MAT=Table_Panneau!$D$15,IF(T_ART_PAN_KRA=Table_Panneau!$D$23,IF(T_ART_PAN_EPA&lt;=Table_Panneau!$B$23,ROW(T_ART_PAN_RTH),""))))),ROW(17:17))),"")</f>
        <v/>
      </c>
      <c r="F37" s="50" t="str">
        <f t="array" ref="F37">IFERROR(INDEX(T_ART_PAN_COD,SMALL(IF(T_ART_PAN_RTH&gt;=Table_Panneau!$B$15,IF(T_ART_PAN_RTH&lt;=Table_Panneau!$B$19,IF(T_ART_PAN_MAT=Table_Panneau!$D$15,IF(T_ART_PAN_KRA=Table_Panneau!$D$23,IF(T_ART_PAN_EPA&lt;=Table_Panneau!$B$23,ROW(T_ART_PAN_RTH),""))))),ROW(17:17))),"")</f>
        <v/>
      </c>
      <c r="G37" s="24"/>
      <c r="H37" s="22"/>
    </row>
    <row r="38" spans="2:25" x14ac:dyDescent="0.25">
      <c r="B38" s="23"/>
      <c r="C38" s="49" t="str">
        <f t="array" ref="C38">IFERROR(INDEX(T_ART_PAN_LIB,SMALL(IF(T_ART_PAN_RTH&gt;=Table_Panneau!$B$15,IF(T_ART_PAN_RTH&lt;=Table_Panneau!$B$19,IF(T_ART_PAN_MAT=Table_Panneau!$D$15,IF(T_ART_PAN_KRA=Table_Panneau!$D$23,IF(T_ART_PAN_EPA&lt;=Table_Panneau!$B$23,ROW(T_ART_PAN_RTH),""))))),ROW(18:18))),"")</f>
        <v/>
      </c>
      <c r="D38" s="50" t="str">
        <f t="array" ref="D38">IFERROR(INDEX(T_ART_PAN_RTH,SMALL(IF(T_ART_PAN_RTH&gt;=Table_Panneau!$B$15,IF(T_ART_PAN_RTH&lt;=Table_Panneau!$B$19,IF(T_ART_PAN_MAT=Table_Panneau!$D$15,IF(T_ART_PAN_KRA=Table_Panneau!$D$23,IF(T_ART_PAN_EPA&lt;=Table_Panneau!$B$23,ROW(T_ART_PAN_RTH),""))))),ROW(18:18))),"")</f>
        <v/>
      </c>
      <c r="E38" s="50" t="str">
        <f t="array" ref="E38">IFERROR(INDEX(T_ART_PAN_EPA,SMALL(IF(T_ART_PAN_RTH&gt;=Table_Panneau!$B$15,IF(T_ART_PAN_RTH&lt;=Table_Panneau!$B$19,IF(T_ART_PAN_MAT=Table_Panneau!$D$15,IF(T_ART_PAN_KRA=Table_Panneau!$D$23,IF(T_ART_PAN_EPA&lt;=Table_Panneau!$B$23,ROW(T_ART_PAN_RTH),""))))),ROW(18:18))),"")</f>
        <v/>
      </c>
      <c r="F38" s="50" t="str">
        <f t="array" ref="F38">IFERROR(INDEX(T_ART_PAN_COD,SMALL(IF(T_ART_PAN_RTH&gt;=Table_Panneau!$B$15,IF(T_ART_PAN_RTH&lt;=Table_Panneau!$B$19,IF(T_ART_PAN_MAT=Table_Panneau!$D$15,IF(T_ART_PAN_KRA=Table_Panneau!$D$23,IF(T_ART_PAN_EPA&lt;=Table_Panneau!$B$23,ROW(T_ART_PAN_RTH),""))))),ROW(18:18))),"")</f>
        <v/>
      </c>
      <c r="G38" s="24"/>
      <c r="H38" s="22"/>
    </row>
    <row r="39" spans="2:25" x14ac:dyDescent="0.25">
      <c r="B39" s="23"/>
      <c r="C39" s="49" t="str">
        <f t="array" ref="C39">IFERROR(INDEX(T_ART_PAN_LIB,SMALL(IF(T_ART_PAN_RTH&gt;=Table_Panneau!$B$15,IF(T_ART_PAN_RTH&lt;=Table_Panneau!$B$19,IF(T_ART_PAN_MAT=Table_Panneau!$D$15,IF(T_ART_PAN_KRA=Table_Panneau!$D$23,IF(T_ART_PAN_EPA&lt;=Table_Panneau!$B$23,ROW(T_ART_PAN_RTH),""))))),ROW(19:19))),"")</f>
        <v/>
      </c>
      <c r="D39" s="50" t="str">
        <f t="array" ref="D39">IFERROR(INDEX(T_ART_PAN_RTH,SMALL(IF(T_ART_PAN_RTH&gt;=Table_Panneau!$B$15,IF(T_ART_PAN_RTH&lt;=Table_Panneau!$B$19,IF(T_ART_PAN_MAT=Table_Panneau!$D$15,IF(T_ART_PAN_KRA=Table_Panneau!$D$23,IF(T_ART_PAN_EPA&lt;=Table_Panneau!$B$23,ROW(T_ART_PAN_RTH),""))))),ROW(19:19))),"")</f>
        <v/>
      </c>
      <c r="E39" s="50" t="str">
        <f t="array" ref="E39">IFERROR(INDEX(T_ART_PAN_EPA,SMALL(IF(T_ART_PAN_RTH&gt;=Table_Panneau!$B$15,IF(T_ART_PAN_RTH&lt;=Table_Panneau!$B$19,IF(T_ART_PAN_MAT=Table_Panneau!$D$15,IF(T_ART_PAN_KRA=Table_Panneau!$D$23,IF(T_ART_PAN_EPA&lt;=Table_Panneau!$B$23,ROW(T_ART_PAN_RTH),""))))),ROW(19:19))),"")</f>
        <v/>
      </c>
      <c r="F39" s="50" t="str">
        <f t="array" ref="F39">IFERROR(INDEX(T_ART_PAN_COD,SMALL(IF(T_ART_PAN_RTH&gt;=Table_Panneau!$B$15,IF(T_ART_PAN_RTH&lt;=Table_Panneau!$B$19,IF(T_ART_PAN_MAT=Table_Panneau!$D$15,IF(T_ART_PAN_KRA=Table_Panneau!$D$23,IF(T_ART_PAN_EPA&lt;=Table_Panneau!$B$23,ROW(T_ART_PAN_RTH),""))))),ROW(19:19))),"")</f>
        <v/>
      </c>
      <c r="G39" s="24"/>
      <c r="H39" s="22"/>
    </row>
    <row r="40" spans="2:25" x14ac:dyDescent="0.25">
      <c r="B40" s="23"/>
      <c r="C40" s="49" t="str">
        <f t="array" ref="C40">IFERROR(INDEX(T_ART_PAN_LIB,SMALL(IF(T_ART_PAN_RTH&gt;=Table_Panneau!$B$15,IF(T_ART_PAN_RTH&lt;=Table_Panneau!$B$19,IF(T_ART_PAN_MAT=Table_Panneau!$D$15,IF(T_ART_PAN_KRA=Table_Panneau!$D$23,IF(T_ART_PAN_EPA&lt;=Table_Panneau!$B$23,ROW(T_ART_PAN_RTH),""))))),ROW(20:20))),"")</f>
        <v/>
      </c>
      <c r="D40" s="50" t="str">
        <f t="array" ref="D40">IFERROR(INDEX(T_ART_PAN_RTH,SMALL(IF(T_ART_PAN_RTH&gt;=Table_Panneau!$B$15,IF(T_ART_PAN_RTH&lt;=Table_Panneau!$B$19,IF(T_ART_PAN_MAT=Table_Panneau!$D$15,IF(T_ART_PAN_KRA=Table_Panneau!$D$23,IF(T_ART_PAN_EPA&lt;=Table_Panneau!$B$23,ROW(T_ART_PAN_RTH),""))))),ROW(20:20))),"")</f>
        <v/>
      </c>
      <c r="E40" s="50" t="str">
        <f t="array" ref="E40">IFERROR(INDEX(T_ART_PAN_EPA,SMALL(IF(T_ART_PAN_RTH&gt;=Table_Panneau!$B$15,IF(T_ART_PAN_RTH&lt;=Table_Panneau!$B$19,IF(T_ART_PAN_MAT=Table_Panneau!$D$15,IF(T_ART_PAN_KRA=Table_Panneau!$D$23,IF(T_ART_PAN_EPA&lt;=Table_Panneau!$B$23,ROW(T_ART_PAN_RTH),""))))),ROW(20:20))),"")</f>
        <v/>
      </c>
      <c r="F40" s="50" t="str">
        <f t="array" ref="F40">IFERROR(INDEX(T_ART_PAN_COD,SMALL(IF(T_ART_PAN_RTH&gt;=Table_Panneau!$B$15,IF(T_ART_PAN_RTH&lt;=Table_Panneau!$B$19,IF(T_ART_PAN_MAT=Table_Panneau!$D$15,IF(T_ART_PAN_KRA=Table_Panneau!$D$23,IF(T_ART_PAN_EPA&lt;=Table_Panneau!$B$23,ROW(T_ART_PAN_RTH),""))))),ROW(20:20))),"")</f>
        <v/>
      </c>
      <c r="G40" s="24"/>
      <c r="H40" s="22"/>
    </row>
    <row r="41" spans="2:25" ht="15.75" thickBot="1" x14ac:dyDescent="0.3">
      <c r="B41" s="26"/>
      <c r="C41" s="49" t="str">
        <f t="array" ref="C41">IFERROR(INDEX(T_ART_PAN_LIB,SMALL(IF(T_ART_PAN_RTH&gt;=Table_Panneau!$B$15,IF(T_ART_PAN_RTH&lt;=Table_Panneau!$B$19,IF(T_ART_PAN_MAT=Table_Panneau!$D$15,IF(T_ART_PAN_KRA=Table_Panneau!$D$23,IF(T_ART_PAN_EPA&lt;=Table_Panneau!$B$23,ROW(T_ART_PAN_RTH),""))))),ROW(21:21))),"")</f>
        <v/>
      </c>
      <c r="D41" s="50" t="str">
        <f t="array" ref="D41">IFERROR(INDEX(T_ART_PAN_RTH,SMALL(IF(T_ART_PAN_RTH&gt;=Table_Panneau!$B$15,IF(T_ART_PAN_RTH&lt;=Table_Panneau!$B$19,IF(T_ART_PAN_MAT=Table_Panneau!$D$15,IF(T_ART_PAN_KRA=Table_Panneau!$D$23,IF(T_ART_PAN_EPA&lt;=Table_Panneau!$B$23,ROW(T_ART_PAN_RTH),""))))),ROW(21:21))),"")</f>
        <v/>
      </c>
      <c r="E41" s="50" t="str">
        <f t="array" ref="E41">IFERROR(INDEX(T_ART_PAN_EPA,SMALL(IF(T_ART_PAN_RTH&gt;=Table_Panneau!$B$15,IF(T_ART_PAN_RTH&lt;=Table_Panneau!$B$19,IF(T_ART_PAN_MAT=Table_Panneau!$D$15,IF(T_ART_PAN_KRA=Table_Panneau!$D$23,IF(T_ART_PAN_EPA&lt;=Table_Panneau!$B$23,ROW(T_ART_PAN_RTH),""))))),ROW(21:21))),"")</f>
        <v/>
      </c>
      <c r="F41" s="50" t="str">
        <f t="array" ref="F41">IFERROR(INDEX(T_ART_PAN_COD,SMALL(IF(T_ART_PAN_RTH&gt;=Table_Panneau!$B$15,IF(T_ART_PAN_RTH&lt;=Table_Panneau!$B$19,IF(T_ART_PAN_MAT=Table_Panneau!$D$15,IF(T_ART_PAN_KRA=Table_Panneau!$D$23,IF(T_ART_PAN_EPA&lt;=Table_Panneau!$B$23,ROW(T_ART_PAN_RTH),""))))),ROW(21:21))),"")</f>
        <v/>
      </c>
      <c r="G41" s="27"/>
      <c r="H41" s="28"/>
    </row>
    <row r="42" spans="2:25" ht="15.75" thickTop="1" x14ac:dyDescent="0.25">
      <c r="C42" s="40"/>
      <c r="D42" s="40"/>
      <c r="E42" s="40"/>
    </row>
    <row r="43" spans="2:25" x14ac:dyDescent="0.25">
      <c r="C43" s="40"/>
      <c r="D43" s="40"/>
      <c r="E43" s="40"/>
    </row>
    <row r="44" spans="2:25" x14ac:dyDescent="0.25">
      <c r="C44" s="40"/>
      <c r="D44" s="40"/>
      <c r="E44" s="40"/>
    </row>
    <row r="45" spans="2:25" x14ac:dyDescent="0.25">
      <c r="C45" s="40"/>
      <c r="D45" s="40"/>
      <c r="E45" s="40"/>
    </row>
    <row r="46" spans="2:25" x14ac:dyDescent="0.25">
      <c r="C46" s="40"/>
      <c r="D46" s="40"/>
      <c r="E46" s="40"/>
    </row>
    <row r="47" spans="2:25" x14ac:dyDescent="0.25">
      <c r="C47" s="40"/>
      <c r="D47" s="40"/>
      <c r="E47" s="40"/>
    </row>
    <row r="48" spans="2:25" x14ac:dyDescent="0.25">
      <c r="C48" s="40"/>
      <c r="D48" s="40"/>
      <c r="E48" s="40"/>
    </row>
    <row r="49" spans="3:5" x14ac:dyDescent="0.25">
      <c r="C49" s="40"/>
      <c r="D49" s="40"/>
      <c r="E49" s="40"/>
    </row>
    <row r="50" spans="3:5" x14ac:dyDescent="0.25">
      <c r="C50" s="40"/>
      <c r="D50" s="40"/>
      <c r="E50" s="40"/>
    </row>
    <row r="51" spans="3:5" x14ac:dyDescent="0.25">
      <c r="C51" s="40"/>
      <c r="D51" s="40"/>
      <c r="E51" s="40"/>
    </row>
    <row r="52" spans="3:5" x14ac:dyDescent="0.25">
      <c r="C52" s="40"/>
      <c r="D52" s="40"/>
      <c r="E52" s="40"/>
    </row>
    <row r="53" spans="3:5" x14ac:dyDescent="0.25">
      <c r="C53" s="40"/>
      <c r="D53" s="40"/>
      <c r="E53" s="40"/>
    </row>
    <row r="54" spans="3:5" x14ac:dyDescent="0.25">
      <c r="C54" s="40"/>
      <c r="D54" s="40"/>
      <c r="E54" s="40"/>
    </row>
    <row r="55" spans="3:5" x14ac:dyDescent="0.25">
      <c r="C55" s="40"/>
      <c r="D55" s="40"/>
      <c r="E55" s="40"/>
    </row>
    <row r="56" spans="3:5" x14ac:dyDescent="0.25">
      <c r="C56" s="40"/>
      <c r="D56" s="40"/>
      <c r="E56" s="40"/>
    </row>
  </sheetData>
  <mergeCells count="16">
    <mergeCell ref="J5:L5"/>
    <mergeCell ref="B5:D5"/>
    <mergeCell ref="K25:K26"/>
    <mergeCell ref="L25:O26"/>
    <mergeCell ref="B19:C19"/>
    <mergeCell ref="D19:G19"/>
    <mergeCell ref="O6:P6"/>
    <mergeCell ref="O8:P8"/>
    <mergeCell ref="O10:P10"/>
    <mergeCell ref="J19:K19"/>
    <mergeCell ref="L19:O19"/>
    <mergeCell ref="T29:U29"/>
    <mergeCell ref="R19:S19"/>
    <mergeCell ref="T19:W19"/>
    <mergeCell ref="T31:W32"/>
    <mergeCell ref="R5:T5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Drop Down 8">
              <controlPr defaultSize="0" autoLine="0" autoPict="0">
                <anchor moveWithCells="1">
                  <from>
                    <xdr:col>5</xdr:col>
                    <xdr:colOff>0</xdr:colOff>
                    <xdr:row>11</xdr:row>
                    <xdr:rowOff>47625</xdr:rowOff>
                  </from>
                  <to>
                    <xdr:col>7</xdr:col>
                    <xdr:colOff>9525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Drop Down 9">
              <controlPr defaultSize="0" autoLine="0" autoPict="0">
                <anchor moveWithCells="1">
                  <from>
                    <xdr:col>5</xdr:col>
                    <xdr:colOff>0</xdr:colOff>
                    <xdr:row>13</xdr:row>
                    <xdr:rowOff>47625</xdr:rowOff>
                  </from>
                  <to>
                    <xdr:col>7</xdr:col>
                    <xdr:colOff>9525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5</xdr:col>
                    <xdr:colOff>0</xdr:colOff>
                    <xdr:row>15</xdr:row>
                    <xdr:rowOff>47625</xdr:rowOff>
                  </from>
                  <to>
                    <xdr:col>7</xdr:col>
                    <xdr:colOff>9525</xdr:colOff>
                    <xdr:row>15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637"/>
  <sheetViews>
    <sheetView workbookViewId="0">
      <selection activeCell="G16" sqref="G16"/>
    </sheetView>
  </sheetViews>
  <sheetFormatPr baseColWidth="10" defaultRowHeight="15" x14ac:dyDescent="0.25"/>
  <cols>
    <col min="2" max="2" width="23.42578125" bestFit="1" customWidth="1"/>
    <col min="6" max="6" width="20.85546875" bestFit="1" customWidth="1"/>
    <col min="7" max="7" width="10.5703125" bestFit="1" customWidth="1"/>
    <col min="8" max="8" width="9.5703125" customWidth="1"/>
    <col min="10" max="10" width="14.5703125" bestFit="1" customWidth="1"/>
    <col min="13" max="13" width="8.7109375" style="3" bestFit="1" customWidth="1"/>
    <col min="14" max="14" width="4.85546875" style="3" customWidth="1"/>
    <col min="15" max="15" width="52.85546875" style="40" bestFit="1" customWidth="1"/>
    <col min="16" max="16" width="8.140625" customWidth="1"/>
  </cols>
  <sheetData>
    <row r="2" spans="2:17" x14ac:dyDescent="0.25">
      <c r="B2" s="15" t="s">
        <v>137</v>
      </c>
      <c r="C2" s="9" t="s">
        <v>149</v>
      </c>
      <c r="D2" s="9" t="s">
        <v>165</v>
      </c>
      <c r="F2" s="15" t="s">
        <v>150</v>
      </c>
      <c r="G2" s="9" t="s">
        <v>149</v>
      </c>
      <c r="H2" s="36" t="s">
        <v>165</v>
      </c>
      <c r="J2" s="15" t="s">
        <v>153</v>
      </c>
      <c r="K2" s="9" t="s">
        <v>149</v>
      </c>
      <c r="L2" s="37" t="s">
        <v>165</v>
      </c>
    </row>
    <row r="3" spans="2:17" x14ac:dyDescent="0.25">
      <c r="B3" s="6" t="s">
        <v>139</v>
      </c>
      <c r="C3" s="16">
        <v>1</v>
      </c>
      <c r="D3" s="16" t="s">
        <v>166</v>
      </c>
      <c r="F3" s="18" t="s">
        <v>145</v>
      </c>
      <c r="G3" s="18">
        <v>1</v>
      </c>
      <c r="H3" s="18" t="s">
        <v>2</v>
      </c>
      <c r="J3" s="18" t="s">
        <v>157</v>
      </c>
      <c r="K3" s="18">
        <v>1</v>
      </c>
      <c r="L3" s="18" t="s">
        <v>172</v>
      </c>
    </row>
    <row r="4" spans="2:17" x14ac:dyDescent="0.25">
      <c r="B4" s="6" t="s">
        <v>138</v>
      </c>
      <c r="C4" s="16">
        <v>2</v>
      </c>
      <c r="D4" s="16" t="s">
        <v>167</v>
      </c>
      <c r="F4" s="16" t="s">
        <v>146</v>
      </c>
      <c r="G4" s="16">
        <v>2</v>
      </c>
      <c r="H4" s="16" t="s">
        <v>36</v>
      </c>
      <c r="J4" s="16" t="s">
        <v>158</v>
      </c>
      <c r="K4" s="16">
        <v>2</v>
      </c>
      <c r="L4" s="17" t="s">
        <v>173</v>
      </c>
    </row>
    <row r="5" spans="2:17" x14ac:dyDescent="0.25">
      <c r="B5" s="6" t="s">
        <v>140</v>
      </c>
      <c r="C5" s="16">
        <v>3</v>
      </c>
      <c r="D5" s="16" t="s">
        <v>168</v>
      </c>
      <c r="F5" s="17" t="s">
        <v>147</v>
      </c>
      <c r="G5" s="17">
        <v>3</v>
      </c>
      <c r="H5" s="17" t="s">
        <v>174</v>
      </c>
      <c r="J5" s="4"/>
      <c r="K5" s="10"/>
      <c r="L5" s="5"/>
    </row>
    <row r="6" spans="2:17" x14ac:dyDescent="0.25">
      <c r="B6" s="6" t="s">
        <v>141</v>
      </c>
      <c r="C6" s="16">
        <v>4</v>
      </c>
      <c r="D6" s="16" t="s">
        <v>169</v>
      </c>
      <c r="F6" s="6"/>
      <c r="G6" s="7"/>
      <c r="H6" s="5"/>
      <c r="J6" s="9">
        <v>2</v>
      </c>
      <c r="K6" s="14"/>
      <c r="L6" s="13"/>
    </row>
    <row r="7" spans="2:17" x14ac:dyDescent="0.25">
      <c r="B7" s="6" t="s">
        <v>142</v>
      </c>
      <c r="C7" s="16">
        <v>5</v>
      </c>
      <c r="D7" s="16" t="s">
        <v>170</v>
      </c>
      <c r="F7" s="9">
        <v>1</v>
      </c>
      <c r="G7" s="14"/>
      <c r="H7" s="13"/>
    </row>
    <row r="8" spans="2:17" x14ac:dyDescent="0.25">
      <c r="B8" s="16" t="s">
        <v>143</v>
      </c>
      <c r="C8" s="16">
        <v>6</v>
      </c>
      <c r="D8" s="16" t="s">
        <v>171</v>
      </c>
    </row>
    <row r="9" spans="2:17" x14ac:dyDescent="0.25">
      <c r="B9" s="17" t="s">
        <v>304</v>
      </c>
      <c r="C9" s="17">
        <v>7</v>
      </c>
      <c r="D9" s="17" t="s">
        <v>305</v>
      </c>
      <c r="F9" s="34"/>
      <c r="G9" s="7"/>
      <c r="H9" s="7"/>
    </row>
    <row r="10" spans="2:17" x14ac:dyDescent="0.25">
      <c r="B10" s="6"/>
      <c r="C10" s="7"/>
      <c r="D10" s="8"/>
      <c r="F10" s="7"/>
      <c r="G10" s="7"/>
      <c r="H10" s="7"/>
    </row>
    <row r="11" spans="2:17" x14ac:dyDescent="0.25">
      <c r="B11" s="9">
        <v>4</v>
      </c>
      <c r="C11" s="14"/>
      <c r="D11" s="13"/>
      <c r="F11" s="7"/>
      <c r="G11" s="7"/>
      <c r="H11" s="7"/>
    </row>
    <row r="12" spans="2:17" x14ac:dyDescent="0.25">
      <c r="B12" s="10"/>
      <c r="C12" s="10"/>
      <c r="D12" s="7"/>
      <c r="F12" s="7"/>
      <c r="G12" s="7"/>
      <c r="H12" s="7"/>
    </row>
    <row r="13" spans="2:17" x14ac:dyDescent="0.25">
      <c r="C13" s="7"/>
      <c r="D13" s="7"/>
      <c r="G13" s="7"/>
      <c r="H13" s="7"/>
      <c r="M13" s="46"/>
      <c r="N13" s="46"/>
      <c r="O13" s="47"/>
      <c r="P13" s="30"/>
      <c r="Q13" s="30"/>
    </row>
    <row r="14" spans="2:17" ht="15.75" thickBot="1" x14ac:dyDescent="0.3">
      <c r="B14" s="34" t="s">
        <v>162</v>
      </c>
      <c r="D14" s="30" t="s">
        <v>152</v>
      </c>
      <c r="G14" s="7"/>
      <c r="H14" s="7"/>
      <c r="M14" s="40"/>
      <c r="N14" s="40"/>
    </row>
    <row r="15" spans="2:17" ht="15.75" thickBot="1" x14ac:dyDescent="0.3">
      <c r="B15" s="31">
        <f>SUM('Resistance Thermique'!G6)</f>
        <v>2</v>
      </c>
      <c r="D15" s="29" t="str">
        <f>IF(B11=1,D3,IF(B11=2,D4,IF(B11=3,D5,IF(B11=4,D6,IF(B11=5,D7,IF(B11=6,D8,IF(B11=7,D9,)))))))</f>
        <v>FDB</v>
      </c>
      <c r="G15" s="7"/>
      <c r="M15" s="40"/>
      <c r="N15" s="40"/>
    </row>
    <row r="16" spans="2:17" x14ac:dyDescent="0.25">
      <c r="G16" s="7"/>
      <c r="M16" s="40"/>
      <c r="N16" s="40"/>
    </row>
    <row r="17" spans="2:14" x14ac:dyDescent="0.25">
      <c r="G17" s="7"/>
      <c r="M17" s="40"/>
      <c r="N17" s="40"/>
    </row>
    <row r="18" spans="2:14" ht="15.75" thickBot="1" x14ac:dyDescent="0.3">
      <c r="B18" s="34" t="s">
        <v>163</v>
      </c>
      <c r="D18" s="30" t="s">
        <v>176</v>
      </c>
      <c r="G18" s="7"/>
      <c r="M18" s="40"/>
      <c r="N18" s="40"/>
    </row>
    <row r="19" spans="2:14" ht="15.75" thickBot="1" x14ac:dyDescent="0.3">
      <c r="B19" s="31">
        <f>SUM('Resistance Thermique'!G8)</f>
        <v>8</v>
      </c>
      <c r="D19" s="29" t="str">
        <f>IF(F7=1,H3,IF(F7=2,H4,IF(F7=3,H5)))</f>
        <v>D</v>
      </c>
      <c r="G19" s="7"/>
      <c r="M19" s="40"/>
      <c r="N19" s="40"/>
    </row>
    <row r="20" spans="2:14" x14ac:dyDescent="0.25">
      <c r="G20" s="7"/>
      <c r="M20" s="40"/>
      <c r="N20" s="40"/>
    </row>
    <row r="21" spans="2:14" x14ac:dyDescent="0.25">
      <c r="G21" s="7"/>
      <c r="M21" s="40"/>
      <c r="N21" s="40"/>
    </row>
    <row r="22" spans="2:14" ht="15.75" thickBot="1" x14ac:dyDescent="0.3">
      <c r="B22" s="34" t="s">
        <v>164</v>
      </c>
      <c r="D22" s="30" t="s">
        <v>175</v>
      </c>
      <c r="G22" s="7"/>
      <c r="M22" s="40"/>
      <c r="N22" s="40"/>
    </row>
    <row r="23" spans="2:14" ht="15.75" thickBot="1" x14ac:dyDescent="0.3">
      <c r="B23" s="31">
        <f>SUM('Resistance Thermique'!$G$10)</f>
        <v>80</v>
      </c>
      <c r="D23" s="29" t="str">
        <f>IF(J6=1,L3,IF(J6=2,L4))</f>
        <v>N</v>
      </c>
      <c r="G23" s="7"/>
      <c r="M23" s="40"/>
      <c r="N23" s="40"/>
    </row>
    <row r="24" spans="2:14" x14ac:dyDescent="0.25">
      <c r="G24" s="7"/>
      <c r="M24" s="40"/>
      <c r="N24" s="40"/>
    </row>
    <row r="25" spans="2:14" x14ac:dyDescent="0.25">
      <c r="G25" s="7"/>
      <c r="M25" s="40"/>
      <c r="N25" s="40"/>
    </row>
    <row r="26" spans="2:14" x14ac:dyDescent="0.25">
      <c r="G26" s="7"/>
      <c r="M26" s="40"/>
      <c r="N26" s="40"/>
    </row>
    <row r="27" spans="2:14" x14ac:dyDescent="0.25">
      <c r="G27" s="7"/>
      <c r="M27" s="40"/>
      <c r="N27" s="40"/>
    </row>
    <row r="28" spans="2:14" x14ac:dyDescent="0.25">
      <c r="G28" s="7"/>
      <c r="M28" s="40"/>
      <c r="N28" s="40"/>
    </row>
    <row r="29" spans="2:14" x14ac:dyDescent="0.25">
      <c r="G29" s="7"/>
      <c r="M29" s="40"/>
      <c r="N29" s="40"/>
    </row>
    <row r="30" spans="2:14" x14ac:dyDescent="0.25">
      <c r="G30" s="7"/>
      <c r="M30" s="40"/>
      <c r="N30" s="40"/>
    </row>
    <row r="31" spans="2:14" x14ac:dyDescent="0.25">
      <c r="G31" s="7"/>
      <c r="M31" s="40"/>
      <c r="N31" s="40"/>
    </row>
    <row r="32" spans="2:14" x14ac:dyDescent="0.25">
      <c r="G32" s="7"/>
      <c r="M32" s="40"/>
      <c r="N32" s="40"/>
    </row>
    <row r="33" spans="7:14" x14ac:dyDescent="0.25">
      <c r="G33" s="7"/>
      <c r="M33" s="40"/>
      <c r="N33" s="40"/>
    </row>
    <row r="34" spans="7:14" x14ac:dyDescent="0.25">
      <c r="G34" s="7"/>
      <c r="M34" s="40"/>
      <c r="N34" s="40"/>
    </row>
    <row r="35" spans="7:14" x14ac:dyDescent="0.25">
      <c r="M35" s="40"/>
      <c r="N35" s="40"/>
    </row>
    <row r="36" spans="7:14" x14ac:dyDescent="0.25">
      <c r="M36" s="40"/>
      <c r="N36" s="40"/>
    </row>
    <row r="37" spans="7:14" x14ac:dyDescent="0.25">
      <c r="M37" s="40"/>
      <c r="N37" s="40"/>
    </row>
    <row r="38" spans="7:14" x14ac:dyDescent="0.25">
      <c r="M38" s="40"/>
      <c r="N38" s="40"/>
    </row>
    <row r="39" spans="7:14" x14ac:dyDescent="0.25">
      <c r="M39" s="40"/>
      <c r="N39" s="40"/>
    </row>
    <row r="40" spans="7:14" x14ac:dyDescent="0.25">
      <c r="M40" s="40"/>
      <c r="N40" s="40"/>
    </row>
    <row r="41" spans="7:14" x14ac:dyDescent="0.25">
      <c r="M41" s="40"/>
      <c r="N41" s="40"/>
    </row>
    <row r="42" spans="7:14" x14ac:dyDescent="0.25">
      <c r="M42" s="40"/>
      <c r="N42" s="40"/>
    </row>
    <row r="43" spans="7:14" x14ac:dyDescent="0.25">
      <c r="M43" s="40"/>
      <c r="N43" s="40"/>
    </row>
    <row r="44" spans="7:14" x14ac:dyDescent="0.25">
      <c r="M44" s="40"/>
      <c r="N44" s="40"/>
    </row>
    <row r="45" spans="7:14" x14ac:dyDescent="0.25">
      <c r="M45" s="40"/>
      <c r="N45" s="40"/>
    </row>
    <row r="46" spans="7:14" x14ac:dyDescent="0.25">
      <c r="M46" s="40"/>
      <c r="N46" s="40"/>
    </row>
    <row r="47" spans="7:14" x14ac:dyDescent="0.25">
      <c r="M47" s="40"/>
      <c r="N47" s="40"/>
    </row>
    <row r="48" spans="7:14" x14ac:dyDescent="0.25">
      <c r="M48" s="40"/>
      <c r="N48" s="40"/>
    </row>
    <row r="49" spans="13:14" x14ac:dyDescent="0.25">
      <c r="M49" s="40"/>
      <c r="N49" s="40"/>
    </row>
    <row r="50" spans="13:14" x14ac:dyDescent="0.25">
      <c r="M50" s="40"/>
      <c r="N50" s="40"/>
    </row>
    <row r="51" spans="13:14" x14ac:dyDescent="0.25">
      <c r="M51" s="40"/>
      <c r="N51" s="40"/>
    </row>
    <row r="52" spans="13:14" x14ac:dyDescent="0.25">
      <c r="M52" s="40"/>
      <c r="N52" s="40"/>
    </row>
    <row r="53" spans="13:14" x14ac:dyDescent="0.25">
      <c r="M53" s="40"/>
      <c r="N53" s="40"/>
    </row>
    <row r="54" spans="13:14" x14ac:dyDescent="0.25">
      <c r="M54" s="40"/>
      <c r="N54" s="40"/>
    </row>
    <row r="55" spans="13:14" x14ac:dyDescent="0.25">
      <c r="M55" s="40"/>
      <c r="N55" s="40"/>
    </row>
    <row r="56" spans="13:14" x14ac:dyDescent="0.25">
      <c r="M56" s="40"/>
      <c r="N56" s="40"/>
    </row>
    <row r="57" spans="13:14" x14ac:dyDescent="0.25">
      <c r="M57" s="40"/>
      <c r="N57" s="40"/>
    </row>
    <row r="58" spans="13:14" x14ac:dyDescent="0.25">
      <c r="M58" s="40"/>
      <c r="N58" s="40"/>
    </row>
    <row r="59" spans="13:14" x14ac:dyDescent="0.25">
      <c r="M59" s="40"/>
      <c r="N59" s="40"/>
    </row>
    <row r="60" spans="13:14" x14ac:dyDescent="0.25">
      <c r="M60" s="40"/>
      <c r="N60" s="40"/>
    </row>
    <row r="61" spans="13:14" x14ac:dyDescent="0.25">
      <c r="M61" s="40"/>
      <c r="N61" s="40"/>
    </row>
    <row r="62" spans="13:14" x14ac:dyDescent="0.25">
      <c r="M62" s="40"/>
      <c r="N62" s="40"/>
    </row>
    <row r="63" spans="13:14" x14ac:dyDescent="0.25">
      <c r="M63" s="40"/>
      <c r="N63" s="40"/>
    </row>
    <row r="64" spans="13:14" x14ac:dyDescent="0.25">
      <c r="M64" s="40"/>
      <c r="N64" s="40"/>
    </row>
    <row r="65" spans="13:14" x14ac:dyDescent="0.25">
      <c r="M65" s="40"/>
      <c r="N65" s="40"/>
    </row>
    <row r="66" spans="13:14" x14ac:dyDescent="0.25">
      <c r="M66" s="40"/>
      <c r="N66" s="40"/>
    </row>
    <row r="67" spans="13:14" x14ac:dyDescent="0.25">
      <c r="M67" s="40"/>
      <c r="N67" s="40"/>
    </row>
    <row r="68" spans="13:14" x14ac:dyDescent="0.25">
      <c r="M68" s="40"/>
      <c r="N68" s="40"/>
    </row>
    <row r="69" spans="13:14" x14ac:dyDescent="0.25">
      <c r="M69" s="40"/>
      <c r="N69" s="40"/>
    </row>
    <row r="70" spans="13:14" x14ac:dyDescent="0.25">
      <c r="M70" s="40"/>
      <c r="N70" s="40"/>
    </row>
    <row r="71" spans="13:14" x14ac:dyDescent="0.25">
      <c r="M71" s="40"/>
      <c r="N71" s="40"/>
    </row>
    <row r="72" spans="13:14" x14ac:dyDescent="0.25">
      <c r="M72" s="40"/>
      <c r="N72" s="40"/>
    </row>
    <row r="73" spans="13:14" x14ac:dyDescent="0.25">
      <c r="M73" s="40"/>
      <c r="N73" s="40"/>
    </row>
    <row r="74" spans="13:14" x14ac:dyDescent="0.25">
      <c r="M74" s="40"/>
      <c r="N74" s="40"/>
    </row>
    <row r="75" spans="13:14" x14ac:dyDescent="0.25">
      <c r="M75" s="40"/>
      <c r="N75" s="40"/>
    </row>
    <row r="76" spans="13:14" x14ac:dyDescent="0.25">
      <c r="M76" s="40"/>
      <c r="N76" s="40"/>
    </row>
    <row r="77" spans="13:14" x14ac:dyDescent="0.25">
      <c r="M77" s="40"/>
      <c r="N77" s="40"/>
    </row>
    <row r="78" spans="13:14" x14ac:dyDescent="0.25">
      <c r="M78" s="40"/>
      <c r="N78" s="40"/>
    </row>
    <row r="79" spans="13:14" x14ac:dyDescent="0.25">
      <c r="M79" s="40"/>
      <c r="N79" s="40"/>
    </row>
    <row r="80" spans="13:14" x14ac:dyDescent="0.25">
      <c r="M80" s="40"/>
      <c r="N80" s="40"/>
    </row>
    <row r="81" spans="13:14" x14ac:dyDescent="0.25">
      <c r="M81" s="40"/>
      <c r="N81" s="40"/>
    </row>
    <row r="82" spans="13:14" x14ac:dyDescent="0.25">
      <c r="M82" s="40"/>
      <c r="N82" s="40"/>
    </row>
    <row r="83" spans="13:14" x14ac:dyDescent="0.25">
      <c r="M83" s="40"/>
      <c r="N83" s="40"/>
    </row>
    <row r="84" spans="13:14" x14ac:dyDescent="0.25">
      <c r="M84" s="40"/>
      <c r="N84" s="40"/>
    </row>
    <row r="85" spans="13:14" x14ac:dyDescent="0.25">
      <c r="M85" s="40"/>
      <c r="N85" s="40"/>
    </row>
    <row r="86" spans="13:14" x14ac:dyDescent="0.25">
      <c r="M86" s="40"/>
      <c r="N86" s="40"/>
    </row>
    <row r="87" spans="13:14" x14ac:dyDescent="0.25">
      <c r="M87" s="40"/>
      <c r="N87" s="40"/>
    </row>
    <row r="88" spans="13:14" x14ac:dyDescent="0.25">
      <c r="M88" s="40"/>
      <c r="N88" s="40"/>
    </row>
    <row r="89" spans="13:14" x14ac:dyDescent="0.25">
      <c r="M89" s="40"/>
      <c r="N89" s="40"/>
    </row>
    <row r="90" spans="13:14" x14ac:dyDescent="0.25">
      <c r="M90" s="40"/>
      <c r="N90" s="40"/>
    </row>
    <row r="91" spans="13:14" x14ac:dyDescent="0.25">
      <c r="M91" s="40"/>
      <c r="N91" s="40"/>
    </row>
    <row r="92" spans="13:14" x14ac:dyDescent="0.25">
      <c r="M92" s="40"/>
      <c r="N92" s="40"/>
    </row>
    <row r="93" spans="13:14" x14ac:dyDescent="0.25">
      <c r="M93" s="40"/>
      <c r="N93" s="40"/>
    </row>
    <row r="94" spans="13:14" x14ac:dyDescent="0.25">
      <c r="M94" s="40"/>
      <c r="N94" s="40"/>
    </row>
    <row r="95" spans="13:14" x14ac:dyDescent="0.25">
      <c r="M95" s="40"/>
      <c r="N95" s="40"/>
    </row>
    <row r="96" spans="13:14" x14ac:dyDescent="0.25">
      <c r="M96" s="40"/>
      <c r="N96" s="40"/>
    </row>
    <row r="97" spans="13:14" x14ac:dyDescent="0.25">
      <c r="M97" s="40"/>
      <c r="N97" s="40"/>
    </row>
    <row r="98" spans="13:14" x14ac:dyDescent="0.25">
      <c r="M98" s="40"/>
      <c r="N98" s="40"/>
    </row>
    <row r="99" spans="13:14" x14ac:dyDescent="0.25">
      <c r="M99" s="40"/>
      <c r="N99" s="40"/>
    </row>
    <row r="100" spans="13:14" x14ac:dyDescent="0.25">
      <c r="M100" s="40"/>
      <c r="N100" s="40"/>
    </row>
    <row r="101" spans="13:14" x14ac:dyDescent="0.25">
      <c r="M101" s="40"/>
      <c r="N101" s="40"/>
    </row>
    <row r="102" spans="13:14" x14ac:dyDescent="0.25">
      <c r="M102" s="40"/>
      <c r="N102" s="40"/>
    </row>
    <row r="103" spans="13:14" x14ac:dyDescent="0.25">
      <c r="M103" s="40"/>
      <c r="N103" s="40"/>
    </row>
    <row r="104" spans="13:14" x14ac:dyDescent="0.25">
      <c r="M104" s="40"/>
      <c r="N104" s="40"/>
    </row>
    <row r="105" spans="13:14" x14ac:dyDescent="0.25">
      <c r="M105" s="40"/>
      <c r="N105" s="40"/>
    </row>
    <row r="106" spans="13:14" x14ac:dyDescent="0.25">
      <c r="M106" s="40"/>
      <c r="N106" s="40"/>
    </row>
    <row r="107" spans="13:14" x14ac:dyDescent="0.25">
      <c r="M107" s="40"/>
      <c r="N107" s="40"/>
    </row>
    <row r="108" spans="13:14" x14ac:dyDescent="0.25">
      <c r="M108" s="40"/>
      <c r="N108" s="40"/>
    </row>
    <row r="109" spans="13:14" x14ac:dyDescent="0.25">
      <c r="M109" s="40"/>
      <c r="N109" s="40"/>
    </row>
    <row r="110" spans="13:14" x14ac:dyDescent="0.25">
      <c r="M110" s="40"/>
      <c r="N110" s="40"/>
    </row>
    <row r="111" spans="13:14" x14ac:dyDescent="0.25">
      <c r="M111" s="40"/>
      <c r="N111" s="40"/>
    </row>
    <row r="112" spans="13:14" x14ac:dyDescent="0.25">
      <c r="M112" s="40"/>
      <c r="N112" s="40"/>
    </row>
    <row r="113" spans="13:14" x14ac:dyDescent="0.25">
      <c r="M113" s="40"/>
      <c r="N113" s="40"/>
    </row>
    <row r="114" spans="13:14" x14ac:dyDescent="0.25">
      <c r="M114" s="40"/>
      <c r="N114" s="40"/>
    </row>
    <row r="115" spans="13:14" x14ac:dyDescent="0.25">
      <c r="M115" s="40"/>
      <c r="N115" s="40"/>
    </row>
    <row r="116" spans="13:14" x14ac:dyDescent="0.25">
      <c r="M116" s="40"/>
      <c r="N116" s="40"/>
    </row>
    <row r="117" spans="13:14" x14ac:dyDescent="0.25">
      <c r="M117" s="40"/>
      <c r="N117" s="40"/>
    </row>
    <row r="118" spans="13:14" x14ac:dyDescent="0.25">
      <c r="M118" s="40"/>
      <c r="N118" s="40"/>
    </row>
    <row r="119" spans="13:14" x14ac:dyDescent="0.25">
      <c r="M119" s="40"/>
      <c r="N119" s="40"/>
    </row>
    <row r="120" spans="13:14" x14ac:dyDescent="0.25">
      <c r="M120" s="40"/>
      <c r="N120" s="40"/>
    </row>
    <row r="121" spans="13:14" x14ac:dyDescent="0.25">
      <c r="M121" s="40"/>
      <c r="N121" s="40"/>
    </row>
    <row r="122" spans="13:14" x14ac:dyDescent="0.25">
      <c r="M122" s="40"/>
      <c r="N122" s="40"/>
    </row>
    <row r="123" spans="13:14" x14ac:dyDescent="0.25">
      <c r="M123" s="40"/>
      <c r="N123" s="40"/>
    </row>
    <row r="124" spans="13:14" x14ac:dyDescent="0.25">
      <c r="M124" s="40"/>
      <c r="N124" s="40"/>
    </row>
    <row r="125" spans="13:14" x14ac:dyDescent="0.25">
      <c r="M125" s="40"/>
      <c r="N125" s="40"/>
    </row>
    <row r="126" spans="13:14" x14ac:dyDescent="0.25">
      <c r="M126" s="40"/>
      <c r="N126" s="40"/>
    </row>
    <row r="127" spans="13:14" x14ac:dyDescent="0.25">
      <c r="M127" s="40"/>
      <c r="N127" s="40"/>
    </row>
    <row r="128" spans="13:14" x14ac:dyDescent="0.25">
      <c r="M128" s="40"/>
      <c r="N128" s="40"/>
    </row>
    <row r="129" spans="13:14" x14ac:dyDescent="0.25">
      <c r="M129" s="40"/>
      <c r="N129" s="40"/>
    </row>
    <row r="130" spans="13:14" x14ac:dyDescent="0.25">
      <c r="M130" s="40"/>
      <c r="N130" s="40"/>
    </row>
    <row r="131" spans="13:14" x14ac:dyDescent="0.25">
      <c r="M131" s="40"/>
      <c r="N131" s="40"/>
    </row>
    <row r="132" spans="13:14" x14ac:dyDescent="0.25">
      <c r="M132" s="40"/>
      <c r="N132" s="40"/>
    </row>
    <row r="133" spans="13:14" x14ac:dyDescent="0.25">
      <c r="M133" s="40"/>
      <c r="N133" s="40"/>
    </row>
    <row r="134" spans="13:14" x14ac:dyDescent="0.25">
      <c r="M134" s="40"/>
      <c r="N134" s="40"/>
    </row>
    <row r="135" spans="13:14" x14ac:dyDescent="0.25">
      <c r="M135" s="40"/>
      <c r="N135" s="40"/>
    </row>
    <row r="136" spans="13:14" x14ac:dyDescent="0.25">
      <c r="M136" s="40"/>
      <c r="N136" s="40"/>
    </row>
    <row r="137" spans="13:14" x14ac:dyDescent="0.25">
      <c r="M137" s="40"/>
      <c r="N137" s="40"/>
    </row>
    <row r="138" spans="13:14" x14ac:dyDescent="0.25">
      <c r="M138" s="40"/>
      <c r="N138" s="40"/>
    </row>
    <row r="139" spans="13:14" x14ac:dyDescent="0.25">
      <c r="M139" s="40"/>
      <c r="N139" s="40"/>
    </row>
    <row r="140" spans="13:14" x14ac:dyDescent="0.25">
      <c r="M140" s="40"/>
      <c r="N140" s="40"/>
    </row>
    <row r="141" spans="13:14" x14ac:dyDescent="0.25">
      <c r="M141" s="40"/>
      <c r="N141" s="40"/>
    </row>
    <row r="142" spans="13:14" x14ac:dyDescent="0.25">
      <c r="M142" s="40"/>
      <c r="N142" s="40"/>
    </row>
    <row r="143" spans="13:14" x14ac:dyDescent="0.25">
      <c r="M143" s="40"/>
      <c r="N143" s="40"/>
    </row>
    <row r="144" spans="13:14" x14ac:dyDescent="0.25">
      <c r="M144" s="40"/>
      <c r="N144" s="40"/>
    </row>
    <row r="145" spans="13:14" x14ac:dyDescent="0.25">
      <c r="M145" s="40"/>
      <c r="N145" s="40"/>
    </row>
    <row r="146" spans="13:14" x14ac:dyDescent="0.25">
      <c r="M146" s="40"/>
      <c r="N146" s="40"/>
    </row>
    <row r="147" spans="13:14" x14ac:dyDescent="0.25">
      <c r="M147" s="40"/>
      <c r="N147" s="40"/>
    </row>
    <row r="148" spans="13:14" x14ac:dyDescent="0.25">
      <c r="M148" s="40"/>
      <c r="N148" s="40"/>
    </row>
    <row r="149" spans="13:14" x14ac:dyDescent="0.25">
      <c r="M149" s="40"/>
      <c r="N149" s="40"/>
    </row>
    <row r="150" spans="13:14" x14ac:dyDescent="0.25">
      <c r="M150" s="40"/>
      <c r="N150" s="40"/>
    </row>
    <row r="151" spans="13:14" x14ac:dyDescent="0.25">
      <c r="M151" s="40"/>
      <c r="N151" s="40"/>
    </row>
    <row r="152" spans="13:14" x14ac:dyDescent="0.25">
      <c r="M152" s="40"/>
      <c r="N152" s="40"/>
    </row>
    <row r="153" spans="13:14" x14ac:dyDescent="0.25">
      <c r="M153" s="40"/>
      <c r="N153" s="40"/>
    </row>
    <row r="154" spans="13:14" x14ac:dyDescent="0.25">
      <c r="M154" s="40"/>
      <c r="N154" s="40"/>
    </row>
    <row r="155" spans="13:14" x14ac:dyDescent="0.25">
      <c r="M155" s="40"/>
      <c r="N155" s="40"/>
    </row>
    <row r="156" spans="13:14" x14ac:dyDescent="0.25">
      <c r="M156" s="40"/>
      <c r="N156" s="40"/>
    </row>
    <row r="157" spans="13:14" x14ac:dyDescent="0.25">
      <c r="M157" s="40"/>
      <c r="N157" s="40"/>
    </row>
    <row r="158" spans="13:14" x14ac:dyDescent="0.25">
      <c r="M158" s="40"/>
      <c r="N158" s="40"/>
    </row>
    <row r="159" spans="13:14" x14ac:dyDescent="0.25">
      <c r="M159" s="40"/>
      <c r="N159" s="40"/>
    </row>
    <row r="160" spans="13:14" x14ac:dyDescent="0.25">
      <c r="M160" s="40"/>
      <c r="N160" s="40"/>
    </row>
    <row r="161" spans="13:14" x14ac:dyDescent="0.25">
      <c r="M161" s="40"/>
      <c r="N161" s="40"/>
    </row>
    <row r="162" spans="13:14" x14ac:dyDescent="0.25">
      <c r="M162" s="40"/>
      <c r="N162" s="40"/>
    </row>
    <row r="163" spans="13:14" x14ac:dyDescent="0.25">
      <c r="M163" s="40"/>
      <c r="N163" s="40"/>
    </row>
    <row r="164" spans="13:14" x14ac:dyDescent="0.25">
      <c r="M164" s="40"/>
      <c r="N164" s="40"/>
    </row>
    <row r="165" spans="13:14" x14ac:dyDescent="0.25">
      <c r="M165" s="40"/>
      <c r="N165" s="40"/>
    </row>
    <row r="166" spans="13:14" x14ac:dyDescent="0.25">
      <c r="M166" s="40"/>
      <c r="N166" s="40"/>
    </row>
    <row r="167" spans="13:14" x14ac:dyDescent="0.25">
      <c r="M167" s="40"/>
      <c r="N167" s="40"/>
    </row>
    <row r="168" spans="13:14" x14ac:dyDescent="0.25">
      <c r="M168" s="40"/>
      <c r="N168" s="40"/>
    </row>
    <row r="169" spans="13:14" x14ac:dyDescent="0.25">
      <c r="M169" s="40"/>
      <c r="N169" s="40"/>
    </row>
    <row r="170" spans="13:14" x14ac:dyDescent="0.25">
      <c r="M170" s="40"/>
      <c r="N170" s="40"/>
    </row>
    <row r="171" spans="13:14" x14ac:dyDescent="0.25">
      <c r="M171" s="40"/>
      <c r="N171" s="40"/>
    </row>
    <row r="172" spans="13:14" x14ac:dyDescent="0.25">
      <c r="M172" s="40"/>
      <c r="N172" s="40"/>
    </row>
    <row r="173" spans="13:14" x14ac:dyDescent="0.25">
      <c r="M173" s="40"/>
      <c r="N173" s="40"/>
    </row>
    <row r="174" spans="13:14" x14ac:dyDescent="0.25">
      <c r="M174" s="40"/>
      <c r="N174" s="40"/>
    </row>
    <row r="175" spans="13:14" x14ac:dyDescent="0.25">
      <c r="M175" s="40"/>
      <c r="N175" s="40"/>
    </row>
    <row r="176" spans="13:14" x14ac:dyDescent="0.25">
      <c r="M176" s="40"/>
      <c r="N176" s="40"/>
    </row>
    <row r="177" spans="13:14" x14ac:dyDescent="0.25">
      <c r="M177" s="40"/>
      <c r="N177" s="40"/>
    </row>
    <row r="178" spans="13:14" x14ac:dyDescent="0.25">
      <c r="M178" s="40"/>
      <c r="N178" s="40"/>
    </row>
    <row r="179" spans="13:14" x14ac:dyDescent="0.25">
      <c r="M179" s="40"/>
      <c r="N179" s="40"/>
    </row>
    <row r="180" spans="13:14" x14ac:dyDescent="0.25">
      <c r="M180" s="40"/>
      <c r="N180" s="40"/>
    </row>
    <row r="181" spans="13:14" x14ac:dyDescent="0.25">
      <c r="M181" s="40"/>
      <c r="N181" s="40"/>
    </row>
    <row r="182" spans="13:14" x14ac:dyDescent="0.25">
      <c r="M182" s="40"/>
      <c r="N182" s="40"/>
    </row>
    <row r="183" spans="13:14" x14ac:dyDescent="0.25">
      <c r="M183" s="40"/>
      <c r="N183" s="40"/>
    </row>
    <row r="184" spans="13:14" x14ac:dyDescent="0.25">
      <c r="M184" s="40"/>
      <c r="N184" s="40"/>
    </row>
    <row r="185" spans="13:14" x14ac:dyDescent="0.25">
      <c r="M185" s="40"/>
      <c r="N185" s="40"/>
    </row>
    <row r="186" spans="13:14" x14ac:dyDescent="0.25">
      <c r="M186" s="40"/>
      <c r="N186" s="40"/>
    </row>
    <row r="187" spans="13:14" x14ac:dyDescent="0.25">
      <c r="M187" s="40"/>
      <c r="N187" s="40"/>
    </row>
    <row r="188" spans="13:14" x14ac:dyDescent="0.25">
      <c r="M188" s="40"/>
      <c r="N188" s="40"/>
    </row>
    <row r="189" spans="13:14" x14ac:dyDescent="0.25">
      <c r="M189" s="40"/>
      <c r="N189" s="40"/>
    </row>
    <row r="190" spans="13:14" x14ac:dyDescent="0.25">
      <c r="M190" s="40"/>
      <c r="N190" s="40"/>
    </row>
    <row r="191" spans="13:14" x14ac:dyDescent="0.25">
      <c r="M191" s="40"/>
      <c r="N191" s="40"/>
    </row>
    <row r="192" spans="13:14" x14ac:dyDescent="0.25">
      <c r="M192" s="40"/>
      <c r="N192" s="40"/>
    </row>
    <row r="193" spans="13:14" x14ac:dyDescent="0.25">
      <c r="M193" s="40"/>
      <c r="N193" s="40"/>
    </row>
    <row r="194" spans="13:14" x14ac:dyDescent="0.25">
      <c r="M194" s="40"/>
      <c r="N194" s="40"/>
    </row>
    <row r="195" spans="13:14" x14ac:dyDescent="0.25">
      <c r="M195" s="40"/>
      <c r="N195" s="40"/>
    </row>
    <row r="196" spans="13:14" x14ac:dyDescent="0.25">
      <c r="M196" s="40"/>
      <c r="N196" s="40"/>
    </row>
    <row r="197" spans="13:14" x14ac:dyDescent="0.25">
      <c r="M197" s="40"/>
      <c r="N197" s="40"/>
    </row>
    <row r="198" spans="13:14" x14ac:dyDescent="0.25">
      <c r="M198" s="40"/>
      <c r="N198" s="40"/>
    </row>
    <row r="199" spans="13:14" x14ac:dyDescent="0.25">
      <c r="M199" s="40"/>
      <c r="N199" s="40"/>
    </row>
    <row r="200" spans="13:14" x14ac:dyDescent="0.25">
      <c r="M200" s="40"/>
      <c r="N200" s="40"/>
    </row>
    <row r="201" spans="13:14" x14ac:dyDescent="0.25">
      <c r="M201" s="40"/>
      <c r="N201" s="40"/>
    </row>
    <row r="202" spans="13:14" x14ac:dyDescent="0.25">
      <c r="M202" s="40"/>
      <c r="N202" s="40"/>
    </row>
    <row r="203" spans="13:14" x14ac:dyDescent="0.25">
      <c r="M203" s="40"/>
      <c r="N203" s="40"/>
    </row>
    <row r="204" spans="13:14" x14ac:dyDescent="0.25">
      <c r="M204" s="40"/>
      <c r="N204" s="40"/>
    </row>
    <row r="205" spans="13:14" x14ac:dyDescent="0.25">
      <c r="M205" s="40"/>
      <c r="N205" s="40"/>
    </row>
    <row r="206" spans="13:14" x14ac:dyDescent="0.25">
      <c r="M206" s="40"/>
      <c r="N206" s="40"/>
    </row>
    <row r="207" spans="13:14" x14ac:dyDescent="0.25">
      <c r="M207" s="40"/>
      <c r="N207" s="40"/>
    </row>
    <row r="208" spans="13:14" x14ac:dyDescent="0.25">
      <c r="M208" s="40"/>
      <c r="N208" s="40"/>
    </row>
    <row r="209" spans="13:14" x14ac:dyDescent="0.25">
      <c r="M209" s="40"/>
      <c r="N209" s="40"/>
    </row>
    <row r="210" spans="13:14" x14ac:dyDescent="0.25">
      <c r="M210" s="40"/>
      <c r="N210" s="40"/>
    </row>
    <row r="211" spans="13:14" x14ac:dyDescent="0.25">
      <c r="M211" s="40"/>
      <c r="N211" s="40"/>
    </row>
    <row r="212" spans="13:14" x14ac:dyDescent="0.25">
      <c r="M212" s="40"/>
      <c r="N212" s="40"/>
    </row>
    <row r="213" spans="13:14" x14ac:dyDescent="0.25">
      <c r="M213" s="40"/>
      <c r="N213" s="40"/>
    </row>
    <row r="214" spans="13:14" x14ac:dyDescent="0.25">
      <c r="M214" s="40"/>
      <c r="N214" s="40"/>
    </row>
    <row r="215" spans="13:14" x14ac:dyDescent="0.25">
      <c r="M215" s="40"/>
      <c r="N215" s="40"/>
    </row>
    <row r="216" spans="13:14" x14ac:dyDescent="0.25">
      <c r="M216" s="40"/>
      <c r="N216" s="40"/>
    </row>
    <row r="217" spans="13:14" x14ac:dyDescent="0.25">
      <c r="M217" s="40"/>
      <c r="N217" s="40"/>
    </row>
    <row r="218" spans="13:14" x14ac:dyDescent="0.25">
      <c r="M218" s="40"/>
      <c r="N218" s="40"/>
    </row>
    <row r="219" spans="13:14" x14ac:dyDescent="0.25">
      <c r="M219" s="40"/>
      <c r="N219" s="40"/>
    </row>
    <row r="220" spans="13:14" x14ac:dyDescent="0.25">
      <c r="M220" s="40"/>
      <c r="N220" s="40"/>
    </row>
    <row r="221" spans="13:14" x14ac:dyDescent="0.25">
      <c r="M221" s="40"/>
      <c r="N221" s="40"/>
    </row>
    <row r="222" spans="13:14" x14ac:dyDescent="0.25">
      <c r="M222" s="40"/>
      <c r="N222" s="40"/>
    </row>
    <row r="223" spans="13:14" x14ac:dyDescent="0.25">
      <c r="M223" s="40"/>
      <c r="N223" s="40"/>
    </row>
    <row r="224" spans="13:14" x14ac:dyDescent="0.25">
      <c r="M224" s="40"/>
      <c r="N224" s="40"/>
    </row>
    <row r="225" spans="13:14" x14ac:dyDescent="0.25">
      <c r="M225" s="40"/>
      <c r="N225" s="40"/>
    </row>
    <row r="226" spans="13:14" x14ac:dyDescent="0.25">
      <c r="M226" s="40"/>
      <c r="N226" s="40"/>
    </row>
    <row r="227" spans="13:14" x14ac:dyDescent="0.25">
      <c r="M227" s="40"/>
      <c r="N227" s="40"/>
    </row>
    <row r="228" spans="13:14" x14ac:dyDescent="0.25">
      <c r="M228" s="40"/>
      <c r="N228" s="40"/>
    </row>
    <row r="229" spans="13:14" x14ac:dyDescent="0.25">
      <c r="M229" s="40"/>
      <c r="N229" s="40"/>
    </row>
    <row r="230" spans="13:14" x14ac:dyDescent="0.25">
      <c r="M230" s="40"/>
      <c r="N230" s="40"/>
    </row>
    <row r="231" spans="13:14" x14ac:dyDescent="0.25">
      <c r="M231" s="40"/>
      <c r="N231" s="40"/>
    </row>
    <row r="232" spans="13:14" x14ac:dyDescent="0.25">
      <c r="M232" s="40"/>
      <c r="N232" s="40"/>
    </row>
    <row r="233" spans="13:14" x14ac:dyDescent="0.25">
      <c r="M233" s="40"/>
      <c r="N233" s="40"/>
    </row>
    <row r="234" spans="13:14" x14ac:dyDescent="0.25">
      <c r="M234" s="40"/>
      <c r="N234" s="40"/>
    </row>
    <row r="235" spans="13:14" x14ac:dyDescent="0.25">
      <c r="M235" s="40"/>
      <c r="N235" s="40"/>
    </row>
    <row r="236" spans="13:14" x14ac:dyDescent="0.25">
      <c r="M236" s="40"/>
      <c r="N236" s="40"/>
    </row>
    <row r="237" spans="13:14" x14ac:dyDescent="0.25">
      <c r="M237" s="40"/>
      <c r="N237" s="40"/>
    </row>
    <row r="238" spans="13:14" x14ac:dyDescent="0.25">
      <c r="M238" s="40"/>
      <c r="N238" s="40"/>
    </row>
    <row r="239" spans="13:14" x14ac:dyDescent="0.25">
      <c r="M239" s="40"/>
      <c r="N239" s="40"/>
    </row>
    <row r="240" spans="13:14" x14ac:dyDescent="0.25">
      <c r="M240" s="40"/>
      <c r="N240" s="40"/>
    </row>
    <row r="241" spans="13:14" x14ac:dyDescent="0.25">
      <c r="M241" s="40"/>
      <c r="N241" s="40"/>
    </row>
    <row r="242" spans="13:14" x14ac:dyDescent="0.25">
      <c r="M242" s="40"/>
      <c r="N242" s="40"/>
    </row>
    <row r="243" spans="13:14" x14ac:dyDescent="0.25">
      <c r="M243" s="40"/>
      <c r="N243" s="40"/>
    </row>
    <row r="244" spans="13:14" x14ac:dyDescent="0.25">
      <c r="M244" s="40"/>
      <c r="N244" s="40"/>
    </row>
    <row r="245" spans="13:14" x14ac:dyDescent="0.25">
      <c r="M245" s="40"/>
      <c r="N245" s="40"/>
    </row>
    <row r="246" spans="13:14" x14ac:dyDescent="0.25">
      <c r="M246" s="40"/>
      <c r="N246" s="40"/>
    </row>
    <row r="247" spans="13:14" x14ac:dyDescent="0.25">
      <c r="M247" s="40"/>
      <c r="N247" s="40"/>
    </row>
    <row r="248" spans="13:14" x14ac:dyDescent="0.25">
      <c r="M248" s="40"/>
      <c r="N248" s="40"/>
    </row>
    <row r="249" spans="13:14" x14ac:dyDescent="0.25">
      <c r="M249" s="40"/>
      <c r="N249" s="40"/>
    </row>
    <row r="250" spans="13:14" x14ac:dyDescent="0.25">
      <c r="M250" s="40"/>
      <c r="N250" s="40"/>
    </row>
    <row r="251" spans="13:14" x14ac:dyDescent="0.25">
      <c r="M251" s="40"/>
      <c r="N251" s="40"/>
    </row>
    <row r="252" spans="13:14" x14ac:dyDescent="0.25">
      <c r="M252" s="40"/>
      <c r="N252" s="40"/>
    </row>
    <row r="253" spans="13:14" x14ac:dyDescent="0.25">
      <c r="M253" s="40"/>
      <c r="N253" s="40"/>
    </row>
    <row r="254" spans="13:14" x14ac:dyDescent="0.25">
      <c r="M254" s="40"/>
      <c r="N254" s="40"/>
    </row>
    <row r="255" spans="13:14" x14ac:dyDescent="0.25">
      <c r="M255" s="40"/>
      <c r="N255" s="40"/>
    </row>
    <row r="256" spans="13:14" x14ac:dyDescent="0.25">
      <c r="M256" s="40"/>
      <c r="N256" s="40"/>
    </row>
    <row r="257" spans="13:14" x14ac:dyDescent="0.25">
      <c r="M257" s="40"/>
      <c r="N257" s="40"/>
    </row>
    <row r="258" spans="13:14" x14ac:dyDescent="0.25">
      <c r="M258" s="40"/>
      <c r="N258" s="40"/>
    </row>
    <row r="259" spans="13:14" x14ac:dyDescent="0.25">
      <c r="M259" s="40"/>
      <c r="N259" s="40"/>
    </row>
    <row r="260" spans="13:14" x14ac:dyDescent="0.25">
      <c r="M260" s="40"/>
      <c r="N260" s="40"/>
    </row>
    <row r="261" spans="13:14" x14ac:dyDescent="0.25">
      <c r="M261" s="40"/>
      <c r="N261" s="40"/>
    </row>
    <row r="262" spans="13:14" x14ac:dyDescent="0.25">
      <c r="M262" s="40"/>
      <c r="N262" s="40"/>
    </row>
    <row r="263" spans="13:14" x14ac:dyDescent="0.25">
      <c r="M263" s="40"/>
      <c r="N263" s="40"/>
    </row>
    <row r="264" spans="13:14" x14ac:dyDescent="0.25">
      <c r="M264" s="40"/>
      <c r="N264" s="40"/>
    </row>
    <row r="265" spans="13:14" x14ac:dyDescent="0.25">
      <c r="M265" s="40"/>
      <c r="N265" s="40"/>
    </row>
    <row r="266" spans="13:14" x14ac:dyDescent="0.25">
      <c r="M266" s="40"/>
      <c r="N266" s="40"/>
    </row>
    <row r="267" spans="13:14" x14ac:dyDescent="0.25">
      <c r="M267" s="40"/>
      <c r="N267" s="40"/>
    </row>
    <row r="268" spans="13:14" x14ac:dyDescent="0.25">
      <c r="M268" s="40"/>
      <c r="N268" s="40"/>
    </row>
    <row r="269" spans="13:14" x14ac:dyDescent="0.25">
      <c r="M269" s="40"/>
      <c r="N269" s="40"/>
    </row>
    <row r="270" spans="13:14" x14ac:dyDescent="0.25">
      <c r="M270" s="40"/>
      <c r="N270" s="40"/>
    </row>
    <row r="271" spans="13:14" x14ac:dyDescent="0.25">
      <c r="M271" s="40"/>
      <c r="N271" s="40"/>
    </row>
    <row r="272" spans="13:14" x14ac:dyDescent="0.25">
      <c r="M272" s="40"/>
      <c r="N272" s="40"/>
    </row>
    <row r="273" spans="13:14" x14ac:dyDescent="0.25">
      <c r="M273" s="40"/>
      <c r="N273" s="40"/>
    </row>
    <row r="274" spans="13:14" x14ac:dyDescent="0.25">
      <c r="M274" s="40"/>
      <c r="N274" s="40"/>
    </row>
    <row r="275" spans="13:14" x14ac:dyDescent="0.25">
      <c r="M275" s="40"/>
      <c r="N275" s="40"/>
    </row>
    <row r="276" spans="13:14" x14ac:dyDescent="0.25">
      <c r="M276" s="40"/>
      <c r="N276" s="40"/>
    </row>
    <row r="277" spans="13:14" x14ac:dyDescent="0.25">
      <c r="M277" s="40"/>
      <c r="N277" s="40"/>
    </row>
    <row r="278" spans="13:14" x14ac:dyDescent="0.25">
      <c r="M278" s="40"/>
      <c r="N278" s="40"/>
    </row>
    <row r="279" spans="13:14" x14ac:dyDescent="0.25">
      <c r="M279" s="40"/>
      <c r="N279" s="40"/>
    </row>
    <row r="280" spans="13:14" x14ac:dyDescent="0.25">
      <c r="M280" s="40"/>
      <c r="N280" s="40"/>
    </row>
    <row r="281" spans="13:14" x14ac:dyDescent="0.25">
      <c r="M281" s="40"/>
      <c r="N281" s="40"/>
    </row>
    <row r="282" spans="13:14" x14ac:dyDescent="0.25">
      <c r="M282" s="40"/>
      <c r="N282" s="40"/>
    </row>
    <row r="283" spans="13:14" x14ac:dyDescent="0.25">
      <c r="M283" s="40"/>
      <c r="N283" s="40"/>
    </row>
    <row r="284" spans="13:14" x14ac:dyDescent="0.25">
      <c r="M284" s="40"/>
      <c r="N284" s="40"/>
    </row>
    <row r="285" spans="13:14" x14ac:dyDescent="0.25">
      <c r="M285" s="40"/>
      <c r="N285" s="40"/>
    </row>
    <row r="286" spans="13:14" x14ac:dyDescent="0.25">
      <c r="M286" s="40"/>
      <c r="N286" s="40"/>
    </row>
    <row r="287" spans="13:14" x14ac:dyDescent="0.25">
      <c r="M287" s="40"/>
      <c r="N287" s="40"/>
    </row>
    <row r="288" spans="13:14" x14ac:dyDescent="0.25">
      <c r="M288" s="40"/>
      <c r="N288" s="40"/>
    </row>
    <row r="289" spans="13:14" x14ac:dyDescent="0.25">
      <c r="M289" s="40"/>
      <c r="N289" s="40"/>
    </row>
    <row r="290" spans="13:14" x14ac:dyDescent="0.25">
      <c r="M290" s="40"/>
      <c r="N290" s="40"/>
    </row>
    <row r="291" spans="13:14" x14ac:dyDescent="0.25">
      <c r="M291" s="40"/>
      <c r="N291" s="40"/>
    </row>
    <row r="292" spans="13:14" x14ac:dyDescent="0.25">
      <c r="M292" s="40"/>
      <c r="N292" s="40"/>
    </row>
    <row r="293" spans="13:14" x14ac:dyDescent="0.25">
      <c r="M293" s="40"/>
      <c r="N293" s="40"/>
    </row>
    <row r="294" spans="13:14" x14ac:dyDescent="0.25">
      <c r="M294" s="40"/>
      <c r="N294" s="40"/>
    </row>
    <row r="295" spans="13:14" x14ac:dyDescent="0.25">
      <c r="M295" s="40"/>
      <c r="N295" s="40"/>
    </row>
    <row r="296" spans="13:14" x14ac:dyDescent="0.25">
      <c r="M296" s="40"/>
      <c r="N296" s="40"/>
    </row>
    <row r="297" spans="13:14" x14ac:dyDescent="0.25">
      <c r="M297" s="40"/>
      <c r="N297" s="40"/>
    </row>
    <row r="298" spans="13:14" x14ac:dyDescent="0.25">
      <c r="M298" s="40"/>
      <c r="N298" s="40"/>
    </row>
    <row r="299" spans="13:14" x14ac:dyDescent="0.25">
      <c r="M299" s="40"/>
      <c r="N299" s="40"/>
    </row>
    <row r="300" spans="13:14" x14ac:dyDescent="0.25">
      <c r="M300" s="40"/>
      <c r="N300" s="40"/>
    </row>
    <row r="301" spans="13:14" x14ac:dyDescent="0.25">
      <c r="M301" s="40"/>
      <c r="N301" s="40"/>
    </row>
    <row r="302" spans="13:14" x14ac:dyDescent="0.25">
      <c r="M302" s="40"/>
      <c r="N302" s="40"/>
    </row>
    <row r="303" spans="13:14" x14ac:dyDescent="0.25">
      <c r="M303" s="40"/>
      <c r="N303" s="40"/>
    </row>
    <row r="304" spans="13:14" x14ac:dyDescent="0.25">
      <c r="M304" s="40"/>
      <c r="N304" s="40"/>
    </row>
    <row r="305" spans="13:14" x14ac:dyDescent="0.25">
      <c r="M305" s="40"/>
      <c r="N305" s="40"/>
    </row>
    <row r="306" spans="13:14" x14ac:dyDescent="0.25">
      <c r="M306" s="40"/>
      <c r="N306" s="40"/>
    </row>
    <row r="307" spans="13:14" x14ac:dyDescent="0.25">
      <c r="M307" s="40"/>
      <c r="N307" s="40"/>
    </row>
    <row r="308" spans="13:14" x14ac:dyDescent="0.25">
      <c r="M308" s="40"/>
      <c r="N308" s="40"/>
    </row>
    <row r="309" spans="13:14" x14ac:dyDescent="0.25">
      <c r="M309" s="40"/>
      <c r="N309" s="40"/>
    </row>
    <row r="310" spans="13:14" x14ac:dyDescent="0.25">
      <c r="M310" s="40"/>
      <c r="N310" s="40"/>
    </row>
    <row r="311" spans="13:14" x14ac:dyDescent="0.25">
      <c r="M311" s="40"/>
      <c r="N311" s="40"/>
    </row>
    <row r="312" spans="13:14" x14ac:dyDescent="0.25">
      <c r="M312" s="40"/>
      <c r="N312" s="40"/>
    </row>
    <row r="313" spans="13:14" x14ac:dyDescent="0.25">
      <c r="M313" s="40"/>
      <c r="N313" s="40"/>
    </row>
    <row r="314" spans="13:14" x14ac:dyDescent="0.25">
      <c r="M314" s="40"/>
      <c r="N314" s="40"/>
    </row>
    <row r="315" spans="13:14" x14ac:dyDescent="0.25">
      <c r="M315" s="40"/>
      <c r="N315" s="40"/>
    </row>
    <row r="316" spans="13:14" x14ac:dyDescent="0.25">
      <c r="M316" s="40"/>
      <c r="N316" s="40"/>
    </row>
    <row r="317" spans="13:14" x14ac:dyDescent="0.25">
      <c r="M317" s="40"/>
      <c r="N317" s="40"/>
    </row>
    <row r="318" spans="13:14" x14ac:dyDescent="0.25">
      <c r="M318" s="40"/>
      <c r="N318" s="40"/>
    </row>
    <row r="319" spans="13:14" x14ac:dyDescent="0.25">
      <c r="M319" s="40"/>
      <c r="N319" s="40"/>
    </row>
    <row r="320" spans="13:14" x14ac:dyDescent="0.25">
      <c r="M320" s="40"/>
      <c r="N320" s="40"/>
    </row>
    <row r="321" spans="13:14" x14ac:dyDescent="0.25">
      <c r="M321" s="40"/>
      <c r="N321" s="40"/>
    </row>
    <row r="322" spans="13:14" x14ac:dyDescent="0.25">
      <c r="M322" s="40"/>
      <c r="N322" s="40"/>
    </row>
    <row r="323" spans="13:14" x14ac:dyDescent="0.25">
      <c r="M323" s="40"/>
      <c r="N323" s="40"/>
    </row>
    <row r="324" spans="13:14" x14ac:dyDescent="0.25">
      <c r="M324" s="40"/>
      <c r="N324" s="40"/>
    </row>
    <row r="325" spans="13:14" x14ac:dyDescent="0.25">
      <c r="M325" s="40"/>
      <c r="N325" s="40"/>
    </row>
    <row r="326" spans="13:14" x14ac:dyDescent="0.25">
      <c r="M326" s="40"/>
      <c r="N326" s="40"/>
    </row>
    <row r="327" spans="13:14" x14ac:dyDescent="0.25">
      <c r="M327" s="40"/>
      <c r="N327" s="40"/>
    </row>
    <row r="328" spans="13:14" x14ac:dyDescent="0.25">
      <c r="M328" s="40"/>
      <c r="N328" s="40"/>
    </row>
    <row r="329" spans="13:14" x14ac:dyDescent="0.25">
      <c r="M329" s="40"/>
      <c r="N329" s="40"/>
    </row>
    <row r="330" spans="13:14" x14ac:dyDescent="0.25">
      <c r="M330" s="40"/>
      <c r="N330" s="40"/>
    </row>
    <row r="331" spans="13:14" x14ac:dyDescent="0.25">
      <c r="M331" s="40"/>
      <c r="N331" s="40"/>
    </row>
    <row r="332" spans="13:14" x14ac:dyDescent="0.25">
      <c r="M332" s="40"/>
      <c r="N332" s="40"/>
    </row>
    <row r="333" spans="13:14" x14ac:dyDescent="0.25">
      <c r="M333" s="40"/>
      <c r="N333" s="40"/>
    </row>
    <row r="334" spans="13:14" x14ac:dyDescent="0.25">
      <c r="M334" s="40"/>
      <c r="N334" s="40"/>
    </row>
    <row r="335" spans="13:14" x14ac:dyDescent="0.25">
      <c r="M335" s="40"/>
      <c r="N335" s="40"/>
    </row>
    <row r="336" spans="13:14" x14ac:dyDescent="0.25">
      <c r="M336" s="40"/>
      <c r="N336" s="40"/>
    </row>
    <row r="337" spans="13:14" x14ac:dyDescent="0.25">
      <c r="M337" s="40"/>
      <c r="N337" s="40"/>
    </row>
    <row r="338" spans="13:14" x14ac:dyDescent="0.25">
      <c r="M338" s="40"/>
      <c r="N338" s="40"/>
    </row>
    <row r="339" spans="13:14" x14ac:dyDescent="0.25">
      <c r="M339" s="40"/>
      <c r="N339" s="40"/>
    </row>
    <row r="340" spans="13:14" x14ac:dyDescent="0.25">
      <c r="M340" s="40"/>
      <c r="N340" s="40"/>
    </row>
    <row r="341" spans="13:14" x14ac:dyDescent="0.25">
      <c r="M341" s="40"/>
      <c r="N341" s="40"/>
    </row>
    <row r="342" spans="13:14" x14ac:dyDescent="0.25">
      <c r="M342" s="40"/>
      <c r="N342" s="40"/>
    </row>
    <row r="343" spans="13:14" x14ac:dyDescent="0.25">
      <c r="M343" s="40"/>
      <c r="N343" s="40"/>
    </row>
    <row r="344" spans="13:14" x14ac:dyDescent="0.25">
      <c r="M344" s="40"/>
      <c r="N344" s="40"/>
    </row>
    <row r="345" spans="13:14" x14ac:dyDescent="0.25">
      <c r="M345" s="40"/>
      <c r="N345" s="40"/>
    </row>
    <row r="346" spans="13:14" x14ac:dyDescent="0.25">
      <c r="M346" s="40"/>
      <c r="N346" s="40"/>
    </row>
    <row r="347" spans="13:14" x14ac:dyDescent="0.25">
      <c r="M347" s="40"/>
      <c r="N347" s="40"/>
    </row>
    <row r="348" spans="13:14" x14ac:dyDescent="0.25">
      <c r="M348" s="40"/>
      <c r="N348" s="40"/>
    </row>
    <row r="349" spans="13:14" x14ac:dyDescent="0.25">
      <c r="M349" s="40"/>
      <c r="N349" s="40"/>
    </row>
    <row r="350" spans="13:14" x14ac:dyDescent="0.25">
      <c r="M350" s="40"/>
      <c r="N350" s="40"/>
    </row>
    <row r="351" spans="13:14" x14ac:dyDescent="0.25">
      <c r="M351" s="40"/>
      <c r="N351" s="40"/>
    </row>
    <row r="352" spans="13:14" x14ac:dyDescent="0.25">
      <c r="M352" s="40"/>
      <c r="N352" s="40"/>
    </row>
    <row r="353" spans="13:14" x14ac:dyDescent="0.25">
      <c r="M353" s="40"/>
      <c r="N353" s="40"/>
    </row>
    <row r="354" spans="13:14" x14ac:dyDescent="0.25">
      <c r="M354" s="40"/>
      <c r="N354" s="40"/>
    </row>
    <row r="355" spans="13:14" x14ac:dyDescent="0.25">
      <c r="M355" s="40"/>
      <c r="N355" s="40"/>
    </row>
    <row r="356" spans="13:14" x14ac:dyDescent="0.25">
      <c r="M356" s="40"/>
      <c r="N356" s="40"/>
    </row>
    <row r="357" spans="13:14" x14ac:dyDescent="0.25">
      <c r="M357" s="40"/>
      <c r="N357" s="40"/>
    </row>
    <row r="358" spans="13:14" x14ac:dyDescent="0.25">
      <c r="M358" s="40"/>
      <c r="N358" s="40"/>
    </row>
    <row r="359" spans="13:14" x14ac:dyDescent="0.25">
      <c r="M359" s="40"/>
      <c r="N359" s="40"/>
    </row>
    <row r="360" spans="13:14" x14ac:dyDescent="0.25">
      <c r="M360" s="40"/>
      <c r="N360" s="40"/>
    </row>
    <row r="361" spans="13:14" x14ac:dyDescent="0.25">
      <c r="M361" s="40"/>
      <c r="N361" s="40"/>
    </row>
    <row r="362" spans="13:14" x14ac:dyDescent="0.25">
      <c r="M362" s="40"/>
      <c r="N362" s="40"/>
    </row>
    <row r="363" spans="13:14" x14ac:dyDescent="0.25">
      <c r="M363" s="40"/>
      <c r="N363" s="40"/>
    </row>
    <row r="364" spans="13:14" x14ac:dyDescent="0.25">
      <c r="M364" s="40"/>
      <c r="N364" s="40"/>
    </row>
    <row r="365" spans="13:14" x14ac:dyDescent="0.25">
      <c r="M365" s="40"/>
      <c r="N365" s="40"/>
    </row>
    <row r="366" spans="13:14" x14ac:dyDescent="0.25">
      <c r="M366" s="40"/>
      <c r="N366" s="40"/>
    </row>
    <row r="367" spans="13:14" x14ac:dyDescent="0.25">
      <c r="M367" s="40"/>
      <c r="N367" s="40"/>
    </row>
    <row r="368" spans="13:14" x14ac:dyDescent="0.25">
      <c r="M368" s="40"/>
      <c r="N368" s="40"/>
    </row>
    <row r="369" spans="13:14" x14ac:dyDescent="0.25">
      <c r="M369" s="40"/>
      <c r="N369" s="40"/>
    </row>
    <row r="370" spans="13:14" x14ac:dyDescent="0.25">
      <c r="M370" s="40"/>
      <c r="N370" s="40"/>
    </row>
    <row r="371" spans="13:14" x14ac:dyDescent="0.25">
      <c r="M371" s="40"/>
      <c r="N371" s="40"/>
    </row>
    <row r="372" spans="13:14" x14ac:dyDescent="0.25">
      <c r="M372" s="40"/>
      <c r="N372" s="40"/>
    </row>
    <row r="373" spans="13:14" x14ac:dyDescent="0.25">
      <c r="M373" s="40"/>
      <c r="N373" s="40"/>
    </row>
    <row r="374" spans="13:14" x14ac:dyDescent="0.25">
      <c r="M374" s="40"/>
      <c r="N374" s="40"/>
    </row>
    <row r="375" spans="13:14" x14ac:dyDescent="0.25">
      <c r="M375" s="40"/>
      <c r="N375" s="40"/>
    </row>
    <row r="376" spans="13:14" x14ac:dyDescent="0.25">
      <c r="M376" s="40"/>
      <c r="N376" s="40"/>
    </row>
    <row r="377" spans="13:14" x14ac:dyDescent="0.25">
      <c r="M377" s="40"/>
      <c r="N377" s="40"/>
    </row>
    <row r="378" spans="13:14" x14ac:dyDescent="0.25">
      <c r="M378" s="40"/>
      <c r="N378" s="40"/>
    </row>
    <row r="379" spans="13:14" x14ac:dyDescent="0.25">
      <c r="M379" s="40"/>
      <c r="N379" s="40"/>
    </row>
    <row r="380" spans="13:14" x14ac:dyDescent="0.25">
      <c r="M380" s="40"/>
      <c r="N380" s="40"/>
    </row>
    <row r="381" spans="13:14" x14ac:dyDescent="0.25">
      <c r="M381" s="40"/>
      <c r="N381" s="40"/>
    </row>
    <row r="382" spans="13:14" x14ac:dyDescent="0.25">
      <c r="M382" s="40"/>
      <c r="N382" s="40"/>
    </row>
    <row r="383" spans="13:14" x14ac:dyDescent="0.25">
      <c r="M383" s="40"/>
      <c r="N383" s="40"/>
    </row>
    <row r="384" spans="13:14" x14ac:dyDescent="0.25">
      <c r="M384" s="40"/>
      <c r="N384" s="40"/>
    </row>
    <row r="385" spans="13:14" x14ac:dyDescent="0.25">
      <c r="M385" s="40"/>
      <c r="N385" s="40"/>
    </row>
    <row r="386" spans="13:14" x14ac:dyDescent="0.25">
      <c r="M386" s="40"/>
      <c r="N386" s="40"/>
    </row>
    <row r="387" spans="13:14" x14ac:dyDescent="0.25">
      <c r="M387" s="40"/>
      <c r="N387" s="40"/>
    </row>
    <row r="388" spans="13:14" x14ac:dyDescent="0.25">
      <c r="M388" s="40"/>
      <c r="N388" s="40"/>
    </row>
    <row r="389" spans="13:14" x14ac:dyDescent="0.25">
      <c r="M389" s="40"/>
      <c r="N389" s="40"/>
    </row>
    <row r="390" spans="13:14" x14ac:dyDescent="0.25">
      <c r="M390" s="40"/>
      <c r="N390" s="40"/>
    </row>
    <row r="391" spans="13:14" x14ac:dyDescent="0.25">
      <c r="M391" s="40"/>
      <c r="N391" s="40"/>
    </row>
    <row r="392" spans="13:14" x14ac:dyDescent="0.25">
      <c r="M392" s="40"/>
      <c r="N392" s="40"/>
    </row>
    <row r="393" spans="13:14" x14ac:dyDescent="0.25">
      <c r="M393" s="40"/>
      <c r="N393" s="40"/>
    </row>
    <row r="394" spans="13:14" x14ac:dyDescent="0.25">
      <c r="M394" s="40"/>
      <c r="N394" s="40"/>
    </row>
    <row r="395" spans="13:14" x14ac:dyDescent="0.25">
      <c r="M395" s="40"/>
      <c r="N395" s="40"/>
    </row>
    <row r="396" spans="13:14" x14ac:dyDescent="0.25">
      <c r="M396" s="40"/>
      <c r="N396" s="40"/>
    </row>
    <row r="397" spans="13:14" x14ac:dyDescent="0.25">
      <c r="M397" s="40"/>
      <c r="N397" s="40"/>
    </row>
    <row r="398" spans="13:14" x14ac:dyDescent="0.25">
      <c r="M398" s="40"/>
      <c r="N398" s="40"/>
    </row>
    <row r="399" spans="13:14" x14ac:dyDescent="0.25">
      <c r="M399" s="40"/>
      <c r="N399" s="40"/>
    </row>
    <row r="400" spans="13:14" x14ac:dyDescent="0.25">
      <c r="M400" s="40"/>
      <c r="N400" s="40"/>
    </row>
    <row r="401" spans="13:14" x14ac:dyDescent="0.25">
      <c r="M401" s="40"/>
      <c r="N401" s="40"/>
    </row>
    <row r="402" spans="13:14" x14ac:dyDescent="0.25">
      <c r="M402" s="40"/>
      <c r="N402" s="40"/>
    </row>
    <row r="403" spans="13:14" x14ac:dyDescent="0.25">
      <c r="M403" s="40"/>
      <c r="N403" s="40"/>
    </row>
    <row r="404" spans="13:14" x14ac:dyDescent="0.25">
      <c r="M404" s="40"/>
      <c r="N404" s="40"/>
    </row>
    <row r="405" spans="13:14" x14ac:dyDescent="0.25">
      <c r="M405" s="40"/>
      <c r="N405" s="40"/>
    </row>
    <row r="406" spans="13:14" x14ac:dyDescent="0.25">
      <c r="M406" s="40"/>
      <c r="N406" s="40"/>
    </row>
    <row r="407" spans="13:14" x14ac:dyDescent="0.25">
      <c r="M407" s="40"/>
      <c r="N407" s="40"/>
    </row>
    <row r="408" spans="13:14" x14ac:dyDescent="0.25">
      <c r="M408" s="40"/>
      <c r="N408" s="40"/>
    </row>
    <row r="409" spans="13:14" x14ac:dyDescent="0.25">
      <c r="M409" s="40"/>
      <c r="N409" s="40"/>
    </row>
    <row r="410" spans="13:14" x14ac:dyDescent="0.25">
      <c r="M410" s="40"/>
      <c r="N410" s="40"/>
    </row>
    <row r="411" spans="13:14" x14ac:dyDescent="0.25">
      <c r="M411" s="40"/>
      <c r="N411" s="40"/>
    </row>
    <row r="412" spans="13:14" x14ac:dyDescent="0.25">
      <c r="M412" s="40"/>
      <c r="N412" s="40"/>
    </row>
    <row r="413" spans="13:14" x14ac:dyDescent="0.25">
      <c r="M413" s="40"/>
      <c r="N413" s="40"/>
    </row>
    <row r="414" spans="13:14" x14ac:dyDescent="0.25">
      <c r="M414" s="40"/>
      <c r="N414" s="40"/>
    </row>
    <row r="415" spans="13:14" x14ac:dyDescent="0.25">
      <c r="M415" s="40"/>
      <c r="N415" s="40"/>
    </row>
    <row r="416" spans="13:14" x14ac:dyDescent="0.25">
      <c r="M416" s="40"/>
      <c r="N416" s="40"/>
    </row>
    <row r="417" spans="13:14" x14ac:dyDescent="0.25">
      <c r="M417" s="40"/>
      <c r="N417" s="40"/>
    </row>
    <row r="418" spans="13:14" x14ac:dyDescent="0.25">
      <c r="M418" s="40"/>
      <c r="N418" s="40"/>
    </row>
    <row r="419" spans="13:14" x14ac:dyDescent="0.25">
      <c r="M419" s="40"/>
      <c r="N419" s="40"/>
    </row>
    <row r="420" spans="13:14" x14ac:dyDescent="0.25">
      <c r="M420" s="40"/>
      <c r="N420" s="40"/>
    </row>
    <row r="421" spans="13:14" x14ac:dyDescent="0.25">
      <c r="M421" s="40"/>
      <c r="N421" s="40"/>
    </row>
    <row r="422" spans="13:14" x14ac:dyDescent="0.25">
      <c r="M422" s="40"/>
      <c r="N422" s="40"/>
    </row>
    <row r="423" spans="13:14" x14ac:dyDescent="0.25">
      <c r="M423" s="40"/>
      <c r="N423" s="40"/>
    </row>
    <row r="424" spans="13:14" x14ac:dyDescent="0.25">
      <c r="M424" s="40"/>
      <c r="N424" s="40"/>
    </row>
    <row r="425" spans="13:14" x14ac:dyDescent="0.25">
      <c r="M425" s="40"/>
      <c r="N425" s="40"/>
    </row>
    <row r="426" spans="13:14" x14ac:dyDescent="0.25">
      <c r="M426" s="40"/>
      <c r="N426" s="40"/>
    </row>
    <row r="427" spans="13:14" x14ac:dyDescent="0.25">
      <c r="M427" s="40"/>
      <c r="N427" s="40"/>
    </row>
    <row r="428" spans="13:14" x14ac:dyDescent="0.25">
      <c r="M428" s="40"/>
      <c r="N428" s="40"/>
    </row>
    <row r="429" spans="13:14" x14ac:dyDescent="0.25">
      <c r="M429" s="40"/>
      <c r="N429" s="40"/>
    </row>
    <row r="430" spans="13:14" x14ac:dyDescent="0.25">
      <c r="M430" s="40"/>
      <c r="N430" s="40"/>
    </row>
    <row r="431" spans="13:14" x14ac:dyDescent="0.25">
      <c r="M431" s="40"/>
      <c r="N431" s="40"/>
    </row>
    <row r="432" spans="13:14" x14ac:dyDescent="0.25">
      <c r="M432" s="40"/>
      <c r="N432" s="40"/>
    </row>
    <row r="433" spans="13:14" x14ac:dyDescent="0.25">
      <c r="M433" s="40"/>
      <c r="N433" s="40"/>
    </row>
    <row r="434" spans="13:14" x14ac:dyDescent="0.25">
      <c r="M434" s="40"/>
      <c r="N434" s="40"/>
    </row>
    <row r="435" spans="13:14" x14ac:dyDescent="0.25">
      <c r="M435" s="40"/>
      <c r="N435" s="40"/>
    </row>
    <row r="436" spans="13:14" x14ac:dyDescent="0.25">
      <c r="M436" s="40"/>
      <c r="N436" s="40"/>
    </row>
    <row r="437" spans="13:14" x14ac:dyDescent="0.25">
      <c r="M437" s="40"/>
      <c r="N437" s="40"/>
    </row>
    <row r="438" spans="13:14" x14ac:dyDescent="0.25">
      <c r="M438" s="40"/>
      <c r="N438" s="40"/>
    </row>
    <row r="439" spans="13:14" x14ac:dyDescent="0.25">
      <c r="M439" s="40"/>
      <c r="N439" s="40"/>
    </row>
    <row r="440" spans="13:14" x14ac:dyDescent="0.25">
      <c r="M440" s="40"/>
      <c r="N440" s="40"/>
    </row>
    <row r="441" spans="13:14" x14ac:dyDescent="0.25">
      <c r="M441" s="40"/>
      <c r="N441" s="40"/>
    </row>
    <row r="442" spans="13:14" x14ac:dyDescent="0.25">
      <c r="M442" s="40"/>
      <c r="N442" s="40"/>
    </row>
    <row r="443" spans="13:14" x14ac:dyDescent="0.25">
      <c r="M443" s="40"/>
      <c r="N443" s="40"/>
    </row>
    <row r="444" spans="13:14" x14ac:dyDescent="0.25">
      <c r="M444" s="40"/>
      <c r="N444" s="40"/>
    </row>
    <row r="445" spans="13:14" x14ac:dyDescent="0.25">
      <c r="M445" s="40"/>
      <c r="N445" s="40"/>
    </row>
    <row r="446" spans="13:14" x14ac:dyDescent="0.25">
      <c r="M446" s="40"/>
      <c r="N446" s="40"/>
    </row>
    <row r="447" spans="13:14" x14ac:dyDescent="0.25">
      <c r="M447" s="40"/>
      <c r="N447" s="40"/>
    </row>
    <row r="448" spans="13:14" x14ac:dyDescent="0.25">
      <c r="M448" s="40"/>
      <c r="N448" s="40"/>
    </row>
    <row r="449" spans="13:14" x14ac:dyDescent="0.25">
      <c r="M449" s="40"/>
      <c r="N449" s="40"/>
    </row>
    <row r="450" spans="13:14" x14ac:dyDescent="0.25">
      <c r="M450" s="40"/>
      <c r="N450" s="40"/>
    </row>
    <row r="451" spans="13:14" x14ac:dyDescent="0.25">
      <c r="M451" s="40"/>
      <c r="N451" s="40"/>
    </row>
    <row r="452" spans="13:14" x14ac:dyDescent="0.25">
      <c r="M452" s="40"/>
      <c r="N452" s="40"/>
    </row>
    <row r="453" spans="13:14" x14ac:dyDescent="0.25">
      <c r="M453" s="40"/>
      <c r="N453" s="40"/>
    </row>
    <row r="454" spans="13:14" x14ac:dyDescent="0.25">
      <c r="M454" s="40"/>
      <c r="N454" s="40"/>
    </row>
    <row r="455" spans="13:14" x14ac:dyDescent="0.25">
      <c r="M455" s="40"/>
      <c r="N455" s="40"/>
    </row>
    <row r="456" spans="13:14" x14ac:dyDescent="0.25">
      <c r="M456" s="40"/>
      <c r="N456" s="40"/>
    </row>
    <row r="457" spans="13:14" x14ac:dyDescent="0.25">
      <c r="M457" s="40"/>
      <c r="N457" s="40"/>
    </row>
    <row r="458" spans="13:14" x14ac:dyDescent="0.25">
      <c r="M458" s="40"/>
      <c r="N458" s="40"/>
    </row>
    <row r="459" spans="13:14" x14ac:dyDescent="0.25">
      <c r="M459" s="40"/>
      <c r="N459" s="40"/>
    </row>
    <row r="460" spans="13:14" x14ac:dyDescent="0.25">
      <c r="M460" s="40"/>
      <c r="N460" s="40"/>
    </row>
    <row r="461" spans="13:14" x14ac:dyDescent="0.25">
      <c r="M461" s="40"/>
      <c r="N461" s="40"/>
    </row>
    <row r="462" spans="13:14" x14ac:dyDescent="0.25">
      <c r="M462" s="40"/>
      <c r="N462" s="40"/>
    </row>
    <row r="463" spans="13:14" x14ac:dyDescent="0.25">
      <c r="M463" s="40"/>
      <c r="N463" s="40"/>
    </row>
    <row r="464" spans="13:14" x14ac:dyDescent="0.25">
      <c r="M464" s="40"/>
      <c r="N464" s="40"/>
    </row>
    <row r="465" spans="13:14" x14ac:dyDescent="0.25">
      <c r="M465" s="40"/>
      <c r="N465" s="40"/>
    </row>
    <row r="466" spans="13:14" x14ac:dyDescent="0.25">
      <c r="M466" s="40"/>
      <c r="N466" s="40"/>
    </row>
    <row r="467" spans="13:14" x14ac:dyDescent="0.25">
      <c r="M467" s="40"/>
      <c r="N467" s="40"/>
    </row>
    <row r="468" spans="13:14" x14ac:dyDescent="0.25">
      <c r="M468" s="40"/>
      <c r="N468" s="40"/>
    </row>
    <row r="469" spans="13:14" x14ac:dyDescent="0.25">
      <c r="M469" s="40"/>
      <c r="N469" s="40"/>
    </row>
    <row r="470" spans="13:14" x14ac:dyDescent="0.25">
      <c r="M470" s="40"/>
      <c r="N470" s="40"/>
    </row>
    <row r="471" spans="13:14" x14ac:dyDescent="0.25">
      <c r="M471" s="40"/>
      <c r="N471" s="40"/>
    </row>
    <row r="472" spans="13:14" x14ac:dyDescent="0.25">
      <c r="M472" s="40"/>
      <c r="N472" s="40"/>
    </row>
    <row r="473" spans="13:14" x14ac:dyDescent="0.25">
      <c r="M473" s="40"/>
      <c r="N473" s="40"/>
    </row>
    <row r="474" spans="13:14" x14ac:dyDescent="0.25">
      <c r="M474" s="40"/>
      <c r="N474" s="40"/>
    </row>
    <row r="475" spans="13:14" x14ac:dyDescent="0.25">
      <c r="M475" s="40"/>
      <c r="N475" s="40"/>
    </row>
    <row r="476" spans="13:14" x14ac:dyDescent="0.25">
      <c r="M476" s="40"/>
      <c r="N476" s="40"/>
    </row>
    <row r="477" spans="13:14" x14ac:dyDescent="0.25">
      <c r="M477" s="40"/>
      <c r="N477" s="40"/>
    </row>
    <row r="478" spans="13:14" x14ac:dyDescent="0.25">
      <c r="M478" s="40"/>
      <c r="N478" s="40"/>
    </row>
    <row r="479" spans="13:14" x14ac:dyDescent="0.25">
      <c r="M479" s="40"/>
      <c r="N479" s="40"/>
    </row>
    <row r="480" spans="13:14" x14ac:dyDescent="0.25">
      <c r="M480" s="40"/>
      <c r="N480" s="40"/>
    </row>
    <row r="481" spans="13:14" x14ac:dyDescent="0.25">
      <c r="M481" s="40"/>
      <c r="N481" s="40"/>
    </row>
    <row r="482" spans="13:14" x14ac:dyDescent="0.25">
      <c r="M482" s="40"/>
      <c r="N482" s="40"/>
    </row>
    <row r="483" spans="13:14" x14ac:dyDescent="0.25">
      <c r="M483" s="40"/>
      <c r="N483" s="40"/>
    </row>
    <row r="484" spans="13:14" x14ac:dyDescent="0.25">
      <c r="M484" s="40"/>
      <c r="N484" s="40"/>
    </row>
    <row r="485" spans="13:14" x14ac:dyDescent="0.25">
      <c r="M485" s="40"/>
      <c r="N485" s="40"/>
    </row>
    <row r="486" spans="13:14" x14ac:dyDescent="0.25">
      <c r="M486" s="40"/>
      <c r="N486" s="40"/>
    </row>
    <row r="487" spans="13:14" x14ac:dyDescent="0.25">
      <c r="M487" s="40"/>
      <c r="N487" s="40"/>
    </row>
    <row r="488" spans="13:14" x14ac:dyDescent="0.25">
      <c r="M488" s="40"/>
      <c r="N488" s="40"/>
    </row>
    <row r="489" spans="13:14" x14ac:dyDescent="0.25">
      <c r="M489" s="40"/>
      <c r="N489" s="40"/>
    </row>
    <row r="490" spans="13:14" x14ac:dyDescent="0.25">
      <c r="M490" s="40"/>
      <c r="N490" s="40"/>
    </row>
    <row r="491" spans="13:14" x14ac:dyDescent="0.25">
      <c r="M491" s="40"/>
      <c r="N491" s="40"/>
    </row>
    <row r="492" spans="13:14" x14ac:dyDescent="0.25">
      <c r="M492" s="40"/>
      <c r="N492" s="40"/>
    </row>
    <row r="493" spans="13:14" x14ac:dyDescent="0.25">
      <c r="M493" s="40"/>
      <c r="N493" s="40"/>
    </row>
    <row r="494" spans="13:14" x14ac:dyDescent="0.25">
      <c r="M494" s="40"/>
      <c r="N494" s="40"/>
    </row>
    <row r="495" spans="13:14" x14ac:dyDescent="0.25">
      <c r="M495" s="40"/>
      <c r="N495" s="40"/>
    </row>
    <row r="496" spans="13:14" x14ac:dyDescent="0.25">
      <c r="M496" s="40"/>
      <c r="N496" s="40"/>
    </row>
    <row r="497" spans="13:14" x14ac:dyDescent="0.25">
      <c r="M497" s="40"/>
      <c r="N497" s="40"/>
    </row>
    <row r="498" spans="13:14" x14ac:dyDescent="0.25">
      <c r="M498" s="40"/>
      <c r="N498" s="40"/>
    </row>
    <row r="499" spans="13:14" x14ac:dyDescent="0.25">
      <c r="M499" s="40"/>
      <c r="N499" s="40"/>
    </row>
    <row r="500" spans="13:14" x14ac:dyDescent="0.25">
      <c r="M500" s="40"/>
      <c r="N500" s="40"/>
    </row>
    <row r="501" spans="13:14" x14ac:dyDescent="0.25">
      <c r="M501" s="40"/>
      <c r="N501" s="40"/>
    </row>
    <row r="502" spans="13:14" x14ac:dyDescent="0.25">
      <c r="M502" s="40"/>
      <c r="N502" s="40"/>
    </row>
    <row r="503" spans="13:14" x14ac:dyDescent="0.25">
      <c r="M503" s="40"/>
      <c r="N503" s="40"/>
    </row>
    <row r="504" spans="13:14" x14ac:dyDescent="0.25">
      <c r="M504" s="40"/>
      <c r="N504" s="40"/>
    </row>
    <row r="505" spans="13:14" x14ac:dyDescent="0.25">
      <c r="M505" s="40"/>
      <c r="N505" s="40"/>
    </row>
    <row r="506" spans="13:14" x14ac:dyDescent="0.25">
      <c r="M506" s="40"/>
      <c r="N506" s="40"/>
    </row>
    <row r="507" spans="13:14" x14ac:dyDescent="0.25">
      <c r="M507" s="40"/>
      <c r="N507" s="40"/>
    </row>
    <row r="508" spans="13:14" x14ac:dyDescent="0.25">
      <c r="M508" s="40"/>
      <c r="N508" s="40"/>
    </row>
    <row r="509" spans="13:14" x14ac:dyDescent="0.25">
      <c r="M509" s="40"/>
      <c r="N509" s="40"/>
    </row>
    <row r="510" spans="13:14" x14ac:dyDescent="0.25">
      <c r="M510" s="40"/>
      <c r="N510" s="40"/>
    </row>
    <row r="511" spans="13:14" x14ac:dyDescent="0.25">
      <c r="M511" s="40"/>
      <c r="N511" s="40"/>
    </row>
    <row r="512" spans="13:14" x14ac:dyDescent="0.25">
      <c r="M512" s="40"/>
      <c r="N512" s="40"/>
    </row>
    <row r="513" spans="13:14" x14ac:dyDescent="0.25">
      <c r="M513" s="40"/>
      <c r="N513" s="40"/>
    </row>
    <row r="514" spans="13:14" x14ac:dyDescent="0.25">
      <c r="M514" s="40"/>
      <c r="N514" s="40"/>
    </row>
    <row r="515" spans="13:14" x14ac:dyDescent="0.25">
      <c r="M515" s="40"/>
      <c r="N515" s="40"/>
    </row>
    <row r="516" spans="13:14" x14ac:dyDescent="0.25">
      <c r="M516" s="40"/>
      <c r="N516" s="40"/>
    </row>
    <row r="517" spans="13:14" x14ac:dyDescent="0.25">
      <c r="M517" s="40"/>
      <c r="N517" s="40"/>
    </row>
    <row r="518" spans="13:14" x14ac:dyDescent="0.25">
      <c r="M518" s="40"/>
      <c r="N518" s="40"/>
    </row>
    <row r="519" spans="13:14" x14ac:dyDescent="0.25">
      <c r="M519" s="40"/>
      <c r="N519" s="40"/>
    </row>
    <row r="520" spans="13:14" x14ac:dyDescent="0.25">
      <c r="M520" s="40"/>
      <c r="N520" s="40"/>
    </row>
    <row r="521" spans="13:14" x14ac:dyDescent="0.25">
      <c r="M521" s="40"/>
      <c r="N521" s="40"/>
    </row>
    <row r="522" spans="13:14" x14ac:dyDescent="0.25">
      <c r="M522" s="40"/>
      <c r="N522" s="40"/>
    </row>
    <row r="523" spans="13:14" x14ac:dyDescent="0.25">
      <c r="M523" s="40"/>
      <c r="N523" s="40"/>
    </row>
    <row r="524" spans="13:14" x14ac:dyDescent="0.25">
      <c r="M524" s="40"/>
      <c r="N524" s="40"/>
    </row>
    <row r="525" spans="13:14" x14ac:dyDescent="0.25">
      <c r="M525" s="40"/>
      <c r="N525" s="40"/>
    </row>
    <row r="526" spans="13:14" x14ac:dyDescent="0.25">
      <c r="M526" s="40"/>
      <c r="N526" s="40"/>
    </row>
    <row r="527" spans="13:14" x14ac:dyDescent="0.25">
      <c r="M527" s="40"/>
      <c r="N527" s="40"/>
    </row>
    <row r="528" spans="13:14" x14ac:dyDescent="0.25">
      <c r="M528" s="40"/>
      <c r="N528" s="40"/>
    </row>
    <row r="529" spans="13:14" x14ac:dyDescent="0.25">
      <c r="M529" s="40"/>
      <c r="N529" s="40"/>
    </row>
    <row r="530" spans="13:14" x14ac:dyDescent="0.25">
      <c r="M530" s="40"/>
      <c r="N530" s="40"/>
    </row>
    <row r="531" spans="13:14" x14ac:dyDescent="0.25">
      <c r="M531" s="40"/>
      <c r="N531" s="40"/>
    </row>
    <row r="532" spans="13:14" x14ac:dyDescent="0.25">
      <c r="M532" s="40"/>
      <c r="N532" s="40"/>
    </row>
    <row r="533" spans="13:14" x14ac:dyDescent="0.25">
      <c r="M533" s="40"/>
      <c r="N533" s="40"/>
    </row>
    <row r="534" spans="13:14" x14ac:dyDescent="0.25">
      <c r="M534" s="40"/>
      <c r="N534" s="40"/>
    </row>
    <row r="535" spans="13:14" x14ac:dyDescent="0.25">
      <c r="M535" s="40"/>
      <c r="N535" s="40"/>
    </row>
    <row r="536" spans="13:14" x14ac:dyDescent="0.25">
      <c r="M536" s="40"/>
      <c r="N536" s="40"/>
    </row>
    <row r="537" spans="13:14" x14ac:dyDescent="0.25">
      <c r="M537" s="40"/>
      <c r="N537" s="40"/>
    </row>
    <row r="538" spans="13:14" x14ac:dyDescent="0.25">
      <c r="M538" s="40"/>
      <c r="N538" s="40"/>
    </row>
    <row r="539" spans="13:14" x14ac:dyDescent="0.25">
      <c r="M539" s="40"/>
      <c r="N539" s="40"/>
    </row>
    <row r="540" spans="13:14" x14ac:dyDescent="0.25">
      <c r="M540" s="40"/>
      <c r="N540" s="40"/>
    </row>
    <row r="541" spans="13:14" x14ac:dyDescent="0.25">
      <c r="M541" s="40"/>
      <c r="N541" s="40"/>
    </row>
    <row r="542" spans="13:14" x14ac:dyDescent="0.25">
      <c r="M542" s="40"/>
      <c r="N542" s="40"/>
    </row>
    <row r="543" spans="13:14" x14ac:dyDescent="0.25">
      <c r="M543" s="40"/>
      <c r="N543" s="40"/>
    </row>
    <row r="544" spans="13:14" x14ac:dyDescent="0.25">
      <c r="M544" s="40"/>
      <c r="N544" s="40"/>
    </row>
    <row r="545" spans="13:14" x14ac:dyDescent="0.25">
      <c r="M545" s="40"/>
      <c r="N545" s="40"/>
    </row>
    <row r="546" spans="13:14" x14ac:dyDescent="0.25">
      <c r="M546" s="40"/>
      <c r="N546" s="40"/>
    </row>
    <row r="547" spans="13:14" x14ac:dyDescent="0.25">
      <c r="M547" s="40"/>
      <c r="N547" s="40"/>
    </row>
    <row r="548" spans="13:14" x14ac:dyDescent="0.25">
      <c r="M548" s="40"/>
      <c r="N548" s="40"/>
    </row>
    <row r="549" spans="13:14" x14ac:dyDescent="0.25">
      <c r="M549" s="40"/>
      <c r="N549" s="40"/>
    </row>
    <row r="550" spans="13:14" x14ac:dyDescent="0.25">
      <c r="M550" s="40"/>
      <c r="N550" s="40"/>
    </row>
    <row r="551" spans="13:14" x14ac:dyDescent="0.25">
      <c r="M551" s="40"/>
      <c r="N551" s="40"/>
    </row>
    <row r="552" spans="13:14" x14ac:dyDescent="0.25">
      <c r="M552" s="40"/>
      <c r="N552" s="40"/>
    </row>
    <row r="553" spans="13:14" x14ac:dyDescent="0.25">
      <c r="M553" s="40"/>
      <c r="N553" s="40"/>
    </row>
    <row r="554" spans="13:14" x14ac:dyDescent="0.25">
      <c r="M554" s="40"/>
      <c r="N554" s="40"/>
    </row>
    <row r="555" spans="13:14" x14ac:dyDescent="0.25">
      <c r="M555" s="40"/>
      <c r="N555" s="40"/>
    </row>
    <row r="556" spans="13:14" x14ac:dyDescent="0.25">
      <c r="M556" s="40"/>
      <c r="N556" s="40"/>
    </row>
    <row r="557" spans="13:14" x14ac:dyDescent="0.25">
      <c r="M557" s="40"/>
      <c r="N557" s="40"/>
    </row>
    <row r="558" spans="13:14" x14ac:dyDescent="0.25">
      <c r="M558" s="40"/>
      <c r="N558" s="40"/>
    </row>
    <row r="559" spans="13:14" x14ac:dyDescent="0.25">
      <c r="M559" s="40"/>
      <c r="N559" s="40"/>
    </row>
    <row r="560" spans="13:14" x14ac:dyDescent="0.25">
      <c r="M560" s="40"/>
      <c r="N560" s="40"/>
    </row>
    <row r="561" spans="13:14" x14ac:dyDescent="0.25">
      <c r="M561" s="40"/>
      <c r="N561" s="40"/>
    </row>
    <row r="562" spans="13:14" x14ac:dyDescent="0.25">
      <c r="M562" s="40"/>
      <c r="N562" s="40"/>
    </row>
    <row r="563" spans="13:14" x14ac:dyDescent="0.25">
      <c r="M563" s="40"/>
      <c r="N563" s="40"/>
    </row>
    <row r="564" spans="13:14" x14ac:dyDescent="0.25">
      <c r="M564" s="40"/>
      <c r="N564" s="40"/>
    </row>
    <row r="565" spans="13:14" x14ac:dyDescent="0.25">
      <c r="M565" s="40"/>
      <c r="N565" s="40"/>
    </row>
    <row r="566" spans="13:14" x14ac:dyDescent="0.25">
      <c r="M566" s="40"/>
      <c r="N566" s="40"/>
    </row>
    <row r="567" spans="13:14" x14ac:dyDescent="0.25">
      <c r="M567" s="40"/>
      <c r="N567" s="40"/>
    </row>
    <row r="568" spans="13:14" x14ac:dyDescent="0.25">
      <c r="M568" s="40"/>
      <c r="N568" s="40"/>
    </row>
    <row r="569" spans="13:14" x14ac:dyDescent="0.25">
      <c r="M569" s="40"/>
      <c r="N569" s="40"/>
    </row>
    <row r="570" spans="13:14" x14ac:dyDescent="0.25">
      <c r="M570" s="40"/>
      <c r="N570" s="40"/>
    </row>
    <row r="571" spans="13:14" x14ac:dyDescent="0.25">
      <c r="M571" s="40"/>
      <c r="N571" s="40"/>
    </row>
    <row r="572" spans="13:14" x14ac:dyDescent="0.25">
      <c r="M572" s="40"/>
      <c r="N572" s="40"/>
    </row>
    <row r="573" spans="13:14" x14ac:dyDescent="0.25">
      <c r="M573" s="40"/>
      <c r="N573" s="40"/>
    </row>
    <row r="574" spans="13:14" x14ac:dyDescent="0.25">
      <c r="M574" s="40"/>
      <c r="N574" s="40"/>
    </row>
    <row r="575" spans="13:14" x14ac:dyDescent="0.25">
      <c r="M575" s="40"/>
      <c r="N575" s="40"/>
    </row>
    <row r="576" spans="13:14" x14ac:dyDescent="0.25">
      <c r="M576" s="40"/>
      <c r="N576" s="40"/>
    </row>
    <row r="577" spans="13:14" x14ac:dyDescent="0.25">
      <c r="M577" s="40"/>
      <c r="N577" s="40"/>
    </row>
    <row r="578" spans="13:14" x14ac:dyDescent="0.25">
      <c r="M578" s="40"/>
      <c r="N578" s="40"/>
    </row>
    <row r="579" spans="13:14" x14ac:dyDescent="0.25">
      <c r="M579" s="40"/>
      <c r="N579" s="40"/>
    </row>
    <row r="580" spans="13:14" x14ac:dyDescent="0.25">
      <c r="M580" s="40"/>
      <c r="N580" s="40"/>
    </row>
    <row r="581" spans="13:14" x14ac:dyDescent="0.25">
      <c r="M581" s="40"/>
      <c r="N581" s="40"/>
    </row>
    <row r="582" spans="13:14" x14ac:dyDescent="0.25">
      <c r="M582" s="40"/>
      <c r="N582" s="40"/>
    </row>
    <row r="583" spans="13:14" x14ac:dyDescent="0.25">
      <c r="M583" s="40"/>
      <c r="N583" s="40"/>
    </row>
    <row r="584" spans="13:14" x14ac:dyDescent="0.25">
      <c r="M584" s="40"/>
      <c r="N584" s="40"/>
    </row>
    <row r="585" spans="13:14" x14ac:dyDescent="0.25">
      <c r="M585" s="40"/>
      <c r="N585" s="40"/>
    </row>
    <row r="586" spans="13:14" x14ac:dyDescent="0.25">
      <c r="M586" s="40"/>
      <c r="N586" s="40"/>
    </row>
    <row r="587" spans="13:14" x14ac:dyDescent="0.25">
      <c r="M587" s="40"/>
      <c r="N587" s="40"/>
    </row>
    <row r="588" spans="13:14" x14ac:dyDescent="0.25">
      <c r="M588" s="40"/>
      <c r="N588" s="40"/>
    </row>
    <row r="589" spans="13:14" x14ac:dyDescent="0.25">
      <c r="M589" s="40"/>
      <c r="N589" s="40"/>
    </row>
    <row r="590" spans="13:14" x14ac:dyDescent="0.25">
      <c r="M590" s="40"/>
      <c r="N590" s="40"/>
    </row>
    <row r="591" spans="13:14" x14ac:dyDescent="0.25">
      <c r="M591" s="40"/>
      <c r="N591" s="40"/>
    </row>
    <row r="592" spans="13:14" x14ac:dyDescent="0.25">
      <c r="M592" s="40"/>
      <c r="N592" s="40"/>
    </row>
    <row r="593" spans="13:14" x14ac:dyDescent="0.25">
      <c r="M593" s="40"/>
      <c r="N593" s="40"/>
    </row>
    <row r="594" spans="13:14" x14ac:dyDescent="0.25">
      <c r="M594" s="40"/>
      <c r="N594" s="40"/>
    </row>
    <row r="595" spans="13:14" x14ac:dyDescent="0.25">
      <c r="M595" s="40"/>
      <c r="N595" s="40"/>
    </row>
    <row r="596" spans="13:14" x14ac:dyDescent="0.25">
      <c r="M596" s="40"/>
      <c r="N596" s="40"/>
    </row>
    <row r="597" spans="13:14" x14ac:dyDescent="0.25">
      <c r="M597" s="40"/>
      <c r="N597" s="40"/>
    </row>
    <row r="598" spans="13:14" x14ac:dyDescent="0.25">
      <c r="M598" s="40"/>
      <c r="N598" s="40"/>
    </row>
    <row r="599" spans="13:14" x14ac:dyDescent="0.25">
      <c r="M599" s="40"/>
      <c r="N599" s="40"/>
    </row>
    <row r="600" spans="13:14" x14ac:dyDescent="0.25">
      <c r="M600" s="40"/>
      <c r="N600" s="40"/>
    </row>
    <row r="601" spans="13:14" x14ac:dyDescent="0.25">
      <c r="M601" s="40"/>
      <c r="N601" s="40"/>
    </row>
    <row r="602" spans="13:14" x14ac:dyDescent="0.25">
      <c r="M602" s="40"/>
      <c r="N602" s="40"/>
    </row>
    <row r="603" spans="13:14" x14ac:dyDescent="0.25">
      <c r="M603" s="40"/>
      <c r="N603" s="40"/>
    </row>
    <row r="604" spans="13:14" x14ac:dyDescent="0.25">
      <c r="M604" s="40"/>
      <c r="N604" s="40"/>
    </row>
    <row r="605" spans="13:14" x14ac:dyDescent="0.25">
      <c r="M605" s="40"/>
      <c r="N605" s="40"/>
    </row>
    <row r="606" spans="13:14" x14ac:dyDescent="0.25">
      <c r="M606" s="40"/>
      <c r="N606" s="40"/>
    </row>
    <row r="607" spans="13:14" x14ac:dyDescent="0.25">
      <c r="M607" s="40"/>
      <c r="N607" s="40"/>
    </row>
    <row r="608" spans="13:14" x14ac:dyDescent="0.25">
      <c r="M608" s="40"/>
      <c r="N608" s="40"/>
    </row>
    <row r="609" spans="13:14" x14ac:dyDescent="0.25">
      <c r="M609" s="40"/>
      <c r="N609" s="40"/>
    </row>
    <row r="610" spans="13:14" x14ac:dyDescent="0.25">
      <c r="M610" s="40"/>
      <c r="N610" s="40"/>
    </row>
    <row r="611" spans="13:14" x14ac:dyDescent="0.25">
      <c r="M611" s="40"/>
      <c r="N611" s="40"/>
    </row>
    <row r="612" spans="13:14" x14ac:dyDescent="0.25">
      <c r="M612" s="40"/>
      <c r="N612" s="40"/>
    </row>
    <row r="613" spans="13:14" x14ac:dyDescent="0.25">
      <c r="M613" s="40"/>
      <c r="N613" s="40"/>
    </row>
    <row r="614" spans="13:14" x14ac:dyDescent="0.25">
      <c r="M614" s="40"/>
      <c r="N614" s="40"/>
    </row>
    <row r="615" spans="13:14" x14ac:dyDescent="0.25">
      <c r="M615" s="40"/>
      <c r="N615" s="40"/>
    </row>
    <row r="616" spans="13:14" x14ac:dyDescent="0.25">
      <c r="M616" s="40"/>
      <c r="N616" s="40"/>
    </row>
    <row r="617" spans="13:14" x14ac:dyDescent="0.25">
      <c r="M617" s="40"/>
      <c r="N617" s="40"/>
    </row>
    <row r="618" spans="13:14" x14ac:dyDescent="0.25">
      <c r="M618" s="40"/>
      <c r="N618" s="40"/>
    </row>
    <row r="619" spans="13:14" x14ac:dyDescent="0.25">
      <c r="M619" s="40"/>
      <c r="N619" s="40"/>
    </row>
    <row r="620" spans="13:14" x14ac:dyDescent="0.25">
      <c r="M620" s="40"/>
      <c r="N620" s="40"/>
    </row>
    <row r="621" spans="13:14" x14ac:dyDescent="0.25">
      <c r="M621" s="40"/>
      <c r="N621" s="40"/>
    </row>
    <row r="622" spans="13:14" x14ac:dyDescent="0.25">
      <c r="M622" s="40"/>
      <c r="N622" s="40"/>
    </row>
    <row r="623" spans="13:14" x14ac:dyDescent="0.25">
      <c r="M623" s="40"/>
      <c r="N623" s="40"/>
    </row>
    <row r="624" spans="13:14" x14ac:dyDescent="0.25">
      <c r="M624" s="40"/>
      <c r="N624" s="40"/>
    </row>
    <row r="625" spans="13:14" x14ac:dyDescent="0.25">
      <c r="M625" s="40"/>
      <c r="N625" s="40"/>
    </row>
    <row r="626" spans="13:14" x14ac:dyDescent="0.25">
      <c r="M626" s="40"/>
      <c r="N626" s="40"/>
    </row>
    <row r="627" spans="13:14" x14ac:dyDescent="0.25">
      <c r="M627" s="40"/>
      <c r="N627" s="40"/>
    </row>
    <row r="628" spans="13:14" x14ac:dyDescent="0.25">
      <c r="M628" s="40"/>
      <c r="N628" s="40"/>
    </row>
    <row r="629" spans="13:14" x14ac:dyDescent="0.25">
      <c r="M629" s="40"/>
      <c r="N629" s="40"/>
    </row>
    <row r="630" spans="13:14" x14ac:dyDescent="0.25">
      <c r="M630" s="40"/>
      <c r="N630" s="40"/>
    </row>
    <row r="631" spans="13:14" x14ac:dyDescent="0.25">
      <c r="M631" s="40"/>
      <c r="N631" s="40"/>
    </row>
    <row r="632" spans="13:14" x14ac:dyDescent="0.25">
      <c r="M632" s="40"/>
      <c r="N632" s="40"/>
    </row>
    <row r="633" spans="13:14" x14ac:dyDescent="0.25">
      <c r="M633" s="40"/>
      <c r="N633" s="40"/>
    </row>
    <row r="634" spans="13:14" x14ac:dyDescent="0.25">
      <c r="M634" s="40"/>
      <c r="N634" s="40"/>
    </row>
    <row r="635" spans="13:14" x14ac:dyDescent="0.25">
      <c r="M635" s="40"/>
      <c r="N635" s="40"/>
    </row>
    <row r="636" spans="13:14" x14ac:dyDescent="0.25">
      <c r="M636" s="40"/>
      <c r="N636" s="40"/>
    </row>
    <row r="637" spans="13:14" x14ac:dyDescent="0.25">
      <c r="M637" s="40"/>
      <c r="N637" s="40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"/>
  <sheetViews>
    <sheetView topLeftCell="A111" workbookViewId="0">
      <selection activeCell="H128" sqref="H128"/>
    </sheetView>
  </sheetViews>
  <sheetFormatPr baseColWidth="10" defaultRowHeight="15" x14ac:dyDescent="0.25"/>
  <cols>
    <col min="1" max="1" width="11.85546875" bestFit="1" customWidth="1"/>
    <col min="3" max="3" width="11.42578125" bestFit="1" customWidth="1"/>
    <col min="4" max="4" width="52.85546875" bestFit="1" customWidth="1"/>
    <col min="6" max="6" width="9.42578125" bestFit="1" customWidth="1"/>
    <col min="11" max="11" width="17.85546875" bestFit="1" customWidth="1"/>
  </cols>
  <sheetData>
    <row r="1" spans="1:11" x14ac:dyDescent="0.25">
      <c r="A1" s="44" t="s">
        <v>302</v>
      </c>
      <c r="B1" s="38" t="s">
        <v>312</v>
      </c>
      <c r="C1" s="2" t="s">
        <v>311</v>
      </c>
      <c r="D1" s="2" t="s">
        <v>310</v>
      </c>
      <c r="E1" s="2" t="s">
        <v>309</v>
      </c>
      <c r="F1" s="2" t="s">
        <v>308</v>
      </c>
      <c r="G1" s="39" t="s">
        <v>307</v>
      </c>
      <c r="H1" s="2" t="s">
        <v>306</v>
      </c>
      <c r="I1" t="s">
        <v>313</v>
      </c>
      <c r="J1" t="s">
        <v>314</v>
      </c>
      <c r="K1" t="s">
        <v>315</v>
      </c>
    </row>
    <row r="2" spans="1:11" x14ac:dyDescent="0.25">
      <c r="A2" s="45">
        <v>1.1499999999999999</v>
      </c>
      <c r="B2" s="32" t="s">
        <v>246</v>
      </c>
      <c r="C2" s="1" t="s">
        <v>89</v>
      </c>
      <c r="D2" s="1" t="s">
        <v>90</v>
      </c>
      <c r="E2" s="1">
        <v>125</v>
      </c>
      <c r="F2" s="1">
        <v>60</v>
      </c>
      <c r="G2" s="51">
        <v>45</v>
      </c>
      <c r="H2" s="1" t="s">
        <v>36</v>
      </c>
      <c r="I2" t="s">
        <v>170</v>
      </c>
      <c r="J2" t="s">
        <v>173</v>
      </c>
      <c r="K2" t="s">
        <v>303</v>
      </c>
    </row>
    <row r="3" spans="1:11" x14ac:dyDescent="0.25">
      <c r="A3" s="45">
        <v>1.5</v>
      </c>
      <c r="B3" s="32" t="s">
        <v>247</v>
      </c>
      <c r="C3" s="1" t="s">
        <v>89</v>
      </c>
      <c r="D3" s="1" t="s">
        <v>91</v>
      </c>
      <c r="E3" s="1">
        <v>125</v>
      </c>
      <c r="F3" s="1">
        <v>60</v>
      </c>
      <c r="G3" s="51">
        <v>60</v>
      </c>
      <c r="H3" s="1" t="s">
        <v>36</v>
      </c>
      <c r="I3" t="s">
        <v>170</v>
      </c>
      <c r="J3" t="s">
        <v>173</v>
      </c>
      <c r="K3" t="s">
        <v>303</v>
      </c>
    </row>
    <row r="4" spans="1:11" x14ac:dyDescent="0.25">
      <c r="A4" s="45">
        <v>2.0499999999999998</v>
      </c>
      <c r="B4" s="32" t="s">
        <v>248</v>
      </c>
      <c r="C4" s="1" t="s">
        <v>89</v>
      </c>
      <c r="D4" s="1" t="s">
        <v>92</v>
      </c>
      <c r="E4" s="1">
        <v>125</v>
      </c>
      <c r="F4" s="1">
        <v>60</v>
      </c>
      <c r="G4" s="51">
        <v>80</v>
      </c>
      <c r="H4" s="1" t="s">
        <v>36</v>
      </c>
      <c r="I4" t="s">
        <v>170</v>
      </c>
      <c r="J4" t="s">
        <v>173</v>
      </c>
      <c r="K4" t="s">
        <v>303</v>
      </c>
    </row>
    <row r="5" spans="1:11" x14ac:dyDescent="0.25">
      <c r="A5" s="45">
        <v>2.5499999999999998</v>
      </c>
      <c r="B5" s="32" t="s">
        <v>249</v>
      </c>
      <c r="C5" s="1" t="s">
        <v>89</v>
      </c>
      <c r="D5" s="1" t="s">
        <v>93</v>
      </c>
      <c r="E5" s="1">
        <v>125</v>
      </c>
      <c r="F5" s="1">
        <v>60</v>
      </c>
      <c r="G5" s="51">
        <v>100</v>
      </c>
      <c r="H5" s="1" t="s">
        <v>36</v>
      </c>
      <c r="I5" t="s">
        <v>170</v>
      </c>
      <c r="J5" t="s">
        <v>173</v>
      </c>
      <c r="K5" t="s">
        <v>303</v>
      </c>
    </row>
    <row r="6" spans="1:11" x14ac:dyDescent="0.25">
      <c r="A6" s="45">
        <v>3.05</v>
      </c>
      <c r="B6" s="32" t="s">
        <v>250</v>
      </c>
      <c r="C6" s="1" t="s">
        <v>89</v>
      </c>
      <c r="D6" s="1" t="s">
        <v>94</v>
      </c>
      <c r="E6" s="1">
        <v>125</v>
      </c>
      <c r="F6" s="1">
        <v>60</v>
      </c>
      <c r="G6" s="51">
        <v>120</v>
      </c>
      <c r="H6" s="1" t="s">
        <v>36</v>
      </c>
      <c r="I6" t="s">
        <v>170</v>
      </c>
      <c r="J6" t="s">
        <v>173</v>
      </c>
      <c r="K6" t="s">
        <v>303</v>
      </c>
    </row>
    <row r="7" spans="1:11" x14ac:dyDescent="0.25">
      <c r="A7" s="45">
        <v>3.7</v>
      </c>
      <c r="B7" s="32" t="s">
        <v>251</v>
      </c>
      <c r="C7" s="1" t="s">
        <v>89</v>
      </c>
      <c r="D7" s="1" t="s">
        <v>95</v>
      </c>
      <c r="E7" s="1">
        <v>125</v>
      </c>
      <c r="F7" s="1">
        <v>60</v>
      </c>
      <c r="G7" s="51">
        <v>145</v>
      </c>
      <c r="H7" s="1" t="s">
        <v>36</v>
      </c>
      <c r="I7" t="s">
        <v>170</v>
      </c>
      <c r="J7" t="s">
        <v>173</v>
      </c>
      <c r="K7" t="s">
        <v>303</v>
      </c>
    </row>
    <row r="8" spans="1:11" x14ac:dyDescent="0.25">
      <c r="A8" s="45">
        <v>4.0999999999999996</v>
      </c>
      <c r="B8" s="32" t="s">
        <v>252</v>
      </c>
      <c r="C8" s="1" t="s">
        <v>89</v>
      </c>
      <c r="D8" s="1" t="s">
        <v>96</v>
      </c>
      <c r="E8" s="1">
        <v>125</v>
      </c>
      <c r="F8" s="1">
        <v>60</v>
      </c>
      <c r="G8" s="51">
        <v>160</v>
      </c>
      <c r="H8" s="1" t="s">
        <v>36</v>
      </c>
      <c r="I8" t="s">
        <v>170</v>
      </c>
      <c r="J8" t="s">
        <v>173</v>
      </c>
      <c r="K8" t="s">
        <v>303</v>
      </c>
    </row>
    <row r="9" spans="1:11" x14ac:dyDescent="0.25">
      <c r="A9" s="45">
        <v>5.0999999999999996</v>
      </c>
      <c r="B9" s="32" t="s">
        <v>253</v>
      </c>
      <c r="C9" s="1" t="s">
        <v>89</v>
      </c>
      <c r="D9" s="1" t="s">
        <v>97</v>
      </c>
      <c r="E9" s="1">
        <v>125</v>
      </c>
      <c r="F9" s="1">
        <v>60</v>
      </c>
      <c r="G9" s="51">
        <v>200</v>
      </c>
      <c r="H9" s="1" t="s">
        <v>36</v>
      </c>
      <c r="I9" t="s">
        <v>170</v>
      </c>
      <c r="J9" t="s">
        <v>173</v>
      </c>
      <c r="K9" t="s">
        <v>303</v>
      </c>
    </row>
    <row r="10" spans="1:11" x14ac:dyDescent="0.25">
      <c r="A10" s="45">
        <v>0.2</v>
      </c>
      <c r="B10" s="32" t="s">
        <v>211</v>
      </c>
      <c r="C10" s="1" t="s">
        <v>7</v>
      </c>
      <c r="D10" s="1" t="s">
        <v>12</v>
      </c>
      <c r="E10" s="1">
        <v>250</v>
      </c>
      <c r="F10" s="1">
        <v>120</v>
      </c>
      <c r="G10" s="51">
        <v>10</v>
      </c>
      <c r="H10" s="1" t="s">
        <v>2</v>
      </c>
      <c r="I10" t="s">
        <v>169</v>
      </c>
      <c r="J10" t="s">
        <v>173</v>
      </c>
      <c r="K10" t="s">
        <v>303</v>
      </c>
    </row>
    <row r="11" spans="1:11" x14ac:dyDescent="0.25">
      <c r="A11" s="45">
        <v>0.4</v>
      </c>
      <c r="B11" s="32" t="s">
        <v>208</v>
      </c>
      <c r="C11" s="1" t="s">
        <v>7</v>
      </c>
      <c r="D11" s="1" t="s">
        <v>62</v>
      </c>
      <c r="E11" s="1">
        <v>102</v>
      </c>
      <c r="F11" s="1">
        <v>60</v>
      </c>
      <c r="G11" s="51">
        <v>20</v>
      </c>
      <c r="H11" s="1" t="s">
        <v>36</v>
      </c>
      <c r="I11" t="s">
        <v>169</v>
      </c>
      <c r="J11" t="s">
        <v>173</v>
      </c>
      <c r="K11" t="s">
        <v>303</v>
      </c>
    </row>
    <row r="12" spans="1:11" x14ac:dyDescent="0.25">
      <c r="A12" s="45">
        <v>0.4</v>
      </c>
      <c r="B12" s="32" t="s">
        <v>212</v>
      </c>
      <c r="C12" s="1" t="s">
        <v>7</v>
      </c>
      <c r="D12" s="1" t="s">
        <v>13</v>
      </c>
      <c r="E12" s="1">
        <v>250</v>
      </c>
      <c r="F12" s="1">
        <v>120</v>
      </c>
      <c r="G12" s="51">
        <v>19</v>
      </c>
      <c r="H12" s="1" t="s">
        <v>2</v>
      </c>
      <c r="I12" t="s">
        <v>169</v>
      </c>
      <c r="J12" t="s">
        <v>173</v>
      </c>
      <c r="K12" t="s">
        <v>303</v>
      </c>
    </row>
    <row r="13" spans="1:11" x14ac:dyDescent="0.25">
      <c r="A13" s="45">
        <v>0.75</v>
      </c>
      <c r="B13" s="32" t="s">
        <v>205</v>
      </c>
      <c r="C13" s="1" t="s">
        <v>7</v>
      </c>
      <c r="D13" s="1" t="s">
        <v>8</v>
      </c>
      <c r="E13" s="1">
        <v>250</v>
      </c>
      <c r="F13" s="1">
        <v>77</v>
      </c>
      <c r="G13" s="51">
        <v>35</v>
      </c>
      <c r="H13" s="1" t="s">
        <v>2</v>
      </c>
      <c r="I13" t="s">
        <v>169</v>
      </c>
      <c r="J13" t="s">
        <v>173</v>
      </c>
      <c r="K13" t="s">
        <v>303</v>
      </c>
    </row>
    <row r="14" spans="1:11" x14ac:dyDescent="0.25">
      <c r="A14" s="45">
        <v>0.9</v>
      </c>
      <c r="B14" s="32" t="s">
        <v>207</v>
      </c>
      <c r="C14" s="1" t="s">
        <v>7</v>
      </c>
      <c r="D14" s="1" t="s">
        <v>10</v>
      </c>
      <c r="E14" s="1">
        <v>102</v>
      </c>
      <c r="F14" s="1">
        <v>40</v>
      </c>
      <c r="G14" s="51">
        <v>40</v>
      </c>
      <c r="H14" s="1" t="s">
        <v>2</v>
      </c>
      <c r="I14" t="s">
        <v>169</v>
      </c>
      <c r="J14" t="s">
        <v>173</v>
      </c>
      <c r="K14" t="s">
        <v>303</v>
      </c>
    </row>
    <row r="15" spans="1:11" x14ac:dyDescent="0.25">
      <c r="A15" s="45">
        <v>1.05</v>
      </c>
      <c r="B15" s="32" t="s">
        <v>258</v>
      </c>
      <c r="C15" s="1" t="s">
        <v>7</v>
      </c>
      <c r="D15" s="1" t="s">
        <v>24</v>
      </c>
      <c r="E15" s="1">
        <v>110</v>
      </c>
      <c r="F15" s="1">
        <v>60</v>
      </c>
      <c r="G15" s="51">
        <v>40</v>
      </c>
      <c r="H15" s="1" t="s">
        <v>2</v>
      </c>
      <c r="I15" t="s">
        <v>169</v>
      </c>
      <c r="J15" t="s">
        <v>173</v>
      </c>
      <c r="K15" t="s">
        <v>303</v>
      </c>
    </row>
    <row r="16" spans="1:11" x14ac:dyDescent="0.25">
      <c r="A16" s="45">
        <v>1.1499999999999999</v>
      </c>
      <c r="B16" s="32" t="s">
        <v>206</v>
      </c>
      <c r="C16" s="1" t="s">
        <v>7</v>
      </c>
      <c r="D16" s="1" t="s">
        <v>9</v>
      </c>
      <c r="E16" s="1">
        <v>250</v>
      </c>
      <c r="F16" s="1">
        <v>77</v>
      </c>
      <c r="G16" s="51">
        <v>52</v>
      </c>
      <c r="H16" s="1" t="s">
        <v>2</v>
      </c>
      <c r="I16" t="s">
        <v>169</v>
      </c>
      <c r="J16" t="s">
        <v>173</v>
      </c>
      <c r="K16" t="s">
        <v>303</v>
      </c>
    </row>
    <row r="17" spans="1:11" x14ac:dyDescent="0.25">
      <c r="A17" s="45">
        <v>1.3</v>
      </c>
      <c r="B17" s="32" t="s">
        <v>209</v>
      </c>
      <c r="C17" s="1" t="s">
        <v>7</v>
      </c>
      <c r="D17" s="1" t="s">
        <v>63</v>
      </c>
      <c r="E17" s="1">
        <v>102</v>
      </c>
      <c r="F17" s="1">
        <v>60</v>
      </c>
      <c r="G17" s="51">
        <v>60</v>
      </c>
      <c r="H17" s="1" t="s">
        <v>36</v>
      </c>
      <c r="I17" t="s">
        <v>169</v>
      </c>
      <c r="J17" t="s">
        <v>173</v>
      </c>
      <c r="K17" t="s">
        <v>303</v>
      </c>
    </row>
    <row r="18" spans="1:11" x14ac:dyDescent="0.25">
      <c r="A18" s="45">
        <v>1.35</v>
      </c>
      <c r="B18" s="32" t="s">
        <v>244</v>
      </c>
      <c r="C18" s="1" t="s">
        <v>7</v>
      </c>
      <c r="D18" s="1" t="s">
        <v>23</v>
      </c>
      <c r="E18" s="1">
        <v>145</v>
      </c>
      <c r="F18" s="1">
        <v>58</v>
      </c>
      <c r="G18" s="51">
        <v>60</v>
      </c>
      <c r="H18" s="1" t="s">
        <v>2</v>
      </c>
      <c r="I18" t="s">
        <v>169</v>
      </c>
      <c r="J18" t="s">
        <v>173</v>
      </c>
      <c r="K18" t="s">
        <v>303</v>
      </c>
    </row>
    <row r="19" spans="1:11" x14ac:dyDescent="0.25">
      <c r="A19" s="45">
        <v>1.35</v>
      </c>
      <c r="B19" s="32" t="s">
        <v>283</v>
      </c>
      <c r="C19" s="1" t="s">
        <v>7</v>
      </c>
      <c r="D19" s="1" t="s">
        <v>33</v>
      </c>
      <c r="E19" s="1">
        <v>180</v>
      </c>
      <c r="F19" s="1">
        <v>58</v>
      </c>
      <c r="G19" s="51">
        <v>60</v>
      </c>
      <c r="H19" s="1" t="s">
        <v>2</v>
      </c>
      <c r="I19" t="s">
        <v>169</v>
      </c>
      <c r="J19" t="s">
        <v>173</v>
      </c>
      <c r="K19" t="s">
        <v>303</v>
      </c>
    </row>
    <row r="20" spans="1:11" x14ac:dyDescent="0.25">
      <c r="A20" s="45">
        <v>1.35</v>
      </c>
      <c r="B20" s="32" t="s">
        <v>288</v>
      </c>
      <c r="C20" s="1" t="s">
        <v>7</v>
      </c>
      <c r="D20" s="1" t="s">
        <v>133</v>
      </c>
      <c r="E20" s="1">
        <v>250</v>
      </c>
      <c r="F20" s="1">
        <v>77</v>
      </c>
      <c r="G20" s="51">
        <v>60</v>
      </c>
      <c r="H20" s="1" t="s">
        <v>36</v>
      </c>
      <c r="I20" t="s">
        <v>169</v>
      </c>
      <c r="J20" t="s">
        <v>173</v>
      </c>
      <c r="K20" t="s">
        <v>303</v>
      </c>
    </row>
    <row r="21" spans="1:11" x14ac:dyDescent="0.25">
      <c r="A21" s="45">
        <v>1.55</v>
      </c>
      <c r="B21" s="32" t="s">
        <v>257</v>
      </c>
      <c r="C21" s="1" t="s">
        <v>7</v>
      </c>
      <c r="D21" s="1" t="s">
        <v>101</v>
      </c>
      <c r="E21" s="1">
        <v>110</v>
      </c>
      <c r="F21" s="1">
        <v>60</v>
      </c>
      <c r="G21" s="51">
        <v>60</v>
      </c>
      <c r="H21" s="1" t="s">
        <v>36</v>
      </c>
      <c r="I21" t="s">
        <v>169</v>
      </c>
      <c r="J21" t="s">
        <v>173</v>
      </c>
      <c r="K21" t="s">
        <v>303</v>
      </c>
    </row>
    <row r="22" spans="1:11" x14ac:dyDescent="0.25">
      <c r="A22" s="45">
        <v>1.8</v>
      </c>
      <c r="B22" s="32" t="s">
        <v>245</v>
      </c>
      <c r="C22" s="1" t="s">
        <v>7</v>
      </c>
      <c r="D22" s="1" t="s">
        <v>88</v>
      </c>
      <c r="E22" s="1">
        <v>145</v>
      </c>
      <c r="F22" s="1">
        <v>58</v>
      </c>
      <c r="G22" s="51">
        <v>80</v>
      </c>
      <c r="H22" s="1" t="s">
        <v>36</v>
      </c>
      <c r="I22" t="s">
        <v>169</v>
      </c>
      <c r="J22" t="s">
        <v>173</v>
      </c>
      <c r="K22" t="s">
        <v>303</v>
      </c>
    </row>
    <row r="23" spans="1:11" x14ac:dyDescent="0.25">
      <c r="A23" s="45">
        <v>1.95</v>
      </c>
      <c r="B23" s="32" t="s">
        <v>284</v>
      </c>
      <c r="C23" s="1" t="s">
        <v>7</v>
      </c>
      <c r="D23" s="1" t="s">
        <v>121</v>
      </c>
      <c r="E23" s="1">
        <v>180</v>
      </c>
      <c r="F23" s="1">
        <v>58</v>
      </c>
      <c r="G23" s="51">
        <v>80</v>
      </c>
      <c r="H23" s="1" t="s">
        <v>36</v>
      </c>
      <c r="I23" t="s">
        <v>169</v>
      </c>
      <c r="J23" t="s">
        <v>173</v>
      </c>
      <c r="K23" t="s">
        <v>303</v>
      </c>
    </row>
    <row r="24" spans="1:11" x14ac:dyDescent="0.25">
      <c r="A24" s="45">
        <v>2.1</v>
      </c>
      <c r="B24" s="32" t="s">
        <v>256</v>
      </c>
      <c r="C24" s="1" t="s">
        <v>7</v>
      </c>
      <c r="D24" s="1" t="s">
        <v>100</v>
      </c>
      <c r="E24" s="1">
        <v>110</v>
      </c>
      <c r="F24" s="1">
        <v>60</v>
      </c>
      <c r="G24" s="51">
        <v>80</v>
      </c>
      <c r="H24" s="1" t="s">
        <v>36</v>
      </c>
      <c r="I24" t="s">
        <v>169</v>
      </c>
      <c r="J24" t="s">
        <v>173</v>
      </c>
      <c r="K24" t="s">
        <v>303</v>
      </c>
    </row>
    <row r="25" spans="1:11" x14ac:dyDescent="0.25">
      <c r="A25" s="45">
        <v>2.4</v>
      </c>
      <c r="B25" s="32" t="s">
        <v>242</v>
      </c>
      <c r="C25" s="1" t="s">
        <v>7</v>
      </c>
      <c r="D25" s="1" t="s">
        <v>86</v>
      </c>
      <c r="E25" s="1">
        <v>180</v>
      </c>
      <c r="F25" s="1">
        <v>58</v>
      </c>
      <c r="G25" s="51">
        <v>100</v>
      </c>
      <c r="H25" s="1" t="s">
        <v>36</v>
      </c>
      <c r="I25" t="s">
        <v>169</v>
      </c>
      <c r="J25" t="s">
        <v>173</v>
      </c>
      <c r="K25" t="s">
        <v>303</v>
      </c>
    </row>
    <row r="26" spans="1:11" x14ac:dyDescent="0.25">
      <c r="A26" s="45">
        <v>2.4</v>
      </c>
      <c r="B26" s="32" t="s">
        <v>255</v>
      </c>
      <c r="C26" s="1" t="s">
        <v>7</v>
      </c>
      <c r="D26" s="1" t="s">
        <v>99</v>
      </c>
      <c r="E26" s="1">
        <v>110</v>
      </c>
      <c r="F26" s="1">
        <v>60</v>
      </c>
      <c r="G26" s="51">
        <v>100</v>
      </c>
      <c r="H26" s="1" t="s">
        <v>36</v>
      </c>
      <c r="I26" t="s">
        <v>169</v>
      </c>
      <c r="J26" t="s">
        <v>173</v>
      </c>
      <c r="K26" t="s">
        <v>303</v>
      </c>
    </row>
    <row r="27" spans="1:11" x14ac:dyDescent="0.25">
      <c r="A27" s="45">
        <v>2.9</v>
      </c>
      <c r="B27" s="32" t="s">
        <v>243</v>
      </c>
      <c r="C27" s="1" t="s">
        <v>7</v>
      </c>
      <c r="D27" s="1" t="s">
        <v>87</v>
      </c>
      <c r="E27" s="1">
        <v>180</v>
      </c>
      <c r="F27" s="1">
        <v>58</v>
      </c>
      <c r="G27" s="51">
        <v>120</v>
      </c>
      <c r="H27" s="1" t="s">
        <v>36</v>
      </c>
      <c r="I27" t="s">
        <v>169</v>
      </c>
      <c r="J27" t="s">
        <v>173</v>
      </c>
      <c r="K27" t="s">
        <v>303</v>
      </c>
    </row>
    <row r="28" spans="1:11" x14ac:dyDescent="0.25">
      <c r="A28" s="45">
        <v>2.9</v>
      </c>
      <c r="B28" s="32" t="s">
        <v>254</v>
      </c>
      <c r="C28" s="1" t="s">
        <v>7</v>
      </c>
      <c r="D28" s="1" t="s">
        <v>98</v>
      </c>
      <c r="E28" s="1">
        <v>110</v>
      </c>
      <c r="F28" s="1">
        <v>60</v>
      </c>
      <c r="G28" s="51">
        <v>120</v>
      </c>
      <c r="H28" s="1" t="s">
        <v>36</v>
      </c>
      <c r="I28" t="s">
        <v>169</v>
      </c>
      <c r="J28" t="s">
        <v>173</v>
      </c>
      <c r="K28" t="s">
        <v>303</v>
      </c>
    </row>
    <row r="29" spans="1:11" x14ac:dyDescent="0.25">
      <c r="A29" s="45">
        <v>3.4</v>
      </c>
      <c r="B29" s="32" t="s">
        <v>281</v>
      </c>
      <c r="C29" s="1" t="s">
        <v>7</v>
      </c>
      <c r="D29" s="1" t="s">
        <v>119</v>
      </c>
      <c r="E29" s="1">
        <v>180</v>
      </c>
      <c r="F29" s="1">
        <v>58</v>
      </c>
      <c r="G29" s="51">
        <v>140</v>
      </c>
      <c r="H29" s="1" t="s">
        <v>36</v>
      </c>
      <c r="I29" t="s">
        <v>169</v>
      </c>
      <c r="J29" t="s">
        <v>173</v>
      </c>
      <c r="K29" t="s">
        <v>303</v>
      </c>
    </row>
    <row r="30" spans="1:11" x14ac:dyDescent="0.25">
      <c r="A30" s="45">
        <v>3.4</v>
      </c>
      <c r="B30" s="32" t="s">
        <v>299</v>
      </c>
      <c r="C30" s="1" t="s">
        <v>7</v>
      </c>
      <c r="D30" s="1" t="s">
        <v>122</v>
      </c>
      <c r="E30" s="1">
        <v>110</v>
      </c>
      <c r="F30" s="1">
        <v>60</v>
      </c>
      <c r="G30" s="51">
        <v>140</v>
      </c>
      <c r="H30" s="1" t="s">
        <v>36</v>
      </c>
      <c r="I30" t="s">
        <v>169</v>
      </c>
      <c r="J30" t="s">
        <v>173</v>
      </c>
      <c r="K30" t="s">
        <v>303</v>
      </c>
    </row>
    <row r="31" spans="1:11" x14ac:dyDescent="0.25">
      <c r="A31" s="45">
        <v>3.9</v>
      </c>
      <c r="B31" s="32" t="s">
        <v>282</v>
      </c>
      <c r="C31" s="1" t="s">
        <v>7</v>
      </c>
      <c r="D31" s="1" t="s">
        <v>120</v>
      </c>
      <c r="E31" s="1">
        <v>180</v>
      </c>
      <c r="F31" s="1">
        <v>58</v>
      </c>
      <c r="G31" s="51">
        <v>160</v>
      </c>
      <c r="H31" s="1" t="s">
        <v>36</v>
      </c>
      <c r="I31" t="s">
        <v>169</v>
      </c>
      <c r="J31" t="s">
        <v>173</v>
      </c>
      <c r="K31" t="s">
        <v>303</v>
      </c>
    </row>
    <row r="32" spans="1:11" x14ac:dyDescent="0.25">
      <c r="A32" s="45">
        <v>4.2</v>
      </c>
      <c r="B32" s="32" t="s">
        <v>287</v>
      </c>
      <c r="C32" s="1" t="s">
        <v>7</v>
      </c>
      <c r="D32" s="1" t="s">
        <v>134</v>
      </c>
      <c r="E32" s="1">
        <v>110</v>
      </c>
      <c r="F32" s="1">
        <v>60</v>
      </c>
      <c r="G32" s="51">
        <v>160</v>
      </c>
      <c r="H32" s="1" t="s">
        <v>36</v>
      </c>
      <c r="I32" t="s">
        <v>169</v>
      </c>
      <c r="J32" t="s">
        <v>173</v>
      </c>
      <c r="K32" t="s">
        <v>303</v>
      </c>
    </row>
    <row r="33" spans="1:11" x14ac:dyDescent="0.25">
      <c r="A33" s="45">
        <v>4.7</v>
      </c>
      <c r="B33" s="32" t="s">
        <v>286</v>
      </c>
      <c r="C33" s="1" t="s">
        <v>7</v>
      </c>
      <c r="D33" s="1" t="s">
        <v>135</v>
      </c>
      <c r="E33" s="1">
        <v>110</v>
      </c>
      <c r="F33" s="1">
        <v>60</v>
      </c>
      <c r="G33" s="51">
        <v>180</v>
      </c>
      <c r="H33" s="1" t="s">
        <v>36</v>
      </c>
      <c r="I33" t="s">
        <v>169</v>
      </c>
      <c r="J33" t="s">
        <v>173</v>
      </c>
      <c r="K33" t="s">
        <v>303</v>
      </c>
    </row>
    <row r="34" spans="1:11" x14ac:dyDescent="0.25">
      <c r="A34" s="45">
        <v>5.25</v>
      </c>
      <c r="B34" s="32" t="s">
        <v>285</v>
      </c>
      <c r="C34" s="1" t="s">
        <v>7</v>
      </c>
      <c r="D34" s="1" t="s">
        <v>136</v>
      </c>
      <c r="E34" s="1">
        <v>110</v>
      </c>
      <c r="F34" s="1">
        <v>60</v>
      </c>
      <c r="G34" s="51">
        <v>200</v>
      </c>
      <c r="H34" s="1" t="s">
        <v>36</v>
      </c>
      <c r="I34" t="s">
        <v>169</v>
      </c>
      <c r="J34" t="s">
        <v>173</v>
      </c>
      <c r="K34" t="s">
        <v>303</v>
      </c>
    </row>
    <row r="35" spans="1:11" x14ac:dyDescent="0.25">
      <c r="A35" s="45">
        <v>1.05</v>
      </c>
      <c r="B35" s="32" t="s">
        <v>225</v>
      </c>
      <c r="C35" s="1" t="s">
        <v>14</v>
      </c>
      <c r="D35" s="1" t="s">
        <v>15</v>
      </c>
      <c r="E35" s="1">
        <v>122</v>
      </c>
      <c r="F35" s="1">
        <v>57.5</v>
      </c>
      <c r="G35" s="51">
        <v>40</v>
      </c>
      <c r="H35" s="1" t="s">
        <v>2</v>
      </c>
      <c r="I35" t="s">
        <v>168</v>
      </c>
      <c r="J35" t="s">
        <v>173</v>
      </c>
      <c r="K35" t="s">
        <v>303</v>
      </c>
    </row>
    <row r="36" spans="1:11" x14ac:dyDescent="0.25">
      <c r="A36" s="45">
        <v>1.05</v>
      </c>
      <c r="B36" s="32" t="s">
        <v>298</v>
      </c>
      <c r="C36" s="1" t="s">
        <v>14</v>
      </c>
      <c r="D36" s="1" t="s">
        <v>123</v>
      </c>
      <c r="E36" s="1">
        <v>122</v>
      </c>
      <c r="F36" s="1">
        <v>60</v>
      </c>
      <c r="G36" s="51">
        <v>40</v>
      </c>
      <c r="H36" s="1" t="s">
        <v>36</v>
      </c>
      <c r="I36" t="s">
        <v>168</v>
      </c>
      <c r="J36" t="s">
        <v>173</v>
      </c>
      <c r="K36" t="s">
        <v>303</v>
      </c>
    </row>
    <row r="37" spans="1:11" x14ac:dyDescent="0.25">
      <c r="A37" s="45">
        <v>1.3</v>
      </c>
      <c r="B37" s="32" t="s">
        <v>226</v>
      </c>
      <c r="C37" s="1" t="s">
        <v>14</v>
      </c>
      <c r="D37" s="1" t="s">
        <v>77</v>
      </c>
      <c r="E37" s="1">
        <v>122</v>
      </c>
      <c r="F37" s="1">
        <v>57.5</v>
      </c>
      <c r="G37" s="51">
        <v>50</v>
      </c>
      <c r="H37" s="1" t="s">
        <v>36</v>
      </c>
      <c r="I37" t="s">
        <v>168</v>
      </c>
      <c r="J37" t="s">
        <v>173</v>
      </c>
      <c r="K37" t="s">
        <v>303</v>
      </c>
    </row>
    <row r="38" spans="1:11" x14ac:dyDescent="0.25">
      <c r="A38" s="45">
        <v>1.3</v>
      </c>
      <c r="B38" s="32" t="s">
        <v>297</v>
      </c>
      <c r="C38" s="1" t="s">
        <v>14</v>
      </c>
      <c r="D38" s="1" t="s">
        <v>124</v>
      </c>
      <c r="E38" s="1">
        <v>122</v>
      </c>
      <c r="F38" s="1">
        <v>60</v>
      </c>
      <c r="G38" s="51">
        <v>50</v>
      </c>
      <c r="H38" s="1" t="s">
        <v>36</v>
      </c>
      <c r="I38" t="s">
        <v>168</v>
      </c>
      <c r="J38" t="s">
        <v>173</v>
      </c>
      <c r="K38" t="s">
        <v>303</v>
      </c>
    </row>
    <row r="39" spans="1:11" x14ac:dyDescent="0.25">
      <c r="A39" s="45">
        <v>1.55</v>
      </c>
      <c r="B39" s="32" t="s">
        <v>227</v>
      </c>
      <c r="C39" s="1" t="s">
        <v>14</v>
      </c>
      <c r="D39" s="1" t="s">
        <v>78</v>
      </c>
      <c r="E39" s="1">
        <v>122</v>
      </c>
      <c r="F39" s="1">
        <v>57.5</v>
      </c>
      <c r="G39" s="51">
        <v>60</v>
      </c>
      <c r="H39" s="1" t="s">
        <v>36</v>
      </c>
      <c r="I39" t="s">
        <v>168</v>
      </c>
      <c r="J39" t="s">
        <v>173</v>
      </c>
      <c r="K39" t="s">
        <v>303</v>
      </c>
    </row>
    <row r="40" spans="1:11" x14ac:dyDescent="0.25">
      <c r="A40" s="45">
        <v>1.55</v>
      </c>
      <c r="B40" s="32" t="s">
        <v>296</v>
      </c>
      <c r="C40" s="1" t="s">
        <v>14</v>
      </c>
      <c r="D40" s="1" t="s">
        <v>125</v>
      </c>
      <c r="E40" s="1">
        <v>122</v>
      </c>
      <c r="F40" s="1">
        <v>60</v>
      </c>
      <c r="G40" s="51">
        <v>60</v>
      </c>
      <c r="H40" s="1" t="s">
        <v>36</v>
      </c>
      <c r="I40" t="s">
        <v>168</v>
      </c>
      <c r="J40" t="s">
        <v>173</v>
      </c>
      <c r="K40" t="s">
        <v>303</v>
      </c>
    </row>
    <row r="41" spans="1:11" x14ac:dyDescent="0.25">
      <c r="A41" s="45">
        <v>2.1</v>
      </c>
      <c r="B41" s="32" t="s">
        <v>228</v>
      </c>
      <c r="C41" s="1" t="s">
        <v>14</v>
      </c>
      <c r="D41" s="1" t="s">
        <v>79</v>
      </c>
      <c r="E41" s="1">
        <v>122</v>
      </c>
      <c r="F41" s="1">
        <v>57.5</v>
      </c>
      <c r="G41" s="51">
        <v>80</v>
      </c>
      <c r="H41" s="1" t="s">
        <v>36</v>
      </c>
      <c r="I41" t="s">
        <v>168</v>
      </c>
      <c r="J41" t="s">
        <v>173</v>
      </c>
      <c r="K41" t="s">
        <v>303</v>
      </c>
    </row>
    <row r="42" spans="1:11" x14ac:dyDescent="0.25">
      <c r="A42" s="45">
        <v>2.1</v>
      </c>
      <c r="B42" s="32" t="s">
        <v>295</v>
      </c>
      <c r="C42" s="1" t="s">
        <v>14</v>
      </c>
      <c r="D42" s="1" t="s">
        <v>126</v>
      </c>
      <c r="E42" s="1">
        <v>122</v>
      </c>
      <c r="F42" s="1">
        <v>60</v>
      </c>
      <c r="G42" s="51">
        <v>80</v>
      </c>
      <c r="H42" s="1" t="s">
        <v>36</v>
      </c>
      <c r="I42" t="s">
        <v>168</v>
      </c>
      <c r="J42" t="s">
        <v>173</v>
      </c>
      <c r="K42" t="s">
        <v>303</v>
      </c>
    </row>
    <row r="43" spans="1:11" x14ac:dyDescent="0.25">
      <c r="A43" s="45">
        <v>2.6</v>
      </c>
      <c r="B43" s="32" t="s">
        <v>229</v>
      </c>
      <c r="C43" s="1" t="s">
        <v>14</v>
      </c>
      <c r="D43" s="1" t="s">
        <v>16</v>
      </c>
      <c r="E43" s="1">
        <v>122</v>
      </c>
      <c r="F43" s="1">
        <v>57.5</v>
      </c>
      <c r="G43" s="51">
        <v>100</v>
      </c>
      <c r="H43" s="1" t="s">
        <v>2</v>
      </c>
      <c r="I43" t="s">
        <v>168</v>
      </c>
      <c r="J43" t="s">
        <v>173</v>
      </c>
      <c r="K43" t="s">
        <v>303</v>
      </c>
    </row>
    <row r="44" spans="1:11" x14ac:dyDescent="0.25">
      <c r="A44" s="45">
        <v>2.6</v>
      </c>
      <c r="B44" s="32" t="s">
        <v>294</v>
      </c>
      <c r="C44" s="1" t="s">
        <v>14</v>
      </c>
      <c r="D44" s="1" t="s">
        <v>127</v>
      </c>
      <c r="E44" s="1">
        <v>122</v>
      </c>
      <c r="F44" s="1">
        <v>60</v>
      </c>
      <c r="G44" s="51">
        <v>100</v>
      </c>
      <c r="H44" s="1" t="s">
        <v>36</v>
      </c>
      <c r="I44" t="s">
        <v>168</v>
      </c>
      <c r="J44" t="s">
        <v>173</v>
      </c>
      <c r="K44" t="s">
        <v>303</v>
      </c>
    </row>
    <row r="45" spans="1:11" x14ac:dyDescent="0.25">
      <c r="A45" s="45">
        <v>3.15</v>
      </c>
      <c r="B45" s="32" t="s">
        <v>230</v>
      </c>
      <c r="C45" s="1" t="s">
        <v>14</v>
      </c>
      <c r="D45" s="1" t="s">
        <v>17</v>
      </c>
      <c r="E45" s="1">
        <v>122</v>
      </c>
      <c r="F45" s="1">
        <v>57.5</v>
      </c>
      <c r="G45" s="51">
        <v>120</v>
      </c>
      <c r="H45" s="1" t="s">
        <v>2</v>
      </c>
      <c r="I45" t="s">
        <v>168</v>
      </c>
      <c r="J45" t="s">
        <v>173</v>
      </c>
      <c r="K45" t="s">
        <v>303</v>
      </c>
    </row>
    <row r="46" spans="1:11" x14ac:dyDescent="0.25">
      <c r="A46" s="45">
        <v>3.15</v>
      </c>
      <c r="B46" s="32" t="s">
        <v>293</v>
      </c>
      <c r="C46" s="1" t="s">
        <v>14</v>
      </c>
      <c r="D46" s="1" t="s">
        <v>128</v>
      </c>
      <c r="E46" s="1">
        <v>122</v>
      </c>
      <c r="F46" s="1">
        <v>60</v>
      </c>
      <c r="G46" s="51">
        <v>120</v>
      </c>
      <c r="H46" s="1" t="s">
        <v>36</v>
      </c>
      <c r="I46" t="s">
        <v>168</v>
      </c>
      <c r="J46" t="s">
        <v>173</v>
      </c>
      <c r="K46" t="s">
        <v>303</v>
      </c>
    </row>
    <row r="47" spans="1:11" x14ac:dyDescent="0.25">
      <c r="A47" s="45">
        <v>3.65</v>
      </c>
      <c r="B47" s="32" t="s">
        <v>292</v>
      </c>
      <c r="C47" s="1" t="s">
        <v>14</v>
      </c>
      <c r="D47" s="1" t="s">
        <v>129</v>
      </c>
      <c r="E47" s="1">
        <v>122</v>
      </c>
      <c r="F47" s="1">
        <v>60</v>
      </c>
      <c r="G47" s="51">
        <v>140</v>
      </c>
      <c r="H47" s="1" t="s">
        <v>36</v>
      </c>
      <c r="I47" t="s">
        <v>168</v>
      </c>
      <c r="J47" t="s">
        <v>173</v>
      </c>
      <c r="K47" t="s">
        <v>303</v>
      </c>
    </row>
    <row r="48" spans="1:11" x14ac:dyDescent="0.25">
      <c r="A48" s="45">
        <v>3.8</v>
      </c>
      <c r="B48" s="32" t="s">
        <v>291</v>
      </c>
      <c r="C48" s="1" t="s">
        <v>14</v>
      </c>
      <c r="D48" s="1" t="s">
        <v>130</v>
      </c>
      <c r="E48" s="1">
        <v>122</v>
      </c>
      <c r="F48" s="1">
        <v>60</v>
      </c>
      <c r="G48" s="51">
        <v>145</v>
      </c>
      <c r="H48" s="1" t="s">
        <v>36</v>
      </c>
      <c r="I48" t="s">
        <v>168</v>
      </c>
      <c r="J48" t="s">
        <v>173</v>
      </c>
      <c r="K48" t="s">
        <v>303</v>
      </c>
    </row>
    <row r="49" spans="1:11" x14ac:dyDescent="0.25">
      <c r="A49" s="45">
        <v>4.2</v>
      </c>
      <c r="B49" s="32" t="s">
        <v>231</v>
      </c>
      <c r="C49" s="1" t="s">
        <v>14</v>
      </c>
      <c r="D49" s="1" t="s">
        <v>80</v>
      </c>
      <c r="E49" s="1">
        <v>122</v>
      </c>
      <c r="F49" s="1">
        <v>57.5</v>
      </c>
      <c r="G49" s="51">
        <v>160</v>
      </c>
      <c r="H49" s="1" t="s">
        <v>36</v>
      </c>
      <c r="I49" t="s">
        <v>168</v>
      </c>
      <c r="J49" t="s">
        <v>173</v>
      </c>
      <c r="K49" t="s">
        <v>303</v>
      </c>
    </row>
    <row r="50" spans="1:11" x14ac:dyDescent="0.25">
      <c r="A50" s="45">
        <v>4.2</v>
      </c>
      <c r="B50" s="32" t="s">
        <v>290</v>
      </c>
      <c r="C50" s="1" t="s">
        <v>14</v>
      </c>
      <c r="D50" s="1" t="s">
        <v>131</v>
      </c>
      <c r="E50" s="1">
        <v>122</v>
      </c>
      <c r="F50" s="1">
        <v>60</v>
      </c>
      <c r="G50" s="51">
        <v>160</v>
      </c>
      <c r="H50" s="1" t="s">
        <v>36</v>
      </c>
      <c r="I50" t="s">
        <v>168</v>
      </c>
      <c r="J50" t="s">
        <v>173</v>
      </c>
      <c r="K50" t="s">
        <v>303</v>
      </c>
    </row>
    <row r="51" spans="1:11" x14ac:dyDescent="0.25">
      <c r="A51" s="45">
        <v>4.7</v>
      </c>
      <c r="B51" s="32" t="s">
        <v>232</v>
      </c>
      <c r="C51" s="1" t="s">
        <v>14</v>
      </c>
      <c r="D51" s="1" t="s">
        <v>81</v>
      </c>
      <c r="E51" s="1">
        <v>122</v>
      </c>
      <c r="F51" s="1">
        <v>57.5</v>
      </c>
      <c r="G51" s="51">
        <v>180</v>
      </c>
      <c r="H51" s="1" t="s">
        <v>36</v>
      </c>
      <c r="I51" t="s">
        <v>168</v>
      </c>
      <c r="J51" t="s">
        <v>173</v>
      </c>
      <c r="K51" t="s">
        <v>303</v>
      </c>
    </row>
    <row r="52" spans="1:11" x14ac:dyDescent="0.25">
      <c r="A52" s="45">
        <v>5.25</v>
      </c>
      <c r="B52" s="32" t="s">
        <v>233</v>
      </c>
      <c r="C52" s="1" t="s">
        <v>14</v>
      </c>
      <c r="D52" s="1" t="s">
        <v>82</v>
      </c>
      <c r="E52" s="1">
        <v>122</v>
      </c>
      <c r="F52" s="1">
        <v>57.5</v>
      </c>
      <c r="G52" s="51">
        <v>200</v>
      </c>
      <c r="H52" s="1" t="s">
        <v>36</v>
      </c>
      <c r="I52" t="s">
        <v>168</v>
      </c>
      <c r="J52" t="s">
        <v>173</v>
      </c>
      <c r="K52" t="s">
        <v>303</v>
      </c>
    </row>
    <row r="53" spans="1:11" x14ac:dyDescent="0.25">
      <c r="A53" s="45">
        <v>5.25</v>
      </c>
      <c r="B53" s="32" t="s">
        <v>289</v>
      </c>
      <c r="C53" s="1" t="s">
        <v>14</v>
      </c>
      <c r="D53" s="1" t="s">
        <v>132</v>
      </c>
      <c r="E53" s="1">
        <v>122</v>
      </c>
      <c r="F53" s="1">
        <v>60</v>
      </c>
      <c r="G53" s="51">
        <v>200</v>
      </c>
      <c r="H53" s="1" t="s">
        <v>36</v>
      </c>
      <c r="I53" t="s">
        <v>168</v>
      </c>
      <c r="J53" t="s">
        <v>173</v>
      </c>
      <c r="K53" t="s">
        <v>303</v>
      </c>
    </row>
    <row r="54" spans="1:11" x14ac:dyDescent="0.25">
      <c r="A54" s="45">
        <v>0.75</v>
      </c>
      <c r="B54" s="32" t="s">
        <v>184</v>
      </c>
      <c r="C54" s="1" t="s">
        <v>4</v>
      </c>
      <c r="D54" s="1" t="s">
        <v>5</v>
      </c>
      <c r="E54" s="1">
        <v>120</v>
      </c>
      <c r="F54" s="1">
        <v>60</v>
      </c>
      <c r="G54" s="51">
        <v>30</v>
      </c>
      <c r="H54" s="1" t="s">
        <v>2</v>
      </c>
      <c r="I54" t="s">
        <v>166</v>
      </c>
      <c r="J54" t="s">
        <v>173</v>
      </c>
      <c r="K54" t="s">
        <v>303</v>
      </c>
    </row>
    <row r="55" spans="1:11" x14ac:dyDescent="0.25">
      <c r="A55" s="45">
        <v>1.2</v>
      </c>
      <c r="B55" s="32" t="s">
        <v>241</v>
      </c>
      <c r="C55" s="1" t="s">
        <v>4</v>
      </c>
      <c r="D55" s="1" t="s">
        <v>22</v>
      </c>
      <c r="E55" s="1">
        <v>135</v>
      </c>
      <c r="F55" s="1">
        <v>60</v>
      </c>
      <c r="G55" s="51">
        <v>45</v>
      </c>
      <c r="H55" s="1" t="s">
        <v>2</v>
      </c>
      <c r="I55" t="s">
        <v>166</v>
      </c>
      <c r="J55" t="s">
        <v>173</v>
      </c>
      <c r="K55" t="s">
        <v>303</v>
      </c>
    </row>
    <row r="56" spans="1:11" x14ac:dyDescent="0.25">
      <c r="A56" s="45">
        <v>1.5</v>
      </c>
      <c r="B56" s="32" t="s">
        <v>185</v>
      </c>
      <c r="C56" s="1" t="s">
        <v>4</v>
      </c>
      <c r="D56" s="1" t="s">
        <v>42</v>
      </c>
      <c r="E56" s="1">
        <v>135</v>
      </c>
      <c r="F56" s="1">
        <v>60</v>
      </c>
      <c r="G56" s="51">
        <v>50</v>
      </c>
      <c r="H56" s="1" t="s">
        <v>36</v>
      </c>
      <c r="I56" t="s">
        <v>166</v>
      </c>
      <c r="J56" t="s">
        <v>172</v>
      </c>
      <c r="K56" t="s">
        <v>303</v>
      </c>
    </row>
    <row r="57" spans="1:11" x14ac:dyDescent="0.25">
      <c r="A57" s="45">
        <v>1.6</v>
      </c>
      <c r="B57" s="32" t="s">
        <v>222</v>
      </c>
      <c r="C57" s="1" t="s">
        <v>4</v>
      </c>
      <c r="D57" s="1" t="s">
        <v>74</v>
      </c>
      <c r="E57" s="1">
        <v>135</v>
      </c>
      <c r="F57" s="1">
        <v>60</v>
      </c>
      <c r="G57" s="51">
        <v>60</v>
      </c>
      <c r="H57" s="1" t="s">
        <v>36</v>
      </c>
      <c r="I57" t="s">
        <v>166</v>
      </c>
      <c r="J57" t="s">
        <v>173</v>
      </c>
      <c r="K57" t="s">
        <v>303</v>
      </c>
    </row>
    <row r="58" spans="1:11" x14ac:dyDescent="0.25">
      <c r="A58" s="45">
        <v>2</v>
      </c>
      <c r="B58" s="32" t="s">
        <v>192</v>
      </c>
      <c r="C58" s="1" t="s">
        <v>4</v>
      </c>
      <c r="D58" s="1" t="s">
        <v>49</v>
      </c>
      <c r="E58" s="1">
        <v>135</v>
      </c>
      <c r="F58" s="1">
        <v>60</v>
      </c>
      <c r="G58" s="51">
        <v>70</v>
      </c>
      <c r="H58" s="1" t="s">
        <v>36</v>
      </c>
      <c r="I58" t="s">
        <v>166</v>
      </c>
      <c r="J58" t="s">
        <v>173</v>
      </c>
      <c r="K58" t="s">
        <v>303</v>
      </c>
    </row>
    <row r="59" spans="1:11" x14ac:dyDescent="0.25">
      <c r="A59" s="45">
        <v>2</v>
      </c>
      <c r="B59" s="32" t="s">
        <v>223</v>
      </c>
      <c r="C59" s="1" t="s">
        <v>4</v>
      </c>
      <c r="D59" s="1" t="s">
        <v>75</v>
      </c>
      <c r="E59" s="1">
        <v>135</v>
      </c>
      <c r="F59" s="1">
        <v>60</v>
      </c>
      <c r="G59" s="51">
        <v>75</v>
      </c>
      <c r="H59" s="1" t="s">
        <v>36</v>
      </c>
      <c r="I59" t="s">
        <v>166</v>
      </c>
      <c r="J59" t="s">
        <v>173</v>
      </c>
      <c r="K59" t="s">
        <v>303</v>
      </c>
    </row>
    <row r="60" spans="1:11" x14ac:dyDescent="0.25">
      <c r="A60" s="45">
        <v>2.25</v>
      </c>
      <c r="B60" s="32" t="s">
        <v>186</v>
      </c>
      <c r="C60" s="1" t="s">
        <v>4</v>
      </c>
      <c r="D60" s="1" t="s">
        <v>43</v>
      </c>
      <c r="E60" s="1">
        <v>135</v>
      </c>
      <c r="F60" s="1">
        <v>60</v>
      </c>
      <c r="G60" s="51">
        <v>75</v>
      </c>
      <c r="H60" s="1" t="s">
        <v>36</v>
      </c>
      <c r="I60" t="s">
        <v>166</v>
      </c>
      <c r="J60" t="s">
        <v>173</v>
      </c>
      <c r="K60" t="s">
        <v>303</v>
      </c>
    </row>
    <row r="61" spans="1:11" x14ac:dyDescent="0.25">
      <c r="A61" s="45">
        <v>2.25</v>
      </c>
      <c r="B61" s="32" t="s">
        <v>193</v>
      </c>
      <c r="C61" s="1" t="s">
        <v>4</v>
      </c>
      <c r="D61" s="1" t="s">
        <v>50</v>
      </c>
      <c r="E61" s="1">
        <v>135</v>
      </c>
      <c r="F61" s="1">
        <v>60</v>
      </c>
      <c r="G61" s="51">
        <v>80</v>
      </c>
      <c r="H61" s="1" t="s">
        <v>36</v>
      </c>
      <c r="I61" t="s">
        <v>166</v>
      </c>
      <c r="J61" t="s">
        <v>173</v>
      </c>
      <c r="K61" t="s">
        <v>303</v>
      </c>
    </row>
    <row r="62" spans="1:11" x14ac:dyDescent="0.25">
      <c r="A62" s="45">
        <v>2.7</v>
      </c>
      <c r="B62" s="32" t="s">
        <v>182</v>
      </c>
      <c r="C62" s="1" t="s">
        <v>4</v>
      </c>
      <c r="D62" s="1" t="s">
        <v>40</v>
      </c>
      <c r="E62" s="1">
        <v>135</v>
      </c>
      <c r="F62" s="1">
        <v>60</v>
      </c>
      <c r="G62" s="51">
        <v>100</v>
      </c>
      <c r="H62" s="1" t="s">
        <v>36</v>
      </c>
      <c r="I62" t="s">
        <v>166</v>
      </c>
      <c r="J62" t="s">
        <v>172</v>
      </c>
      <c r="K62" t="s">
        <v>303</v>
      </c>
    </row>
    <row r="63" spans="1:11" x14ac:dyDescent="0.25">
      <c r="A63" s="45">
        <v>2.7</v>
      </c>
      <c r="B63" s="32" t="s">
        <v>203</v>
      </c>
      <c r="C63" s="1" t="s">
        <v>4</v>
      </c>
      <c r="D63" s="1" t="s">
        <v>60</v>
      </c>
      <c r="E63" s="1">
        <v>135</v>
      </c>
      <c r="F63" s="1">
        <v>60</v>
      </c>
      <c r="G63" s="51">
        <v>100</v>
      </c>
      <c r="H63" s="1" t="s">
        <v>36</v>
      </c>
      <c r="I63" t="s">
        <v>166</v>
      </c>
      <c r="J63" t="s">
        <v>173</v>
      </c>
      <c r="K63" t="s">
        <v>303</v>
      </c>
    </row>
    <row r="64" spans="1:11" x14ac:dyDescent="0.25">
      <c r="A64" s="45">
        <v>2.75</v>
      </c>
      <c r="B64" s="32" t="s">
        <v>238</v>
      </c>
      <c r="C64" s="1" t="s">
        <v>4</v>
      </c>
      <c r="D64" s="1" t="s">
        <v>85</v>
      </c>
      <c r="E64" s="1">
        <v>135</v>
      </c>
      <c r="F64" s="1">
        <v>56.5</v>
      </c>
      <c r="G64" s="51">
        <v>95</v>
      </c>
      <c r="H64" s="1" t="s">
        <v>36</v>
      </c>
      <c r="I64" t="s">
        <v>166</v>
      </c>
      <c r="J64" t="s">
        <v>173</v>
      </c>
      <c r="K64" t="s">
        <v>303</v>
      </c>
    </row>
    <row r="65" spans="1:11" x14ac:dyDescent="0.25">
      <c r="A65" s="45">
        <v>2.8</v>
      </c>
      <c r="B65" s="32" t="s">
        <v>183</v>
      </c>
      <c r="C65" s="1" t="s">
        <v>4</v>
      </c>
      <c r="D65" s="1" t="s">
        <v>41</v>
      </c>
      <c r="E65" s="1">
        <v>135</v>
      </c>
      <c r="F65" s="1">
        <v>60</v>
      </c>
      <c r="G65" s="51">
        <v>120</v>
      </c>
      <c r="H65" s="1" t="s">
        <v>36</v>
      </c>
      <c r="I65" t="s">
        <v>166</v>
      </c>
      <c r="J65" t="s">
        <v>172</v>
      </c>
      <c r="K65" t="s">
        <v>303</v>
      </c>
    </row>
    <row r="66" spans="1:11" x14ac:dyDescent="0.25">
      <c r="A66" s="45">
        <v>2.85</v>
      </c>
      <c r="B66" s="32" t="s">
        <v>194</v>
      </c>
      <c r="C66" s="1" t="s">
        <v>4</v>
      </c>
      <c r="D66" s="1" t="s">
        <v>51</v>
      </c>
      <c r="E66" s="1">
        <v>135</v>
      </c>
      <c r="F66" s="1">
        <v>60</v>
      </c>
      <c r="G66" s="51">
        <v>100</v>
      </c>
      <c r="H66" s="1" t="s">
        <v>36</v>
      </c>
      <c r="I66" t="s">
        <v>166</v>
      </c>
      <c r="J66" t="s">
        <v>173</v>
      </c>
      <c r="K66" t="s">
        <v>303</v>
      </c>
    </row>
    <row r="67" spans="1:11" x14ac:dyDescent="0.25">
      <c r="A67" s="45">
        <v>3</v>
      </c>
      <c r="B67" s="32" t="s">
        <v>187</v>
      </c>
      <c r="C67" s="1" t="s">
        <v>4</v>
      </c>
      <c r="D67" s="1" t="s">
        <v>44</v>
      </c>
      <c r="E67" s="1">
        <v>135</v>
      </c>
      <c r="F67" s="1">
        <v>60</v>
      </c>
      <c r="G67" s="51">
        <v>100</v>
      </c>
      <c r="H67" s="1" t="s">
        <v>36</v>
      </c>
      <c r="I67" t="s">
        <v>166</v>
      </c>
      <c r="J67" t="s">
        <v>173</v>
      </c>
      <c r="K67" t="s">
        <v>303</v>
      </c>
    </row>
    <row r="68" spans="1:11" x14ac:dyDescent="0.25">
      <c r="A68" s="45">
        <v>3</v>
      </c>
      <c r="B68" s="32" t="s">
        <v>280</v>
      </c>
      <c r="C68" s="1" t="s">
        <v>4</v>
      </c>
      <c r="D68" s="1" t="s">
        <v>32</v>
      </c>
      <c r="E68" s="1">
        <v>135</v>
      </c>
      <c r="F68" s="1">
        <v>60</v>
      </c>
      <c r="G68" s="51">
        <v>100</v>
      </c>
      <c r="H68" s="1" t="s">
        <v>2</v>
      </c>
      <c r="I68" t="s">
        <v>166</v>
      </c>
      <c r="J68" t="s">
        <v>172</v>
      </c>
      <c r="K68" t="s">
        <v>303</v>
      </c>
    </row>
    <row r="69" spans="1:11" x14ac:dyDescent="0.25">
      <c r="A69" s="45">
        <v>3.2</v>
      </c>
      <c r="B69" s="32" t="s">
        <v>224</v>
      </c>
      <c r="C69" s="1" t="s">
        <v>4</v>
      </c>
      <c r="D69" s="1" t="s">
        <v>76</v>
      </c>
      <c r="E69" s="1">
        <v>135</v>
      </c>
      <c r="F69" s="1">
        <v>60</v>
      </c>
      <c r="G69" s="51">
        <v>120</v>
      </c>
      <c r="H69" s="1" t="s">
        <v>36</v>
      </c>
      <c r="I69" t="s">
        <v>166</v>
      </c>
      <c r="J69" t="s">
        <v>173</v>
      </c>
      <c r="K69" t="s">
        <v>303</v>
      </c>
    </row>
    <row r="70" spans="1:11" x14ac:dyDescent="0.25">
      <c r="A70" s="45">
        <v>3.4</v>
      </c>
      <c r="B70" s="32" t="s">
        <v>195</v>
      </c>
      <c r="C70" s="1" t="s">
        <v>4</v>
      </c>
      <c r="D70" s="1" t="s">
        <v>52</v>
      </c>
      <c r="E70" s="1">
        <v>135</v>
      </c>
      <c r="F70" s="1">
        <v>60</v>
      </c>
      <c r="G70" s="51">
        <v>120</v>
      </c>
      <c r="H70" s="1" t="s">
        <v>36</v>
      </c>
      <c r="I70" t="s">
        <v>166</v>
      </c>
      <c r="J70" t="s">
        <v>173</v>
      </c>
      <c r="K70" t="s">
        <v>303</v>
      </c>
    </row>
    <row r="71" spans="1:11" x14ac:dyDescent="0.25">
      <c r="A71" s="45">
        <v>3.5</v>
      </c>
      <c r="B71" s="32" t="s">
        <v>239</v>
      </c>
      <c r="C71" s="1" t="s">
        <v>4</v>
      </c>
      <c r="D71" s="1" t="s">
        <v>20</v>
      </c>
      <c r="E71" s="1">
        <v>135</v>
      </c>
      <c r="F71" s="1">
        <v>56.5</v>
      </c>
      <c r="G71" s="51">
        <v>120</v>
      </c>
      <c r="H71" s="1" t="s">
        <v>2</v>
      </c>
      <c r="I71" t="s">
        <v>166</v>
      </c>
      <c r="J71" t="s">
        <v>173</v>
      </c>
      <c r="K71" t="s">
        <v>303</v>
      </c>
    </row>
    <row r="72" spans="1:11" x14ac:dyDescent="0.25">
      <c r="A72" s="45">
        <v>3.6</v>
      </c>
      <c r="B72" s="32" t="s">
        <v>181</v>
      </c>
      <c r="C72" s="1" t="s">
        <v>4</v>
      </c>
      <c r="D72" s="1" t="s">
        <v>39</v>
      </c>
      <c r="E72" s="1">
        <v>135</v>
      </c>
      <c r="F72" s="1">
        <v>60</v>
      </c>
      <c r="G72" s="51">
        <v>45</v>
      </c>
      <c r="H72" s="1" t="s">
        <v>36</v>
      </c>
      <c r="I72" t="s">
        <v>166</v>
      </c>
      <c r="J72" t="s">
        <v>172</v>
      </c>
      <c r="K72" t="s">
        <v>303</v>
      </c>
    </row>
    <row r="73" spans="1:11" x14ac:dyDescent="0.25">
      <c r="A73" s="45">
        <v>3.6</v>
      </c>
      <c r="B73" s="32" t="s">
        <v>188</v>
      </c>
      <c r="C73" s="1" t="s">
        <v>4</v>
      </c>
      <c r="D73" s="1" t="s">
        <v>45</v>
      </c>
      <c r="E73" s="1">
        <v>135</v>
      </c>
      <c r="F73" s="1">
        <v>60</v>
      </c>
      <c r="G73" s="51">
        <v>120</v>
      </c>
      <c r="H73" s="1" t="s">
        <v>36</v>
      </c>
      <c r="I73" t="s">
        <v>166</v>
      </c>
      <c r="J73" t="s">
        <v>173</v>
      </c>
      <c r="K73" t="s">
        <v>303</v>
      </c>
    </row>
    <row r="74" spans="1:11" x14ac:dyDescent="0.25">
      <c r="A74" s="45">
        <v>3.7</v>
      </c>
      <c r="B74" s="32" t="s">
        <v>196</v>
      </c>
      <c r="C74" s="1" t="s">
        <v>4</v>
      </c>
      <c r="D74" s="1" t="s">
        <v>53</v>
      </c>
      <c r="E74" s="1">
        <v>135</v>
      </c>
      <c r="F74" s="1">
        <v>60</v>
      </c>
      <c r="G74" s="51">
        <v>130</v>
      </c>
      <c r="H74" s="1" t="s">
        <v>36</v>
      </c>
      <c r="I74" t="s">
        <v>166</v>
      </c>
      <c r="J74" t="s">
        <v>173</v>
      </c>
      <c r="K74" t="s">
        <v>303</v>
      </c>
    </row>
    <row r="75" spans="1:11" x14ac:dyDescent="0.25">
      <c r="A75" s="45">
        <v>3.75</v>
      </c>
      <c r="B75" s="32" t="s">
        <v>221</v>
      </c>
      <c r="C75" s="1" t="s">
        <v>4</v>
      </c>
      <c r="D75" s="1" t="s">
        <v>73</v>
      </c>
      <c r="E75" s="1">
        <v>135</v>
      </c>
      <c r="F75" s="1">
        <v>60</v>
      </c>
      <c r="G75" s="51">
        <v>140</v>
      </c>
      <c r="H75" s="1" t="s">
        <v>36</v>
      </c>
      <c r="I75" t="s">
        <v>166</v>
      </c>
      <c r="J75" t="s">
        <v>173</v>
      </c>
      <c r="K75" t="s">
        <v>303</v>
      </c>
    </row>
    <row r="76" spans="1:11" x14ac:dyDescent="0.25">
      <c r="A76" s="45">
        <v>4</v>
      </c>
      <c r="B76" s="32" t="s">
        <v>197</v>
      </c>
      <c r="C76" s="1" t="s">
        <v>4</v>
      </c>
      <c r="D76" s="1" t="s">
        <v>54</v>
      </c>
      <c r="E76" s="1">
        <v>135</v>
      </c>
      <c r="F76" s="1">
        <v>60</v>
      </c>
      <c r="G76" s="51">
        <v>140</v>
      </c>
      <c r="H76" s="1" t="s">
        <v>36</v>
      </c>
      <c r="I76" t="s">
        <v>166</v>
      </c>
      <c r="J76" t="s">
        <v>173</v>
      </c>
      <c r="K76" t="s">
        <v>303</v>
      </c>
    </row>
    <row r="77" spans="1:11" x14ac:dyDescent="0.25">
      <c r="A77" s="45">
        <v>4.2</v>
      </c>
      <c r="B77" s="32" t="s">
        <v>189</v>
      </c>
      <c r="C77" s="1" t="s">
        <v>4</v>
      </c>
      <c r="D77" s="1" t="s">
        <v>46</v>
      </c>
      <c r="E77" s="1">
        <v>135</v>
      </c>
      <c r="F77" s="1">
        <v>60</v>
      </c>
      <c r="G77" s="51">
        <v>140</v>
      </c>
      <c r="H77" s="1" t="s">
        <v>36</v>
      </c>
      <c r="I77" t="s">
        <v>166</v>
      </c>
      <c r="J77" t="s">
        <v>173</v>
      </c>
      <c r="K77" t="s">
        <v>303</v>
      </c>
    </row>
    <row r="78" spans="1:11" x14ac:dyDescent="0.25">
      <c r="A78" s="45">
        <v>4.25</v>
      </c>
      <c r="B78" s="32" t="s">
        <v>198</v>
      </c>
      <c r="C78" s="1" t="s">
        <v>4</v>
      </c>
      <c r="D78" s="1" t="s">
        <v>55</v>
      </c>
      <c r="E78" s="1">
        <v>135</v>
      </c>
      <c r="F78" s="1">
        <v>60</v>
      </c>
      <c r="G78" s="51">
        <v>150</v>
      </c>
      <c r="H78" s="1" t="s">
        <v>36</v>
      </c>
      <c r="I78" t="s">
        <v>166</v>
      </c>
      <c r="J78" t="s">
        <v>173</v>
      </c>
      <c r="K78" t="s">
        <v>303</v>
      </c>
    </row>
    <row r="79" spans="1:11" x14ac:dyDescent="0.25">
      <c r="A79" s="45">
        <v>4.25</v>
      </c>
      <c r="B79" s="32" t="s">
        <v>237</v>
      </c>
      <c r="C79" s="1" t="s">
        <v>4</v>
      </c>
      <c r="D79" s="1" t="s">
        <v>84</v>
      </c>
      <c r="E79" s="1">
        <v>135</v>
      </c>
      <c r="F79" s="1">
        <v>36.5</v>
      </c>
      <c r="G79" s="51">
        <v>145</v>
      </c>
      <c r="H79" s="1" t="s">
        <v>36</v>
      </c>
      <c r="I79" t="s">
        <v>166</v>
      </c>
      <c r="J79" t="s">
        <v>173</v>
      </c>
      <c r="K79" t="s">
        <v>303</v>
      </c>
    </row>
    <row r="80" spans="1:11" x14ac:dyDescent="0.25">
      <c r="A80" s="45">
        <v>4.25</v>
      </c>
      <c r="B80" s="32" t="s">
        <v>240</v>
      </c>
      <c r="C80" s="1" t="s">
        <v>4</v>
      </c>
      <c r="D80" s="1" t="s">
        <v>21</v>
      </c>
      <c r="E80" s="1">
        <v>135</v>
      </c>
      <c r="F80" s="1">
        <v>56.5</v>
      </c>
      <c r="G80" s="51">
        <v>145</v>
      </c>
      <c r="H80" s="1" t="s">
        <v>2</v>
      </c>
      <c r="I80" t="s">
        <v>166</v>
      </c>
      <c r="J80" t="s">
        <v>173</v>
      </c>
      <c r="K80" t="s">
        <v>303</v>
      </c>
    </row>
    <row r="81" spans="1:11" x14ac:dyDescent="0.25">
      <c r="A81" s="45">
        <v>4.55</v>
      </c>
      <c r="B81" s="32" t="s">
        <v>199</v>
      </c>
      <c r="C81" s="1" t="s">
        <v>4</v>
      </c>
      <c r="D81" s="1" t="s">
        <v>56</v>
      </c>
      <c r="E81" s="1">
        <v>135</v>
      </c>
      <c r="F81" s="1">
        <v>60</v>
      </c>
      <c r="G81" s="51">
        <v>160</v>
      </c>
      <c r="H81" s="1" t="s">
        <v>36</v>
      </c>
      <c r="I81" t="s">
        <v>166</v>
      </c>
      <c r="J81" t="s">
        <v>173</v>
      </c>
      <c r="K81" t="s">
        <v>303</v>
      </c>
    </row>
    <row r="82" spans="1:11" x14ac:dyDescent="0.25">
      <c r="A82" s="45">
        <v>4.8</v>
      </c>
      <c r="B82" s="32" t="s">
        <v>190</v>
      </c>
      <c r="C82" s="1" t="s">
        <v>4</v>
      </c>
      <c r="D82" s="1" t="s">
        <v>47</v>
      </c>
      <c r="E82" s="1">
        <v>135</v>
      </c>
      <c r="F82" s="1">
        <v>60</v>
      </c>
      <c r="G82" s="51">
        <v>160</v>
      </c>
      <c r="H82" s="1" t="s">
        <v>36</v>
      </c>
      <c r="I82" t="s">
        <v>166</v>
      </c>
      <c r="J82" t="s">
        <v>173</v>
      </c>
      <c r="K82" t="s">
        <v>303</v>
      </c>
    </row>
    <row r="83" spans="1:11" x14ac:dyDescent="0.25">
      <c r="A83" s="45">
        <v>4.8499999999999996</v>
      </c>
      <c r="B83" s="32" t="s">
        <v>200</v>
      </c>
      <c r="C83" s="1" t="s">
        <v>4</v>
      </c>
      <c r="D83" s="1" t="s">
        <v>57</v>
      </c>
      <c r="E83" s="1">
        <v>135</v>
      </c>
      <c r="F83" s="1">
        <v>60</v>
      </c>
      <c r="G83" s="51">
        <v>170</v>
      </c>
      <c r="H83" s="1" t="s">
        <v>36</v>
      </c>
      <c r="I83" t="s">
        <v>166</v>
      </c>
      <c r="J83" t="s">
        <v>173</v>
      </c>
      <c r="K83" t="s">
        <v>303</v>
      </c>
    </row>
    <row r="84" spans="1:11" x14ac:dyDescent="0.25">
      <c r="A84" s="45">
        <v>5.0999999999999996</v>
      </c>
      <c r="B84" s="32" t="s">
        <v>201</v>
      </c>
      <c r="C84" s="1" t="s">
        <v>4</v>
      </c>
      <c r="D84" s="1" t="s">
        <v>58</v>
      </c>
      <c r="E84" s="1">
        <v>135</v>
      </c>
      <c r="F84" s="1">
        <v>60</v>
      </c>
      <c r="G84" s="51">
        <v>180</v>
      </c>
      <c r="H84" s="1" t="s">
        <v>36</v>
      </c>
      <c r="I84" t="s">
        <v>166</v>
      </c>
      <c r="J84" t="s">
        <v>173</v>
      </c>
      <c r="K84" t="s">
        <v>303</v>
      </c>
    </row>
    <row r="85" spans="1:11" x14ac:dyDescent="0.25">
      <c r="A85" s="45">
        <v>5.7</v>
      </c>
      <c r="B85" s="32" t="s">
        <v>202</v>
      </c>
      <c r="C85" s="1" t="s">
        <v>4</v>
      </c>
      <c r="D85" s="1" t="s">
        <v>59</v>
      </c>
      <c r="E85" s="1">
        <v>135</v>
      </c>
      <c r="F85" s="1">
        <v>60</v>
      </c>
      <c r="G85" s="51">
        <v>200</v>
      </c>
      <c r="H85" s="1" t="s">
        <v>36</v>
      </c>
      <c r="I85" t="s">
        <v>166</v>
      </c>
      <c r="J85" t="s">
        <v>173</v>
      </c>
      <c r="K85" t="s">
        <v>303</v>
      </c>
    </row>
    <row r="86" spans="1:11" x14ac:dyDescent="0.25">
      <c r="A86" s="45">
        <v>6.05</v>
      </c>
      <c r="B86" s="32" t="s">
        <v>191</v>
      </c>
      <c r="C86" s="1" t="s">
        <v>4</v>
      </c>
      <c r="D86" s="1" t="s">
        <v>48</v>
      </c>
      <c r="E86" s="1">
        <v>135</v>
      </c>
      <c r="F86" s="1">
        <v>60</v>
      </c>
      <c r="G86" s="51">
        <v>200</v>
      </c>
      <c r="H86" s="1" t="s">
        <v>36</v>
      </c>
      <c r="I86" t="s">
        <v>166</v>
      </c>
      <c r="J86" t="s">
        <v>173</v>
      </c>
      <c r="K86" t="s">
        <v>303</v>
      </c>
    </row>
    <row r="87" spans="1:11" x14ac:dyDescent="0.25">
      <c r="A87" s="45">
        <v>1.2</v>
      </c>
      <c r="B87" s="32" t="s">
        <v>210</v>
      </c>
      <c r="C87" s="1" t="s">
        <v>0</v>
      </c>
      <c r="D87" s="1" t="s">
        <v>11</v>
      </c>
      <c r="E87" s="1">
        <v>135</v>
      </c>
      <c r="F87" s="1">
        <v>60</v>
      </c>
      <c r="G87" s="51">
        <v>45</v>
      </c>
      <c r="H87" s="1" t="s">
        <v>2</v>
      </c>
      <c r="I87" t="s">
        <v>167</v>
      </c>
      <c r="J87" t="s">
        <v>172</v>
      </c>
      <c r="K87" t="s">
        <v>303</v>
      </c>
    </row>
    <row r="88" spans="1:11" x14ac:dyDescent="0.25">
      <c r="A88" s="45">
        <v>1.85</v>
      </c>
      <c r="B88" s="32" t="s">
        <v>271</v>
      </c>
      <c r="C88" s="1" t="s">
        <v>0</v>
      </c>
      <c r="D88" s="1" t="s">
        <v>108</v>
      </c>
      <c r="E88" s="1">
        <v>135</v>
      </c>
      <c r="F88" s="1">
        <v>60</v>
      </c>
      <c r="G88" s="51">
        <v>60</v>
      </c>
      <c r="H88" s="1" t="s">
        <v>36</v>
      </c>
      <c r="I88" t="s">
        <v>167</v>
      </c>
      <c r="J88" t="s">
        <v>173</v>
      </c>
      <c r="K88" t="s">
        <v>303</v>
      </c>
    </row>
    <row r="89" spans="1:11" x14ac:dyDescent="0.25">
      <c r="A89" s="45">
        <v>2</v>
      </c>
      <c r="B89" s="32" t="s">
        <v>178</v>
      </c>
      <c r="C89" s="1" t="s">
        <v>0</v>
      </c>
      <c r="D89" s="1" t="s">
        <v>38</v>
      </c>
      <c r="E89" s="1">
        <v>135</v>
      </c>
      <c r="F89" s="1">
        <v>60</v>
      </c>
      <c r="G89" s="51">
        <v>75</v>
      </c>
      <c r="H89" s="1" t="s">
        <v>36</v>
      </c>
      <c r="I89" t="s">
        <v>167</v>
      </c>
      <c r="J89" t="s">
        <v>172</v>
      </c>
      <c r="K89" t="s">
        <v>303</v>
      </c>
    </row>
    <row r="90" spans="1:11" x14ac:dyDescent="0.25">
      <c r="A90" s="45">
        <v>2.65</v>
      </c>
      <c r="B90" s="32" t="s">
        <v>266</v>
      </c>
      <c r="C90" s="1" t="s">
        <v>0</v>
      </c>
      <c r="D90" s="1" t="s">
        <v>31</v>
      </c>
      <c r="E90" s="1">
        <v>135</v>
      </c>
      <c r="F90" s="1">
        <v>60</v>
      </c>
      <c r="G90" s="51">
        <v>85</v>
      </c>
      <c r="H90" s="1" t="s">
        <v>2</v>
      </c>
      <c r="I90" t="s">
        <v>167</v>
      </c>
      <c r="J90" t="s">
        <v>173</v>
      </c>
      <c r="K90" t="s">
        <v>303</v>
      </c>
    </row>
    <row r="91" spans="1:11" x14ac:dyDescent="0.25">
      <c r="A91" s="45">
        <v>2.7</v>
      </c>
      <c r="B91" s="32" t="s">
        <v>179</v>
      </c>
      <c r="C91" s="1" t="s">
        <v>0</v>
      </c>
      <c r="D91" s="1" t="s">
        <v>1</v>
      </c>
      <c r="E91" s="1">
        <v>135</v>
      </c>
      <c r="F91" s="1">
        <v>60</v>
      </c>
      <c r="G91" s="51">
        <v>100</v>
      </c>
      <c r="H91" s="1" t="s">
        <v>2</v>
      </c>
      <c r="I91" t="s">
        <v>167</v>
      </c>
      <c r="J91" t="s">
        <v>172</v>
      </c>
      <c r="K91" t="s">
        <v>303</v>
      </c>
    </row>
    <row r="92" spans="1:11" x14ac:dyDescent="0.25">
      <c r="A92" s="45">
        <v>3.15</v>
      </c>
      <c r="B92" s="32" t="s">
        <v>180</v>
      </c>
      <c r="C92" s="1" t="s">
        <v>0</v>
      </c>
      <c r="D92" s="1" t="s">
        <v>3</v>
      </c>
      <c r="E92" s="1">
        <v>135</v>
      </c>
      <c r="F92" s="1">
        <v>60</v>
      </c>
      <c r="G92" s="51">
        <v>100</v>
      </c>
      <c r="H92" s="1" t="s">
        <v>2</v>
      </c>
      <c r="I92" t="s">
        <v>167</v>
      </c>
      <c r="J92" t="s">
        <v>172</v>
      </c>
      <c r="K92" t="s">
        <v>303</v>
      </c>
    </row>
    <row r="93" spans="1:11" x14ac:dyDescent="0.25">
      <c r="A93" s="45">
        <v>3.15</v>
      </c>
      <c r="B93" s="32" t="s">
        <v>267</v>
      </c>
      <c r="C93" s="1" t="s">
        <v>0</v>
      </c>
      <c r="D93" s="1" t="s">
        <v>104</v>
      </c>
      <c r="E93" s="1">
        <v>135</v>
      </c>
      <c r="F93" s="1">
        <v>60</v>
      </c>
      <c r="G93" s="51">
        <v>100</v>
      </c>
      <c r="H93" s="1" t="s">
        <v>36</v>
      </c>
      <c r="I93" t="s">
        <v>167</v>
      </c>
      <c r="J93" t="s">
        <v>173</v>
      </c>
      <c r="K93" t="s">
        <v>303</v>
      </c>
    </row>
    <row r="94" spans="1:11" x14ac:dyDescent="0.25">
      <c r="A94" s="45">
        <v>3.5</v>
      </c>
      <c r="B94" s="32" t="s">
        <v>177</v>
      </c>
      <c r="C94" s="1" t="s">
        <v>0</v>
      </c>
      <c r="D94" s="1" t="s">
        <v>37</v>
      </c>
      <c r="E94" s="1">
        <v>750</v>
      </c>
      <c r="F94" s="1">
        <v>120</v>
      </c>
      <c r="G94" s="51">
        <v>140</v>
      </c>
      <c r="H94" s="1" t="s">
        <v>36</v>
      </c>
      <c r="I94" t="s">
        <v>167</v>
      </c>
      <c r="J94" t="s">
        <v>172</v>
      </c>
      <c r="K94" t="s">
        <v>303</v>
      </c>
    </row>
    <row r="95" spans="1:11" x14ac:dyDescent="0.25">
      <c r="A95" s="45">
        <v>3.75</v>
      </c>
      <c r="B95" s="32" t="s">
        <v>234</v>
      </c>
      <c r="C95" s="1" t="s">
        <v>0</v>
      </c>
      <c r="D95" s="1" t="s">
        <v>18</v>
      </c>
      <c r="E95" s="1">
        <v>135</v>
      </c>
      <c r="F95" s="1">
        <v>60</v>
      </c>
      <c r="G95" s="51">
        <v>120</v>
      </c>
      <c r="H95" s="1" t="s">
        <v>2</v>
      </c>
      <c r="I95" t="s">
        <v>167</v>
      </c>
      <c r="J95" t="s">
        <v>172</v>
      </c>
      <c r="K95" t="s">
        <v>303</v>
      </c>
    </row>
    <row r="96" spans="1:11" x14ac:dyDescent="0.25">
      <c r="A96" s="45">
        <v>3.75</v>
      </c>
      <c r="B96" s="32" t="s">
        <v>268</v>
      </c>
      <c r="C96" s="1" t="s">
        <v>0</v>
      </c>
      <c r="D96" s="1" t="s">
        <v>105</v>
      </c>
      <c r="E96" s="1">
        <v>135</v>
      </c>
      <c r="F96" s="1">
        <v>60</v>
      </c>
      <c r="G96" s="51">
        <v>120</v>
      </c>
      <c r="H96" s="1" t="s">
        <v>36</v>
      </c>
      <c r="I96" t="s">
        <v>167</v>
      </c>
      <c r="J96" t="s">
        <v>173</v>
      </c>
      <c r="K96" t="s">
        <v>303</v>
      </c>
    </row>
    <row r="97" spans="1:11" x14ac:dyDescent="0.25">
      <c r="A97" s="45">
        <v>4.4000000000000004</v>
      </c>
      <c r="B97" s="32" t="s">
        <v>235</v>
      </c>
      <c r="C97" s="1" t="s">
        <v>0</v>
      </c>
      <c r="D97" s="1" t="s">
        <v>19</v>
      </c>
      <c r="E97" s="1">
        <v>135</v>
      </c>
      <c r="F97" s="1">
        <v>60</v>
      </c>
      <c r="G97" s="51">
        <v>140</v>
      </c>
      <c r="H97" s="1" t="s">
        <v>2</v>
      </c>
      <c r="I97" t="s">
        <v>167</v>
      </c>
      <c r="J97" t="s">
        <v>172</v>
      </c>
      <c r="K97" t="s">
        <v>303</v>
      </c>
    </row>
    <row r="98" spans="1:11" x14ac:dyDescent="0.25">
      <c r="A98" s="45">
        <v>4.4000000000000004</v>
      </c>
      <c r="B98" s="32" t="s">
        <v>269</v>
      </c>
      <c r="C98" s="1" t="s">
        <v>0</v>
      </c>
      <c r="D98" s="1" t="s">
        <v>106</v>
      </c>
      <c r="E98" s="1">
        <v>135</v>
      </c>
      <c r="F98" s="1">
        <v>60</v>
      </c>
      <c r="G98" s="51">
        <v>140</v>
      </c>
      <c r="H98" s="1" t="s">
        <v>36</v>
      </c>
      <c r="I98" t="s">
        <v>167</v>
      </c>
      <c r="J98" t="s">
        <v>173</v>
      </c>
      <c r="K98" t="s">
        <v>303</v>
      </c>
    </row>
    <row r="99" spans="1:11" x14ac:dyDescent="0.25">
      <c r="A99" s="45">
        <v>5</v>
      </c>
      <c r="B99" s="32" t="s">
        <v>236</v>
      </c>
      <c r="C99" s="1" t="s">
        <v>0</v>
      </c>
      <c r="D99" s="1" t="s">
        <v>83</v>
      </c>
      <c r="E99" s="1">
        <v>135</v>
      </c>
      <c r="F99" s="1">
        <v>60</v>
      </c>
      <c r="G99" s="51">
        <v>160</v>
      </c>
      <c r="H99" s="1" t="s">
        <v>36</v>
      </c>
      <c r="I99" t="s">
        <v>167</v>
      </c>
      <c r="J99" t="s">
        <v>172</v>
      </c>
      <c r="K99" t="s">
        <v>303</v>
      </c>
    </row>
    <row r="100" spans="1:11" x14ac:dyDescent="0.25">
      <c r="A100" s="45">
        <v>5</v>
      </c>
      <c r="B100" s="32" t="s">
        <v>270</v>
      </c>
      <c r="C100" s="1" t="s">
        <v>0</v>
      </c>
      <c r="D100" s="1" t="s">
        <v>107</v>
      </c>
      <c r="E100" s="1">
        <v>135</v>
      </c>
      <c r="F100" s="1">
        <v>60</v>
      </c>
      <c r="G100" s="51">
        <v>160</v>
      </c>
      <c r="H100" s="1" t="s">
        <v>36</v>
      </c>
      <c r="I100" t="s">
        <v>167</v>
      </c>
      <c r="J100" t="s">
        <v>173</v>
      </c>
      <c r="K100" t="s">
        <v>303</v>
      </c>
    </row>
    <row r="101" spans="1:11" x14ac:dyDescent="0.25">
      <c r="A101" s="45">
        <v>0.3</v>
      </c>
      <c r="B101" s="32" t="s">
        <v>213</v>
      </c>
      <c r="C101" s="1" t="s">
        <v>64</v>
      </c>
      <c r="D101" s="1" t="s">
        <v>65</v>
      </c>
      <c r="E101" s="1">
        <v>200</v>
      </c>
      <c r="F101" s="1">
        <v>60</v>
      </c>
      <c r="G101" s="51">
        <v>25</v>
      </c>
      <c r="H101" s="1" t="s">
        <v>36</v>
      </c>
      <c r="I101" t="s">
        <v>305</v>
      </c>
      <c r="J101" t="s">
        <v>173</v>
      </c>
      <c r="K101" t="s">
        <v>303</v>
      </c>
    </row>
    <row r="102" spans="1:11" x14ac:dyDescent="0.25">
      <c r="A102" s="45">
        <v>0.4</v>
      </c>
      <c r="B102" s="32" t="s">
        <v>214</v>
      </c>
      <c r="C102" s="1" t="s">
        <v>64</v>
      </c>
      <c r="D102" s="1" t="s">
        <v>66</v>
      </c>
      <c r="E102" s="1">
        <v>200</v>
      </c>
      <c r="F102" s="1">
        <v>60</v>
      </c>
      <c r="G102" s="51">
        <v>35</v>
      </c>
      <c r="H102" s="1" t="s">
        <v>36</v>
      </c>
      <c r="I102" t="s">
        <v>305</v>
      </c>
      <c r="J102" t="s">
        <v>173</v>
      </c>
      <c r="K102" t="s">
        <v>303</v>
      </c>
    </row>
    <row r="103" spans="1:11" x14ac:dyDescent="0.25">
      <c r="A103" s="45">
        <v>0.6</v>
      </c>
      <c r="B103" s="32" t="s">
        <v>215</v>
      </c>
      <c r="C103" s="1" t="s">
        <v>64</v>
      </c>
      <c r="D103" s="1" t="s">
        <v>67</v>
      </c>
      <c r="E103" s="1">
        <v>200</v>
      </c>
      <c r="F103" s="1">
        <v>60</v>
      </c>
      <c r="G103" s="51">
        <v>50</v>
      </c>
      <c r="H103" s="1" t="s">
        <v>36</v>
      </c>
      <c r="I103" t="s">
        <v>305</v>
      </c>
      <c r="J103" t="s">
        <v>173</v>
      </c>
      <c r="K103" t="s">
        <v>303</v>
      </c>
    </row>
    <row r="104" spans="1:11" x14ac:dyDescent="0.25">
      <c r="A104" s="45">
        <v>1</v>
      </c>
      <c r="B104" s="32" t="s">
        <v>216</v>
      </c>
      <c r="C104" s="1" t="s">
        <v>64</v>
      </c>
      <c r="D104" s="1" t="s">
        <v>68</v>
      </c>
      <c r="E104" s="1">
        <v>200</v>
      </c>
      <c r="F104" s="1">
        <v>60</v>
      </c>
      <c r="G104" s="51">
        <v>35</v>
      </c>
      <c r="H104" s="1" t="s">
        <v>36</v>
      </c>
      <c r="I104" t="s">
        <v>305</v>
      </c>
      <c r="J104" t="s">
        <v>173</v>
      </c>
      <c r="K104" t="s">
        <v>303</v>
      </c>
    </row>
    <row r="105" spans="1:11" x14ac:dyDescent="0.25">
      <c r="A105" s="45">
        <v>1</v>
      </c>
      <c r="B105" s="32" t="s">
        <v>263</v>
      </c>
      <c r="C105" s="1" t="s">
        <v>0</v>
      </c>
      <c r="D105" s="1" t="s">
        <v>28</v>
      </c>
      <c r="E105" s="1">
        <v>250</v>
      </c>
      <c r="F105" s="1">
        <v>60</v>
      </c>
      <c r="G105" s="51">
        <v>30</v>
      </c>
      <c r="H105" s="1" t="s">
        <v>2</v>
      </c>
      <c r="I105" t="s">
        <v>305</v>
      </c>
      <c r="J105" t="s">
        <v>173</v>
      </c>
      <c r="K105" t="s">
        <v>303</v>
      </c>
    </row>
    <row r="106" spans="1:11" x14ac:dyDescent="0.25">
      <c r="A106" s="45">
        <v>1.1499999999999999</v>
      </c>
      <c r="B106" s="32" t="s">
        <v>276</v>
      </c>
      <c r="C106" s="1" t="s">
        <v>114</v>
      </c>
      <c r="D106" s="1" t="s">
        <v>115</v>
      </c>
      <c r="E106" s="1">
        <v>0</v>
      </c>
      <c r="F106" s="1">
        <v>120</v>
      </c>
      <c r="G106" s="51">
        <v>30</v>
      </c>
      <c r="H106" s="1" t="s">
        <v>36</v>
      </c>
      <c r="I106" t="s">
        <v>305</v>
      </c>
      <c r="J106" t="s">
        <v>173</v>
      </c>
      <c r="K106" t="s">
        <v>303</v>
      </c>
    </row>
    <row r="107" spans="1:11" x14ac:dyDescent="0.25">
      <c r="A107" s="45">
        <v>1.35</v>
      </c>
      <c r="B107" s="32" t="s">
        <v>264</v>
      </c>
      <c r="C107" s="1" t="s">
        <v>0</v>
      </c>
      <c r="D107" s="1" t="s">
        <v>29</v>
      </c>
      <c r="E107" s="1">
        <v>250</v>
      </c>
      <c r="F107" s="1">
        <v>60</v>
      </c>
      <c r="G107" s="51">
        <v>40</v>
      </c>
      <c r="H107" s="1" t="s">
        <v>2</v>
      </c>
      <c r="I107" t="s">
        <v>305</v>
      </c>
      <c r="J107" t="s">
        <v>173</v>
      </c>
      <c r="K107" t="s">
        <v>303</v>
      </c>
    </row>
    <row r="108" spans="1:11" x14ac:dyDescent="0.25">
      <c r="A108" s="45">
        <v>1.45</v>
      </c>
      <c r="B108" s="32" t="s">
        <v>217</v>
      </c>
      <c r="C108" s="1" t="s">
        <v>64</v>
      </c>
      <c r="D108" s="1" t="s">
        <v>69</v>
      </c>
      <c r="E108" s="1">
        <v>200</v>
      </c>
      <c r="F108" s="1">
        <v>60</v>
      </c>
      <c r="G108" s="51">
        <v>50</v>
      </c>
      <c r="H108" s="1" t="s">
        <v>36</v>
      </c>
      <c r="I108" t="s">
        <v>305</v>
      </c>
      <c r="J108" t="s">
        <v>173</v>
      </c>
      <c r="K108" t="s">
        <v>303</v>
      </c>
    </row>
    <row r="109" spans="1:11" x14ac:dyDescent="0.25">
      <c r="A109" s="45">
        <v>1.5</v>
      </c>
      <c r="B109" s="32" t="s">
        <v>277</v>
      </c>
      <c r="C109" s="1" t="s">
        <v>114</v>
      </c>
      <c r="D109" s="1" t="s">
        <v>116</v>
      </c>
      <c r="E109" s="1">
        <v>0</v>
      </c>
      <c r="F109" s="1">
        <v>120</v>
      </c>
      <c r="G109" s="51">
        <v>40</v>
      </c>
      <c r="H109" s="1" t="s">
        <v>36</v>
      </c>
      <c r="I109" t="s">
        <v>305</v>
      </c>
      <c r="J109" t="s">
        <v>173</v>
      </c>
      <c r="K109" t="s">
        <v>303</v>
      </c>
    </row>
    <row r="110" spans="1:11" x14ac:dyDescent="0.25">
      <c r="A110" s="45">
        <v>1.7</v>
      </c>
      <c r="B110" s="32" t="s">
        <v>265</v>
      </c>
      <c r="C110" s="1" t="s">
        <v>0</v>
      </c>
      <c r="D110" s="1" t="s">
        <v>30</v>
      </c>
      <c r="E110" s="1">
        <v>250</v>
      </c>
      <c r="F110" s="1">
        <v>60</v>
      </c>
      <c r="G110" s="51">
        <v>50</v>
      </c>
      <c r="H110" s="1" t="s">
        <v>2</v>
      </c>
      <c r="I110" t="s">
        <v>305</v>
      </c>
      <c r="J110" t="s">
        <v>173</v>
      </c>
      <c r="K110" t="s">
        <v>303</v>
      </c>
    </row>
    <row r="111" spans="1:11" x14ac:dyDescent="0.25">
      <c r="A111" s="45">
        <v>1.7</v>
      </c>
      <c r="B111" s="32" t="s">
        <v>301</v>
      </c>
      <c r="C111" s="1" t="s">
        <v>0</v>
      </c>
      <c r="D111" s="1" t="s">
        <v>34</v>
      </c>
      <c r="E111" s="1">
        <v>125</v>
      </c>
      <c r="F111" s="1">
        <v>60</v>
      </c>
      <c r="G111" s="51">
        <v>50</v>
      </c>
      <c r="H111" s="1" t="s">
        <v>2</v>
      </c>
      <c r="I111" t="s">
        <v>305</v>
      </c>
      <c r="J111" t="s">
        <v>173</v>
      </c>
      <c r="K111" t="s">
        <v>303</v>
      </c>
    </row>
    <row r="112" spans="1:11" x14ac:dyDescent="0.25">
      <c r="A112" s="45">
        <v>1.9</v>
      </c>
      <c r="B112" s="32" t="s">
        <v>278</v>
      </c>
      <c r="C112" s="1" t="s">
        <v>114</v>
      </c>
      <c r="D112" s="1" t="s">
        <v>117</v>
      </c>
      <c r="E112" s="1">
        <v>0</v>
      </c>
      <c r="F112" s="1">
        <v>120</v>
      </c>
      <c r="G112" s="51">
        <v>50</v>
      </c>
      <c r="H112" s="1" t="s">
        <v>36</v>
      </c>
      <c r="I112" t="s">
        <v>305</v>
      </c>
      <c r="J112" t="s">
        <v>173</v>
      </c>
      <c r="K112" t="s">
        <v>303</v>
      </c>
    </row>
    <row r="113" spans="1:11" x14ac:dyDescent="0.25">
      <c r="A113" s="45">
        <v>2.2000000000000002</v>
      </c>
      <c r="B113" s="32" t="s">
        <v>204</v>
      </c>
      <c r="C113" s="1" t="s">
        <v>6</v>
      </c>
      <c r="D113" s="1" t="s">
        <v>61</v>
      </c>
      <c r="E113" s="1">
        <v>120</v>
      </c>
      <c r="F113" s="1">
        <v>100</v>
      </c>
      <c r="G113" s="51">
        <v>48</v>
      </c>
      <c r="H113" s="1" t="s">
        <v>36</v>
      </c>
      <c r="I113" t="s">
        <v>305</v>
      </c>
      <c r="J113" t="s">
        <v>173</v>
      </c>
      <c r="K113" t="s">
        <v>303</v>
      </c>
    </row>
    <row r="114" spans="1:11" x14ac:dyDescent="0.25">
      <c r="A114" s="45">
        <v>2.2999999999999998</v>
      </c>
      <c r="B114" s="32" t="s">
        <v>279</v>
      </c>
      <c r="C114" s="1" t="s">
        <v>114</v>
      </c>
      <c r="D114" s="1" t="s">
        <v>118</v>
      </c>
      <c r="E114" s="1">
        <v>0</v>
      </c>
      <c r="F114" s="1">
        <v>120</v>
      </c>
      <c r="G114" s="51">
        <v>60</v>
      </c>
      <c r="H114" s="1" t="s">
        <v>36</v>
      </c>
      <c r="I114" t="s">
        <v>305</v>
      </c>
      <c r="J114" t="s">
        <v>173</v>
      </c>
      <c r="K114" t="s">
        <v>303</v>
      </c>
    </row>
    <row r="115" spans="1:11" x14ac:dyDescent="0.25">
      <c r="A115" s="45">
        <v>2.6</v>
      </c>
      <c r="B115" s="32" t="s">
        <v>260</v>
      </c>
      <c r="C115" s="1" t="s">
        <v>25</v>
      </c>
      <c r="D115" s="1" t="s">
        <v>27</v>
      </c>
      <c r="E115" s="1">
        <v>120</v>
      </c>
      <c r="F115" s="1">
        <v>100</v>
      </c>
      <c r="G115" s="51">
        <v>57</v>
      </c>
      <c r="H115" s="1" t="s">
        <v>2</v>
      </c>
      <c r="I115" t="s">
        <v>305</v>
      </c>
      <c r="J115" t="s">
        <v>173</v>
      </c>
      <c r="K115" t="s">
        <v>303</v>
      </c>
    </row>
    <row r="116" spans="1:11" x14ac:dyDescent="0.25">
      <c r="A116" s="45">
        <v>2.6</v>
      </c>
      <c r="B116" s="32" t="s">
        <v>262</v>
      </c>
      <c r="C116" s="1" t="s">
        <v>6</v>
      </c>
      <c r="D116" s="1" t="s">
        <v>103</v>
      </c>
      <c r="E116" s="1">
        <v>100</v>
      </c>
      <c r="F116" s="1">
        <v>120</v>
      </c>
      <c r="G116" s="51">
        <v>56</v>
      </c>
      <c r="H116" s="1" t="s">
        <v>36</v>
      </c>
      <c r="I116" t="s">
        <v>305</v>
      </c>
      <c r="J116" t="s">
        <v>173</v>
      </c>
      <c r="K116" t="s">
        <v>303</v>
      </c>
    </row>
    <row r="117" spans="1:11" x14ac:dyDescent="0.25">
      <c r="A117" s="45">
        <v>2.6</v>
      </c>
      <c r="B117" s="32" t="s">
        <v>272</v>
      </c>
      <c r="C117" s="1" t="s">
        <v>109</v>
      </c>
      <c r="D117" s="1" t="s">
        <v>110</v>
      </c>
      <c r="E117" s="1">
        <v>120</v>
      </c>
      <c r="F117" s="1">
        <v>100</v>
      </c>
      <c r="G117" s="51">
        <v>60</v>
      </c>
      <c r="H117" s="1" t="s">
        <v>36</v>
      </c>
      <c r="I117" t="s">
        <v>305</v>
      </c>
      <c r="J117" t="s">
        <v>173</v>
      </c>
      <c r="K117" t="s">
        <v>303</v>
      </c>
    </row>
    <row r="118" spans="1:11" x14ac:dyDescent="0.25">
      <c r="A118" s="45">
        <v>3</v>
      </c>
      <c r="B118" s="32" t="s">
        <v>218</v>
      </c>
      <c r="C118" s="1" t="s">
        <v>64</v>
      </c>
      <c r="D118" s="1" t="s">
        <v>70</v>
      </c>
      <c r="E118" s="1">
        <v>200</v>
      </c>
      <c r="F118" s="1">
        <v>60</v>
      </c>
      <c r="G118" s="51">
        <v>100</v>
      </c>
      <c r="H118" s="1" t="s">
        <v>36</v>
      </c>
      <c r="I118" t="s">
        <v>305</v>
      </c>
      <c r="J118" t="s">
        <v>173</v>
      </c>
      <c r="K118" t="s">
        <v>303</v>
      </c>
    </row>
    <row r="119" spans="1:11" x14ac:dyDescent="0.25">
      <c r="A119" s="45">
        <v>3.05</v>
      </c>
      <c r="B119" s="32" t="s">
        <v>273</v>
      </c>
      <c r="C119" s="1" t="s">
        <v>109</v>
      </c>
      <c r="D119" s="1" t="s">
        <v>111</v>
      </c>
      <c r="E119" s="1">
        <v>120</v>
      </c>
      <c r="F119" s="1">
        <v>100</v>
      </c>
      <c r="G119" s="51">
        <v>70</v>
      </c>
      <c r="H119" s="1" t="s">
        <v>36</v>
      </c>
      <c r="I119" t="s">
        <v>305</v>
      </c>
      <c r="J119" t="s">
        <v>173</v>
      </c>
      <c r="K119" t="s">
        <v>303</v>
      </c>
    </row>
    <row r="120" spans="1:11" x14ac:dyDescent="0.25">
      <c r="A120" s="45">
        <v>3.45</v>
      </c>
      <c r="B120" s="32" t="s">
        <v>274</v>
      </c>
      <c r="C120" s="1" t="s">
        <v>109</v>
      </c>
      <c r="D120" s="1" t="s">
        <v>112</v>
      </c>
      <c r="E120" s="1">
        <v>120</v>
      </c>
      <c r="F120" s="1">
        <v>100</v>
      </c>
      <c r="G120" s="51">
        <v>80</v>
      </c>
      <c r="H120" s="1" t="s">
        <v>36</v>
      </c>
      <c r="I120" t="s">
        <v>305</v>
      </c>
      <c r="J120" t="s">
        <v>173</v>
      </c>
      <c r="K120" t="s">
        <v>303</v>
      </c>
    </row>
    <row r="121" spans="1:11" x14ac:dyDescent="0.25">
      <c r="A121" s="45">
        <v>3.5</v>
      </c>
      <c r="B121" s="32" t="s">
        <v>219</v>
      </c>
      <c r="C121" s="1" t="s">
        <v>64</v>
      </c>
      <c r="D121" s="1" t="s">
        <v>71</v>
      </c>
      <c r="E121" s="1">
        <v>200</v>
      </c>
      <c r="F121" s="1">
        <v>60</v>
      </c>
      <c r="G121" s="51">
        <v>115</v>
      </c>
      <c r="H121" s="1" t="s">
        <v>36</v>
      </c>
      <c r="I121" t="s">
        <v>305</v>
      </c>
      <c r="J121" t="s">
        <v>173</v>
      </c>
      <c r="K121" t="s">
        <v>303</v>
      </c>
    </row>
    <row r="122" spans="1:11" x14ac:dyDescent="0.25">
      <c r="A122" s="45">
        <v>3.7</v>
      </c>
      <c r="B122" s="32" t="s">
        <v>259</v>
      </c>
      <c r="C122" s="1" t="s">
        <v>25</v>
      </c>
      <c r="D122" s="1" t="s">
        <v>26</v>
      </c>
      <c r="E122" s="1">
        <v>120</v>
      </c>
      <c r="F122" s="1">
        <v>100</v>
      </c>
      <c r="G122" s="51">
        <v>80</v>
      </c>
      <c r="H122" s="1" t="s">
        <v>2</v>
      </c>
      <c r="I122" t="s">
        <v>305</v>
      </c>
      <c r="J122" t="s">
        <v>173</v>
      </c>
      <c r="K122" t="s">
        <v>303</v>
      </c>
    </row>
    <row r="123" spans="1:11" x14ac:dyDescent="0.25">
      <c r="A123" s="45">
        <v>3.7</v>
      </c>
      <c r="B123" s="32" t="s">
        <v>261</v>
      </c>
      <c r="C123" s="1" t="s">
        <v>6</v>
      </c>
      <c r="D123" s="1" t="s">
        <v>102</v>
      </c>
      <c r="E123" s="1">
        <v>100</v>
      </c>
      <c r="F123" s="1">
        <v>120</v>
      </c>
      <c r="G123" s="51">
        <v>80</v>
      </c>
      <c r="H123" s="1" t="s">
        <v>36</v>
      </c>
      <c r="I123" t="s">
        <v>305</v>
      </c>
      <c r="J123" t="s">
        <v>173</v>
      </c>
      <c r="K123" t="s">
        <v>303</v>
      </c>
    </row>
    <row r="124" spans="1:11" x14ac:dyDescent="0.25">
      <c r="A124" s="45">
        <v>3.8</v>
      </c>
      <c r="B124" s="32" t="s">
        <v>220</v>
      </c>
      <c r="C124" s="1" t="s">
        <v>64</v>
      </c>
      <c r="D124" s="1" t="s">
        <v>72</v>
      </c>
      <c r="E124" s="1">
        <v>200</v>
      </c>
      <c r="F124" s="1">
        <v>60</v>
      </c>
      <c r="G124" s="51">
        <v>125</v>
      </c>
      <c r="H124" s="1" t="s">
        <v>36</v>
      </c>
      <c r="I124" t="s">
        <v>305</v>
      </c>
      <c r="J124" t="s">
        <v>173</v>
      </c>
      <c r="K124" t="s">
        <v>303</v>
      </c>
    </row>
    <row r="125" spans="1:11" x14ac:dyDescent="0.25">
      <c r="A125" s="45">
        <v>4.1500000000000004</v>
      </c>
      <c r="B125" s="32" t="s">
        <v>300</v>
      </c>
      <c r="C125" s="1" t="s">
        <v>0</v>
      </c>
      <c r="D125" s="1" t="s">
        <v>35</v>
      </c>
      <c r="E125" s="1">
        <v>125</v>
      </c>
      <c r="F125" s="1">
        <v>60</v>
      </c>
      <c r="G125" s="51">
        <v>120</v>
      </c>
      <c r="H125" s="1" t="s">
        <v>2</v>
      </c>
      <c r="I125" t="s">
        <v>305</v>
      </c>
      <c r="J125" t="s">
        <v>173</v>
      </c>
      <c r="K125" t="s">
        <v>303</v>
      </c>
    </row>
    <row r="126" spans="1:11" x14ac:dyDescent="0.25">
      <c r="A126" s="45">
        <v>4.3499999999999996</v>
      </c>
      <c r="B126" s="32" t="s">
        <v>275</v>
      </c>
      <c r="C126" s="1" t="s">
        <v>109</v>
      </c>
      <c r="D126" s="1" t="s">
        <v>113</v>
      </c>
      <c r="E126" s="1">
        <v>120</v>
      </c>
      <c r="F126" s="1">
        <v>100</v>
      </c>
      <c r="G126" s="51">
        <v>100</v>
      </c>
      <c r="H126" s="1" t="s">
        <v>36</v>
      </c>
      <c r="I126" t="s">
        <v>305</v>
      </c>
      <c r="J126" t="s">
        <v>173</v>
      </c>
      <c r="K126" t="s">
        <v>303</v>
      </c>
    </row>
  </sheetData>
  <sortState ref="A2:K126">
    <sortCondition ref="I2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Resistance Thermique</vt:lpstr>
      <vt:lpstr>Table_Panneau</vt:lpstr>
      <vt:lpstr>Base_Panneau</vt:lpstr>
      <vt:lpstr>T_ART_PAN</vt:lpstr>
      <vt:lpstr>T_ART_PAN_CHA</vt:lpstr>
      <vt:lpstr>T_ART_PAN_COD</vt:lpstr>
      <vt:lpstr>T_ART_PAN_EPA</vt:lpstr>
      <vt:lpstr>T_ART_PAN_FDB</vt:lpstr>
      <vt:lpstr>T_ART_PAN_KRA</vt:lpstr>
      <vt:lpstr>T_ART_PAN_LDB</vt:lpstr>
      <vt:lpstr>T_ART_PAN_LDR</vt:lpstr>
      <vt:lpstr>T_ART_PAN_LDV</vt:lpstr>
      <vt:lpstr>T_ART_PAN_LIB</vt:lpstr>
      <vt:lpstr>T_ART_PAN_MAT</vt:lpstr>
      <vt:lpstr>T_ART_PAN_POL</vt:lpstr>
      <vt:lpstr>T_ART_PAN_RTH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2016-10-25T06:17:04Z</dcterms:modified>
</cp:coreProperties>
</file>