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15" windowWidth="19875" windowHeight="7200" activeTab="1"/>
  </bookViews>
  <sheets>
    <sheet name="Données" sheetId="1" r:id="rId1"/>
    <sheet name="Résultat souhaité" sheetId="2" r:id="rId2"/>
    <sheet name="Graphiques" sheetId="3" r:id="rId3"/>
  </sheets>
  <definedNames>
    <definedName name="_xlnm._FilterDatabase" localSheetId="0" hidden="1">Données!$A$2:$A$35</definedName>
  </definedNames>
  <calcPr calcId="145621"/>
</workbook>
</file>

<file path=xl/calcChain.xml><?xml version="1.0" encoding="utf-8"?>
<calcChain xmlns="http://schemas.openxmlformats.org/spreadsheetml/2006/main">
  <c r="AC11" i="2" l="1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E11" i="2"/>
  <c r="AE12" i="2"/>
  <c r="AE13" i="2"/>
  <c r="AE14" i="2"/>
  <c r="AH14" i="2" s="1"/>
  <c r="AE15" i="2"/>
  <c r="AE16" i="2"/>
  <c r="AE17" i="2"/>
  <c r="AE18" i="2"/>
  <c r="AH18" i="2" s="1"/>
  <c r="AE19" i="2"/>
  <c r="AE20" i="2"/>
  <c r="AE21" i="2"/>
  <c r="AE22" i="2"/>
  <c r="AH22" i="2" s="1"/>
  <c r="AE23" i="2"/>
  <c r="AE24" i="2"/>
  <c r="AE25" i="2"/>
  <c r="AE26" i="2"/>
  <c r="AH26" i="2" s="1"/>
  <c r="AE27" i="2"/>
  <c r="AE28" i="2"/>
  <c r="AE29" i="2"/>
  <c r="AE30" i="2"/>
  <c r="AH30" i="2" s="1"/>
  <c r="AE31" i="2"/>
  <c r="AE32" i="2"/>
  <c r="AE33" i="2"/>
  <c r="AE34" i="2"/>
  <c r="AH34" i="2" s="1"/>
  <c r="AE35" i="2"/>
  <c r="AE36" i="2"/>
  <c r="AE37" i="2"/>
  <c r="AE38" i="2"/>
  <c r="AH38" i="2" s="1"/>
  <c r="AE39" i="2"/>
  <c r="AE40" i="2"/>
  <c r="AE41" i="2"/>
  <c r="AE42" i="2"/>
  <c r="AH42" i="2" s="1"/>
  <c r="AE43" i="2"/>
  <c r="AE44" i="2"/>
  <c r="AE45" i="2"/>
  <c r="AE46" i="2"/>
  <c r="AH46" i="2" s="1"/>
  <c r="AE47" i="2"/>
  <c r="AE48" i="2"/>
  <c r="AE49" i="2"/>
  <c r="AE50" i="2"/>
  <c r="AH50" i="2" s="1"/>
  <c r="AE51" i="2"/>
  <c r="AE52" i="2"/>
  <c r="AE53" i="2"/>
  <c r="AE54" i="2"/>
  <c r="AH54" i="2" s="1"/>
  <c r="AE55" i="2"/>
  <c r="AE56" i="2"/>
  <c r="AE57" i="2"/>
  <c r="AE58" i="2"/>
  <c r="AH58" i="2" s="1"/>
  <c r="AE59" i="2"/>
  <c r="AE60" i="2"/>
  <c r="AE61" i="2"/>
  <c r="AE62" i="2"/>
  <c r="AH62" i="2" s="1"/>
  <c r="AE63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7" i="2"/>
  <c r="AO48" i="2"/>
  <c r="AO49" i="2"/>
  <c r="AO50" i="2"/>
  <c r="AO51" i="2"/>
  <c r="AO52" i="2"/>
  <c r="AO53" i="2"/>
  <c r="AO54" i="2"/>
  <c r="AO55" i="2"/>
  <c r="AO56" i="2"/>
  <c r="AO57" i="2"/>
  <c r="AO58" i="2"/>
  <c r="AO59" i="2"/>
  <c r="AO60" i="2"/>
  <c r="AO61" i="2"/>
  <c r="AO62" i="2"/>
  <c r="AO63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7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H11" i="2"/>
  <c r="AH12" i="2"/>
  <c r="AH13" i="2"/>
  <c r="AH15" i="2"/>
  <c r="AH16" i="2"/>
  <c r="AH17" i="2"/>
  <c r="AH19" i="2"/>
  <c r="AH20" i="2"/>
  <c r="AH21" i="2"/>
  <c r="AH23" i="2"/>
  <c r="AH24" i="2"/>
  <c r="AH25" i="2"/>
  <c r="AH27" i="2"/>
  <c r="AH28" i="2"/>
  <c r="AH29" i="2"/>
  <c r="AH31" i="2"/>
  <c r="AH32" i="2"/>
  <c r="AH33" i="2"/>
  <c r="AH35" i="2"/>
  <c r="AH36" i="2"/>
  <c r="AH37" i="2"/>
  <c r="AH39" i="2"/>
  <c r="AH40" i="2"/>
  <c r="AH41" i="2"/>
  <c r="AH43" i="2"/>
  <c r="AH44" i="2"/>
  <c r="AH45" i="2"/>
  <c r="AH47" i="2"/>
  <c r="AH48" i="2"/>
  <c r="AH49" i="2"/>
  <c r="AH51" i="2"/>
  <c r="AH52" i="2"/>
  <c r="AH53" i="2"/>
  <c r="AH55" i="2"/>
  <c r="AH56" i="2"/>
  <c r="AH57" i="2"/>
  <c r="AH59" i="2"/>
  <c r="AH60" i="2"/>
  <c r="AH61" i="2"/>
  <c r="AH63" i="2"/>
  <c r="F11" i="2" l="1"/>
  <c r="B36" i="2"/>
  <c r="B37" i="2"/>
  <c r="B38" i="2"/>
  <c r="C38" i="2" s="1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C36" i="2"/>
  <c r="C37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D36" i="2"/>
  <c r="D37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E36" i="2"/>
  <c r="E37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F36" i="2"/>
  <c r="F37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G36" i="2"/>
  <c r="G37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H36" i="2"/>
  <c r="H37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I36" i="2"/>
  <c r="I37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J36" i="2"/>
  <c r="J37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K36" i="2"/>
  <c r="K37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L36" i="2"/>
  <c r="L37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M36" i="2"/>
  <c r="M37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N36" i="2"/>
  <c r="N37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O36" i="2"/>
  <c r="O37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P36" i="2"/>
  <c r="P37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Q36" i="2"/>
  <c r="Q37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R36" i="2"/>
  <c r="R37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S36" i="2"/>
  <c r="S37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T36" i="2"/>
  <c r="T37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U36" i="2"/>
  <c r="U37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V36" i="2"/>
  <c r="V37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W36" i="2"/>
  <c r="W37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X36" i="2"/>
  <c r="X37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Y36" i="2"/>
  <c r="Y37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G36" i="2"/>
  <c r="AG40" i="2"/>
  <c r="AG42" i="2"/>
  <c r="AG44" i="2"/>
  <c r="AG46" i="2"/>
  <c r="AG48" i="2"/>
  <c r="AG50" i="2"/>
  <c r="AG52" i="2"/>
  <c r="AG54" i="2"/>
  <c r="AG56" i="2"/>
  <c r="AG58" i="2"/>
  <c r="AG60" i="2"/>
  <c r="AG62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58" i="2"/>
  <c r="AF59" i="2"/>
  <c r="AF60" i="2"/>
  <c r="AF61" i="2"/>
  <c r="AF62" i="2"/>
  <c r="AF63" i="2"/>
  <c r="AG37" i="2"/>
  <c r="AG39" i="2"/>
  <c r="AG41" i="2"/>
  <c r="AG43" i="2"/>
  <c r="AG45" i="2"/>
  <c r="AG47" i="2"/>
  <c r="AG49" i="2"/>
  <c r="AG51" i="2"/>
  <c r="AG53" i="2"/>
  <c r="AG55" i="2"/>
  <c r="AG57" i="2"/>
  <c r="AG59" i="2"/>
  <c r="AG61" i="2"/>
  <c r="AG63" i="2"/>
  <c r="D38" i="2" l="1"/>
  <c r="AB33" i="2"/>
  <c r="E38" i="2" l="1"/>
  <c r="F38" i="2"/>
  <c r="G38" i="2" l="1"/>
  <c r="C12" i="3"/>
  <c r="H38" i="2" l="1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4" i="2"/>
  <c r="AB35" i="2"/>
  <c r="I38" i="2" l="1"/>
  <c r="J38" i="2"/>
  <c r="C13" i="2"/>
  <c r="D13" i="2" s="1"/>
  <c r="C16" i="2"/>
  <c r="D16" i="2" s="1"/>
  <c r="C18" i="2"/>
  <c r="C21" i="2"/>
  <c r="D21" i="2" s="1"/>
  <c r="C22" i="2"/>
  <c r="C24" i="2"/>
  <c r="D24" i="2" s="1"/>
  <c r="C25" i="2"/>
  <c r="D25" i="2" s="1"/>
  <c r="C28" i="2"/>
  <c r="D28" i="2" s="1"/>
  <c r="C29" i="2"/>
  <c r="D29" i="2" s="1"/>
  <c r="C30" i="2"/>
  <c r="C33" i="2"/>
  <c r="D33" i="2" s="1"/>
  <c r="C34" i="2"/>
  <c r="C12" i="2"/>
  <c r="D12" i="2" s="1"/>
  <c r="C15" i="2"/>
  <c r="D15" i="2" s="1"/>
  <c r="C17" i="2"/>
  <c r="D17" i="2" s="1"/>
  <c r="C19" i="2"/>
  <c r="D19" i="2" s="1"/>
  <c r="C23" i="2"/>
  <c r="D23" i="2" s="1"/>
  <c r="C27" i="2"/>
  <c r="D27" i="2" s="1"/>
  <c r="C31" i="2"/>
  <c r="D31" i="2" s="1"/>
  <c r="C32" i="2"/>
  <c r="D32" i="2" s="1"/>
  <c r="C35" i="2"/>
  <c r="D35" i="2" s="1"/>
  <c r="AF16" i="2"/>
  <c r="AF32" i="2"/>
  <c r="D34" i="2"/>
  <c r="K38" i="2" l="1"/>
  <c r="L38" i="2" s="1"/>
  <c r="M38" i="2" s="1"/>
  <c r="N38" i="2" s="1"/>
  <c r="O38" i="2" s="1"/>
  <c r="P38" i="2" s="1"/>
  <c r="Q38" i="2" s="1"/>
  <c r="R38" i="2" s="1"/>
  <c r="S38" i="2" s="1"/>
  <c r="T38" i="2" s="1"/>
  <c r="U38" i="2" s="1"/>
  <c r="V38" i="2" s="1"/>
  <c r="W38" i="2" s="1"/>
  <c r="X38" i="2" s="1"/>
  <c r="Y38" i="2" s="1"/>
  <c r="C20" i="2"/>
  <c r="D20" i="2" s="1"/>
  <c r="D18" i="2"/>
  <c r="C14" i="2"/>
  <c r="D14" i="2" s="1"/>
  <c r="D30" i="2"/>
  <c r="D22" i="2"/>
  <c r="C26" i="2"/>
  <c r="D26" i="2" s="1"/>
  <c r="C29" i="3"/>
  <c r="C25" i="3"/>
  <c r="C21" i="3"/>
  <c r="C27" i="3"/>
  <c r="C30" i="3"/>
  <c r="C17" i="3"/>
  <c r="C28" i="3"/>
  <c r="C24" i="3"/>
  <c r="C20" i="3"/>
  <c r="C23" i="3"/>
  <c r="C19" i="3"/>
  <c r="C26" i="3"/>
  <c r="C22" i="3"/>
  <c r="C18" i="3"/>
  <c r="AF34" i="2"/>
  <c r="AF26" i="2"/>
  <c r="AF22" i="2"/>
  <c r="AF18" i="2"/>
  <c r="AF14" i="2"/>
  <c r="AF30" i="2"/>
  <c r="AF33" i="2"/>
  <c r="AF29" i="2"/>
  <c r="AF25" i="2"/>
  <c r="AF21" i="2"/>
  <c r="AF17" i="2"/>
  <c r="AF13" i="2"/>
  <c r="AF28" i="2"/>
  <c r="AF20" i="2"/>
  <c r="AF12" i="2"/>
  <c r="AF35" i="2"/>
  <c r="AF31" i="2"/>
  <c r="AF27" i="2"/>
  <c r="AF23" i="2"/>
  <c r="AF19" i="2"/>
  <c r="AF15" i="2"/>
  <c r="AF11" i="2"/>
  <c r="AF24" i="2"/>
  <c r="E35" i="2"/>
  <c r="E31" i="2"/>
  <c r="E27" i="2"/>
  <c r="E23" i="2"/>
  <c r="E19" i="2"/>
  <c r="E15" i="2"/>
  <c r="E34" i="2"/>
  <c r="E22" i="2"/>
  <c r="E33" i="2"/>
  <c r="F33" i="2" s="1"/>
  <c r="E29" i="2"/>
  <c r="E25" i="2"/>
  <c r="E21" i="2"/>
  <c r="E17" i="2"/>
  <c r="E13" i="2"/>
  <c r="E32" i="2"/>
  <c r="E28" i="2"/>
  <c r="E24" i="2"/>
  <c r="E16" i="2"/>
  <c r="E12" i="2"/>
  <c r="F13" i="2" l="1"/>
  <c r="F17" i="2"/>
  <c r="E18" i="2"/>
  <c r="E30" i="2"/>
  <c r="F29" i="2"/>
  <c r="F21" i="2"/>
  <c r="F25" i="2"/>
  <c r="E14" i="2"/>
  <c r="E20" i="2"/>
  <c r="E26" i="2"/>
  <c r="C31" i="3"/>
  <c r="F24" i="2"/>
  <c r="F28" i="2"/>
  <c r="F12" i="2"/>
  <c r="F16" i="2"/>
  <c r="G16" i="2" s="1"/>
  <c r="F32" i="2"/>
  <c r="G32" i="2" s="1"/>
  <c r="F20" i="2"/>
  <c r="G20" i="2" s="1"/>
  <c r="G21" i="2"/>
  <c r="F14" i="2"/>
  <c r="F30" i="2"/>
  <c r="G25" i="2"/>
  <c r="F18" i="2"/>
  <c r="F34" i="2"/>
  <c r="G13" i="2"/>
  <c r="G29" i="2"/>
  <c r="F22" i="2"/>
  <c r="G17" i="2"/>
  <c r="G33" i="2"/>
  <c r="F19" i="2"/>
  <c r="F35" i="2"/>
  <c r="F23" i="2"/>
  <c r="F27" i="2"/>
  <c r="F15" i="2"/>
  <c r="F31" i="2"/>
  <c r="AG38" i="2" l="1"/>
  <c r="F26" i="2"/>
  <c r="H17" i="2"/>
  <c r="H29" i="2"/>
  <c r="I29" i="2" s="1"/>
  <c r="H21" i="2"/>
  <c r="G15" i="2"/>
  <c r="G18" i="2"/>
  <c r="G31" i="2"/>
  <c r="G19" i="2"/>
  <c r="G23" i="2"/>
  <c r="G35" i="2"/>
  <c r="G26" i="2"/>
  <c r="H33" i="2"/>
  <c r="G27" i="2"/>
  <c r="I17" i="2"/>
  <c r="G22" i="2"/>
  <c r="H13" i="2"/>
  <c r="H25" i="2"/>
  <c r="H16" i="2"/>
  <c r="G12" i="2"/>
  <c r="G14" i="2"/>
  <c r="I21" i="2"/>
  <c r="J21" i="2" s="1"/>
  <c r="K21" i="2" s="1"/>
  <c r="G34" i="2"/>
  <c r="G30" i="2"/>
  <c r="H32" i="2"/>
  <c r="G28" i="2"/>
  <c r="H20" i="2"/>
  <c r="G24" i="2"/>
  <c r="I32" i="2" l="1"/>
  <c r="J32" i="2" s="1"/>
  <c r="H28" i="2"/>
  <c r="H35" i="2"/>
  <c r="I35" i="2" s="1"/>
  <c r="H18" i="2"/>
  <c r="I18" i="2" s="1"/>
  <c r="H34" i="2"/>
  <c r="I34" i="2" s="1"/>
  <c r="I25" i="2"/>
  <c r="J25" i="2" s="1"/>
  <c r="I13" i="2"/>
  <c r="H22" i="2"/>
  <c r="H14" i="2"/>
  <c r="H26" i="2"/>
  <c r="H30" i="2"/>
  <c r="H23" i="2"/>
  <c r="H24" i="2"/>
  <c r="I20" i="2"/>
  <c r="L21" i="2"/>
  <c r="I16" i="2"/>
  <c r="I14" i="2"/>
  <c r="J14" i="2" s="1"/>
  <c r="H12" i="2"/>
  <c r="I12" i="2" s="1"/>
  <c r="I22" i="2"/>
  <c r="J17" i="2"/>
  <c r="H27" i="2"/>
  <c r="J29" i="2"/>
  <c r="H19" i="2"/>
  <c r="I19" i="2" s="1"/>
  <c r="H31" i="2"/>
  <c r="H15" i="2"/>
  <c r="I33" i="2"/>
  <c r="J33" i="2" l="1"/>
  <c r="I15" i="2"/>
  <c r="I31" i="2"/>
  <c r="J13" i="2"/>
  <c r="K13" i="2" s="1"/>
  <c r="I24" i="2"/>
  <c r="J24" i="2" s="1"/>
  <c r="I27" i="2"/>
  <c r="I28" i="2"/>
  <c r="I30" i="2"/>
  <c r="J22" i="2"/>
  <c r="K22" i="2" s="1"/>
  <c r="I26" i="2"/>
  <c r="K25" i="2"/>
  <c r="L25" i="2" s="1"/>
  <c r="I23" i="2"/>
  <c r="J27" i="2"/>
  <c r="K17" i="2"/>
  <c r="J16" i="2"/>
  <c r="M21" i="2"/>
  <c r="J31" i="2"/>
  <c r="K29" i="2"/>
  <c r="J18" i="2"/>
  <c r="J12" i="2"/>
  <c r="J20" i="2"/>
  <c r="K20" i="2" s="1"/>
  <c r="K32" i="2"/>
  <c r="L32" i="2" s="1"/>
  <c r="J15" i="2"/>
  <c r="J19" i="2"/>
  <c r="K14" i="2"/>
  <c r="J34" i="2"/>
  <c r="J35" i="2"/>
  <c r="K33" i="2" l="1"/>
  <c r="J23" i="2"/>
  <c r="K23" i="2" s="1"/>
  <c r="L23" i="2" s="1"/>
  <c r="J30" i="2"/>
  <c r="K30" i="2" s="1"/>
  <c r="J28" i="2"/>
  <c r="K28" i="2" s="1"/>
  <c r="L28" i="2" s="1"/>
  <c r="J26" i="2"/>
  <c r="K12" i="2"/>
  <c r="L14" i="2"/>
  <c r="L20" i="2"/>
  <c r="K15" i="2"/>
  <c r="L13" i="2"/>
  <c r="K27" i="2"/>
  <c r="K18" i="2"/>
  <c r="L33" i="2"/>
  <c r="K31" i="2"/>
  <c r="K24" i="2"/>
  <c r="K19" i="2"/>
  <c r="K35" i="2"/>
  <c r="K34" i="2"/>
  <c r="N21" i="2"/>
  <c r="L29" i="2"/>
  <c r="L22" i="2"/>
  <c r="L17" i="2"/>
  <c r="M32" i="2"/>
  <c r="K16" i="2"/>
  <c r="M25" i="2"/>
  <c r="N25" i="2" s="1"/>
  <c r="O25" i="2" s="1"/>
  <c r="L30" i="2" l="1"/>
  <c r="M23" i="2"/>
  <c r="M17" i="2"/>
  <c r="N17" i="2" s="1"/>
  <c r="O17" i="2" s="1"/>
  <c r="L35" i="2"/>
  <c r="M35" i="2" s="1"/>
  <c r="N35" i="2" s="1"/>
  <c r="O35" i="2" s="1"/>
  <c r="P35" i="2" s="1"/>
  <c r="M28" i="2"/>
  <c r="N28" i="2" s="1"/>
  <c r="O28" i="2" s="1"/>
  <c r="P28" i="2" s="1"/>
  <c r="Q28" i="2" s="1"/>
  <c r="R28" i="2" s="1"/>
  <c r="S28" i="2" s="1"/>
  <c r="T28" i="2" s="1"/>
  <c r="U28" i="2" s="1"/>
  <c r="V28" i="2" s="1"/>
  <c r="W28" i="2" s="1"/>
  <c r="X28" i="2" s="1"/>
  <c r="Y28" i="2" s="1"/>
  <c r="M33" i="2"/>
  <c r="N33" i="2" s="1"/>
  <c r="O33" i="2" s="1"/>
  <c r="P33" i="2" s="1"/>
  <c r="Q33" i="2" s="1"/>
  <c r="R33" i="2" s="1"/>
  <c r="S33" i="2" s="1"/>
  <c r="T33" i="2" s="1"/>
  <c r="U33" i="2" s="1"/>
  <c r="V33" i="2" s="1"/>
  <c r="W33" i="2" s="1"/>
  <c r="X33" i="2" s="1"/>
  <c r="Y33" i="2" s="1"/>
  <c r="L27" i="2"/>
  <c r="K26" i="2"/>
  <c r="N32" i="2"/>
  <c r="O32" i="2" s="1"/>
  <c r="P32" i="2" s="1"/>
  <c r="Q32" i="2" s="1"/>
  <c r="R32" i="2" s="1"/>
  <c r="L34" i="2"/>
  <c r="M34" i="2" s="1"/>
  <c r="N34" i="2" s="1"/>
  <c r="O34" i="2" s="1"/>
  <c r="P34" i="2" s="1"/>
  <c r="Q34" i="2" s="1"/>
  <c r="R34" i="2" s="1"/>
  <c r="S34" i="2" s="1"/>
  <c r="T34" i="2" s="1"/>
  <c r="U34" i="2" s="1"/>
  <c r="V34" i="2" s="1"/>
  <c r="W34" i="2" s="1"/>
  <c r="X34" i="2" s="1"/>
  <c r="Y34" i="2" s="1"/>
  <c r="M13" i="2"/>
  <c r="N13" i="2" s="1"/>
  <c r="L12" i="2"/>
  <c r="M12" i="2" s="1"/>
  <c r="M22" i="2"/>
  <c r="N22" i="2" s="1"/>
  <c r="L24" i="2"/>
  <c r="L31" i="2"/>
  <c r="L18" i="2"/>
  <c r="M18" i="2" s="1"/>
  <c r="N18" i="2" s="1"/>
  <c r="O18" i="2" s="1"/>
  <c r="O21" i="2"/>
  <c r="P21" i="2" s="1"/>
  <c r="Q21" i="2" s="1"/>
  <c r="R21" i="2" s="1"/>
  <c r="S21" i="2" s="1"/>
  <c r="T21" i="2" s="1"/>
  <c r="U21" i="2" s="1"/>
  <c r="V21" i="2" s="1"/>
  <c r="W21" i="2" s="1"/>
  <c r="X21" i="2" s="1"/>
  <c r="Y21" i="2" s="1"/>
  <c r="M29" i="2"/>
  <c r="M20" i="2"/>
  <c r="M14" i="2"/>
  <c r="L16" i="2"/>
  <c r="P25" i="2"/>
  <c r="Q25" i="2" s="1"/>
  <c r="R25" i="2" s="1"/>
  <c r="S25" i="2" s="1"/>
  <c r="T25" i="2" s="1"/>
  <c r="U25" i="2" s="1"/>
  <c r="V25" i="2" s="1"/>
  <c r="W25" i="2" s="1"/>
  <c r="X25" i="2" s="1"/>
  <c r="Y25" i="2" s="1"/>
  <c r="L19" i="2"/>
  <c r="M19" i="2" s="1"/>
  <c r="N19" i="2" s="1"/>
  <c r="O19" i="2" s="1"/>
  <c r="P19" i="2" s="1"/>
  <c r="Q19" i="2" s="1"/>
  <c r="R19" i="2" s="1"/>
  <c r="S19" i="2" s="1"/>
  <c r="T19" i="2" s="1"/>
  <c r="U19" i="2" s="1"/>
  <c r="V19" i="2" s="1"/>
  <c r="W19" i="2" s="1"/>
  <c r="X19" i="2" s="1"/>
  <c r="Y19" i="2" s="1"/>
  <c r="N23" i="2"/>
  <c r="M30" i="2"/>
  <c r="L15" i="2"/>
  <c r="AG25" i="2" l="1"/>
  <c r="AG19" i="2"/>
  <c r="AG34" i="2"/>
  <c r="AG21" i="2"/>
  <c r="AG28" i="2"/>
  <c r="AG33" i="2"/>
  <c r="S32" i="2"/>
  <c r="T32" i="2" s="1"/>
  <c r="U32" i="2" s="1"/>
  <c r="V32" i="2" s="1"/>
  <c r="W32" i="2" s="1"/>
  <c r="X32" i="2" s="1"/>
  <c r="Y32" i="2" s="1"/>
  <c r="Q35" i="2"/>
  <c r="R35" i="2" s="1"/>
  <c r="S35" i="2" s="1"/>
  <c r="T35" i="2" s="1"/>
  <c r="U35" i="2" s="1"/>
  <c r="V35" i="2" s="1"/>
  <c r="N12" i="2"/>
  <c r="P18" i="2"/>
  <c r="Q18" i="2" s="1"/>
  <c r="R18" i="2" s="1"/>
  <c r="S18" i="2" s="1"/>
  <c r="T18" i="2" s="1"/>
  <c r="U18" i="2" s="1"/>
  <c r="V18" i="2" s="1"/>
  <c r="W18" i="2" s="1"/>
  <c r="X18" i="2" s="1"/>
  <c r="Y18" i="2" s="1"/>
  <c r="M27" i="2"/>
  <c r="N27" i="2" s="1"/>
  <c r="O13" i="2"/>
  <c r="P13" i="2" s="1"/>
  <c r="Q13" i="2" s="1"/>
  <c r="R13" i="2" s="1"/>
  <c r="S13" i="2" s="1"/>
  <c r="T13" i="2" s="1"/>
  <c r="U13" i="2" s="1"/>
  <c r="V13" i="2" s="1"/>
  <c r="W13" i="2" s="1"/>
  <c r="X13" i="2" s="1"/>
  <c r="Y13" i="2" s="1"/>
  <c r="M15" i="2"/>
  <c r="N15" i="2" s="1"/>
  <c r="O15" i="2" s="1"/>
  <c r="L26" i="2"/>
  <c r="P17" i="2"/>
  <c r="Q17" i="2" s="1"/>
  <c r="N29" i="2"/>
  <c r="O29" i="2" s="1"/>
  <c r="P29" i="2" s="1"/>
  <c r="Q29" i="2" s="1"/>
  <c r="R29" i="2" s="1"/>
  <c r="S29" i="2" s="1"/>
  <c r="T29" i="2" s="1"/>
  <c r="U29" i="2" s="1"/>
  <c r="V29" i="2" s="1"/>
  <c r="W29" i="2" s="1"/>
  <c r="X29" i="2" s="1"/>
  <c r="Y29" i="2" s="1"/>
  <c r="M31" i="2"/>
  <c r="N31" i="2" s="1"/>
  <c r="O31" i="2" s="1"/>
  <c r="M16" i="2"/>
  <c r="N16" i="2" s="1"/>
  <c r="O16" i="2" s="1"/>
  <c r="P16" i="2" s="1"/>
  <c r="Q16" i="2" s="1"/>
  <c r="R16" i="2" s="1"/>
  <c r="S16" i="2" s="1"/>
  <c r="O23" i="2"/>
  <c r="P23" i="2" s="1"/>
  <c r="Q23" i="2" s="1"/>
  <c r="R23" i="2" s="1"/>
  <c r="S23" i="2" s="1"/>
  <c r="T23" i="2" s="1"/>
  <c r="U23" i="2" s="1"/>
  <c r="V23" i="2" s="1"/>
  <c r="W23" i="2" s="1"/>
  <c r="X23" i="2" s="1"/>
  <c r="Y23" i="2" s="1"/>
  <c r="N14" i="2"/>
  <c r="O14" i="2" s="1"/>
  <c r="P14" i="2" s="1"/>
  <c r="Q14" i="2" s="1"/>
  <c r="R14" i="2" s="1"/>
  <c r="S14" i="2" s="1"/>
  <c r="T14" i="2" s="1"/>
  <c r="U14" i="2" s="1"/>
  <c r="V14" i="2" s="1"/>
  <c r="W14" i="2" s="1"/>
  <c r="X14" i="2" s="1"/>
  <c r="Y14" i="2" s="1"/>
  <c r="N20" i="2"/>
  <c r="O20" i="2" s="1"/>
  <c r="P20" i="2" s="1"/>
  <c r="Q20" i="2" s="1"/>
  <c r="R20" i="2" s="1"/>
  <c r="S20" i="2" s="1"/>
  <c r="T20" i="2" s="1"/>
  <c r="U20" i="2" s="1"/>
  <c r="V20" i="2" s="1"/>
  <c r="W20" i="2" s="1"/>
  <c r="X20" i="2" s="1"/>
  <c r="Y20" i="2" s="1"/>
  <c r="N30" i="2"/>
  <c r="O30" i="2" s="1"/>
  <c r="P30" i="2" s="1"/>
  <c r="Q30" i="2" s="1"/>
  <c r="R30" i="2" s="1"/>
  <c r="O12" i="2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M24" i="2"/>
  <c r="N24" i="2" s="1"/>
  <c r="O24" i="2" s="1"/>
  <c r="P24" i="2" s="1"/>
  <c r="Q24" i="2" s="1"/>
  <c r="R24" i="2" s="1"/>
  <c r="S24" i="2" s="1"/>
  <c r="T24" i="2" s="1"/>
  <c r="U24" i="2" s="1"/>
  <c r="V24" i="2" s="1"/>
  <c r="W24" i="2" s="1"/>
  <c r="X24" i="2" s="1"/>
  <c r="Y24" i="2" s="1"/>
  <c r="O22" i="2"/>
  <c r="AG24" i="2" l="1"/>
  <c r="AG23" i="2"/>
  <c r="AG13" i="2"/>
  <c r="AG12" i="2"/>
  <c r="AG32" i="2"/>
  <c r="AG20" i="2"/>
  <c r="W35" i="2"/>
  <c r="X35" i="2" s="1"/>
  <c r="Y35" i="2" s="1"/>
  <c r="AG29" i="2"/>
  <c r="AG18" i="2"/>
  <c r="O27" i="2"/>
  <c r="P27" i="2" s="1"/>
  <c r="P31" i="2"/>
  <c r="Q31" i="2" s="1"/>
  <c r="R31" i="2" s="1"/>
  <c r="S31" i="2" s="1"/>
  <c r="T31" i="2" s="1"/>
  <c r="U31" i="2" s="1"/>
  <c r="V31" i="2" s="1"/>
  <c r="W31" i="2" s="1"/>
  <c r="X31" i="2" s="1"/>
  <c r="Y31" i="2" s="1"/>
  <c r="M26" i="2"/>
  <c r="P15" i="2"/>
  <c r="Q15" i="2" s="1"/>
  <c r="R15" i="2" s="1"/>
  <c r="S15" i="2" s="1"/>
  <c r="T16" i="2"/>
  <c r="U16" i="2" s="1"/>
  <c r="V16" i="2" s="1"/>
  <c r="W16" i="2" s="1"/>
  <c r="X16" i="2" s="1"/>
  <c r="Y16" i="2" s="1"/>
  <c r="R17" i="2"/>
  <c r="S17" i="2" s="1"/>
  <c r="T17" i="2" s="1"/>
  <c r="U17" i="2" s="1"/>
  <c r="V17" i="2" s="1"/>
  <c r="W17" i="2" s="1"/>
  <c r="X17" i="2" s="1"/>
  <c r="Y17" i="2" s="1"/>
  <c r="S30" i="2"/>
  <c r="T30" i="2" s="1"/>
  <c r="U30" i="2" s="1"/>
  <c r="V30" i="2" s="1"/>
  <c r="W30" i="2" s="1"/>
  <c r="X30" i="2" s="1"/>
  <c r="Y30" i="2" s="1"/>
  <c r="AG14" i="2"/>
  <c r="P22" i="2"/>
  <c r="Q22" i="2" s="1"/>
  <c r="AG16" i="2" l="1"/>
  <c r="AG31" i="2"/>
  <c r="AG35" i="2"/>
  <c r="AG30" i="2"/>
  <c r="AG17" i="2"/>
  <c r="Q27" i="2"/>
  <c r="N26" i="2"/>
  <c r="R22" i="2"/>
  <c r="S22" i="2" s="1"/>
  <c r="T22" i="2" s="1"/>
  <c r="U22" i="2" s="1"/>
  <c r="V22" i="2" s="1"/>
  <c r="W22" i="2" s="1"/>
  <c r="X22" i="2" s="1"/>
  <c r="Y22" i="2" s="1"/>
  <c r="T15" i="2"/>
  <c r="AG22" i="2" l="1"/>
  <c r="R27" i="2"/>
  <c r="S27" i="2" s="1"/>
  <c r="T27" i="2" s="1"/>
  <c r="U27" i="2" s="1"/>
  <c r="V27" i="2" s="1"/>
  <c r="W27" i="2" s="1"/>
  <c r="X27" i="2" s="1"/>
  <c r="Y27" i="2" s="1"/>
  <c r="O26" i="2"/>
  <c r="P26" i="2" s="1"/>
  <c r="U15" i="2"/>
  <c r="V15" i="2" s="1"/>
  <c r="W15" i="2" s="1"/>
  <c r="X15" i="2" s="1"/>
  <c r="Y15" i="2" s="1"/>
  <c r="AG27" i="2" l="1"/>
  <c r="AG15" i="2"/>
  <c r="Q26" i="2"/>
  <c r="R26" i="2" s="1"/>
  <c r="S26" i="2" s="1"/>
  <c r="T26" i="2" s="1"/>
  <c r="U26" i="2" l="1"/>
  <c r="V26" i="2" s="1"/>
  <c r="W26" i="2" s="1"/>
  <c r="X26" i="2" s="1"/>
  <c r="Y26" i="2" s="1"/>
  <c r="AG26" i="2" l="1"/>
  <c r="C11" i="2" l="1"/>
  <c r="D11" i="2" l="1"/>
  <c r="E11" i="2" s="1"/>
  <c r="G11" i="2" l="1"/>
  <c r="H11" i="2" l="1"/>
  <c r="I11" i="2" l="1"/>
  <c r="J11" i="2" l="1"/>
  <c r="K11" i="2" l="1"/>
  <c r="L11" i="2" s="1"/>
  <c r="M11" i="2" s="1"/>
  <c r="N11" i="2" s="1"/>
  <c r="O11" i="2" l="1"/>
  <c r="P11" i="2" s="1"/>
  <c r="Q11" i="2" s="1"/>
  <c r="R11" i="2" s="1"/>
  <c r="S11" i="2" l="1"/>
  <c r="T11" i="2" s="1"/>
  <c r="U11" i="2" s="1"/>
  <c r="V11" i="2" s="1"/>
  <c r="W11" i="2" s="1"/>
  <c r="X11" i="2" s="1"/>
  <c r="Y11" i="2" s="1"/>
  <c r="AG11" i="2" l="1"/>
  <c r="C11" i="3" s="1"/>
  <c r="D11" i="3" s="1"/>
  <c r="C10" i="3" l="1"/>
  <c r="D10" i="3" s="1"/>
</calcChain>
</file>

<file path=xl/sharedStrings.xml><?xml version="1.0" encoding="utf-8"?>
<sst xmlns="http://schemas.openxmlformats.org/spreadsheetml/2006/main" count="466" uniqueCount="199">
  <si>
    <t>URL</t>
  </si>
  <si>
    <t>Title</t>
  </si>
  <si>
    <t>Created By</t>
  </si>
  <si>
    <t>Created Time</t>
  </si>
  <si>
    <t>Last Modified By</t>
  </si>
  <si>
    <t>Last Modified Time</t>
  </si>
  <si>
    <t>Type</t>
  </si>
  <si>
    <t>Size (MB)</t>
  </si>
  <si>
    <t>Classification</t>
  </si>
  <si>
    <t>Suggestion</t>
  </si>
  <si>
    <t>Enterprise Workspace</t>
  </si>
  <si>
    <t>Information</t>
  </si>
  <si>
    <t>Communautés</t>
  </si>
  <si>
    <t>Folder</t>
  </si>
  <si>
    <t>Mail Archive</t>
  </si>
  <si>
    <t>Library</t>
  </si>
  <si>
    <t>Critical</t>
  </si>
  <si>
    <t>Document</t>
  </si>
  <si>
    <t>Shortcut</t>
  </si>
  <si>
    <t>Unsupported</t>
  </si>
  <si>
    <t>Text Module</t>
  </si>
  <si>
    <t>Blog</t>
  </si>
  <si>
    <t>Blog Entry</t>
  </si>
  <si>
    <t>Forum</t>
  </si>
  <si>
    <t>Wiki</t>
  </si>
  <si>
    <t>Nombre de caractères fichier</t>
  </si>
  <si>
    <t>Nombre de caractère total</t>
  </si>
  <si>
    <t>&gt;128 Caractères</t>
  </si>
  <si>
    <t>Nbr de caractères à corriger</t>
  </si>
  <si>
    <t>_Type_</t>
  </si>
  <si>
    <t>OK</t>
  </si>
  <si>
    <t>NOK</t>
  </si>
  <si>
    <t>Analyse Objets</t>
  </si>
  <si>
    <t>Analyse validation entrées</t>
  </si>
  <si>
    <t>Externals URLS</t>
  </si>
  <si>
    <t>Total</t>
  </si>
  <si>
    <t>Total d'entrées colonne URL</t>
  </si>
  <si>
    <t>Nombre de Niveaux</t>
  </si>
  <si>
    <t>Type Communautés</t>
  </si>
  <si>
    <t>Communauté</t>
  </si>
  <si>
    <t>Blibliothèque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</si>
  <si>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</si>
  <si>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</si>
  <si>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</si>
  <si>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</si>
  <si>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</si>
  <si>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</si>
  <si>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</si>
  <si>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</si>
  <si>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 9</t>
  </si>
  <si>
    <t>niveau 10</t>
  </si>
  <si>
    <t>niveau 11</t>
  </si>
  <si>
    <t>niveau 12</t>
  </si>
  <si>
    <t>niveau 13</t>
  </si>
  <si>
    <t>niveau 14</t>
  </si>
  <si>
    <t>niveau 15</t>
  </si>
  <si>
    <t>niveau 16</t>
  </si>
  <si>
    <t>niveau 17</t>
  </si>
  <si>
    <t>niveau 18</t>
  </si>
  <si>
    <t>niveau 19</t>
  </si>
  <si>
    <t>niveau 20</t>
  </si>
  <si>
    <t>niveau 21</t>
  </si>
  <si>
    <t>niveau 22</t>
  </si>
  <si>
    <t>niveau 23</t>
  </si>
  <si>
    <t>..\_Entreprise</t>
  </si>
  <si>
    <t>..\_Entreprise\Communautés</t>
  </si>
  <si>
    <t>..\_Entreprise\Communautés\Structures</t>
  </si>
  <si>
    <t>_Entreprise</t>
  </si>
  <si>
    <t>Admin</t>
  </si>
  <si>
    <t>22/03/2006 12:19:08</t>
  </si>
  <si>
    <t>06/08/2014 15:11:29</t>
  </si>
  <si>
    <t>0,05</t>
  </si>
  <si>
    <t/>
  </si>
  <si>
    <t>AdminF2</t>
  </si>
  <si>
    <t>31/03/2006 15:23:21</t>
  </si>
  <si>
    <t>16/10/2015 15:33:50</t>
  </si>
  <si>
    <t>Structures</t>
  </si>
  <si>
    <t>31/03/2006 15:23:47</t>
  </si>
  <si>
    <t>17/12/2015 17:07:50</t>
  </si>
  <si>
    <t>AdminMOA (Supprimer) 548671</t>
  </si>
  <si>
    <t>22/11/2006 11:56:06</t>
  </si>
  <si>
    <t>22/09/2015 12:07:45</t>
  </si>
  <si>
    <t>Community</t>
  </si>
  <si>
    <t>gaussenss</t>
  </si>
  <si>
    <t>21/01/2009 15:01:37</t>
  </si>
  <si>
    <t>AdminMOA12</t>
  </si>
  <si>
    <t>04/08/2015 12:14:38</t>
  </si>
  <si>
    <t>04/08/2015 12:15:39</t>
  </si>
  <si>
    <t>01/02/2008 09:39:58</t>
  </si>
  <si>
    <t>04/08/2015 12:03:10</t>
  </si>
  <si>
    <t>Channel</t>
  </si>
  <si>
    <t>Du nouveau dans les indices Psd !</t>
  </si>
  <si>
    <t>capelv</t>
  </si>
  <si>
    <t>22/06/2015 16:44:39</t>
  </si>
  <si>
    <t>News</t>
  </si>
  <si>
    <t>essai</t>
  </si>
  <si>
    <t>03/08/2015 15:39:23</t>
  </si>
  <si>
    <t>Exit CCM et CIEM, la CIM prend le relais</t>
  </si>
  <si>
    <t>01/02/2008 09:42:44</t>
  </si>
  <si>
    <t>01/02/2008 09:43:15</t>
  </si>
  <si>
    <t>Commission des marchés</t>
  </si>
  <si>
    <t>01/02/2008 09:43:11</t>
  </si>
  <si>
    <t>Nouveau(elle) Nouvelles</t>
  </si>
  <si>
    <t>22/06/2015 13:25:59</t>
  </si>
  <si>
    <t>organisation des commissions de choix</t>
  </si>
  <si>
    <t>20/10/2008 15:31:54</t>
  </si>
  <si>
    <t>20/10/2008 17:59:25</t>
  </si>
  <si>
    <t>Organisation des commissions de choix</t>
  </si>
  <si>
    <t>20/10/2008 17:59:01</t>
  </si>
  <si>
    <t>Sesame, ouvre-toi !</t>
  </si>
  <si>
    <t>01/02/2008 09:48:07</t>
  </si>
  <si>
    <t>01/02/2008 09:50:37</t>
  </si>
  <si>
    <t>01/02/2008 09:50:33</t>
  </si>
  <si>
    <t>test</t>
  </si>
  <si>
    <t>25/06/2015 14:21:18</t>
  </si>
  <si>
    <t>Archive de messagerie</t>
  </si>
  <si>
    <t>20/07/2006 09:08:19</t>
  </si>
  <si>
    <t>11/05/2007 14:04:33</t>
  </si>
  <si>
    <t>&lt; 0.01</t>
  </si>
  <si>
    <t>BIBLIOTHEQUE</t>
  </si>
  <si>
    <t>26/11/2014 16:22:25</t>
  </si>
  <si>
    <t>AdminMOA2</t>
  </si>
  <si>
    <t>20/12/2010 10:54:27</t>
  </si>
  <si>
    <t>05/08/2015 15:56:59</t>
  </si>
  <si>
    <t>"Prenons un peu de hauteur (juridique)" sur Jurisnews</t>
  </si>
  <si>
    <t>AdminMOA7</t>
  </si>
  <si>
    <t>20/12/2010 14:54:18</t>
  </si>
  <si>
    <t>20/12/2010 15:22:33</t>
  </si>
  <si>
    <t>S'abonner à Jurinews</t>
  </si>
  <si>
    <t>20/12/2010 14:55:05</t>
  </si>
  <si>
    <t>**** Bonnes Fêtes !!! *****</t>
  </si>
  <si>
    <t>20/12/2010 15:06:52</t>
  </si>
  <si>
    <t>20/12/2010 15:26:32</t>
  </si>
  <si>
    <t>20/12/2010 11:40:52</t>
  </si>
  <si>
    <t>20/12/2010 15:11:51</t>
  </si>
  <si>
    <t>20/12/2010 11:55:52</t>
  </si>
  <si>
    <t>actualité marchés publics</t>
  </si>
  <si>
    <t>19/09/2011 11:30:11</t>
  </si>
  <si>
    <t>05/04/2012 11:51:37</t>
  </si>
  <si>
    <t>Actualités du décret modifiant les seuils des procédures formalisées</t>
  </si>
  <si>
    <t>20/12/2010 14:20:33</t>
  </si>
  <si>
    <t>20/12/2010 15:19:42</t>
  </si>
  <si>
    <t>Décret (fichier .pdf)</t>
  </si>
  <si>
    <t>20/12/2010 14:22:15</t>
  </si>
  <si>
    <t>21/08/2012 09:57:50</t>
  </si>
  <si>
    <t>23/08/2012 14:06:27</t>
  </si>
  <si>
    <t>Avis publiés au JOUE - évolution des formulaires</t>
  </si>
  <si>
    <t>19/09/2011 14:44:34</t>
  </si>
  <si>
    <t>05/04/2012 11:51:25</t>
  </si>
  <si>
    <t>calendrier des Pré-CIMs et CIMs 2012</t>
  </si>
  <si>
    <t>13/12/2011 12:27:35</t>
  </si>
  <si>
    <t>30/08/2012 09:26:00</t>
  </si>
  <si>
    <t>Calendrier</t>
  </si>
  <si>
    <t>Calendrier PRE-CIMs et CIMs 2010</t>
  </si>
  <si>
    <t>20/12/2010 14:25:14</t>
  </si>
  <si>
    <t>20/12/2010 15:20:26</t>
  </si>
  <si>
    <t>Calendrier des réunions de PRE-CIM, CIM et CA</t>
  </si>
  <si>
    <t>20/12/2010 14:26:15</t>
  </si>
  <si>
    <t>..\_Entreprise\Communautés\Structures\/Nom1</t>
  </si>
  <si>
    <t>/Nom1</t>
  </si>
  <si>
    <t>..\_Entreprise\Communautés\Structures\/Nom1\Actu Nom1 Accueil général</t>
  </si>
  <si>
    <t>Actu Nom1 Accueil général</t>
  </si>
  <si>
    <t>..\_Entreprise\Communautés\Structures\/Nom1\Actus Nom1 Accueil Portail</t>
  </si>
  <si>
    <t>Actus Nom1 Accueil Portail</t>
  </si>
  <si>
    <t>Présentation Nom1 080108</t>
  </si>
  <si>
    <t>..\_Entreprise\Communautés\Structures\/Nom1\Archive de messagerie</t>
  </si>
  <si>
    <t>..\_Entreprise\Communautés\Structures\/Nom1\BIBLIOTHEQUE</t>
  </si>
  <si>
    <t>..\_Entreprise\Communautés\Structures\/Nom1\BIBLIOTHEQUE\Actualités de la Nom1 - Page accueil Portail</t>
  </si>
  <si>
    <t>Actualités de la Nom1 - Page accueil Portail</t>
  </si>
  <si>
    <t>..\_Entreprise\Communautés\Structures\/Nom1\BIBLIOTHEQUE\Actualités de la Nom1 - Page accueil Portail\"Prenons un peu de hauteur (juridique)" sur Jurisnews</t>
  </si>
  <si>
    <t>..\_Entreprise\Communautés\Structures\/Nom1\BIBLIOTHEQUE\Actualités de la Nom1 - Page accueil Portail\"Prenons un peu de hauteur (juridique)" sur Jurisnews\S'abonner à Jurinews</t>
  </si>
  <si>
    <t>..\_Entreprise\Communautés\Structures\/Nom1\BIBLIOTHEQUE\Actualités de la Nom1 - Page accueil Portail\**** Bonnes Fêtes !!! *****</t>
  </si>
  <si>
    <t>..\_Entreprise\Communautés\Structures\/Nom1\BIBLIOTHEQUE\Actualités de la Nom1 - Page accueil Portail\actualité marchés publics</t>
  </si>
  <si>
    <t>..\_Entreprise\Communautés\Structures\/Nom1\BIBLIOTHEQUE\Actualités de la Nom1 - Page accueil Portail\Actualités du décret modifiant les seuils des procédures formalisées</t>
  </si>
  <si>
    <t>..\_Entreprise\Communautés\Structures\/Nom1\BIBLIOTHEQUE\Actualités de la Nom1 - Page accueil Portail\arrivées Nom1 - départs Nom1 juillet et août</t>
  </si>
  <si>
    <t>arrivées Nom1 - départs Nom1 juillet et août</t>
  </si>
  <si>
    <t>..\_Entreprise\Communautés\Structures\/Nom1\BIBLIOTHEQUE\Actualités de la Nom1 - Page accueil Portail\Avis publiés au JOUE - évolution des formulaires</t>
  </si>
  <si>
    <t>..\_Entreprise\Communautés\Structures\/Nom1\BIBLIOTHEQUE\Actualités de la Nom1 - Page accueil Portail\calendrier des Pré-CIMs et CIMs 2012</t>
  </si>
  <si>
    <t>..\_Entreprise\Communautés\Structures\/Nom1\BIBLIOTHEQUE\Actualités de la Nom1 - Page accueil Portail\calendrier des Pré-CIMs et CIMs 2012\Calendrier</t>
  </si>
  <si>
    <t>..\_Entreprise\Communautés\Structures\/Nom1\BIBLIOTHEQUE\Actualités de la Nom1 - Page accueil Portail\Calendrier PRE-CIMs et CIMs 2010</t>
  </si>
  <si>
    <t>..\_Entreprise\Communautés\Structures\/Nom1\BIBLIOTHEQUE\Actualités de la Nom1 - Page accueil Portail\Calendrier PRE-CIMs et CIMs 2010\Calendrier des réunions de PRE-CIM, CIM et CA</t>
  </si>
  <si>
    <t>..\_Entreprise\Communautés\Structures\/Nom1\Actus Nom1 société public</t>
  </si>
  <si>
    <t>Actus Nom1 société public</t>
  </si>
  <si>
    <t>..\_Entreprise\Communautés\Structures\/Nom1\Actus Nom1 société public\Du nouveau dans les indices Psd !</t>
  </si>
  <si>
    <t>..\_Entreprise\Communautés\Structures\/Nom1\Actus Nom1 société public\essai</t>
  </si>
  <si>
    <t>..\_Entreprise\Communautés\Structures\/Nom1\Actus Nom1 société public\Exit CCM et CIEM, la CIM prend le relais</t>
  </si>
  <si>
    <t>..\_Entreprise\Communautés\Structures\/Nom1\Actus Nom1 société public\Exit CCM et CIEM, la CIM prend le relais\Commission des marchés</t>
  </si>
  <si>
    <t>..\_Entreprise\Communautés\Structures\/Nom1\Actus Nom1 société public\Nouveau(elle) Nouvelles</t>
  </si>
  <si>
    <t>..\_Entreprise\Communautés\Structures\/Nom1\Actus Nom1 société public\organisation des commissions de choix</t>
  </si>
  <si>
    <t>..\_Entreprise\Communautés\Structures\/Nom1\Actus Nom1 société public\organisation des commissions de choix\Organisation des commissions de choix</t>
  </si>
  <si>
    <t>..\_Entreprise\Communautés\Structures\/Nom1\Actus Nom1 société public\Sesame, ouvre-toi !</t>
  </si>
  <si>
    <t>..\_Entreprise\Communautés\Structures\/Nom1\Actus Nom1 société public\Sesame, ouvre-toi !\Présentation Nom1 080108</t>
  </si>
  <si>
    <t>..\_Entreprise\Communautés\Structures\/Nom1\Actus Nom1 société public\test</t>
  </si>
  <si>
    <t>..\_Entreprise\Communautés\Structures\/Nom1\BIBLIOTHEQUE\Actualités de la Nom1 - Page accueil Portail\Accès aux CR des CLIRs de ville</t>
  </si>
  <si>
    <t>Accès aux CR des CLIRs de ville</t>
  </si>
  <si>
    <t>..\_Entreprise\Communautés\Structures\/Nom1\BIBLIOTHEQUE\Actualités de la Nom1 - Page accueil Portail\Accès aux CR des CLIRs de ville\CR CLIR ville</t>
  </si>
  <si>
    <t>CR CLIR ville</t>
  </si>
  <si>
    <t>Nom répertoire ou fichier/ Dernier niveau</t>
  </si>
  <si>
    <t>..\_Entreprise\Communautés\Structures\/Nom1\BIBLIOTHEQUE\Actualités de la Nom1 - Page accueil Portail\Actualités du décret modifiant les seuils des procédures formalisées\répertoire2\répertoire3\repertoire4\Décret (fichier .pdf)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</si>
</sst>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theme="0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3" tint="0.39997558519241921"/>
      </left>
      <right style="thin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4"/>
      </top>
      <bottom/>
      <diagonal/>
    </border>
    <border>
      <left style="thin">
        <color theme="3" tint="0.39997558519241921"/>
      </left>
      <right style="thin">
        <color theme="3" tint="0.39997558519241921"/>
      </right>
      <top/>
      <bottom/>
      <diagonal/>
    </border>
    <border>
      <left style="thin">
        <color theme="3" tint="0.39997558519241921"/>
      </left>
      <right style="thin">
        <color theme="3" tint="0.39997558519241921"/>
      </right>
      <top/>
      <bottom style="medium">
        <color theme="3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Font="1" applyFill="1" applyBorder="1"/>
    <xf numFmtId="0" fontId="0" fillId="3" borderId="1" xfId="0" applyFont="1" applyFill="1" applyBorder="1"/>
    <xf numFmtId="0" fontId="0" fillId="4" borderId="1" xfId="0" applyFont="1" applyFill="1" applyBorder="1"/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0" fillId="0" borderId="0" xfId="0" applyNumberFormat="1"/>
    <xf numFmtId="0" fontId="1" fillId="5" borderId="0" xfId="0" applyFont="1" applyFill="1" applyAlignment="1">
      <alignment horizontal="center" vertical="center"/>
    </xf>
    <xf numFmtId="0" fontId="2" fillId="2" borderId="4" xfId="0" applyFont="1" applyFill="1" applyBorder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quotePrefix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58"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39997558519241921"/>
        </left>
        <right style="thin">
          <color theme="3" tint="0.39997558519241921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medium">
          <color theme="3" tint="0.39997558519241921"/>
        </top>
      </border>
    </dxf>
    <dxf>
      <border outline="0">
        <bottom style="medium">
          <color theme="3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theme="3" tint="0.39997558519241921"/>
        </patternFill>
      </fill>
      <border diagonalUp="0" diagonalDown="0" outline="0">
        <left style="thin">
          <color theme="3" tint="0.39997558519241921"/>
        </left>
        <right style="thin">
          <color theme="3" tint="0.3999755851924192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J35" totalsRowShown="0" headerRowDxfId="57" headerRowBorderDxfId="56" tableBorderDxfId="55">
  <autoFilter ref="A1:J35"/>
  <tableColumns count="10">
    <tableColumn id="1" name="URL" dataDxfId="54"/>
    <tableColumn id="2" name="Title" dataDxfId="53"/>
    <tableColumn id="3" name="Created By" dataDxfId="52"/>
    <tableColumn id="4" name="Created Time" dataDxfId="51"/>
    <tableColumn id="5" name="Last Modified By" dataDxfId="50"/>
    <tableColumn id="6" name="Last Modified Time" dataDxfId="49"/>
    <tableColumn id="7" name="Type"/>
    <tableColumn id="8" name="Size (MB)" dataDxfId="48"/>
    <tableColumn id="9" name="Classification" dataDxfId="47"/>
    <tableColumn id="10" name="Suggestion" dataDxfId="4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0:AP63" totalsRowShown="0" headerRowDxfId="41">
  <autoFilter ref="B10:AP63"/>
  <tableColumns count="41">
    <tableColumn id="1" name="Type Communautés" dataDxfId="40">
      <calculatedColumnFormula>IFERROR(MID(SUBSTITUTE(Données!$A2,LEFT(Données!$A2,SEARCH($A11,Données!$A2)+SUMPRODUCT(($A11:A11&lt;&gt;"")*LEN($A11:A11))+SUMPRODUCT(($A11:A11&lt;&gt;"")*1)-1),""),1,SEARCH("\",SUBSTITUTE(Données!$A2,LEFT(Données!$A2,SEARCH($A11,Données!$A2)+SUMPRODUCT(($A11:A11&lt;&gt;"")*LEN($A11:A11))+SUMPRODUCT(($A11:A11&lt;&gt;"")*1)),""))),"")</calculatedColumnFormula>
    </tableColumn>
    <tableColumn id="2" name="Communauté" dataDxfId="39">
      <calculatedColumnFormula>IFERROR(MID(SUBSTITUTE(Données!$A2,LEFT(Données!$A2,SEARCH($B11,Données!$A2)+SUMPRODUCT(($B11:B11&lt;&gt;"")*LEN($B11:B11))+SUMPRODUCT(($B11:B11&lt;&gt;"")*1)-1),""),1,SEARCH("\",SUBSTITUTE(Données!$A2,LEFT(Données!$A2,SEARCH($B11,Données!$A2)+SUMPRODUCT(($B11:B11&lt;&gt;"")*LEN($B11:B11))+SUMPRODUCT(($B11:B11&lt;&gt;"")*1)),""))),"")</calculatedColumnFormula>
    </tableColumn>
    <tableColumn id="3" name="Blibliothèque" dataDxfId="38">
      <calculatedColumnFormula>IFERROR(MID(SUBSTITUTE(Données!$A2,LEFT(Données!$A2,SEARCH($B11,Données!$A2)+SUMPRODUCT(($B11:C11&lt;&gt;"")*LEN($B11:C11))+SUMPRODUCT(($B11:C11&lt;&gt;"")*1)-1),""),1,SEARCH("\",SUBSTITUTE(Données!$A2,LEFT(Données!$A2,SEARCH($B11,Données!$A2)+SUMPRODUCT(($B11:C11&lt;&gt;"")*LEN($B11:C11))+SUMPRODUCT(($B11:C11&lt;&gt;"")*1)),""))),"")</calculatedColumnFormula>
    </tableColumn>
    <tableColumn id="4" name="niveau 1" dataDxfId="37">
      <calculatedColumnFormula>IFERROR(MID(SUBSTITUTE(Données!$A2,LEFT(Données!$A2,SEARCH($B11,Données!$A2)+SUMPRODUCT(($B11:D11&lt;&gt;"")*LEN($B11:D11))+SUMPRODUCT(($B11:D11&lt;&gt;"")*1)-1),""),1,SEARCH("\",SUBSTITUTE(Données!$A2,LEFT(Données!$A2,SEARCH($B11,Données!$A2)+SUMPRODUCT(($B11:D11&lt;&gt;"")*LEN($B11:D11))+SUMPRODUCT(($B11:D11&lt;&gt;"")*1)),""))),"")</calculatedColumnFormula>
    </tableColumn>
    <tableColumn id="5" name="niveau 2" dataDxfId="36">
      <calculatedColumnFormula>IFERROR(MID(SUBSTITUTE(Données!$A2,LEFT(Données!$A2,SEARCH($B11,Données!$A2)+SUMPRODUCT(($B11:E11&lt;&gt;"")*LEN($B11:E11))+SUMPRODUCT(($B11:E11&lt;&gt;"")*1)-1),""),1,SEARCH("\",SUBSTITUTE(Données!$A2,LEFT(Données!$A2,SEARCH($B11,Données!$A2)+SUMPRODUCT(($B11:E11&lt;&gt;"")*LEN($B11:E11))+SUMPRODUCT(($B11:E11&lt;&gt;"")*1)),""))),"")</calculatedColumnFormula>
    </tableColumn>
    <tableColumn id="6" name="niveau 3" dataDxfId="35">
      <calculatedColumnFormula>IFERROR(MID(SUBSTITUTE(Données!$A2,LEFT(Données!$A2,SEARCH($B11,Données!$A2)+SUMPRODUCT(($B11:F11&lt;&gt;"")*LEN($B11:F11))+SUMPRODUCT(($B11:F11&lt;&gt;"")*1)-1),""),1,SEARCH("\",SUBSTITUTE(Données!$A2,LEFT(Données!$A2,SEARCH($B11,Données!$A2)+SUMPRODUCT(($B11:F11&lt;&gt;"")*LEN($B11:F11))+SUMPRODUCT(($B11:F11&lt;&gt;"")*1)),""))),"")</calculatedColumnFormula>
    </tableColumn>
    <tableColumn id="7" name="niveau 4" dataDxfId="34">
      <calculatedColumnFormula>IFERROR(MID(SUBSTITUTE(Données!$A2,LEFT(Données!$A2,SEARCH($B11,Données!$A2)+SUMPRODUCT(($B11:G11&lt;&gt;"")*LEN($B11:G11))+SUMPRODUCT(($B11:G11&lt;&gt;"")*1)-1),""),1,SEARCH("\",SUBSTITUTE(Données!$A2,LEFT(Données!$A2,SEARCH($B11,Données!$A2)+SUMPRODUCT(($B11:G11&lt;&gt;"")*LEN($B11:G11))+SUMPRODUCT(($B11:G11&lt;&gt;"")*1)),""))),"")</calculatedColumnFormula>
    </tableColumn>
    <tableColumn id="8" name="niveau 5" dataDxfId="33">
      <calculatedColumnFormula>IFERROR(MID(SUBSTITUTE(Données!$A2,LEFT(Données!$A2,SEARCH($B11,Données!$A2)+SUMPRODUCT(($B11:H11&lt;&gt;"")*LEN($B11:H11))+SUMPRODUCT(($B11:H11&lt;&gt;"")*1)-1),""),1,SEARCH("\",SUBSTITUTE(Données!$A2,LEFT(Données!$A2,SEARCH($B11,Données!$A2)+SUMPRODUCT(($B11:H11&lt;&gt;"")*LEN($B11:H11))+SUMPRODUCT(($B11:H11&lt;&gt;"")*1)),""))),"")</calculatedColumnFormula>
    </tableColumn>
    <tableColumn id="9" name="niveau 6" dataDxfId="32">
      <calculatedColumnFormula>IFERROR(MID(SUBSTITUTE(Données!$A2,LEFT(Données!$A2,SEARCH($B11,Données!$A2)+SUMPRODUCT(($B11:I11&lt;&gt;"")*LEN($B11:I11))+SUMPRODUCT(($B11:I11&lt;&gt;"")*1)-1),""),1,SEARCH("\",SUBSTITUTE(Données!$A2,LEFT(Données!$A2,SEARCH($B11,Données!$A2)+SUMPRODUCT(($B11:I11&lt;&gt;"")*LEN($B11:I11))+SUMPRODUCT(($B11:I11&lt;&gt;"")*1)),""))),"")</calculatedColumnFormula>
    </tableColumn>
    <tableColumn id="10" name="niveau 7" dataDxfId="31">
      <calculatedColumnFormula>IFERROR(MID(SUBSTITUTE(Données!$A2,LEFT(Données!$A2,SEARCH($B11,Données!$A2)+SUMPRODUCT(($B11:J11&lt;&gt;"")*LEN($B11:J11))+SUMPRODUCT(($B11:J11&lt;&gt;"")*1)-1),""),1,SEARCH("\",SUBSTITUTE(Données!$A2,LEFT(Données!$A2,SEARCH($B11,Données!$A2)+SUMPRODUCT(($B11:J11&lt;&gt;"")*LEN($B11:J11))+SUMPRODUCT(($B11:J11&lt;&gt;"")*1)),""))),"")</calculatedColumnFormula>
    </tableColumn>
    <tableColumn id="11" name="niveau 8" dataDxfId="30">
      <calculatedColumnFormula>IFERROR(MID(SUBSTITUTE(Données!$A2,LEFT(Données!$A2,SEARCH($B11,Données!$A2)+SUMPRODUCT(($B11:K11&lt;&gt;"")*LEN($B11:K11))+SUMPRODUCT(($B11:K11&lt;&gt;"")*1)-1),""),1,SEARCH("\",SUBSTITUTE(Données!$A2,LEFT(Données!$A2,SEARCH($B11,Données!$A2)+SUMPRODUCT(($B11:K11&lt;&gt;"")*LEN($B11:K11))+SUMPRODUCT(($B11:K11&lt;&gt;"")*1)),""))),"")</calculatedColumnFormula>
    </tableColumn>
    <tableColumn id="12" name="niveau 9" dataDxfId="29">
      <calculatedColumnFormula>IFERROR(MID(SUBSTITUTE(Données!$A2,LEFT(Données!$A2,SEARCH($B11,Données!$A2)+SUMPRODUCT(($B11:L11&lt;&gt;"")*LEN($B11:L11))+SUMPRODUCT(($B11:L11&lt;&gt;"")*1)-1),""),1,SEARCH("\",SUBSTITUTE(Données!$A2,LEFT(Données!$A2,SEARCH($B11,Données!$A2)+SUMPRODUCT(($B11:L11&lt;&gt;"")*LEN($B11:L11))+SUMPRODUCT(($B11:L11&lt;&gt;"")*1)),""))),"")</calculatedColumnFormula>
    </tableColumn>
    <tableColumn id="13" name="niveau 10" dataDxfId="28">
      <calculatedColumnFormula>IFERROR(MID(SUBSTITUTE(Données!$A2,LEFT(Données!$A2,SEARCH($B11,Données!$A2)+SUMPRODUCT(($B11:M11&lt;&gt;"")*LEN($B11:M11))+SUMPRODUCT(($B11:M11&lt;&gt;"")*1)-1),""),1,SEARCH("\",SUBSTITUTE(Données!$A2,LEFT(Données!$A2,SEARCH($B11,Données!$A2)+SUMPRODUCT(($B11:M11&lt;&gt;"")*LEN($B11:M11))+SUMPRODUCT(($B11:M11&lt;&gt;"")*1)),""))),"")</calculatedColumnFormula>
    </tableColumn>
    <tableColumn id="14" name="niveau 11" dataDxfId="27">
      <calculatedColumnFormula>IFERROR(MID(SUBSTITUTE(Données!$A2,LEFT(Données!$A2,SEARCH($B11,Données!$A2)+SUMPRODUCT(($B11:N11&lt;&gt;"")*LEN($B11:N11))+SUMPRODUCT(($B11:N11&lt;&gt;"")*1)-1),""),1,SEARCH("\",SUBSTITUTE(Données!$A2,LEFT(Données!$A2,SEARCH($B11,Données!$A2)+SUMPRODUCT(($B11:N11&lt;&gt;"")*LEN($B11:N11))+SUMPRODUCT(($B11:N11&lt;&gt;"")*1)),""))),"")</calculatedColumnFormula>
    </tableColumn>
    <tableColumn id="15" name="niveau 12" dataDxfId="26">
      <calculatedColumnFormula>IFERROR(MID(SUBSTITUTE(Données!$A2,LEFT(Données!$A2,SEARCH($B11,Données!$A2)+SUMPRODUCT(($B11:O11&lt;&gt;"")*LEN($B11:O11))+SUMPRODUCT(($B11:O11&lt;&gt;"")*1)-1),""),1,SEARCH("\",SUBSTITUTE(Données!$A2,LEFT(Données!$A2,SEARCH($B11,Données!$A2)+SUMPRODUCT(($B11:O11&lt;&gt;"")*LEN($B11:O11))+SUMPRODUCT(($B11:O11&lt;&gt;"")*1)),""))),"")</calculatedColumnFormula>
    </tableColumn>
    <tableColumn id="16" name="niveau 13" dataDxfId="25">
      <calculatedColumnFormula>IFERROR(MID(SUBSTITUTE(Données!$A2,LEFT(Données!$A2,SEARCH($B11,Données!$A2)+SUMPRODUCT(($B11:P11&lt;&gt;"")*LEN($B11:P11))+SUMPRODUCT(($B11:P11&lt;&gt;"")*1)-1),""),1,SEARCH("\",SUBSTITUTE(Données!$A2,LEFT(Données!$A2,SEARCH($B11,Données!$A2)+SUMPRODUCT(($B11:P11&lt;&gt;"")*LEN($B11:P11))+SUMPRODUCT(($B11:P11&lt;&gt;"")*1)),""))),"")</calculatedColumnFormula>
    </tableColumn>
    <tableColumn id="17" name="niveau 14" dataDxfId="24">
      <calculatedColumnFormula>IFERROR(MID(SUBSTITUTE(Données!$A2,LEFT(Données!$A2,SEARCH($B11,Données!$A2)+SUMPRODUCT(($B11:Q11&lt;&gt;"")*LEN($B11:Q11))+SUMPRODUCT(($B11:Q11&lt;&gt;"")*1)-1),""),1,SEARCH("\",SUBSTITUTE(Données!$A2,LEFT(Données!$A2,SEARCH($B11,Données!$A2)+SUMPRODUCT(($B11:Q11&lt;&gt;"")*LEN($B11:Q11))+SUMPRODUCT(($B11:Q11&lt;&gt;"")*1)),""))),"")</calculatedColumnFormula>
    </tableColumn>
    <tableColumn id="18" name="niveau 15" dataDxfId="23">
      <calculatedColumnFormula>IFERROR(MID(SUBSTITUTE(Données!$A2,LEFT(Données!$A2,SEARCH($B11,Données!$A2)+SUMPRODUCT(($B11:R11&lt;&gt;"")*LEN($B11:R11))+SUMPRODUCT(($B11:R11&lt;&gt;"")*1)-1),""),1,SEARCH("\",SUBSTITUTE(Données!$A2,LEFT(Données!$A2,SEARCH($B11,Données!$A2)+SUMPRODUCT(($B11:R11&lt;&gt;"")*LEN($B11:R11))+SUMPRODUCT(($B11:R11&lt;&gt;"")*1)),""))),"")</calculatedColumnFormula>
    </tableColumn>
    <tableColumn id="19" name="niveau 16" dataDxfId="22">
      <calculatedColumnFormula>IFERROR(MID(SUBSTITUTE(Données!$A2,LEFT(Données!$A2,SEARCH($B11,Données!$A2)+SUMPRODUCT(($B11:S11&lt;&gt;"")*LEN($B11:S11))+SUMPRODUCT(($B11:S11&lt;&gt;"")*1)-1),""),1,SEARCH("\",SUBSTITUTE(Données!$A2,LEFT(Données!$A2,SEARCH($B11,Données!$A2)+SUMPRODUCT(($B11:S11&lt;&gt;"")*LEN($B11:S11))+SUMPRODUCT(($B11:S11&lt;&gt;"")*1)),""))),"")</calculatedColumnFormula>
    </tableColumn>
    <tableColumn id="20" name="niveau 17" dataDxfId="21">
      <calculatedColumnFormula>IFERROR(MID(SUBSTITUTE(Données!$A2,LEFT(Données!$A2,SEARCH($B11,Données!$A2)+SUMPRODUCT(($B11:T11&lt;&gt;"")*LEN($B11:T11))+SUMPRODUCT(($B11:T11&lt;&gt;"")*1)-1),""),1,SEARCH("\",SUBSTITUTE(Données!$A2,LEFT(Données!$A2,SEARCH($B11,Données!$A2)+SUMPRODUCT(($B11:T11&lt;&gt;"")*LEN($B11:T11))+SUMPRODUCT(($B11:T11&lt;&gt;"")*1)),""))),"")</calculatedColumnFormula>
    </tableColumn>
    <tableColumn id="21" name="niveau 18" dataDxfId="20">
      <calculatedColumnFormula>IFERROR(MID(SUBSTITUTE(Données!$A2,LEFT(Données!$A2,SEARCH($B11,Données!$A2)+SUMPRODUCT(($B11:U11&lt;&gt;"")*LEN($B11:U11))+SUMPRODUCT(($B11:U11&lt;&gt;"")*1)-1),""),1,SEARCH("\",SUBSTITUTE(Données!$A2,LEFT(Données!$A2,SEARCH($B11,Données!$A2)+SUMPRODUCT(($B11:U11&lt;&gt;"")*LEN($B11:U11))+SUMPRODUCT(($B11:U11&lt;&gt;"")*1)),""))),"")</calculatedColumnFormula>
    </tableColumn>
    <tableColumn id="22" name="niveau 19" dataDxfId="19">
      <calculatedColumnFormula>IFERROR(MID(SUBSTITUTE(Données!$A2,LEFT(Données!$A2,SEARCH($B11,Données!$A2)+SUMPRODUCT(($B11:V11&lt;&gt;"")*LEN($B11:V11))+SUMPRODUCT(($B11:V11&lt;&gt;"")*1)-1),""),1,SEARCH("\",SUBSTITUTE(Données!$A2,LEFT(Données!$A2,SEARCH($B11,Données!$A2)+SUMPRODUCT(($B11:V11&lt;&gt;"")*LEN($B11:V11))+SUMPRODUCT(($B11:V11&lt;&gt;"")*1)),""))),"")</calculatedColumnFormula>
    </tableColumn>
    <tableColumn id="23" name="niveau 20" dataDxfId="18">
      <calculatedColumnFormula>IFERROR(MID(SUBSTITUTE(Données!$A2,LEFT(Données!$A2,SEARCH($B11,Données!$A2)+SUMPRODUCT(($B11:W11&lt;&gt;"")*LEN($B11:W11))+SUMPRODUCT(($B11:W11&lt;&gt;"")*1)-1),""),1,SEARCH("\",SUBSTITUTE(Données!$A2,LEFT(Données!$A2,SEARCH($B11,Données!$A2)+SUMPRODUCT(($B11:W11&lt;&gt;"")*LEN($B11:W11))+SUMPRODUCT(($B11:W11&lt;&gt;"")*1)),""))),"")</calculatedColumnFormula>
    </tableColumn>
    <tableColumn id="24" name="niveau 21" dataDxfId="17">
      <calculatedColumnFormula>IFERROR(MID(SUBSTITUTE(Données!$A2,LEFT(Données!$A2,SEARCH($B11,Données!$A2)+SUMPRODUCT(($B11:X11&lt;&gt;"")*LEN($B11:X11))+SUMPRODUCT(($B11:X11&lt;&gt;"")*1)-1),""),1,SEARCH("\",SUBSTITUTE(Données!$A2,LEFT(Données!$A2,SEARCH($B11,Données!$A2)+SUMPRODUCT(($B11:X11&lt;&gt;"")*LEN($B11:X11))+SUMPRODUCT(($B11:X11&lt;&gt;"")*1)),""))),"")</calculatedColumnFormula>
    </tableColumn>
    <tableColumn id="40" name="niveau 22" dataDxfId="16"/>
    <tableColumn id="41" name="niveau 23" dataDxfId="15"/>
    <tableColumn id="25" name="Nom répertoire ou fichier/ Dernier niveau" dataDxfId="14">
      <calculatedColumnFormula>IF(ISBLANK(Données!B2)," ",Données!B2)</calculatedColumnFormula>
    </tableColumn>
    <tableColumn id="26" name="Nombre de Niveaux" dataDxfId="0">
      <calculatedColumnFormula>IFERROR(SUMPRODUCT((C11:AA11&lt;&gt;"")*1)-1," ")</calculatedColumnFormula>
    </tableColumn>
    <tableColumn id="27" name="Nombre de caractères fichier" dataDxfId="1">
      <calculatedColumnFormula>IF(ISBLANK(AB11),’ ‘,LEN(AB11))</calculatedColumnFormula>
    </tableColumn>
    <tableColumn id="28" name="Nombre de caractère total" dataDxfId="2">
      <calculatedColumnFormula>IF(ISBLANK(E11:AA11)," ",SUMPRODUCT((E11:AA11&lt;&gt;"")*LEN(E11:AA11)))</calculatedColumnFormula>
    </tableColumn>
    <tableColumn id="29" name="Type" dataDxfId="13">
      <calculatedColumnFormula>IFERROR(MID(AB11,SEARCH(".",AB11)+1,10),"")</calculatedColumnFormula>
    </tableColumn>
    <tableColumn id="30" name="&gt;128 Caractères" dataDxfId="12">
      <calculatedColumnFormula>IFERROR(IF(AH11&gt;0,"NOK","OK"),"")</calculatedColumnFormula>
    </tableColumn>
    <tableColumn id="31" name="Nbr de caractères à corriger" dataDxfId="11">
      <calculatedColumnFormula>IF(ISBLANK(AE11-128),’ ‘,AE11-128)</calculatedColumnFormula>
    </tableColumn>
    <tableColumn id="32" name="Created By" dataDxfId="10">
      <calculatedColumnFormula>IF(ISBLANK(Données!C2)," ",Données!C2)</calculatedColumnFormula>
    </tableColumn>
    <tableColumn id="33" name="Created Time" dataDxfId="9">
      <calculatedColumnFormula>IF(ISBLANK(Données!D2)," ",Données!D2)</calculatedColumnFormula>
    </tableColumn>
    <tableColumn id="34" name="Last Modified By" dataDxfId="8">
      <calculatedColumnFormula>IF(ISBLANK(Données!E2)," ",Données!E2)</calculatedColumnFormula>
    </tableColumn>
    <tableColumn id="35" name="Last Modified Time" dataDxfId="7">
      <calculatedColumnFormula>IF(ISBLANK(Données!F2)," ",Données!F2)</calculatedColumnFormula>
    </tableColumn>
    <tableColumn id="36" name="_Type_" dataDxfId="6">
      <calculatedColumnFormula>IF(ISBLANK(Données!G2)," ",Données!G2)</calculatedColumnFormula>
    </tableColumn>
    <tableColumn id="37" name="Size (MB)" dataDxfId="5">
      <calculatedColumnFormula>IF(ISBLANK(Données!H2)," ",Données!H2)</calculatedColumnFormula>
    </tableColumn>
    <tableColumn id="38" name="Classification" dataDxfId="4">
      <calculatedColumnFormula>IF(ISBLANK(Données!I2)," ",Données!I2)</calculatedColumnFormula>
    </tableColumn>
    <tableColumn id="39" name="Suggestion" dataDxfId="3">
      <calculatedColumnFormula>IF(ISBLANK(Données!J2)," ",Données!J2)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opLeftCell="A7" zoomScale="55" zoomScaleNormal="55" workbookViewId="0">
      <selection activeCell="D40" sqref="D40"/>
    </sheetView>
  </sheetViews>
  <sheetFormatPr baseColWidth="10" defaultRowHeight="15" x14ac:dyDescent="0.25"/>
  <cols>
    <col min="1" max="1" width="197.7109375" customWidth="1"/>
    <col min="2" max="2" width="27.42578125" customWidth="1"/>
    <col min="3" max="3" width="36.5703125" bestFit="1" customWidth="1"/>
    <col min="4" max="4" width="23.28515625" bestFit="1" customWidth="1"/>
    <col min="5" max="5" width="36.5703125" bestFit="1" customWidth="1"/>
    <col min="6" max="6" width="29.140625" customWidth="1"/>
    <col min="7" max="7" width="22.7109375" bestFit="1" customWidth="1"/>
    <col min="8" max="8" width="16.5703125" customWidth="1"/>
    <col min="9" max="9" width="22.140625" customWidth="1"/>
    <col min="10" max="10" width="255.7109375" bestFit="1" customWidth="1"/>
  </cols>
  <sheetData>
    <row r="1" spans="1:10" ht="16.5" thickBot="1" x14ac:dyDescent="0.3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</row>
    <row r="2" spans="1:10" ht="15.75" thickBot="1" x14ac:dyDescent="0.3">
      <c r="A2" t="s">
        <v>64</v>
      </c>
      <c r="B2" s="1" t="s">
        <v>67</v>
      </c>
      <c r="C2" s="1" t="s">
        <v>68</v>
      </c>
      <c r="D2" s="1" t="s">
        <v>69</v>
      </c>
      <c r="E2" s="1" t="s">
        <v>68</v>
      </c>
      <c r="F2" s="1" t="s">
        <v>70</v>
      </c>
      <c r="G2" s="1" t="s">
        <v>10</v>
      </c>
      <c r="H2" s="1" t="s">
        <v>71</v>
      </c>
      <c r="I2" s="1" t="s">
        <v>11</v>
      </c>
      <c r="J2" s="1" t="s">
        <v>72</v>
      </c>
    </row>
    <row r="3" spans="1:10" ht="15.75" thickBot="1" x14ac:dyDescent="0.3">
      <c r="A3" t="s">
        <v>65</v>
      </c>
      <c r="B3" s="1" t="s">
        <v>12</v>
      </c>
      <c r="C3" s="1" t="s">
        <v>73</v>
      </c>
      <c r="D3" s="1" t="s">
        <v>74</v>
      </c>
      <c r="E3" s="1" t="s">
        <v>73</v>
      </c>
      <c r="F3" s="1" t="s">
        <v>75</v>
      </c>
      <c r="G3" s="1" t="s">
        <v>13</v>
      </c>
      <c r="H3" s="1" t="s">
        <v>71</v>
      </c>
      <c r="I3" s="2" t="s">
        <v>11</v>
      </c>
      <c r="J3" s="1" t="s">
        <v>72</v>
      </c>
    </row>
    <row r="4" spans="1:10" ht="15.75" thickBot="1" x14ac:dyDescent="0.3">
      <c r="A4" t="s">
        <v>66</v>
      </c>
      <c r="B4" s="1" t="s">
        <v>76</v>
      </c>
      <c r="C4" s="1" t="s">
        <v>73</v>
      </c>
      <c r="D4" s="1" t="s">
        <v>77</v>
      </c>
      <c r="E4" s="1" t="s">
        <v>73</v>
      </c>
      <c r="F4" s="1" t="s">
        <v>78</v>
      </c>
      <c r="G4" s="1" t="s">
        <v>13</v>
      </c>
      <c r="H4" s="1" t="s">
        <v>71</v>
      </c>
      <c r="I4" s="2" t="s">
        <v>11</v>
      </c>
      <c r="J4" s="1" t="s">
        <v>72</v>
      </c>
    </row>
    <row r="5" spans="1:10" ht="15.75" thickBot="1" x14ac:dyDescent="0.3">
      <c r="A5" t="s">
        <v>158</v>
      </c>
      <c r="B5" s="1" t="s">
        <v>159</v>
      </c>
      <c r="C5" s="1" t="s">
        <v>79</v>
      </c>
      <c r="D5" s="1" t="s">
        <v>80</v>
      </c>
      <c r="E5" s="1" t="s">
        <v>79</v>
      </c>
      <c r="F5" s="1" t="s">
        <v>81</v>
      </c>
      <c r="G5" s="1" t="s">
        <v>82</v>
      </c>
      <c r="H5" s="1" t="s">
        <v>71</v>
      </c>
      <c r="I5" s="2" t="s">
        <v>11</v>
      </c>
      <c r="J5" s="1" t="s">
        <v>72</v>
      </c>
    </row>
    <row r="6" spans="1:10" ht="15.75" thickBot="1" x14ac:dyDescent="0.3">
      <c r="A6" t="s">
        <v>160</v>
      </c>
      <c r="B6" s="1" t="s">
        <v>161</v>
      </c>
      <c r="C6" s="1" t="s">
        <v>83</v>
      </c>
      <c r="D6" s="1" t="s">
        <v>84</v>
      </c>
      <c r="E6" s="1" t="s">
        <v>83</v>
      </c>
      <c r="F6" s="1" t="s">
        <v>84</v>
      </c>
      <c r="G6" s="1" t="s">
        <v>0</v>
      </c>
      <c r="H6" s="1" t="s">
        <v>71</v>
      </c>
      <c r="I6" s="2" t="s">
        <v>11</v>
      </c>
      <c r="J6" s="1" t="s">
        <v>72</v>
      </c>
    </row>
    <row r="7" spans="1:10" ht="15.75" thickBot="1" x14ac:dyDescent="0.3">
      <c r="A7" t="s">
        <v>162</v>
      </c>
      <c r="B7" s="1" t="s">
        <v>163</v>
      </c>
      <c r="C7" s="1" t="s">
        <v>85</v>
      </c>
      <c r="D7" s="1" t="s">
        <v>86</v>
      </c>
      <c r="E7" s="1" t="s">
        <v>85</v>
      </c>
      <c r="F7" s="1" t="s">
        <v>87</v>
      </c>
      <c r="G7" s="1" t="s">
        <v>18</v>
      </c>
      <c r="H7" s="1" t="s">
        <v>71</v>
      </c>
      <c r="I7" s="2" t="s">
        <v>11</v>
      </c>
      <c r="J7" s="1" t="s">
        <v>72</v>
      </c>
    </row>
    <row r="8" spans="1:10" ht="15.75" thickBot="1" x14ac:dyDescent="0.3">
      <c r="A8" t="s">
        <v>181</v>
      </c>
      <c r="B8" s="1" t="s">
        <v>182</v>
      </c>
      <c r="C8" s="1" t="s">
        <v>79</v>
      </c>
      <c r="D8" s="1" t="s">
        <v>88</v>
      </c>
      <c r="E8" s="1" t="s">
        <v>79</v>
      </c>
      <c r="F8" s="1" t="s">
        <v>89</v>
      </c>
      <c r="G8" s="1" t="s">
        <v>90</v>
      </c>
      <c r="H8" s="1" t="s">
        <v>71</v>
      </c>
      <c r="I8" s="2" t="s">
        <v>11</v>
      </c>
      <c r="J8" s="1" t="s">
        <v>72</v>
      </c>
    </row>
    <row r="9" spans="1:10" ht="15.75" thickBot="1" x14ac:dyDescent="0.3">
      <c r="A9" t="s">
        <v>183</v>
      </c>
      <c r="B9" s="1" t="s">
        <v>91</v>
      </c>
      <c r="C9" s="1" t="s">
        <v>92</v>
      </c>
      <c r="D9" s="1" t="s">
        <v>93</v>
      </c>
      <c r="E9" s="1" t="s">
        <v>92</v>
      </c>
      <c r="F9" s="1" t="s">
        <v>93</v>
      </c>
      <c r="G9" s="1" t="s">
        <v>94</v>
      </c>
      <c r="H9" s="1" t="s">
        <v>71</v>
      </c>
      <c r="I9" s="2" t="s">
        <v>11</v>
      </c>
      <c r="J9" s="1" t="s">
        <v>72</v>
      </c>
    </row>
    <row r="10" spans="1:10" ht="15.75" thickBot="1" x14ac:dyDescent="0.3">
      <c r="A10" t="s">
        <v>184</v>
      </c>
      <c r="B10" s="1" t="s">
        <v>95</v>
      </c>
      <c r="C10" s="1" t="s">
        <v>92</v>
      </c>
      <c r="D10" s="1" t="s">
        <v>96</v>
      </c>
      <c r="E10" s="1" t="s">
        <v>92</v>
      </c>
      <c r="F10" s="1" t="s">
        <v>96</v>
      </c>
      <c r="G10" s="1" t="s">
        <v>94</v>
      </c>
      <c r="H10" s="1" t="s">
        <v>71</v>
      </c>
      <c r="I10" s="3" t="s">
        <v>11</v>
      </c>
      <c r="J10" s="1" t="s">
        <v>72</v>
      </c>
    </row>
    <row r="11" spans="1:10" ht="15.75" thickBot="1" x14ac:dyDescent="0.3">
      <c r="A11" t="s">
        <v>185</v>
      </c>
      <c r="B11" s="1" t="s">
        <v>97</v>
      </c>
      <c r="C11" s="1" t="s">
        <v>79</v>
      </c>
      <c r="D11" s="1" t="s">
        <v>98</v>
      </c>
      <c r="E11" s="1" t="s">
        <v>79</v>
      </c>
      <c r="F11" s="1" t="s">
        <v>99</v>
      </c>
      <c r="G11" s="1" t="s">
        <v>94</v>
      </c>
      <c r="H11" s="1" t="s">
        <v>71</v>
      </c>
      <c r="I11" s="2" t="s">
        <v>11</v>
      </c>
      <c r="J11" s="1" t="s">
        <v>72</v>
      </c>
    </row>
    <row r="12" spans="1:10" ht="15.75" thickBot="1" x14ac:dyDescent="0.3">
      <c r="A12" t="s">
        <v>186</v>
      </c>
      <c r="B12" s="1" t="s">
        <v>100</v>
      </c>
      <c r="C12" s="1" t="s">
        <v>79</v>
      </c>
      <c r="D12" s="1" t="s">
        <v>101</v>
      </c>
      <c r="E12" s="1" t="s">
        <v>79</v>
      </c>
      <c r="F12" s="1" t="s">
        <v>101</v>
      </c>
      <c r="G12" s="1" t="s">
        <v>0</v>
      </c>
      <c r="H12" s="1" t="s">
        <v>71</v>
      </c>
      <c r="I12" s="2" t="s">
        <v>11</v>
      </c>
      <c r="J12" s="1" t="s">
        <v>72</v>
      </c>
    </row>
    <row r="13" spans="1:10" ht="15.75" thickBot="1" x14ac:dyDescent="0.3">
      <c r="A13" t="s">
        <v>187</v>
      </c>
      <c r="B13" s="1" t="s">
        <v>102</v>
      </c>
      <c r="C13" s="1" t="s">
        <v>92</v>
      </c>
      <c r="D13" s="1" t="s">
        <v>103</v>
      </c>
      <c r="E13" s="1" t="s">
        <v>92</v>
      </c>
      <c r="F13" s="1" t="s">
        <v>103</v>
      </c>
      <c r="G13" s="1" t="s">
        <v>94</v>
      </c>
      <c r="H13" s="1" t="s">
        <v>71</v>
      </c>
      <c r="I13" s="2" t="s">
        <v>11</v>
      </c>
      <c r="J13" s="1" t="s">
        <v>72</v>
      </c>
    </row>
    <row r="14" spans="1:10" ht="15.75" thickBot="1" x14ac:dyDescent="0.3">
      <c r="A14" t="s">
        <v>188</v>
      </c>
      <c r="B14" s="1" t="s">
        <v>104</v>
      </c>
      <c r="C14" s="1" t="s">
        <v>83</v>
      </c>
      <c r="D14" s="1" t="s">
        <v>105</v>
      </c>
      <c r="E14" s="1" t="s">
        <v>83</v>
      </c>
      <c r="F14" s="1" t="s">
        <v>106</v>
      </c>
      <c r="G14" s="1" t="s">
        <v>94</v>
      </c>
      <c r="H14" s="1" t="s">
        <v>71</v>
      </c>
      <c r="I14" s="2" t="s">
        <v>11</v>
      </c>
      <c r="J14" s="1" t="s">
        <v>72</v>
      </c>
    </row>
    <row r="15" spans="1:10" ht="15.75" thickBot="1" x14ac:dyDescent="0.3">
      <c r="A15" t="s">
        <v>189</v>
      </c>
      <c r="B15" s="1" t="s">
        <v>107</v>
      </c>
      <c r="C15" s="1" t="s">
        <v>79</v>
      </c>
      <c r="D15" s="1" t="s">
        <v>108</v>
      </c>
      <c r="E15" s="1" t="s">
        <v>79</v>
      </c>
      <c r="F15" s="1" t="s">
        <v>108</v>
      </c>
      <c r="G15" s="1" t="s">
        <v>0</v>
      </c>
      <c r="H15" s="1" t="s">
        <v>71</v>
      </c>
      <c r="I15" s="2" t="s">
        <v>11</v>
      </c>
      <c r="J15" s="1" t="s">
        <v>72</v>
      </c>
    </row>
    <row r="16" spans="1:10" ht="15.75" thickBot="1" x14ac:dyDescent="0.3">
      <c r="A16" t="s">
        <v>190</v>
      </c>
      <c r="B16" s="1" t="s">
        <v>109</v>
      </c>
      <c r="C16" s="1" t="s">
        <v>83</v>
      </c>
      <c r="D16" s="1" t="s">
        <v>110</v>
      </c>
      <c r="E16" s="1" t="s">
        <v>83</v>
      </c>
      <c r="F16" s="1" t="s">
        <v>111</v>
      </c>
      <c r="G16" s="1" t="s">
        <v>94</v>
      </c>
      <c r="H16" s="1" t="s">
        <v>71</v>
      </c>
      <c r="I16" s="2" t="s">
        <v>11</v>
      </c>
      <c r="J16" s="1" t="s">
        <v>72</v>
      </c>
    </row>
    <row r="17" spans="1:10" ht="15.75" thickBot="1" x14ac:dyDescent="0.3">
      <c r="A17" t="s">
        <v>191</v>
      </c>
      <c r="B17" s="1" t="s">
        <v>164</v>
      </c>
      <c r="C17" s="1" t="s">
        <v>79</v>
      </c>
      <c r="D17" s="1" t="s">
        <v>112</v>
      </c>
      <c r="E17" s="1" t="s">
        <v>79</v>
      </c>
      <c r="F17" s="1" t="s">
        <v>112</v>
      </c>
      <c r="G17" s="1" t="s">
        <v>18</v>
      </c>
      <c r="H17" s="1" t="s">
        <v>71</v>
      </c>
      <c r="I17" s="2" t="s">
        <v>11</v>
      </c>
      <c r="J17" s="1" t="s">
        <v>72</v>
      </c>
    </row>
    <row r="18" spans="1:10" ht="15.75" thickBot="1" x14ac:dyDescent="0.3">
      <c r="A18" t="s">
        <v>192</v>
      </c>
      <c r="B18" s="1" t="s">
        <v>113</v>
      </c>
      <c r="C18" s="1" t="s">
        <v>92</v>
      </c>
      <c r="D18" s="1" t="s">
        <v>114</v>
      </c>
      <c r="E18" s="1" t="s">
        <v>92</v>
      </c>
      <c r="F18" s="1" t="s">
        <v>114</v>
      </c>
      <c r="G18" s="1" t="s">
        <v>94</v>
      </c>
      <c r="H18" s="1" t="s">
        <v>71</v>
      </c>
      <c r="I18" s="2" t="s">
        <v>11</v>
      </c>
      <c r="J18" s="1" t="s">
        <v>72</v>
      </c>
    </row>
    <row r="19" spans="1:10" ht="15.75" thickBot="1" x14ac:dyDescent="0.3">
      <c r="A19" t="s">
        <v>165</v>
      </c>
      <c r="B19" s="1" t="s">
        <v>115</v>
      </c>
      <c r="C19" s="1" t="s">
        <v>79</v>
      </c>
      <c r="D19" s="1" t="s">
        <v>116</v>
      </c>
      <c r="E19" s="1" t="s">
        <v>79</v>
      </c>
      <c r="F19" s="1" t="s">
        <v>117</v>
      </c>
      <c r="G19" s="1" t="s">
        <v>14</v>
      </c>
      <c r="H19" s="1" t="s">
        <v>118</v>
      </c>
      <c r="I19" s="2" t="s">
        <v>11</v>
      </c>
      <c r="J19" s="1" t="s">
        <v>72</v>
      </c>
    </row>
    <row r="20" spans="1:10" ht="15.75" thickBot="1" x14ac:dyDescent="0.3">
      <c r="A20" t="s">
        <v>166</v>
      </c>
      <c r="B20" s="1" t="s">
        <v>119</v>
      </c>
      <c r="C20" s="1" t="s">
        <v>79</v>
      </c>
      <c r="D20" s="1" t="s">
        <v>116</v>
      </c>
      <c r="E20" s="1" t="s">
        <v>79</v>
      </c>
      <c r="F20" s="1" t="s">
        <v>120</v>
      </c>
      <c r="G20" s="1" t="s">
        <v>15</v>
      </c>
      <c r="H20" s="1" t="s">
        <v>71</v>
      </c>
      <c r="I20" s="2" t="s">
        <v>11</v>
      </c>
      <c r="J20" s="1" t="s">
        <v>72</v>
      </c>
    </row>
    <row r="21" spans="1:10" ht="15.75" thickBot="1" x14ac:dyDescent="0.3">
      <c r="A21" t="s">
        <v>167</v>
      </c>
      <c r="B21" s="1" t="s">
        <v>168</v>
      </c>
      <c r="C21" s="1" t="s">
        <v>121</v>
      </c>
      <c r="D21" s="1" t="s">
        <v>122</v>
      </c>
      <c r="E21" s="1" t="s">
        <v>121</v>
      </c>
      <c r="F21" s="1" t="s">
        <v>123</v>
      </c>
      <c r="G21" s="1" t="s">
        <v>90</v>
      </c>
      <c r="H21" s="1" t="s">
        <v>71</v>
      </c>
      <c r="I21" s="2" t="s">
        <v>11</v>
      </c>
      <c r="J21" s="1" t="s">
        <v>72</v>
      </c>
    </row>
    <row r="22" spans="1:10" ht="15.75" thickBot="1" x14ac:dyDescent="0.3">
      <c r="A22" t="s">
        <v>169</v>
      </c>
      <c r="B22" s="1" t="s">
        <v>124</v>
      </c>
      <c r="C22" s="1" t="s">
        <v>125</v>
      </c>
      <c r="D22" s="1" t="s">
        <v>126</v>
      </c>
      <c r="E22" s="1" t="s">
        <v>125</v>
      </c>
      <c r="F22" s="1" t="s">
        <v>127</v>
      </c>
      <c r="G22" s="1" t="s">
        <v>94</v>
      </c>
      <c r="H22" s="1" t="s">
        <v>71</v>
      </c>
      <c r="I22" s="2" t="s">
        <v>11</v>
      </c>
      <c r="J22" s="1" t="s">
        <v>72</v>
      </c>
    </row>
    <row r="23" spans="1:10" ht="15.75" thickBot="1" x14ac:dyDescent="0.3">
      <c r="A23" t="s">
        <v>170</v>
      </c>
      <c r="B23" s="1" t="s">
        <v>128</v>
      </c>
      <c r="C23" s="1" t="s">
        <v>125</v>
      </c>
      <c r="D23" s="1" t="s">
        <v>129</v>
      </c>
      <c r="E23" s="1" t="s">
        <v>125</v>
      </c>
      <c r="F23" s="1" t="s">
        <v>129</v>
      </c>
      <c r="G23" s="1" t="s">
        <v>0</v>
      </c>
      <c r="H23" s="1" t="s">
        <v>71</v>
      </c>
      <c r="I23" s="2" t="s">
        <v>11</v>
      </c>
      <c r="J23" s="1" t="s">
        <v>72</v>
      </c>
    </row>
    <row r="24" spans="1:10" ht="15.75" thickBot="1" x14ac:dyDescent="0.3">
      <c r="A24" t="s">
        <v>171</v>
      </c>
      <c r="B24" s="1" t="s">
        <v>130</v>
      </c>
      <c r="C24" s="1" t="s">
        <v>125</v>
      </c>
      <c r="D24" s="1" t="s">
        <v>131</v>
      </c>
      <c r="E24" s="1" t="s">
        <v>125</v>
      </c>
      <c r="F24" s="1" t="s">
        <v>132</v>
      </c>
      <c r="G24" s="1" t="s">
        <v>94</v>
      </c>
      <c r="H24" s="1" t="s">
        <v>71</v>
      </c>
      <c r="I24" s="2" t="s">
        <v>11</v>
      </c>
      <c r="J24" s="1" t="s">
        <v>72</v>
      </c>
    </row>
    <row r="25" spans="1:10" ht="15.75" thickBot="1" x14ac:dyDescent="0.3">
      <c r="A25" t="s">
        <v>193</v>
      </c>
      <c r="B25" s="1" t="s">
        <v>194</v>
      </c>
      <c r="C25" s="1" t="s">
        <v>125</v>
      </c>
      <c r="D25" s="1" t="s">
        <v>133</v>
      </c>
      <c r="E25" s="1" t="s">
        <v>125</v>
      </c>
      <c r="F25" s="1" t="s">
        <v>134</v>
      </c>
      <c r="G25" s="1" t="s">
        <v>94</v>
      </c>
      <c r="H25" s="1" t="s">
        <v>71</v>
      </c>
      <c r="I25" s="2" t="s">
        <v>11</v>
      </c>
      <c r="J25" s="1" t="s">
        <v>72</v>
      </c>
    </row>
    <row r="26" spans="1:10" ht="15.75" thickBot="1" x14ac:dyDescent="0.3">
      <c r="A26" t="s">
        <v>195</v>
      </c>
      <c r="B26" s="1" t="s">
        <v>196</v>
      </c>
      <c r="C26" s="1" t="s">
        <v>125</v>
      </c>
      <c r="D26" s="1" t="s">
        <v>135</v>
      </c>
      <c r="E26" s="1" t="s">
        <v>125</v>
      </c>
      <c r="F26" s="1" t="s">
        <v>135</v>
      </c>
      <c r="G26" s="1" t="s">
        <v>0</v>
      </c>
      <c r="H26" s="1" t="s">
        <v>71</v>
      </c>
      <c r="I26" s="2" t="s">
        <v>11</v>
      </c>
      <c r="J26" s="1" t="s">
        <v>72</v>
      </c>
    </row>
    <row r="27" spans="1:10" ht="15.75" thickBot="1" x14ac:dyDescent="0.3">
      <c r="A27" t="s">
        <v>172</v>
      </c>
      <c r="B27" s="1" t="s">
        <v>136</v>
      </c>
      <c r="C27" s="1" t="s">
        <v>83</v>
      </c>
      <c r="D27" s="1" t="s">
        <v>137</v>
      </c>
      <c r="E27" s="1" t="s">
        <v>83</v>
      </c>
      <c r="F27" s="1" t="s">
        <v>138</v>
      </c>
      <c r="G27" s="1" t="s">
        <v>94</v>
      </c>
      <c r="H27" s="1" t="s">
        <v>71</v>
      </c>
      <c r="I27" s="2" t="s">
        <v>11</v>
      </c>
      <c r="J27" s="1" t="s">
        <v>72</v>
      </c>
    </row>
    <row r="28" spans="1:10" ht="15.75" thickBot="1" x14ac:dyDescent="0.3">
      <c r="A28" t="s">
        <v>173</v>
      </c>
      <c r="B28" s="1" t="s">
        <v>139</v>
      </c>
      <c r="C28" s="1" t="s">
        <v>125</v>
      </c>
      <c r="D28" s="1" t="s">
        <v>140</v>
      </c>
      <c r="E28" s="1" t="s">
        <v>125</v>
      </c>
      <c r="F28" s="1" t="s">
        <v>141</v>
      </c>
      <c r="G28" s="1" t="s">
        <v>94</v>
      </c>
      <c r="H28" s="1" t="s">
        <v>71</v>
      </c>
      <c r="I28" s="2" t="s">
        <v>11</v>
      </c>
      <c r="J28" s="1" t="s">
        <v>72</v>
      </c>
    </row>
    <row r="29" spans="1:10" ht="15.75" thickBot="1" x14ac:dyDescent="0.3">
      <c r="A29" t="s">
        <v>198</v>
      </c>
      <c r="B29" s="1" t="s">
        <v>142</v>
      </c>
      <c r="C29" s="1" t="s">
        <v>125</v>
      </c>
      <c r="D29" s="1" t="s">
        <v>143</v>
      </c>
      <c r="E29" s="1" t="s">
        <v>125</v>
      </c>
      <c r="F29" s="1" t="s">
        <v>143</v>
      </c>
      <c r="G29" s="1" t="s">
        <v>0</v>
      </c>
      <c r="H29" s="1" t="s">
        <v>71</v>
      </c>
      <c r="I29" s="2" t="s">
        <v>11</v>
      </c>
      <c r="J29" s="1" t="s">
        <v>72</v>
      </c>
    </row>
    <row r="30" spans="1:10" ht="15.75" thickBot="1" x14ac:dyDescent="0.3">
      <c r="A30" t="s">
        <v>174</v>
      </c>
      <c r="B30" s="1" t="s">
        <v>175</v>
      </c>
      <c r="C30" s="1" t="s">
        <v>83</v>
      </c>
      <c r="D30" s="1" t="s">
        <v>144</v>
      </c>
      <c r="E30" s="1" t="s">
        <v>83</v>
      </c>
      <c r="F30" s="1" t="s">
        <v>145</v>
      </c>
      <c r="G30" s="1" t="s">
        <v>94</v>
      </c>
      <c r="H30" s="1" t="s">
        <v>71</v>
      </c>
      <c r="I30" s="2" t="s">
        <v>11</v>
      </c>
      <c r="J30" s="1" t="s">
        <v>72</v>
      </c>
    </row>
    <row r="31" spans="1:10" ht="15.75" thickBot="1" x14ac:dyDescent="0.3">
      <c r="A31" t="s">
        <v>176</v>
      </c>
      <c r="B31" s="1" t="s">
        <v>146</v>
      </c>
      <c r="C31" s="1" t="s">
        <v>83</v>
      </c>
      <c r="D31" s="1" t="s">
        <v>147</v>
      </c>
      <c r="E31" s="1" t="s">
        <v>83</v>
      </c>
      <c r="F31" s="1" t="s">
        <v>148</v>
      </c>
      <c r="G31" s="1" t="s">
        <v>94</v>
      </c>
      <c r="H31" s="1" t="s">
        <v>71</v>
      </c>
      <c r="I31" s="2" t="s">
        <v>11</v>
      </c>
      <c r="J31" s="1" t="s">
        <v>72</v>
      </c>
    </row>
    <row r="32" spans="1:10" ht="15.75" thickBot="1" x14ac:dyDescent="0.3">
      <c r="A32" t="s">
        <v>177</v>
      </c>
      <c r="B32" s="1" t="s">
        <v>149</v>
      </c>
      <c r="C32" s="1" t="s">
        <v>83</v>
      </c>
      <c r="D32" s="1" t="s">
        <v>150</v>
      </c>
      <c r="E32" s="1" t="s">
        <v>83</v>
      </c>
      <c r="F32" s="1" t="s">
        <v>151</v>
      </c>
      <c r="G32" s="1" t="s">
        <v>94</v>
      </c>
      <c r="H32" s="1" t="s">
        <v>71</v>
      </c>
      <c r="I32" s="2" t="s">
        <v>11</v>
      </c>
      <c r="J32" s="1" t="s">
        <v>72</v>
      </c>
    </row>
    <row r="33" spans="1:10" ht="15.75" thickBot="1" x14ac:dyDescent="0.3">
      <c r="A33" t="s">
        <v>178</v>
      </c>
      <c r="B33" s="1" t="s">
        <v>152</v>
      </c>
      <c r="C33" s="1" t="s">
        <v>83</v>
      </c>
      <c r="D33" s="1" t="s">
        <v>150</v>
      </c>
      <c r="E33" s="1" t="s">
        <v>83</v>
      </c>
      <c r="F33" s="1" t="s">
        <v>150</v>
      </c>
      <c r="G33" s="1" t="s">
        <v>18</v>
      </c>
      <c r="H33" s="1" t="s">
        <v>71</v>
      </c>
      <c r="I33" s="2" t="s">
        <v>11</v>
      </c>
      <c r="J33" s="1" t="s">
        <v>72</v>
      </c>
    </row>
    <row r="34" spans="1:10" ht="15.75" thickBot="1" x14ac:dyDescent="0.3">
      <c r="A34" t="s">
        <v>179</v>
      </c>
      <c r="B34" s="1" t="s">
        <v>153</v>
      </c>
      <c r="C34" s="1" t="s">
        <v>125</v>
      </c>
      <c r="D34" s="1" t="s">
        <v>154</v>
      </c>
      <c r="E34" s="1" t="s">
        <v>125</v>
      </c>
      <c r="F34" s="1" t="s">
        <v>155</v>
      </c>
      <c r="G34" s="1" t="s">
        <v>94</v>
      </c>
      <c r="H34" s="1" t="s">
        <v>71</v>
      </c>
      <c r="I34" s="2" t="s">
        <v>11</v>
      </c>
      <c r="J34" s="1" t="s">
        <v>72</v>
      </c>
    </row>
    <row r="35" spans="1:10" ht="15.75" thickBot="1" x14ac:dyDescent="0.3">
      <c r="A35" t="s">
        <v>180</v>
      </c>
      <c r="B35" s="1" t="s">
        <v>156</v>
      </c>
      <c r="C35" s="1" t="s">
        <v>125</v>
      </c>
      <c r="D35" s="1" t="s">
        <v>157</v>
      </c>
      <c r="E35" s="1" t="s">
        <v>125</v>
      </c>
      <c r="F35" s="1" t="s">
        <v>157</v>
      </c>
      <c r="G35" s="1" t="s">
        <v>0</v>
      </c>
      <c r="H35" s="1" t="s">
        <v>71</v>
      </c>
      <c r="I35" s="2" t="s">
        <v>11</v>
      </c>
      <c r="J35" s="1" t="s">
        <v>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AP63"/>
  <sheetViews>
    <sheetView tabSelected="1" topLeftCell="AB10" zoomScale="70" zoomScaleNormal="70" workbookViewId="0">
      <selection activeCell="AC29" sqref="AC29"/>
    </sheetView>
  </sheetViews>
  <sheetFormatPr baseColWidth="10" defaultRowHeight="15" x14ac:dyDescent="0.25"/>
  <cols>
    <col min="1" max="1" width="21" customWidth="1"/>
    <col min="2" max="2" width="70" customWidth="1"/>
    <col min="3" max="3" width="20.5703125" customWidth="1"/>
    <col min="4" max="4" width="33.42578125" bestFit="1" customWidth="1"/>
    <col min="5" max="5" width="49.85546875" customWidth="1"/>
    <col min="6" max="6" width="68.85546875" bestFit="1" customWidth="1"/>
    <col min="7" max="7" width="65.140625" bestFit="1" customWidth="1"/>
    <col min="8" max="8" width="78.85546875" customWidth="1"/>
    <col min="9" max="9" width="74.140625" customWidth="1"/>
    <col min="10" max="10" width="64" customWidth="1"/>
    <col min="11" max="11" width="85.140625" customWidth="1"/>
    <col min="12" max="12" width="54.85546875" customWidth="1"/>
    <col min="13" max="13" width="33.5703125" customWidth="1"/>
    <col min="14" max="14" width="20.42578125" customWidth="1"/>
    <col min="15" max="27" width="12.85546875" customWidth="1"/>
    <col min="28" max="28" width="95.28515625" customWidth="1"/>
    <col min="29" max="29" width="21.7109375" customWidth="1"/>
    <col min="30" max="30" width="30.85546875" customWidth="1"/>
    <col min="31" max="31" width="28.140625" customWidth="1"/>
    <col min="32" max="32" width="22.28515625" customWidth="1"/>
    <col min="33" max="33" width="19" customWidth="1"/>
    <col min="34" max="34" width="30.140625" customWidth="1"/>
    <col min="35" max="35" width="34.42578125" bestFit="1" customWidth="1"/>
    <col min="36" max="36" width="22.42578125" bestFit="1" customWidth="1"/>
    <col min="37" max="37" width="34.42578125" bestFit="1" customWidth="1"/>
    <col min="38" max="38" width="28.5703125" bestFit="1" customWidth="1"/>
    <col min="39" max="39" width="22" bestFit="1" customWidth="1"/>
    <col min="40" max="40" width="18.5703125" bestFit="1" customWidth="1"/>
    <col min="41" max="41" width="22.85546875" bestFit="1" customWidth="1"/>
    <col min="42" max="42" width="255.7109375" bestFit="1" customWidth="1"/>
  </cols>
  <sheetData>
    <row r="6" spans="1:42" x14ac:dyDescent="0.25">
      <c r="AG6" s="6" t="s">
        <v>31</v>
      </c>
      <c r="AO6" s="6" t="s">
        <v>16</v>
      </c>
    </row>
    <row r="7" spans="1:42" x14ac:dyDescent="0.25">
      <c r="AG7" s="6" t="s">
        <v>30</v>
      </c>
      <c r="AO7" s="6" t="s">
        <v>11</v>
      </c>
    </row>
    <row r="8" spans="1:42" ht="9.75" customHeight="1" x14ac:dyDescent="0.25"/>
    <row r="10" spans="1:42" s="5" customFormat="1" ht="31.5" customHeight="1" x14ac:dyDescent="0.25">
      <c r="A10"/>
      <c r="B10" s="13" t="s">
        <v>38</v>
      </c>
      <c r="C10" s="14" t="s">
        <v>39</v>
      </c>
      <c r="D10" s="15" t="s">
        <v>40</v>
      </c>
      <c r="E10" s="15" t="s">
        <v>41</v>
      </c>
      <c r="F10" s="15" t="s">
        <v>42</v>
      </c>
      <c r="G10" s="15" t="s">
        <v>43</v>
      </c>
      <c r="H10" s="15" t="s">
        <v>44</v>
      </c>
      <c r="I10" s="15" t="s">
        <v>45</v>
      </c>
      <c r="J10" s="15" t="s">
        <v>46</v>
      </c>
      <c r="K10" s="15" t="s">
        <v>47</v>
      </c>
      <c r="L10" s="15" t="s">
        <v>48</v>
      </c>
      <c r="M10" s="15" t="s">
        <v>49</v>
      </c>
      <c r="N10" s="15" t="s">
        <v>50</v>
      </c>
      <c r="O10" s="15" t="s">
        <v>51</v>
      </c>
      <c r="P10" s="15" t="s">
        <v>52</v>
      </c>
      <c r="Q10" s="15" t="s">
        <v>53</v>
      </c>
      <c r="R10" s="15" t="s">
        <v>54</v>
      </c>
      <c r="S10" s="15" t="s">
        <v>55</v>
      </c>
      <c r="T10" s="15" t="s">
        <v>56</v>
      </c>
      <c r="U10" s="15" t="s">
        <v>57</v>
      </c>
      <c r="V10" s="15" t="s">
        <v>58</v>
      </c>
      <c r="W10" s="15" t="s">
        <v>59</v>
      </c>
      <c r="X10" s="15" t="s">
        <v>60</v>
      </c>
      <c r="Y10" s="15" t="s">
        <v>61</v>
      </c>
      <c r="Z10" s="15" t="s">
        <v>62</v>
      </c>
      <c r="AA10" s="15" t="s">
        <v>63</v>
      </c>
      <c r="AB10" s="13" t="s">
        <v>197</v>
      </c>
      <c r="AC10" s="13" t="s">
        <v>37</v>
      </c>
      <c r="AD10" s="5" t="s">
        <v>25</v>
      </c>
      <c r="AE10" s="5" t="s">
        <v>26</v>
      </c>
      <c r="AF10" s="5" t="s">
        <v>6</v>
      </c>
      <c r="AG10" s="5" t="s">
        <v>27</v>
      </c>
      <c r="AH10" s="5" t="s">
        <v>28</v>
      </c>
      <c r="AI10" s="5" t="s">
        <v>2</v>
      </c>
      <c r="AJ10" s="5" t="s">
        <v>3</v>
      </c>
      <c r="AK10" s="5" t="s">
        <v>4</v>
      </c>
      <c r="AL10" s="5" t="s">
        <v>5</v>
      </c>
      <c r="AM10" s="5" t="s">
        <v>29</v>
      </c>
      <c r="AN10" s="5" t="s">
        <v>7</v>
      </c>
      <c r="AO10" s="5" t="s">
        <v>8</v>
      </c>
      <c r="AP10" s="5" t="s">
        <v>9</v>
      </c>
    </row>
    <row r="11" spans="1:42" x14ac:dyDescent="0.25">
      <c r="A11" s="6" t="s">
        <v>12</v>
      </c>
      <c r="B11" t="str">
        <f>IFERROR(MID(SUBSTITUTE(Données!$A2,LEFT(Données!$A2,SEARCH($A11,Données!$A2)+SUMPRODUCT(($A11:A11&lt;&gt;"")*LEN($A11:A11))+SUMPRODUCT(($A11:A11&lt;&gt;"")*1)-1),""),1,SEARCH("\",SUBSTITUTE(Données!$A2,LEFT(Données!$A2,SEARCH($A11,Données!$A2)+SUMPRODUCT(($A11:A11&lt;&gt;"")*LEN($A11:A11))+SUMPRODUCT(($A11:A11&lt;&gt;"")*1)),""))),"")</f>
        <v/>
      </c>
      <c r="C11" s="4" t="str">
        <f>IFERROR(MID(SUBSTITUTE(Données!$A2,LEFT(Données!$A2,SEARCH($B11,Données!$A2)+SUMPRODUCT(($B11:B11&lt;&gt;"")*LEN($B11:B11))+SUMPRODUCT(($B11:B11&lt;&gt;"")*1)-1),""),1,SEARCH("\",SUBSTITUTE(Données!$A2,LEFT(Données!$A2,SEARCH($B11,Données!$A2)+SUMPRODUCT(($B11:B11&lt;&gt;"")*LEN($B11:B11))+SUMPRODUCT(($B11:B11&lt;&gt;"")*1)),""))),"")</f>
        <v>.</v>
      </c>
      <c r="D11" s="4" t="str">
        <f>IFERROR(MID(SUBSTITUTE(Données!$A2,LEFT(Données!$A2,SEARCH($B11,Données!$A2)+SUMPRODUCT(($B11:C11&lt;&gt;"")*LEN($B11:C11))+SUMPRODUCT(($B11:C11&lt;&gt;"")*1)-1),""),1,SEARCH("\",SUBSTITUTE(Données!$A2,LEFT(Données!$A2,SEARCH($B11,Données!$A2)+SUMPRODUCT(($B11:C11&lt;&gt;"")*LEN($B11:C11))+SUMPRODUCT(($B11:C11&lt;&gt;"")*1)),""))),"")</f>
        <v/>
      </c>
      <c r="E11" s="4" t="str">
        <f>IFERROR(MID(SUBSTITUTE(Données!$A2,LEFT(Données!$A2,SEARCH($B11,Données!$A2)+SUMPRODUCT(($B11:D11&lt;&gt;"")*LEN($B11:D11))+SUMPRODUCT(($B11:D11&lt;&gt;"")*1)-1),""),1,SEARCH("\",SUBSTITUTE(Données!$A2,LEFT(Données!$A2,SEARCH($B11,Données!$A2)+SUMPRODUCT(($B11:D11&lt;&gt;"")*LEN($B11:D11))+SUMPRODUCT(($B11:D11&lt;&gt;"")*1)),""))),"")</f>
        <v/>
      </c>
      <c r="F11" s="4" t="str">
        <f>IFERROR(MID(SUBSTITUTE(Données!$A2,LEFT(Données!$A2,SEARCH($B11,Données!$A2)+SUMPRODUCT(($B11:E11&lt;&gt;"")*LEN($B11:E11))+SUMPRODUCT(($B11:E11&lt;&gt;"")*1)-1),""),1,SEARCH("\",SUBSTITUTE(Données!$A2,LEFT(Données!$A2,SEARCH($B11,Données!$A2)+SUMPRODUCT(($B11:E11&lt;&gt;"")*LEN($B11:E11))+SUMPRODUCT(($B11:E11&lt;&gt;"")*1)),""))),"")</f>
        <v/>
      </c>
      <c r="G11" s="4" t="str">
        <f>IFERROR(MID(SUBSTITUTE(Données!$A2,LEFT(Données!$A2,SEARCH($B11,Données!$A2)+SUMPRODUCT(($B11:F11&lt;&gt;"")*LEN($B11:F11))+SUMPRODUCT(($B11:F11&lt;&gt;"")*1)-1),""),1,SEARCH("\",SUBSTITUTE(Données!$A2,LEFT(Données!$A2,SEARCH($B11,Données!$A2)+SUMPRODUCT(($B11:F11&lt;&gt;"")*LEN($B11:F11))+SUMPRODUCT(($B11:F11&lt;&gt;"")*1)),""))),"")</f>
        <v/>
      </c>
      <c r="H11" s="4" t="str">
        <f>IFERROR(MID(SUBSTITUTE(Données!$A2,LEFT(Données!$A2,SEARCH($B11,Données!$A2)+SUMPRODUCT(($B11:G11&lt;&gt;"")*LEN($B11:G11))+SUMPRODUCT(($B11:G11&lt;&gt;"")*1)-1),""),1,SEARCH("\",SUBSTITUTE(Données!$A2,LEFT(Données!$A2,SEARCH($B11,Données!$A2)+SUMPRODUCT(($B11:G11&lt;&gt;"")*LEN($B11:G11))+SUMPRODUCT(($B11:G11&lt;&gt;"")*1)),""))),"")</f>
        <v/>
      </c>
      <c r="I11" s="4" t="str">
        <f>IFERROR(MID(SUBSTITUTE(Données!$A2,LEFT(Données!$A2,SEARCH($B11,Données!$A2)+SUMPRODUCT(($B11:H11&lt;&gt;"")*LEN($B11:H11))+SUMPRODUCT(($B11:H11&lt;&gt;"")*1)-1),""),1,SEARCH("\",SUBSTITUTE(Données!$A2,LEFT(Données!$A2,SEARCH($B11,Données!$A2)+SUMPRODUCT(($B11:H11&lt;&gt;"")*LEN($B11:H11))+SUMPRODUCT(($B11:H11&lt;&gt;"")*1)),""))),"")</f>
        <v/>
      </c>
      <c r="J11" s="4" t="str">
        <f>IFERROR(MID(SUBSTITUTE(Données!$A2,LEFT(Données!$A2,SEARCH($B11,Données!$A2)+SUMPRODUCT(($B11:I11&lt;&gt;"")*LEN($B11:I11))+SUMPRODUCT(($B11:I11&lt;&gt;"")*1)-1),""),1,SEARCH("\",SUBSTITUTE(Données!$A2,LEFT(Données!$A2,SEARCH($B11,Données!$A2)+SUMPRODUCT(($B11:I11&lt;&gt;"")*LEN($B11:I11))+SUMPRODUCT(($B11:I11&lt;&gt;"")*1)),""))),"")</f>
        <v/>
      </c>
      <c r="K11" s="4" t="str">
        <f>IFERROR(MID(SUBSTITUTE(Données!$A2,LEFT(Données!$A2,SEARCH($B11,Données!$A2)+SUMPRODUCT(($B11:J11&lt;&gt;"")*LEN($B11:J11))+SUMPRODUCT(($B11:J11&lt;&gt;"")*1)-1),""),1,SEARCH("\",SUBSTITUTE(Données!$A2,LEFT(Données!$A2,SEARCH($B11,Données!$A2)+SUMPRODUCT(($B11:J11&lt;&gt;"")*LEN($B11:J11))+SUMPRODUCT(($B11:J11&lt;&gt;"")*1)),""))),"")</f>
        <v/>
      </c>
      <c r="L11" s="4" t="str">
        <f>IFERROR(MID(SUBSTITUTE(Données!$A2,LEFT(Données!$A2,SEARCH($B11,Données!$A2)+SUMPRODUCT(($B11:K11&lt;&gt;"")*LEN($B11:K11))+SUMPRODUCT(($B11:K11&lt;&gt;"")*1)-1),""),1,SEARCH("\",SUBSTITUTE(Données!$A2,LEFT(Données!$A2,SEARCH($B11,Données!$A2)+SUMPRODUCT(($B11:K11&lt;&gt;"")*LEN($B11:K11))+SUMPRODUCT(($B11:K11&lt;&gt;"")*1)),""))),"")</f>
        <v/>
      </c>
      <c r="M11" s="4" t="str">
        <f>IFERROR(MID(SUBSTITUTE(Données!$A2,LEFT(Données!$A2,SEARCH($B11,Données!$A2)+SUMPRODUCT(($B11:L11&lt;&gt;"")*LEN($B11:L11))+SUMPRODUCT(($B11:L11&lt;&gt;"")*1)-1),""),1,SEARCH("\",SUBSTITUTE(Données!$A2,LEFT(Données!$A2,SEARCH($B11,Données!$A2)+SUMPRODUCT(($B11:L11&lt;&gt;"")*LEN($B11:L11))+SUMPRODUCT(($B11:L11&lt;&gt;"")*1)),""))),"")</f>
        <v/>
      </c>
      <c r="N11" s="4" t="str">
        <f>IFERROR(MID(SUBSTITUTE(Données!$A2,LEFT(Données!$A2,SEARCH($B11,Données!$A2)+SUMPRODUCT(($B11:M11&lt;&gt;"")*LEN($B11:M11))+SUMPRODUCT(($B11:M11&lt;&gt;"")*1)-1),""),1,SEARCH("\",SUBSTITUTE(Données!$A2,LEFT(Données!$A2,SEARCH($B11,Données!$A2)+SUMPRODUCT(($B11:M11&lt;&gt;"")*LEN($B11:M11))+SUMPRODUCT(($B11:M11&lt;&gt;"")*1)),""))),"")</f>
        <v/>
      </c>
      <c r="O11" s="4" t="str">
        <f>IFERROR(MID(SUBSTITUTE(Données!$A2,LEFT(Données!$A2,SEARCH($B11,Données!$A2)+SUMPRODUCT(($B11:N11&lt;&gt;"")*LEN($B11:N11))+SUMPRODUCT(($B11:N11&lt;&gt;"")*1)-1),""),1,SEARCH("\",SUBSTITUTE(Données!$A2,LEFT(Données!$A2,SEARCH($B11,Données!$A2)+SUMPRODUCT(($B11:N11&lt;&gt;"")*LEN($B11:N11))+SUMPRODUCT(($B11:N11&lt;&gt;"")*1)),""))),"")</f>
        <v/>
      </c>
      <c r="P11" s="4" t="str">
        <f>IFERROR(MID(SUBSTITUTE(Données!$A2,LEFT(Données!$A2,SEARCH($B11,Données!$A2)+SUMPRODUCT(($B11:O11&lt;&gt;"")*LEN($B11:O11))+SUMPRODUCT(($B11:O11&lt;&gt;"")*1)-1),""),1,SEARCH("\",SUBSTITUTE(Données!$A2,LEFT(Données!$A2,SEARCH($B11,Données!$A2)+SUMPRODUCT(($B11:O11&lt;&gt;"")*LEN($B11:O11))+SUMPRODUCT(($B11:O11&lt;&gt;"")*1)),""))),"")</f>
        <v/>
      </c>
      <c r="Q11" s="4" t="str">
        <f>IFERROR(MID(SUBSTITUTE(Données!$A2,LEFT(Données!$A2,SEARCH($B11,Données!$A2)+SUMPRODUCT(($B11:P11&lt;&gt;"")*LEN($B11:P11))+SUMPRODUCT(($B11:P11&lt;&gt;"")*1)-1),""),1,SEARCH("\",SUBSTITUTE(Données!$A2,LEFT(Données!$A2,SEARCH($B11,Données!$A2)+SUMPRODUCT(($B11:P11&lt;&gt;"")*LEN($B11:P11))+SUMPRODUCT(($B11:P11&lt;&gt;"")*1)),""))),"")</f>
        <v/>
      </c>
      <c r="R11" s="4" t="str">
        <f>IFERROR(MID(SUBSTITUTE(Données!$A2,LEFT(Données!$A2,SEARCH($B11,Données!$A2)+SUMPRODUCT(($B11:Q11&lt;&gt;"")*LEN($B11:Q11))+SUMPRODUCT(($B11:Q11&lt;&gt;"")*1)-1),""),1,SEARCH("\",SUBSTITUTE(Données!$A2,LEFT(Données!$A2,SEARCH($B11,Données!$A2)+SUMPRODUCT(($B11:Q11&lt;&gt;"")*LEN($B11:Q11))+SUMPRODUCT(($B11:Q11&lt;&gt;"")*1)),""))),"")</f>
        <v/>
      </c>
      <c r="S11" s="4" t="str">
        <f>IFERROR(MID(SUBSTITUTE(Données!$A2,LEFT(Données!$A2,SEARCH($B11,Données!$A2)+SUMPRODUCT(($B11:R11&lt;&gt;"")*LEN($B11:R11))+SUMPRODUCT(($B11:R11&lt;&gt;"")*1)-1),""),1,SEARCH("\",SUBSTITUTE(Données!$A2,LEFT(Données!$A2,SEARCH($B11,Données!$A2)+SUMPRODUCT(($B11:R11&lt;&gt;"")*LEN($B11:R11))+SUMPRODUCT(($B11:R11&lt;&gt;"")*1)),""))),"")</f>
        <v/>
      </c>
      <c r="T11" s="4" t="str">
        <f>IFERROR(MID(SUBSTITUTE(Données!$A2,LEFT(Données!$A2,SEARCH($B11,Données!$A2)+SUMPRODUCT(($B11:S11&lt;&gt;"")*LEN($B11:S11))+SUMPRODUCT(($B11:S11&lt;&gt;"")*1)-1),""),1,SEARCH("\",SUBSTITUTE(Données!$A2,LEFT(Données!$A2,SEARCH($B11,Données!$A2)+SUMPRODUCT(($B11:S11&lt;&gt;"")*LEN($B11:S11))+SUMPRODUCT(($B11:S11&lt;&gt;"")*1)),""))),"")</f>
        <v/>
      </c>
      <c r="U11" s="4" t="str">
        <f>IFERROR(MID(SUBSTITUTE(Données!$A2,LEFT(Données!$A2,SEARCH($B11,Données!$A2)+SUMPRODUCT(($B11:T11&lt;&gt;"")*LEN($B11:T11))+SUMPRODUCT(($B11:T11&lt;&gt;"")*1)-1),""),1,SEARCH("\",SUBSTITUTE(Données!$A2,LEFT(Données!$A2,SEARCH($B11,Données!$A2)+SUMPRODUCT(($B11:T11&lt;&gt;"")*LEN($B11:T11))+SUMPRODUCT(($B11:T11&lt;&gt;"")*1)),""))),"")</f>
        <v/>
      </c>
      <c r="V11" s="4" t="str">
        <f>IFERROR(MID(SUBSTITUTE(Données!$A2,LEFT(Données!$A2,SEARCH($B11,Données!$A2)+SUMPRODUCT(($B11:U11&lt;&gt;"")*LEN($B11:U11))+SUMPRODUCT(($B11:U11&lt;&gt;"")*1)-1),""),1,SEARCH("\",SUBSTITUTE(Données!$A2,LEFT(Données!$A2,SEARCH($B11,Données!$A2)+SUMPRODUCT(($B11:U11&lt;&gt;"")*LEN($B11:U11))+SUMPRODUCT(($B11:U11&lt;&gt;"")*1)),""))),"")</f>
        <v/>
      </c>
      <c r="W11" s="4" t="str">
        <f>IFERROR(MID(SUBSTITUTE(Données!$A2,LEFT(Données!$A2,SEARCH($B11,Données!$A2)+SUMPRODUCT(($B11:V11&lt;&gt;"")*LEN($B11:V11))+SUMPRODUCT(($B11:V11&lt;&gt;"")*1)-1),""),1,SEARCH("\",SUBSTITUTE(Données!$A2,LEFT(Données!$A2,SEARCH($B11,Données!$A2)+SUMPRODUCT(($B11:V11&lt;&gt;"")*LEN($B11:V11))+SUMPRODUCT(($B11:V11&lt;&gt;"")*1)),""))),"")</f>
        <v/>
      </c>
      <c r="X11" s="4" t="str">
        <f>IFERROR(MID(SUBSTITUTE(Données!$A2,LEFT(Données!$A2,SEARCH($B11,Données!$A2)+SUMPRODUCT(($B11:W11&lt;&gt;"")*LEN($B11:W11))+SUMPRODUCT(($B11:W11&lt;&gt;"")*1)-1),""),1,SEARCH("\",SUBSTITUTE(Données!$A2,LEFT(Données!$A2,SEARCH($B11,Données!$A2)+SUMPRODUCT(($B11:W11&lt;&gt;"")*LEN($B11:W11))+SUMPRODUCT(($B11:W11&lt;&gt;"")*1)),""))),"")</f>
        <v/>
      </c>
      <c r="Y11" s="4" t="str">
        <f>IFERROR(MID(SUBSTITUTE(Données!$A2,LEFT(Données!$A2,SEARCH($B11,Données!$A2)+SUMPRODUCT(($B11:X11&lt;&gt;"")*LEN($B11:X11))+SUMPRODUCT(($B11:X11&lt;&gt;"")*1)-1),""),1,SEARCH("\",SUBSTITUTE(Données!$A2,LEFT(Données!$A2,SEARCH($B11,Données!$A2)+SUMPRODUCT(($B11:X11&lt;&gt;"")*LEN($B11:X11))+SUMPRODUCT(($B11:X11&lt;&gt;"")*1)),""))),"")</f>
        <v/>
      </c>
      <c r="Z11" s="4"/>
      <c r="AA11" s="4"/>
      <c r="AB11" s="4" t="str">
        <f>IF(ISBLANK(Données!B2)," ",Données!B2)</f>
        <v>_Entreprise</v>
      </c>
      <c r="AC11" s="7">
        <f>IFERROR(SUMPRODUCT((D11:AA11&lt;&gt;"")*1)-1," ")</f>
        <v>-1</v>
      </c>
      <c r="AD11" s="7">
        <f>IF(ISBLANK(AB11),’ ‘,LEN(AB11))</f>
        <v>11</v>
      </c>
      <c r="AE11" s="7">
        <f t="shared" ref="AE11:AE42" si="0">IF(ISBLANK(E11:AA11)," ",SUMPRODUCT((E11:AA11&lt;&gt;"")*LEN(E11:AA11)))</f>
        <v>0</v>
      </c>
      <c r="AF11" s="4" t="str">
        <f t="shared" ref="AF11:AF35" si="1">IFERROR(MID(AB11,SEARCH(".",AB11)+1,10),"")</f>
        <v/>
      </c>
      <c r="AG11" s="11" t="str">
        <f t="shared" ref="AG11:AG17" si="2">IFERROR(IF(AH11&gt;0,"NOK","OK"),"")</f>
        <v>OK</v>
      </c>
      <c r="AH11" s="7">
        <f>IF(ISBLANK(AE11-128),’ ‘,AE11-128)</f>
        <v>-128</v>
      </c>
      <c r="AI11" s="4" t="str">
        <f>IF(ISBLANK(Données!C2)," ",Données!C2)</f>
        <v>Admin</v>
      </c>
      <c r="AJ11" s="8" t="str">
        <f>IF(ISBLANK(Données!D2)," ",Données!D2)</f>
        <v>22/03/2006 12:19:08</v>
      </c>
      <c r="AK11" s="4" t="str">
        <f>IF(ISBLANK(Données!E2)," ",Données!E2)</f>
        <v>Admin</v>
      </c>
      <c r="AL11" s="8" t="str">
        <f>IF(ISBLANK(Données!F2)," ",Données!F2)</f>
        <v>06/08/2014 15:11:29</v>
      </c>
      <c r="AM11" s="4" t="str">
        <f>IF(ISBLANK(Données!G2)," ",Données!G2)</f>
        <v>Enterprise Workspace</v>
      </c>
      <c r="AN11" s="4" t="str">
        <f>IF(ISBLANK(Données!H2)," ",Données!H2)</f>
        <v>0,05</v>
      </c>
      <c r="AO11" s="4" t="str">
        <f>IF(ISBLANK(Données!I2)," ",Données!I2)</f>
        <v>Information</v>
      </c>
      <c r="AP11" s="4" t="str">
        <f>IF(ISBLANK(Données!J2)," ",Données!J2)</f>
        <v/>
      </c>
    </row>
    <row r="12" spans="1:42" x14ac:dyDescent="0.25">
      <c r="A12" s="6" t="s">
        <v>12</v>
      </c>
      <c r="B12" s="4" t="str">
        <f>IFERROR(MID(SUBSTITUTE(Données!$A3,LEFT(Données!$A3,SEARCH($A12,Données!$A3)+SUMPRODUCT(($A12:A12&lt;&gt;"")*LEN($A12:A12))+SUMPRODUCT(($A12:A12&lt;&gt;"")*1)-1),""),1,SEARCH("\",SUBSTITUTE(Données!$A3,LEFT(Données!$A3,SEARCH($A12,Données!$A3)+SUMPRODUCT(($A12:A12&lt;&gt;"")*LEN($A12:A12))+SUMPRODUCT(($A12:A12&lt;&gt;"")*1)),""))),"")</f>
        <v/>
      </c>
      <c r="C12" s="4" t="str">
        <f>IFERROR(MID(SUBSTITUTE(Données!$A3,LEFT(Données!$A3,SEARCH($B12,Données!$A3)+SUMPRODUCT(($B12:B12&lt;&gt;"")*LEN($B12:B12))+SUMPRODUCT(($B12:B12&lt;&gt;"")*1)-1),""),1,SEARCH("\",SUBSTITUTE(Données!$A3,LEFT(Données!$A3,SEARCH($B12,Données!$A3)+SUMPRODUCT(($B12:B12&lt;&gt;"")*LEN($B12:B12))+SUMPRODUCT(($B12:B12&lt;&gt;"")*1)),""))),"")</f>
        <v>.</v>
      </c>
      <c r="D12" s="4" t="str">
        <f>IFERROR(MID(SUBSTITUTE(Données!$A3,LEFT(Données!$A3,SEARCH($B12,Données!$A3)+SUMPRODUCT(($B12:C12&lt;&gt;"")*LEN($B12:C12))+SUMPRODUCT(($B12:C12&lt;&gt;"")*1)-1),""),1,SEARCH("\",SUBSTITUTE(Données!$A3,LEFT(Données!$A3,SEARCH($B12,Données!$A3)+SUMPRODUCT(($B12:C12&lt;&gt;"")*LEN($B12:C12))+SUMPRODUCT(($B12:C12&lt;&gt;"")*1)),""))),"")</f>
        <v>\_Entreprise</v>
      </c>
      <c r="E12" s="4" t="str">
        <f>IFERROR(MID(SUBSTITUTE(Données!$A3,LEFT(Données!$A3,SEARCH($B12,Données!$A3)+SUMPRODUCT(($B12:D12&lt;&gt;"")*LEN($B12:D12))+SUMPRODUCT(($B12:D12&lt;&gt;"")*1)-1),""),1,SEARCH("\",SUBSTITUTE(Données!$A3,LEFT(Données!$A3,SEARCH($B12,Données!$A3)+SUMPRODUCT(($B12:D12&lt;&gt;"")*LEN($B12:D12))+SUMPRODUCT(($B12:D12&lt;&gt;"")*1)),""))),"")</f>
        <v/>
      </c>
      <c r="F12" s="4" t="str">
        <f>IFERROR(MID(SUBSTITUTE(Données!$A3,LEFT(Données!$A3,SEARCH($B12,Données!$A3)+SUMPRODUCT(($B12:E12&lt;&gt;"")*LEN($B12:E12))+SUMPRODUCT(($B12:E12&lt;&gt;"")*1)-1),""),1,SEARCH("\",SUBSTITUTE(Données!$A3,LEFT(Données!$A3,SEARCH($B12,Données!$A3)+SUMPRODUCT(($B12:E12&lt;&gt;"")*LEN($B12:E12))+SUMPRODUCT(($B12:E12&lt;&gt;"")*1)),""))),"")</f>
        <v/>
      </c>
      <c r="G12" s="4" t="str">
        <f>IFERROR(MID(SUBSTITUTE(Données!$A3,LEFT(Données!$A3,SEARCH($B12,Données!$A3)+SUMPRODUCT(($B12:F12&lt;&gt;"")*LEN($B12:F12))+SUMPRODUCT(($B12:F12&lt;&gt;"")*1)-1),""),1,SEARCH("\",SUBSTITUTE(Données!$A3,LEFT(Données!$A3,SEARCH($B12,Données!$A3)+SUMPRODUCT(($B12:F12&lt;&gt;"")*LEN($B12:F12))+SUMPRODUCT(($B12:F12&lt;&gt;"")*1)),""))),"")</f>
        <v/>
      </c>
      <c r="H12" s="4" t="str">
        <f>IFERROR(MID(SUBSTITUTE(Données!$A3,LEFT(Données!$A3,SEARCH($B12,Données!$A3)+SUMPRODUCT(($B12:G12&lt;&gt;"")*LEN($B12:G12))+SUMPRODUCT(($B12:G12&lt;&gt;"")*1)-1),""),1,SEARCH("\",SUBSTITUTE(Données!$A3,LEFT(Données!$A3,SEARCH($B12,Données!$A3)+SUMPRODUCT(($B12:G12&lt;&gt;"")*LEN($B12:G12))+SUMPRODUCT(($B12:G12&lt;&gt;"")*1)),""))),"")</f>
        <v/>
      </c>
      <c r="I12" s="4" t="str">
        <f>IFERROR(MID(SUBSTITUTE(Données!$A3,LEFT(Données!$A3,SEARCH($B12,Données!$A3)+SUMPRODUCT(($B12:H12&lt;&gt;"")*LEN($B12:H12))+SUMPRODUCT(($B12:H12&lt;&gt;"")*1)-1),""),1,SEARCH("\",SUBSTITUTE(Données!$A3,LEFT(Données!$A3,SEARCH($B12,Données!$A3)+SUMPRODUCT(($B12:H12&lt;&gt;"")*LEN($B12:H12))+SUMPRODUCT(($B12:H12&lt;&gt;"")*1)),""))),"")</f>
        <v/>
      </c>
      <c r="J12" s="4" t="str">
        <f>IFERROR(MID(SUBSTITUTE(Données!$A3,LEFT(Données!$A3,SEARCH($B12,Données!$A3)+SUMPRODUCT(($B12:I12&lt;&gt;"")*LEN($B12:I12))+SUMPRODUCT(($B12:I12&lt;&gt;"")*1)-1),""),1,SEARCH("\",SUBSTITUTE(Données!$A3,LEFT(Données!$A3,SEARCH($B12,Données!$A3)+SUMPRODUCT(($B12:I12&lt;&gt;"")*LEN($B12:I12))+SUMPRODUCT(($B12:I12&lt;&gt;"")*1)),""))),"")</f>
        <v/>
      </c>
      <c r="K12" s="4" t="str">
        <f>IFERROR(MID(SUBSTITUTE(Données!$A3,LEFT(Données!$A3,SEARCH($B12,Données!$A3)+SUMPRODUCT(($B12:J12&lt;&gt;"")*LEN($B12:J12))+SUMPRODUCT(($B12:J12&lt;&gt;"")*1)-1),""),1,SEARCH("\",SUBSTITUTE(Données!$A3,LEFT(Données!$A3,SEARCH($B12,Données!$A3)+SUMPRODUCT(($B12:J12&lt;&gt;"")*LEN($B12:J12))+SUMPRODUCT(($B12:J12&lt;&gt;"")*1)),""))),"")</f>
        <v/>
      </c>
      <c r="L12" s="4" t="str">
        <f>IFERROR(MID(SUBSTITUTE(Données!$A3,LEFT(Données!$A3,SEARCH($B12,Données!$A3)+SUMPRODUCT(($B12:K12&lt;&gt;"")*LEN($B12:K12))+SUMPRODUCT(($B12:K12&lt;&gt;"")*1)-1),""),1,SEARCH("\",SUBSTITUTE(Données!$A3,LEFT(Données!$A3,SEARCH($B12,Données!$A3)+SUMPRODUCT(($B12:K12&lt;&gt;"")*LEN($B12:K12))+SUMPRODUCT(($B12:K12&lt;&gt;"")*1)),""))),"")</f>
        <v/>
      </c>
      <c r="M12" s="4" t="str">
        <f>IFERROR(MID(SUBSTITUTE(Données!$A3,LEFT(Données!$A3,SEARCH($B12,Données!$A3)+SUMPRODUCT(($B12:L12&lt;&gt;"")*LEN($B12:L12))+SUMPRODUCT(($B12:L12&lt;&gt;"")*1)-1),""),1,SEARCH("\",SUBSTITUTE(Données!$A3,LEFT(Données!$A3,SEARCH($B12,Données!$A3)+SUMPRODUCT(($B12:L12&lt;&gt;"")*LEN($B12:L12))+SUMPRODUCT(($B12:L12&lt;&gt;"")*1)),""))),"")</f>
        <v/>
      </c>
      <c r="N12" s="4" t="str">
        <f>IFERROR(MID(SUBSTITUTE(Données!$A3,LEFT(Données!$A3,SEARCH($B12,Données!$A3)+SUMPRODUCT(($B12:M12&lt;&gt;"")*LEN($B12:M12))+SUMPRODUCT(($B12:M12&lt;&gt;"")*1)-1),""),1,SEARCH("\",SUBSTITUTE(Données!$A3,LEFT(Données!$A3,SEARCH($B12,Données!$A3)+SUMPRODUCT(($B12:M12&lt;&gt;"")*LEN($B12:M12))+SUMPRODUCT(($B12:M12&lt;&gt;"")*1)),""))),"")</f>
        <v/>
      </c>
      <c r="O12" s="4" t="str">
        <f>IFERROR(MID(SUBSTITUTE(Données!$A3,LEFT(Données!$A3,SEARCH($B12,Données!$A3)+SUMPRODUCT(($B12:N12&lt;&gt;"")*LEN($B12:N12))+SUMPRODUCT(($B12:N12&lt;&gt;"")*1)-1),""),1,SEARCH("\",SUBSTITUTE(Données!$A3,LEFT(Données!$A3,SEARCH($B12,Données!$A3)+SUMPRODUCT(($B12:N12&lt;&gt;"")*LEN($B12:N12))+SUMPRODUCT(($B12:N12&lt;&gt;"")*1)),""))),"")</f>
        <v/>
      </c>
      <c r="P12" s="4" t="str">
        <f>IFERROR(MID(SUBSTITUTE(Données!$A3,LEFT(Données!$A3,SEARCH($B12,Données!$A3)+SUMPRODUCT(($B12:O12&lt;&gt;"")*LEN($B12:O12))+SUMPRODUCT(($B12:O12&lt;&gt;"")*1)-1),""),1,SEARCH("\",SUBSTITUTE(Données!$A3,LEFT(Données!$A3,SEARCH($B12,Données!$A3)+SUMPRODUCT(($B12:O12&lt;&gt;"")*LEN($B12:O12))+SUMPRODUCT(($B12:O12&lt;&gt;"")*1)),""))),"")</f>
        <v/>
      </c>
      <c r="Q12" s="4" t="str">
        <f>IFERROR(MID(SUBSTITUTE(Données!$A3,LEFT(Données!$A3,SEARCH($B12,Données!$A3)+SUMPRODUCT(($B12:P12&lt;&gt;"")*LEN($B12:P12))+SUMPRODUCT(($B12:P12&lt;&gt;"")*1)-1),""),1,SEARCH("\",SUBSTITUTE(Données!$A3,LEFT(Données!$A3,SEARCH($B12,Données!$A3)+SUMPRODUCT(($B12:P12&lt;&gt;"")*LEN($B12:P12))+SUMPRODUCT(($B12:P12&lt;&gt;"")*1)),""))),"")</f>
        <v/>
      </c>
      <c r="R12" s="4" t="str">
        <f>IFERROR(MID(SUBSTITUTE(Données!$A3,LEFT(Données!$A3,SEARCH($B12,Données!$A3)+SUMPRODUCT(($B12:Q12&lt;&gt;"")*LEN($B12:Q12))+SUMPRODUCT(($B12:Q12&lt;&gt;"")*1)-1),""),1,SEARCH("\",SUBSTITUTE(Données!$A3,LEFT(Données!$A3,SEARCH($B12,Données!$A3)+SUMPRODUCT(($B12:Q12&lt;&gt;"")*LEN($B12:Q12))+SUMPRODUCT(($B12:Q12&lt;&gt;"")*1)),""))),"")</f>
        <v/>
      </c>
      <c r="S12" s="4" t="str">
        <f>IFERROR(MID(SUBSTITUTE(Données!$A3,LEFT(Données!$A3,SEARCH($B12,Données!$A3)+SUMPRODUCT(($B12:R12&lt;&gt;"")*LEN($B12:R12))+SUMPRODUCT(($B12:R12&lt;&gt;"")*1)-1),""),1,SEARCH("\",SUBSTITUTE(Données!$A3,LEFT(Données!$A3,SEARCH($B12,Données!$A3)+SUMPRODUCT(($B12:R12&lt;&gt;"")*LEN($B12:R12))+SUMPRODUCT(($B12:R12&lt;&gt;"")*1)),""))),"")</f>
        <v/>
      </c>
      <c r="T12" s="4" t="str">
        <f>IFERROR(MID(SUBSTITUTE(Données!$A3,LEFT(Données!$A3,SEARCH($B12,Données!$A3)+SUMPRODUCT(($B12:S12&lt;&gt;"")*LEN($B12:S12))+SUMPRODUCT(($B12:S12&lt;&gt;"")*1)-1),""),1,SEARCH("\",SUBSTITUTE(Données!$A3,LEFT(Données!$A3,SEARCH($B12,Données!$A3)+SUMPRODUCT(($B12:S12&lt;&gt;"")*LEN($B12:S12))+SUMPRODUCT(($B12:S12&lt;&gt;"")*1)),""))),"")</f>
        <v/>
      </c>
      <c r="U12" s="4" t="str">
        <f>IFERROR(MID(SUBSTITUTE(Données!$A3,LEFT(Données!$A3,SEARCH($B12,Données!$A3)+SUMPRODUCT(($B12:T12&lt;&gt;"")*LEN($B12:T12))+SUMPRODUCT(($B12:T12&lt;&gt;"")*1)-1),""),1,SEARCH("\",SUBSTITUTE(Données!$A3,LEFT(Données!$A3,SEARCH($B12,Données!$A3)+SUMPRODUCT(($B12:T12&lt;&gt;"")*LEN($B12:T12))+SUMPRODUCT(($B12:T12&lt;&gt;"")*1)),""))),"")</f>
        <v/>
      </c>
      <c r="V12" s="4" t="str">
        <f>IFERROR(MID(SUBSTITUTE(Données!$A3,LEFT(Données!$A3,SEARCH($B12,Données!$A3)+SUMPRODUCT(($B12:U12&lt;&gt;"")*LEN($B12:U12))+SUMPRODUCT(($B12:U12&lt;&gt;"")*1)-1),""),1,SEARCH("\",SUBSTITUTE(Données!$A3,LEFT(Données!$A3,SEARCH($B12,Données!$A3)+SUMPRODUCT(($B12:U12&lt;&gt;"")*LEN($B12:U12))+SUMPRODUCT(($B12:U12&lt;&gt;"")*1)),""))),"")</f>
        <v/>
      </c>
      <c r="W12" s="4" t="str">
        <f>IFERROR(MID(SUBSTITUTE(Données!$A3,LEFT(Données!$A3,SEARCH($B12,Données!$A3)+SUMPRODUCT(($B12:V12&lt;&gt;"")*LEN($B12:V12))+SUMPRODUCT(($B12:V12&lt;&gt;"")*1)-1),""),1,SEARCH("\",SUBSTITUTE(Données!$A3,LEFT(Données!$A3,SEARCH($B12,Données!$A3)+SUMPRODUCT(($B12:V12&lt;&gt;"")*LEN($B12:V12))+SUMPRODUCT(($B12:V12&lt;&gt;"")*1)),""))),"")</f>
        <v/>
      </c>
      <c r="X12" s="4" t="str">
        <f>IFERROR(MID(SUBSTITUTE(Données!$A3,LEFT(Données!$A3,SEARCH($B12,Données!$A3)+SUMPRODUCT(($B12:W12&lt;&gt;"")*LEN($B12:W12))+SUMPRODUCT(($B12:W12&lt;&gt;"")*1)-1),""),1,SEARCH("\",SUBSTITUTE(Données!$A3,LEFT(Données!$A3,SEARCH($B12,Données!$A3)+SUMPRODUCT(($B12:W12&lt;&gt;"")*LEN($B12:W12))+SUMPRODUCT(($B12:W12&lt;&gt;"")*1)),""))),"")</f>
        <v/>
      </c>
      <c r="Y12" s="4" t="str">
        <f>IFERROR(MID(SUBSTITUTE(Données!$A3,LEFT(Données!$A3,SEARCH($B12,Données!$A3)+SUMPRODUCT(($B12:X12&lt;&gt;"")*LEN($B12:X12))+SUMPRODUCT(($B12:X12&lt;&gt;"")*1)-1),""),1,SEARCH("\",SUBSTITUTE(Données!$A3,LEFT(Données!$A3,SEARCH($B12,Données!$A3)+SUMPRODUCT(($B12:X12&lt;&gt;"")*LEN($B12:X12))+SUMPRODUCT(($B12:X12&lt;&gt;"")*1)),""))),"")</f>
        <v/>
      </c>
      <c r="Z12" s="4"/>
      <c r="AA12" s="4"/>
      <c r="AB12" s="4" t="str">
        <f>IF(ISBLANK(Données!B3)," ",Données!B3)</f>
        <v>Communautés</v>
      </c>
      <c r="AC12" s="7">
        <f t="shared" ref="AC12:AC42" si="3">IFERROR(SUMPRODUCT((C12:AA12&lt;&gt;"")*1)-1," ")</f>
        <v>1</v>
      </c>
      <c r="AD12" s="7">
        <f>IF(ISBLANK(AB12),’ ‘,LEN(AB12))</f>
        <v>11</v>
      </c>
      <c r="AE12" s="7">
        <f t="shared" si="0"/>
        <v>0</v>
      </c>
      <c r="AF12" s="4" t="str">
        <f t="shared" si="1"/>
        <v/>
      </c>
      <c r="AG12" s="11" t="str">
        <f t="shared" si="2"/>
        <v>OK</v>
      </c>
      <c r="AH12" s="7">
        <f>IF(ISBLANK(AE12-128),’ ‘,AE12-128)</f>
        <v>-128</v>
      </c>
      <c r="AI12" s="4" t="str">
        <f>IF(ISBLANK(Données!C3)," ",Données!C3)</f>
        <v>AdminF2</v>
      </c>
      <c r="AJ12" s="8" t="str">
        <f>IF(ISBLANK(Données!D3)," ",Données!D3)</f>
        <v>31/03/2006 15:23:21</v>
      </c>
      <c r="AK12" s="4" t="str">
        <f>IF(ISBLANK(Données!E3)," ",Données!E3)</f>
        <v>AdminF2</v>
      </c>
      <c r="AL12" s="8" t="str">
        <f>IF(ISBLANK(Données!F3)," ",Données!F3)</f>
        <v>16/10/2015 15:33:50</v>
      </c>
      <c r="AM12" s="4" t="str">
        <f>IF(ISBLANK(Données!G3)," ",Données!G3)</f>
        <v>Folder</v>
      </c>
      <c r="AN12" s="4" t="str">
        <f>IF(ISBLANK(Données!H3)," ",Données!H3)</f>
        <v>0,05</v>
      </c>
      <c r="AO12" s="4" t="str">
        <f>IF(ISBLANK(Données!I3)," ",Données!I3)</f>
        <v>Information</v>
      </c>
      <c r="AP12" s="4" t="str">
        <f>IF(ISBLANK(Données!J3)," ",Données!J3)</f>
        <v/>
      </c>
    </row>
    <row r="13" spans="1:42" x14ac:dyDescent="0.25">
      <c r="A13" s="6" t="s">
        <v>12</v>
      </c>
      <c r="B13" s="4" t="str">
        <f>IFERROR(MID(SUBSTITUTE(Données!$A4,LEFT(Données!$A4,SEARCH($A13,Données!$A4)+SUMPRODUCT(($A13:A13&lt;&gt;"")*LEN($A13:A13))+SUMPRODUCT(($A13:A13&lt;&gt;"")*1)-1),""),1,SEARCH("\",SUBSTITUTE(Données!$A4,LEFT(Données!$A4,SEARCH($A13,Données!$A4)+SUMPRODUCT(($A13:A13&lt;&gt;"")*LEN($A13:A13))+SUMPRODUCT(($A13:A13&lt;&gt;"")*1)),""))),"")</f>
        <v/>
      </c>
      <c r="C13" s="4" t="str">
        <f>IFERROR(MID(SUBSTITUTE(Données!$A4,LEFT(Données!$A4,SEARCH($B13,Données!$A4)+SUMPRODUCT(($B13:B13&lt;&gt;"")*LEN($B13:B13))+SUMPRODUCT(($B13:B13&lt;&gt;"")*1)-1),""),1,SEARCH("\",SUBSTITUTE(Données!$A4,LEFT(Données!$A4,SEARCH($B13,Données!$A4)+SUMPRODUCT(($B13:B13&lt;&gt;"")*LEN($B13:B13))+SUMPRODUCT(($B13:B13&lt;&gt;"")*1)),""))),"")</f>
        <v>.</v>
      </c>
      <c r="D13" s="4" t="str">
        <f>IFERROR(MID(SUBSTITUTE(Données!$A4,LEFT(Données!$A4,SEARCH($B13,Données!$A4)+SUMPRODUCT(($B13:C13&lt;&gt;"")*LEN($B13:C13))+SUMPRODUCT(($B13:C13&lt;&gt;"")*1)-1),""),1,SEARCH("\",SUBSTITUTE(Données!$A4,LEFT(Données!$A4,SEARCH($B13,Données!$A4)+SUMPRODUCT(($B13:C13&lt;&gt;"")*LEN($B13:C13))+SUMPRODUCT(($B13:C13&lt;&gt;"")*1)),""))),"")</f>
        <v>\_Entreprise</v>
      </c>
      <c r="E13" s="4" t="str">
        <f>IFERROR(MID(SUBSTITUTE(Données!$A4,LEFT(Données!$A4,SEARCH($B13,Données!$A4)+SUMPRODUCT(($B13:D13&lt;&gt;"")*LEN($B13:D13))+SUMPRODUCT(($B13:D13&lt;&gt;"")*1)-1),""),1,SEARCH("\",SUBSTITUTE(Données!$A4,LEFT(Données!$A4,SEARCH($B13,Données!$A4)+SUMPRODUCT(($B13:D13&lt;&gt;"")*LEN($B13:D13))+SUMPRODUCT(($B13:D13&lt;&gt;"")*1)),""))),"")</f>
        <v>Communautés</v>
      </c>
      <c r="F13" s="4" t="str">
        <f>IFERROR(MID(SUBSTITUTE(Données!$A4,LEFT(Données!$A4,SEARCH($B13,Données!$A4)+SUMPRODUCT(($B13:E13&lt;&gt;"")*LEN($B13:E13))+SUMPRODUCT(($B13:E13&lt;&gt;"")*1)-1),""),1,SEARCH("\",SUBSTITUTE(Données!$A4,LEFT(Données!$A4,SEARCH($B13,Données!$A4)+SUMPRODUCT(($B13:E13&lt;&gt;"")*LEN($B13:E13))+SUMPRODUCT(($B13:E13&lt;&gt;"")*1)),""))),"")</f>
        <v/>
      </c>
      <c r="G13" s="4" t="str">
        <f>IFERROR(MID(SUBSTITUTE(Données!$A4,LEFT(Données!$A4,SEARCH($B13,Données!$A4)+SUMPRODUCT(($B13:F13&lt;&gt;"")*LEN($B13:F13))+SUMPRODUCT(($B13:F13&lt;&gt;"")*1)-1),""),1,SEARCH("\",SUBSTITUTE(Données!$A4,LEFT(Données!$A4,SEARCH($B13,Données!$A4)+SUMPRODUCT(($B13:F13&lt;&gt;"")*LEN($B13:F13))+SUMPRODUCT(($B13:F13&lt;&gt;"")*1)),""))),"")</f>
        <v/>
      </c>
      <c r="H13" s="4" t="str">
        <f>IFERROR(MID(SUBSTITUTE(Données!$A4,LEFT(Données!$A4,SEARCH($B13,Données!$A4)+SUMPRODUCT(($B13:G13&lt;&gt;"")*LEN($B13:G13))+SUMPRODUCT(($B13:G13&lt;&gt;"")*1)-1),""),1,SEARCH("\",SUBSTITUTE(Données!$A4,LEFT(Données!$A4,SEARCH($B13,Données!$A4)+SUMPRODUCT(($B13:G13&lt;&gt;"")*LEN($B13:G13))+SUMPRODUCT(($B13:G13&lt;&gt;"")*1)),""))),"")</f>
        <v/>
      </c>
      <c r="I13" s="4" t="str">
        <f>IFERROR(MID(SUBSTITUTE(Données!$A4,LEFT(Données!$A4,SEARCH($B13,Données!$A4)+SUMPRODUCT(($B13:H13&lt;&gt;"")*LEN($B13:H13))+SUMPRODUCT(($B13:H13&lt;&gt;"")*1)-1),""),1,SEARCH("\",SUBSTITUTE(Données!$A4,LEFT(Données!$A4,SEARCH($B13,Données!$A4)+SUMPRODUCT(($B13:H13&lt;&gt;"")*LEN($B13:H13))+SUMPRODUCT(($B13:H13&lt;&gt;"")*1)),""))),"")</f>
        <v/>
      </c>
      <c r="J13" s="4" t="str">
        <f>IFERROR(MID(SUBSTITUTE(Données!$A4,LEFT(Données!$A4,SEARCH($B13,Données!$A4)+SUMPRODUCT(($B13:I13&lt;&gt;"")*LEN($B13:I13))+SUMPRODUCT(($B13:I13&lt;&gt;"")*1)-1),""),1,SEARCH("\",SUBSTITUTE(Données!$A4,LEFT(Données!$A4,SEARCH($B13,Données!$A4)+SUMPRODUCT(($B13:I13&lt;&gt;"")*LEN($B13:I13))+SUMPRODUCT(($B13:I13&lt;&gt;"")*1)),""))),"")</f>
        <v/>
      </c>
      <c r="K13" s="4" t="str">
        <f>IFERROR(MID(SUBSTITUTE(Données!$A4,LEFT(Données!$A4,SEARCH($B13,Données!$A4)+SUMPRODUCT(($B13:J13&lt;&gt;"")*LEN($B13:J13))+SUMPRODUCT(($B13:J13&lt;&gt;"")*1)-1),""),1,SEARCH("\",SUBSTITUTE(Données!$A4,LEFT(Données!$A4,SEARCH($B13,Données!$A4)+SUMPRODUCT(($B13:J13&lt;&gt;"")*LEN($B13:J13))+SUMPRODUCT(($B13:J13&lt;&gt;"")*1)),""))),"")</f>
        <v/>
      </c>
      <c r="L13" s="4" t="str">
        <f>IFERROR(MID(SUBSTITUTE(Données!$A4,LEFT(Données!$A4,SEARCH($B13,Données!$A4)+SUMPRODUCT(($B13:K13&lt;&gt;"")*LEN($B13:K13))+SUMPRODUCT(($B13:K13&lt;&gt;"")*1)-1),""),1,SEARCH("\",SUBSTITUTE(Données!$A4,LEFT(Données!$A4,SEARCH($B13,Données!$A4)+SUMPRODUCT(($B13:K13&lt;&gt;"")*LEN($B13:K13))+SUMPRODUCT(($B13:K13&lt;&gt;"")*1)),""))),"")</f>
        <v/>
      </c>
      <c r="M13" s="4" t="str">
        <f>IFERROR(MID(SUBSTITUTE(Données!$A4,LEFT(Données!$A4,SEARCH($B13,Données!$A4)+SUMPRODUCT(($B13:L13&lt;&gt;"")*LEN($B13:L13))+SUMPRODUCT(($B13:L13&lt;&gt;"")*1)-1),""),1,SEARCH("\",SUBSTITUTE(Données!$A4,LEFT(Données!$A4,SEARCH($B13,Données!$A4)+SUMPRODUCT(($B13:L13&lt;&gt;"")*LEN($B13:L13))+SUMPRODUCT(($B13:L13&lt;&gt;"")*1)),""))),"")</f>
        <v/>
      </c>
      <c r="N13" s="4" t="str">
        <f>IFERROR(MID(SUBSTITUTE(Données!$A4,LEFT(Données!$A4,SEARCH($B13,Données!$A4)+SUMPRODUCT(($B13:M13&lt;&gt;"")*LEN($B13:M13))+SUMPRODUCT(($B13:M13&lt;&gt;"")*1)-1),""),1,SEARCH("\",SUBSTITUTE(Données!$A4,LEFT(Données!$A4,SEARCH($B13,Données!$A4)+SUMPRODUCT(($B13:M13&lt;&gt;"")*LEN($B13:M13))+SUMPRODUCT(($B13:M13&lt;&gt;"")*1)),""))),"")</f>
        <v/>
      </c>
      <c r="O13" s="4" t="str">
        <f>IFERROR(MID(SUBSTITUTE(Données!$A4,LEFT(Données!$A4,SEARCH($B13,Données!$A4)+SUMPRODUCT(($B13:N13&lt;&gt;"")*LEN($B13:N13))+SUMPRODUCT(($B13:N13&lt;&gt;"")*1)-1),""),1,SEARCH("\",SUBSTITUTE(Données!$A4,LEFT(Données!$A4,SEARCH($B13,Données!$A4)+SUMPRODUCT(($B13:N13&lt;&gt;"")*LEN($B13:N13))+SUMPRODUCT(($B13:N13&lt;&gt;"")*1)),""))),"")</f>
        <v/>
      </c>
      <c r="P13" s="4" t="str">
        <f>IFERROR(MID(SUBSTITUTE(Données!$A4,LEFT(Données!$A4,SEARCH($B13,Données!$A4)+SUMPRODUCT(($B13:O13&lt;&gt;"")*LEN($B13:O13))+SUMPRODUCT(($B13:O13&lt;&gt;"")*1)-1),""),1,SEARCH("\",SUBSTITUTE(Données!$A4,LEFT(Données!$A4,SEARCH($B13,Données!$A4)+SUMPRODUCT(($B13:O13&lt;&gt;"")*LEN($B13:O13))+SUMPRODUCT(($B13:O13&lt;&gt;"")*1)),""))),"")</f>
        <v/>
      </c>
      <c r="Q13" s="4" t="str">
        <f>IFERROR(MID(SUBSTITUTE(Données!$A4,LEFT(Données!$A4,SEARCH($B13,Données!$A4)+SUMPRODUCT(($B13:P13&lt;&gt;"")*LEN($B13:P13))+SUMPRODUCT(($B13:P13&lt;&gt;"")*1)-1),""),1,SEARCH("\",SUBSTITUTE(Données!$A4,LEFT(Données!$A4,SEARCH($B13,Données!$A4)+SUMPRODUCT(($B13:P13&lt;&gt;"")*LEN($B13:P13))+SUMPRODUCT(($B13:P13&lt;&gt;"")*1)),""))),"")</f>
        <v/>
      </c>
      <c r="R13" s="4" t="str">
        <f>IFERROR(MID(SUBSTITUTE(Données!$A4,LEFT(Données!$A4,SEARCH($B13,Données!$A4)+SUMPRODUCT(($B13:Q13&lt;&gt;"")*LEN($B13:Q13))+SUMPRODUCT(($B13:Q13&lt;&gt;"")*1)-1),""),1,SEARCH("\",SUBSTITUTE(Données!$A4,LEFT(Données!$A4,SEARCH($B13,Données!$A4)+SUMPRODUCT(($B13:Q13&lt;&gt;"")*LEN($B13:Q13))+SUMPRODUCT(($B13:Q13&lt;&gt;"")*1)),""))),"")</f>
        <v/>
      </c>
      <c r="S13" s="4" t="str">
        <f>IFERROR(MID(SUBSTITUTE(Données!$A4,LEFT(Données!$A4,SEARCH($B13,Données!$A4)+SUMPRODUCT(($B13:R13&lt;&gt;"")*LEN($B13:R13))+SUMPRODUCT(($B13:R13&lt;&gt;"")*1)-1),""),1,SEARCH("\",SUBSTITUTE(Données!$A4,LEFT(Données!$A4,SEARCH($B13,Données!$A4)+SUMPRODUCT(($B13:R13&lt;&gt;"")*LEN($B13:R13))+SUMPRODUCT(($B13:R13&lt;&gt;"")*1)),""))),"")</f>
        <v/>
      </c>
      <c r="T13" s="4" t="str">
        <f>IFERROR(MID(SUBSTITUTE(Données!$A4,LEFT(Données!$A4,SEARCH($B13,Données!$A4)+SUMPRODUCT(($B13:S13&lt;&gt;"")*LEN($B13:S13))+SUMPRODUCT(($B13:S13&lt;&gt;"")*1)-1),""),1,SEARCH("\",SUBSTITUTE(Données!$A4,LEFT(Données!$A4,SEARCH($B13,Données!$A4)+SUMPRODUCT(($B13:S13&lt;&gt;"")*LEN($B13:S13))+SUMPRODUCT(($B13:S13&lt;&gt;"")*1)),""))),"")</f>
        <v/>
      </c>
      <c r="U13" s="4" t="str">
        <f>IFERROR(MID(SUBSTITUTE(Données!$A4,LEFT(Données!$A4,SEARCH($B13,Données!$A4)+SUMPRODUCT(($B13:T13&lt;&gt;"")*LEN($B13:T13))+SUMPRODUCT(($B13:T13&lt;&gt;"")*1)-1),""),1,SEARCH("\",SUBSTITUTE(Données!$A4,LEFT(Données!$A4,SEARCH($B13,Données!$A4)+SUMPRODUCT(($B13:T13&lt;&gt;"")*LEN($B13:T13))+SUMPRODUCT(($B13:T13&lt;&gt;"")*1)),""))),"")</f>
        <v/>
      </c>
      <c r="V13" s="4" t="str">
        <f>IFERROR(MID(SUBSTITUTE(Données!$A4,LEFT(Données!$A4,SEARCH($B13,Données!$A4)+SUMPRODUCT(($B13:U13&lt;&gt;"")*LEN($B13:U13))+SUMPRODUCT(($B13:U13&lt;&gt;"")*1)-1),""),1,SEARCH("\",SUBSTITUTE(Données!$A4,LEFT(Données!$A4,SEARCH($B13,Données!$A4)+SUMPRODUCT(($B13:U13&lt;&gt;"")*LEN($B13:U13))+SUMPRODUCT(($B13:U13&lt;&gt;"")*1)),""))),"")</f>
        <v/>
      </c>
      <c r="W13" s="4" t="str">
        <f>IFERROR(MID(SUBSTITUTE(Données!$A4,LEFT(Données!$A4,SEARCH($B13,Données!$A4)+SUMPRODUCT(($B13:V13&lt;&gt;"")*LEN($B13:V13))+SUMPRODUCT(($B13:V13&lt;&gt;"")*1)-1),""),1,SEARCH("\",SUBSTITUTE(Données!$A4,LEFT(Données!$A4,SEARCH($B13,Données!$A4)+SUMPRODUCT(($B13:V13&lt;&gt;"")*LEN($B13:V13))+SUMPRODUCT(($B13:V13&lt;&gt;"")*1)),""))),"")</f>
        <v/>
      </c>
      <c r="X13" s="4" t="str">
        <f>IFERROR(MID(SUBSTITUTE(Données!$A4,LEFT(Données!$A4,SEARCH($B13,Données!$A4)+SUMPRODUCT(($B13:W13&lt;&gt;"")*LEN($B13:W13))+SUMPRODUCT(($B13:W13&lt;&gt;"")*1)-1),""),1,SEARCH("\",SUBSTITUTE(Données!$A4,LEFT(Données!$A4,SEARCH($B13,Données!$A4)+SUMPRODUCT(($B13:W13&lt;&gt;"")*LEN($B13:W13))+SUMPRODUCT(($B13:W13&lt;&gt;"")*1)),""))),"")</f>
        <v/>
      </c>
      <c r="Y13" s="4" t="str">
        <f>IFERROR(MID(SUBSTITUTE(Données!$A4,LEFT(Données!$A4,SEARCH($B13,Données!$A4)+SUMPRODUCT(($B13:X13&lt;&gt;"")*LEN($B13:X13))+SUMPRODUCT(($B13:X13&lt;&gt;"")*1)-1),""),1,SEARCH("\",SUBSTITUTE(Données!$A4,LEFT(Données!$A4,SEARCH($B13,Données!$A4)+SUMPRODUCT(($B13:X13&lt;&gt;"")*LEN($B13:X13))+SUMPRODUCT(($B13:X13&lt;&gt;"")*1)),""))),"")</f>
        <v/>
      </c>
      <c r="Z13" s="4"/>
      <c r="AA13" s="4"/>
      <c r="AB13" s="4" t="str">
        <f>IF(ISBLANK(Données!B4)," ",Données!B4)</f>
        <v>Structures</v>
      </c>
      <c r="AC13" s="7">
        <f t="shared" si="3"/>
        <v>2</v>
      </c>
      <c r="AD13" s="7">
        <f>IF(ISBLANK(AB13),’ ‘,LEN(AB13))</f>
        <v>10</v>
      </c>
      <c r="AE13" s="7">
        <f t="shared" si="0"/>
        <v>11</v>
      </c>
      <c r="AF13" s="4" t="str">
        <f t="shared" si="1"/>
        <v/>
      </c>
      <c r="AG13" s="11" t="str">
        <f t="shared" si="2"/>
        <v>OK</v>
      </c>
      <c r="AH13" s="7">
        <f>IF(ISBLANK(AE13-128),’ ‘,AE13-128)</f>
        <v>-117</v>
      </c>
      <c r="AI13" s="4" t="str">
        <f>IF(ISBLANK(Données!C4)," ",Données!C4)</f>
        <v>AdminF2</v>
      </c>
      <c r="AJ13" s="8" t="str">
        <f>IF(ISBLANK(Données!D4)," ",Données!D4)</f>
        <v>31/03/2006 15:23:47</v>
      </c>
      <c r="AK13" s="4" t="str">
        <f>IF(ISBLANK(Données!E4)," ",Données!E4)</f>
        <v>AdminF2</v>
      </c>
      <c r="AL13" s="8" t="str">
        <f>IF(ISBLANK(Données!F4)," ",Données!F4)</f>
        <v>17/12/2015 17:07:50</v>
      </c>
      <c r="AM13" s="4" t="str">
        <f>IF(ISBLANK(Données!G4)," ",Données!G4)</f>
        <v>Folder</v>
      </c>
      <c r="AN13" s="4" t="str">
        <f>IF(ISBLANK(Données!H4)," ",Données!H4)</f>
        <v>0,05</v>
      </c>
      <c r="AO13" s="4" t="str">
        <f>IF(ISBLANK(Données!I4)," ",Données!I4)</f>
        <v>Information</v>
      </c>
      <c r="AP13" s="4" t="str">
        <f>IF(ISBLANK(Données!J4)," ",Données!J4)</f>
        <v/>
      </c>
    </row>
    <row r="14" spans="1:42" x14ac:dyDescent="0.25">
      <c r="A14" s="6" t="s">
        <v>12</v>
      </c>
      <c r="B14" s="4" t="str">
        <f>IFERROR(MID(SUBSTITUTE(Données!$A5,LEFT(Données!$A5,SEARCH($A14,Données!$A5)+SUMPRODUCT(($A14:A14&lt;&gt;"")*LEN($A14:A14))+SUMPRODUCT(($A14:A14&lt;&gt;"")*1)-1),""),1,SEARCH("\",SUBSTITUTE(Données!$A5,LEFT(Données!$A5,SEARCH($A14,Données!$A5)+SUMPRODUCT(($A14:A14&lt;&gt;"")*LEN($A14:A14))+SUMPRODUCT(($A14:A14&lt;&gt;"")*1)),""))),"")</f>
        <v>Structures</v>
      </c>
      <c r="C14" s="4" t="str">
        <f>IFERROR(MID(SUBSTITUTE(Données!$A5,LEFT(Données!$A5,SEARCH($B14,Données!$A5)+SUMPRODUCT(($B14:B14&lt;&gt;"")*LEN($B14:B14))+SUMPRODUCT(($B14:B14&lt;&gt;"")*1)-1),""),1,SEARCH("\",SUBSTITUTE(Données!$A5,LEFT(Données!$A5,SEARCH($B14,Données!$A5)+SUMPRODUCT(($B14:B14&lt;&gt;"")*LEN($B14:B14))+SUMPRODUCT(($B14:B14&lt;&gt;"")*1)),""))),"")</f>
        <v/>
      </c>
      <c r="D14" s="4" t="str">
        <f>IFERROR(MID(SUBSTITUTE(Données!$A5,LEFT(Données!$A5,SEARCH($B14,Données!$A5)+SUMPRODUCT(($B14:C14&lt;&gt;"")*LEN($B14:C14))+SUMPRODUCT(($B14:C14&lt;&gt;"")*1)-1),""),1,SEARCH("\",SUBSTITUTE(Données!$A5,LEFT(Données!$A5,SEARCH($B14,Données!$A5)+SUMPRODUCT(($B14:C14&lt;&gt;"")*LEN($B14:C14))+SUMPRODUCT(($B14:C14&lt;&gt;"")*1)),""))),"")</f>
        <v/>
      </c>
      <c r="E14" s="4" t="str">
        <f>IFERROR(MID(SUBSTITUTE(Données!$A5,LEFT(Données!$A5,SEARCH($B14,Données!$A5)+SUMPRODUCT(($B14:D14&lt;&gt;"")*LEN($B14:D14))+SUMPRODUCT(($B14:D14&lt;&gt;"")*1)-1),""),1,SEARCH("\",SUBSTITUTE(Données!$A5,LEFT(Données!$A5,SEARCH($B14,Données!$A5)+SUMPRODUCT(($B14:D14&lt;&gt;"")*LEN($B14:D14))+SUMPRODUCT(($B14:D14&lt;&gt;"")*1)),""))),"")</f>
        <v/>
      </c>
      <c r="F14" s="4" t="str">
        <f>IFERROR(MID(SUBSTITUTE(Données!$A5,LEFT(Données!$A5,SEARCH($B14,Données!$A5)+SUMPRODUCT(($B14:E14&lt;&gt;"")*LEN($B14:E14))+SUMPRODUCT(($B14:E14&lt;&gt;"")*1)-1),""),1,SEARCH("\",SUBSTITUTE(Données!$A5,LEFT(Données!$A5,SEARCH($B14,Données!$A5)+SUMPRODUCT(($B14:E14&lt;&gt;"")*LEN($B14:E14))+SUMPRODUCT(($B14:E14&lt;&gt;"")*1)),""))),"")</f>
        <v/>
      </c>
      <c r="G14" s="4" t="str">
        <f>IFERROR(MID(SUBSTITUTE(Données!$A5,LEFT(Données!$A5,SEARCH($B14,Données!$A5)+SUMPRODUCT(($B14:F14&lt;&gt;"")*LEN($B14:F14))+SUMPRODUCT(($B14:F14&lt;&gt;"")*1)-1),""),1,SEARCH("\",SUBSTITUTE(Données!$A5,LEFT(Données!$A5,SEARCH($B14,Données!$A5)+SUMPRODUCT(($B14:F14&lt;&gt;"")*LEN($B14:F14))+SUMPRODUCT(($B14:F14&lt;&gt;"")*1)),""))),"")</f>
        <v/>
      </c>
      <c r="H14" s="4" t="str">
        <f>IFERROR(MID(SUBSTITUTE(Données!$A5,LEFT(Données!$A5,SEARCH($B14,Données!$A5)+SUMPRODUCT(($B14:G14&lt;&gt;"")*LEN($B14:G14))+SUMPRODUCT(($B14:G14&lt;&gt;"")*1)-1),""),1,SEARCH("\",SUBSTITUTE(Données!$A5,LEFT(Données!$A5,SEARCH($B14,Données!$A5)+SUMPRODUCT(($B14:G14&lt;&gt;"")*LEN($B14:G14))+SUMPRODUCT(($B14:G14&lt;&gt;"")*1)),""))),"")</f>
        <v/>
      </c>
      <c r="I14" s="4" t="str">
        <f>IFERROR(MID(SUBSTITUTE(Données!$A5,LEFT(Données!$A5,SEARCH($B14,Données!$A5)+SUMPRODUCT(($B14:H14&lt;&gt;"")*LEN($B14:H14))+SUMPRODUCT(($B14:H14&lt;&gt;"")*1)-1),""),1,SEARCH("\",SUBSTITUTE(Données!$A5,LEFT(Données!$A5,SEARCH($B14,Données!$A5)+SUMPRODUCT(($B14:H14&lt;&gt;"")*LEN($B14:H14))+SUMPRODUCT(($B14:H14&lt;&gt;"")*1)),""))),"")</f>
        <v/>
      </c>
      <c r="J14" s="4" t="str">
        <f>IFERROR(MID(SUBSTITUTE(Données!$A5,LEFT(Données!$A5,SEARCH($B14,Données!$A5)+SUMPRODUCT(($B14:I14&lt;&gt;"")*LEN($B14:I14))+SUMPRODUCT(($B14:I14&lt;&gt;"")*1)-1),""),1,SEARCH("\",SUBSTITUTE(Données!$A5,LEFT(Données!$A5,SEARCH($B14,Données!$A5)+SUMPRODUCT(($B14:I14&lt;&gt;"")*LEN($B14:I14))+SUMPRODUCT(($B14:I14&lt;&gt;"")*1)),""))),"")</f>
        <v/>
      </c>
      <c r="K14" s="4" t="str">
        <f>IFERROR(MID(SUBSTITUTE(Données!$A5,LEFT(Données!$A5,SEARCH($B14,Données!$A5)+SUMPRODUCT(($B14:J14&lt;&gt;"")*LEN($B14:J14))+SUMPRODUCT(($B14:J14&lt;&gt;"")*1)-1),""),1,SEARCH("\",SUBSTITUTE(Données!$A5,LEFT(Données!$A5,SEARCH($B14,Données!$A5)+SUMPRODUCT(($B14:J14&lt;&gt;"")*LEN($B14:J14))+SUMPRODUCT(($B14:J14&lt;&gt;"")*1)),""))),"")</f>
        <v/>
      </c>
      <c r="L14" s="4" t="str">
        <f>IFERROR(MID(SUBSTITUTE(Données!$A5,LEFT(Données!$A5,SEARCH($B14,Données!$A5)+SUMPRODUCT(($B14:K14&lt;&gt;"")*LEN($B14:K14))+SUMPRODUCT(($B14:K14&lt;&gt;"")*1)-1),""),1,SEARCH("\",SUBSTITUTE(Données!$A5,LEFT(Données!$A5,SEARCH($B14,Données!$A5)+SUMPRODUCT(($B14:K14&lt;&gt;"")*LEN($B14:K14))+SUMPRODUCT(($B14:K14&lt;&gt;"")*1)),""))),"")</f>
        <v/>
      </c>
      <c r="M14" s="4" t="str">
        <f>IFERROR(MID(SUBSTITUTE(Données!$A5,LEFT(Données!$A5,SEARCH($B14,Données!$A5)+SUMPRODUCT(($B14:L14&lt;&gt;"")*LEN($B14:L14))+SUMPRODUCT(($B14:L14&lt;&gt;"")*1)-1),""),1,SEARCH("\",SUBSTITUTE(Données!$A5,LEFT(Données!$A5,SEARCH($B14,Données!$A5)+SUMPRODUCT(($B14:L14&lt;&gt;"")*LEN($B14:L14))+SUMPRODUCT(($B14:L14&lt;&gt;"")*1)),""))),"")</f>
        <v/>
      </c>
      <c r="N14" s="4" t="str">
        <f>IFERROR(MID(SUBSTITUTE(Données!$A5,LEFT(Données!$A5,SEARCH($B14,Données!$A5)+SUMPRODUCT(($B14:M14&lt;&gt;"")*LEN($B14:M14))+SUMPRODUCT(($B14:M14&lt;&gt;"")*1)-1),""),1,SEARCH("\",SUBSTITUTE(Données!$A5,LEFT(Données!$A5,SEARCH($B14,Données!$A5)+SUMPRODUCT(($B14:M14&lt;&gt;"")*LEN($B14:M14))+SUMPRODUCT(($B14:M14&lt;&gt;"")*1)),""))),"")</f>
        <v/>
      </c>
      <c r="O14" s="4" t="str">
        <f>IFERROR(MID(SUBSTITUTE(Données!$A5,LEFT(Données!$A5,SEARCH($B14,Données!$A5)+SUMPRODUCT(($B14:N14&lt;&gt;"")*LEN($B14:N14))+SUMPRODUCT(($B14:N14&lt;&gt;"")*1)-1),""),1,SEARCH("\",SUBSTITUTE(Données!$A5,LEFT(Données!$A5,SEARCH($B14,Données!$A5)+SUMPRODUCT(($B14:N14&lt;&gt;"")*LEN($B14:N14))+SUMPRODUCT(($B14:N14&lt;&gt;"")*1)),""))),"")</f>
        <v/>
      </c>
      <c r="P14" s="4" t="str">
        <f>IFERROR(MID(SUBSTITUTE(Données!$A5,LEFT(Données!$A5,SEARCH($B14,Données!$A5)+SUMPRODUCT(($B14:O14&lt;&gt;"")*LEN($B14:O14))+SUMPRODUCT(($B14:O14&lt;&gt;"")*1)-1),""),1,SEARCH("\",SUBSTITUTE(Données!$A5,LEFT(Données!$A5,SEARCH($B14,Données!$A5)+SUMPRODUCT(($B14:O14&lt;&gt;"")*LEN($B14:O14))+SUMPRODUCT(($B14:O14&lt;&gt;"")*1)),""))),"")</f>
        <v/>
      </c>
      <c r="Q14" s="4" t="str">
        <f>IFERROR(MID(SUBSTITUTE(Données!$A5,LEFT(Données!$A5,SEARCH($B14,Données!$A5)+SUMPRODUCT(($B14:P14&lt;&gt;"")*LEN($B14:P14))+SUMPRODUCT(($B14:P14&lt;&gt;"")*1)-1),""),1,SEARCH("\",SUBSTITUTE(Données!$A5,LEFT(Données!$A5,SEARCH($B14,Données!$A5)+SUMPRODUCT(($B14:P14&lt;&gt;"")*LEN($B14:P14))+SUMPRODUCT(($B14:P14&lt;&gt;"")*1)),""))),"")</f>
        <v/>
      </c>
      <c r="R14" s="4" t="str">
        <f>IFERROR(MID(SUBSTITUTE(Données!$A5,LEFT(Données!$A5,SEARCH($B14,Données!$A5)+SUMPRODUCT(($B14:Q14&lt;&gt;"")*LEN($B14:Q14))+SUMPRODUCT(($B14:Q14&lt;&gt;"")*1)-1),""),1,SEARCH("\",SUBSTITUTE(Données!$A5,LEFT(Données!$A5,SEARCH($B14,Données!$A5)+SUMPRODUCT(($B14:Q14&lt;&gt;"")*LEN($B14:Q14))+SUMPRODUCT(($B14:Q14&lt;&gt;"")*1)),""))),"")</f>
        <v/>
      </c>
      <c r="S14" s="4" t="str">
        <f>IFERROR(MID(SUBSTITUTE(Données!$A5,LEFT(Données!$A5,SEARCH($B14,Données!$A5)+SUMPRODUCT(($B14:R14&lt;&gt;"")*LEN($B14:R14))+SUMPRODUCT(($B14:R14&lt;&gt;"")*1)-1),""),1,SEARCH("\",SUBSTITUTE(Données!$A5,LEFT(Données!$A5,SEARCH($B14,Données!$A5)+SUMPRODUCT(($B14:R14&lt;&gt;"")*LEN($B14:R14))+SUMPRODUCT(($B14:R14&lt;&gt;"")*1)),""))),"")</f>
        <v/>
      </c>
      <c r="T14" s="4" t="str">
        <f>IFERROR(MID(SUBSTITUTE(Données!$A5,LEFT(Données!$A5,SEARCH($B14,Données!$A5)+SUMPRODUCT(($B14:S14&lt;&gt;"")*LEN($B14:S14))+SUMPRODUCT(($B14:S14&lt;&gt;"")*1)-1),""),1,SEARCH("\",SUBSTITUTE(Données!$A5,LEFT(Données!$A5,SEARCH($B14,Données!$A5)+SUMPRODUCT(($B14:S14&lt;&gt;"")*LEN($B14:S14))+SUMPRODUCT(($B14:S14&lt;&gt;"")*1)),""))),"")</f>
        <v/>
      </c>
      <c r="U14" s="4" t="str">
        <f>IFERROR(MID(SUBSTITUTE(Données!$A5,LEFT(Données!$A5,SEARCH($B14,Données!$A5)+SUMPRODUCT(($B14:T14&lt;&gt;"")*LEN($B14:T14))+SUMPRODUCT(($B14:T14&lt;&gt;"")*1)-1),""),1,SEARCH("\",SUBSTITUTE(Données!$A5,LEFT(Données!$A5,SEARCH($B14,Données!$A5)+SUMPRODUCT(($B14:T14&lt;&gt;"")*LEN($B14:T14))+SUMPRODUCT(($B14:T14&lt;&gt;"")*1)),""))),"")</f>
        <v/>
      </c>
      <c r="V14" s="4" t="str">
        <f>IFERROR(MID(SUBSTITUTE(Données!$A5,LEFT(Données!$A5,SEARCH($B14,Données!$A5)+SUMPRODUCT(($B14:U14&lt;&gt;"")*LEN($B14:U14))+SUMPRODUCT(($B14:U14&lt;&gt;"")*1)-1),""),1,SEARCH("\",SUBSTITUTE(Données!$A5,LEFT(Données!$A5,SEARCH($B14,Données!$A5)+SUMPRODUCT(($B14:U14&lt;&gt;"")*LEN($B14:U14))+SUMPRODUCT(($B14:U14&lt;&gt;"")*1)),""))),"")</f>
        <v/>
      </c>
      <c r="W14" s="4" t="str">
        <f>IFERROR(MID(SUBSTITUTE(Données!$A5,LEFT(Données!$A5,SEARCH($B14,Données!$A5)+SUMPRODUCT(($B14:V14&lt;&gt;"")*LEN($B14:V14))+SUMPRODUCT(($B14:V14&lt;&gt;"")*1)-1),""),1,SEARCH("\",SUBSTITUTE(Données!$A5,LEFT(Données!$A5,SEARCH($B14,Données!$A5)+SUMPRODUCT(($B14:V14&lt;&gt;"")*LEN($B14:V14))+SUMPRODUCT(($B14:V14&lt;&gt;"")*1)),""))),"")</f>
        <v/>
      </c>
      <c r="X14" s="4" t="str">
        <f>IFERROR(MID(SUBSTITUTE(Données!$A5,LEFT(Données!$A5,SEARCH($B14,Données!$A5)+SUMPRODUCT(($B14:W14&lt;&gt;"")*LEN($B14:W14))+SUMPRODUCT(($B14:W14&lt;&gt;"")*1)-1),""),1,SEARCH("\",SUBSTITUTE(Données!$A5,LEFT(Données!$A5,SEARCH($B14,Données!$A5)+SUMPRODUCT(($B14:W14&lt;&gt;"")*LEN($B14:W14))+SUMPRODUCT(($B14:W14&lt;&gt;"")*1)),""))),"")</f>
        <v/>
      </c>
      <c r="Y14" s="4" t="str">
        <f>IFERROR(MID(SUBSTITUTE(Données!$A5,LEFT(Données!$A5,SEARCH($B14,Données!$A5)+SUMPRODUCT(($B14:X14&lt;&gt;"")*LEN($B14:X14))+SUMPRODUCT(($B14:X14&lt;&gt;"")*1)-1),""),1,SEARCH("\",SUBSTITUTE(Données!$A5,LEFT(Données!$A5,SEARCH($B14,Données!$A5)+SUMPRODUCT(($B14:X14&lt;&gt;"")*LEN($B14:X14))+SUMPRODUCT(($B14:X14&lt;&gt;"")*1)),""))),"")</f>
        <v/>
      </c>
      <c r="Z14" s="4"/>
      <c r="AA14" s="4"/>
      <c r="AB14" s="4" t="str">
        <f>IF(ISBLANK(Données!B5)," ",Données!B5)</f>
        <v>/Nom1</v>
      </c>
      <c r="AC14" s="7">
        <f t="shared" si="3"/>
        <v>-1</v>
      </c>
      <c r="AD14" s="7">
        <f>IF(ISBLANK(AB14),’ ‘,LEN(AB14))</f>
        <v>5</v>
      </c>
      <c r="AE14" s="7">
        <f t="shared" si="0"/>
        <v>0</v>
      </c>
      <c r="AF14" s="4" t="str">
        <f t="shared" si="1"/>
        <v/>
      </c>
      <c r="AG14" s="11" t="str">
        <f t="shared" si="2"/>
        <v>OK</v>
      </c>
      <c r="AH14" s="7">
        <f>IF(ISBLANK(AE14-128),’ ‘,AE14-128)</f>
        <v>-128</v>
      </c>
      <c r="AI14" s="4" t="str">
        <f>IF(ISBLANK(Données!C5)," ",Données!C5)</f>
        <v>AdminMOA (Supprimer) 548671</v>
      </c>
      <c r="AJ14" s="8" t="str">
        <f>IF(ISBLANK(Données!D5)," ",Données!D5)</f>
        <v>22/11/2006 11:56:06</v>
      </c>
      <c r="AK14" s="4" t="str">
        <f>IF(ISBLANK(Données!E5)," ",Données!E5)</f>
        <v>AdminMOA (Supprimer) 548671</v>
      </c>
      <c r="AL14" s="8" t="str">
        <f>IF(ISBLANK(Données!F5)," ",Données!F5)</f>
        <v>22/09/2015 12:07:45</v>
      </c>
      <c r="AM14" s="4" t="str">
        <f>IF(ISBLANK(Données!G5)," ",Données!G5)</f>
        <v>Community</v>
      </c>
      <c r="AN14" s="4" t="str">
        <f>IF(ISBLANK(Données!H5)," ",Données!H5)</f>
        <v>0,05</v>
      </c>
      <c r="AO14" s="4" t="str">
        <f>IF(ISBLANK(Données!I5)," ",Données!I5)</f>
        <v>Information</v>
      </c>
      <c r="AP14" s="4" t="str">
        <f>IF(ISBLANK(Données!J5)," ",Données!J5)</f>
        <v/>
      </c>
    </row>
    <row r="15" spans="1:42" x14ac:dyDescent="0.25">
      <c r="A15" s="6" t="s">
        <v>12</v>
      </c>
      <c r="B15" s="4" t="str">
        <f>IFERROR(MID(SUBSTITUTE(Données!$A6,LEFT(Données!$A6,SEARCH($A15,Données!$A6)+SUMPRODUCT(($A15:A15&lt;&gt;"")*LEN($A15:A15))+SUMPRODUCT(($A15:A15&lt;&gt;"")*1)-1),""),1,SEARCH("\",SUBSTITUTE(Données!$A6,LEFT(Données!$A6,SEARCH($A15,Données!$A6)+SUMPRODUCT(($A15:A15&lt;&gt;"")*LEN($A15:A15))+SUMPRODUCT(($A15:A15&lt;&gt;"")*1)),""))),"")</f>
        <v>Structures</v>
      </c>
      <c r="C15" s="4" t="str">
        <f>IFERROR(MID(SUBSTITUTE(Données!$A6,LEFT(Données!$A6,SEARCH($B15,Données!$A6)+SUMPRODUCT(($B15:B15&lt;&gt;"")*LEN($B15:B15))+SUMPRODUCT(($B15:B15&lt;&gt;"")*1)-1),""),1,SEARCH("\",SUBSTITUTE(Données!$A6,LEFT(Données!$A6,SEARCH($B15,Données!$A6)+SUMPRODUCT(($B15:B15&lt;&gt;"")*LEN($B15:B15))+SUMPRODUCT(($B15:B15&lt;&gt;"")*1)),""))),"")</f>
        <v>/Nom1</v>
      </c>
      <c r="D15" s="4" t="str">
        <f>IFERROR(MID(SUBSTITUTE(Données!$A6,LEFT(Données!$A6,SEARCH($B15,Données!$A6)+SUMPRODUCT(($B15:C15&lt;&gt;"")*LEN($B15:C15))+SUMPRODUCT(($B15:C15&lt;&gt;"")*1)-1),""),1,SEARCH("\",SUBSTITUTE(Données!$A6,LEFT(Données!$A6,SEARCH($B15,Données!$A6)+SUMPRODUCT(($B15:C15&lt;&gt;"")*LEN($B15:C15))+SUMPRODUCT(($B15:C15&lt;&gt;"")*1)),""))),"")</f>
        <v/>
      </c>
      <c r="E15" s="4" t="str">
        <f>IFERROR(MID(SUBSTITUTE(Données!$A6,LEFT(Données!$A6,SEARCH($B15,Données!$A6)+SUMPRODUCT(($B15:D15&lt;&gt;"")*LEN($B15:D15))+SUMPRODUCT(($B15:D15&lt;&gt;"")*1)-1),""),1,SEARCH("\",SUBSTITUTE(Données!$A6,LEFT(Données!$A6,SEARCH($B15,Données!$A6)+SUMPRODUCT(($B15:D15&lt;&gt;"")*LEN($B15:D15))+SUMPRODUCT(($B15:D15&lt;&gt;"")*1)),""))),"")</f>
        <v/>
      </c>
      <c r="F15" s="4" t="str">
        <f>IFERROR(MID(SUBSTITUTE(Données!$A6,LEFT(Données!$A6,SEARCH($B15,Données!$A6)+SUMPRODUCT(($B15:E15&lt;&gt;"")*LEN($B15:E15))+SUMPRODUCT(($B15:E15&lt;&gt;"")*1)-1),""),1,SEARCH("\",SUBSTITUTE(Données!$A6,LEFT(Données!$A6,SEARCH($B15,Données!$A6)+SUMPRODUCT(($B15:E15&lt;&gt;"")*LEN($B15:E15))+SUMPRODUCT(($B15:E15&lt;&gt;"")*1)),""))),"")</f>
        <v/>
      </c>
      <c r="G15" s="4" t="str">
        <f>IFERROR(MID(SUBSTITUTE(Données!$A6,LEFT(Données!$A6,SEARCH($B15,Données!$A6)+SUMPRODUCT(($B15:F15&lt;&gt;"")*LEN($B15:F15))+SUMPRODUCT(($B15:F15&lt;&gt;"")*1)-1),""),1,SEARCH("\",SUBSTITUTE(Données!$A6,LEFT(Données!$A6,SEARCH($B15,Données!$A6)+SUMPRODUCT(($B15:F15&lt;&gt;"")*LEN($B15:F15))+SUMPRODUCT(($B15:F15&lt;&gt;"")*1)),""))),"")</f>
        <v/>
      </c>
      <c r="H15" s="4" t="str">
        <f>IFERROR(MID(SUBSTITUTE(Données!$A6,LEFT(Données!$A6,SEARCH($B15,Données!$A6)+SUMPRODUCT(($B15:G15&lt;&gt;"")*LEN($B15:G15))+SUMPRODUCT(($B15:G15&lt;&gt;"")*1)-1),""),1,SEARCH("\",SUBSTITUTE(Données!$A6,LEFT(Données!$A6,SEARCH($B15,Données!$A6)+SUMPRODUCT(($B15:G15&lt;&gt;"")*LEN($B15:G15))+SUMPRODUCT(($B15:G15&lt;&gt;"")*1)),""))),"")</f>
        <v/>
      </c>
      <c r="I15" s="4" t="str">
        <f>IFERROR(MID(SUBSTITUTE(Données!$A6,LEFT(Données!$A6,SEARCH($B15,Données!$A6)+SUMPRODUCT(($B15:H15&lt;&gt;"")*LEN($B15:H15))+SUMPRODUCT(($B15:H15&lt;&gt;"")*1)-1),""),1,SEARCH("\",SUBSTITUTE(Données!$A6,LEFT(Données!$A6,SEARCH($B15,Données!$A6)+SUMPRODUCT(($B15:H15&lt;&gt;"")*LEN($B15:H15))+SUMPRODUCT(($B15:H15&lt;&gt;"")*1)),""))),"")</f>
        <v/>
      </c>
      <c r="J15" s="4" t="str">
        <f>IFERROR(MID(SUBSTITUTE(Données!$A6,LEFT(Données!$A6,SEARCH($B15,Données!$A6)+SUMPRODUCT(($B15:I15&lt;&gt;"")*LEN($B15:I15))+SUMPRODUCT(($B15:I15&lt;&gt;"")*1)-1),""),1,SEARCH("\",SUBSTITUTE(Données!$A6,LEFT(Données!$A6,SEARCH($B15,Données!$A6)+SUMPRODUCT(($B15:I15&lt;&gt;"")*LEN($B15:I15))+SUMPRODUCT(($B15:I15&lt;&gt;"")*1)),""))),"")</f>
        <v/>
      </c>
      <c r="K15" s="4" t="str">
        <f>IFERROR(MID(SUBSTITUTE(Données!$A6,LEFT(Données!$A6,SEARCH($B15,Données!$A6)+SUMPRODUCT(($B15:J15&lt;&gt;"")*LEN($B15:J15))+SUMPRODUCT(($B15:J15&lt;&gt;"")*1)-1),""),1,SEARCH("\",SUBSTITUTE(Données!$A6,LEFT(Données!$A6,SEARCH($B15,Données!$A6)+SUMPRODUCT(($B15:J15&lt;&gt;"")*LEN($B15:J15))+SUMPRODUCT(($B15:J15&lt;&gt;"")*1)),""))),"")</f>
        <v/>
      </c>
      <c r="L15" s="4" t="str">
        <f>IFERROR(MID(SUBSTITUTE(Données!$A6,LEFT(Données!$A6,SEARCH($B15,Données!$A6)+SUMPRODUCT(($B15:K15&lt;&gt;"")*LEN($B15:K15))+SUMPRODUCT(($B15:K15&lt;&gt;"")*1)-1),""),1,SEARCH("\",SUBSTITUTE(Données!$A6,LEFT(Données!$A6,SEARCH($B15,Données!$A6)+SUMPRODUCT(($B15:K15&lt;&gt;"")*LEN($B15:K15))+SUMPRODUCT(($B15:K15&lt;&gt;"")*1)),""))),"")</f>
        <v/>
      </c>
      <c r="M15" s="4" t="str">
        <f>IFERROR(MID(SUBSTITUTE(Données!$A6,LEFT(Données!$A6,SEARCH($B15,Données!$A6)+SUMPRODUCT(($B15:L15&lt;&gt;"")*LEN($B15:L15))+SUMPRODUCT(($B15:L15&lt;&gt;"")*1)-1),""),1,SEARCH("\",SUBSTITUTE(Données!$A6,LEFT(Données!$A6,SEARCH($B15,Données!$A6)+SUMPRODUCT(($B15:L15&lt;&gt;"")*LEN($B15:L15))+SUMPRODUCT(($B15:L15&lt;&gt;"")*1)),""))),"")</f>
        <v/>
      </c>
      <c r="N15" s="4" t="str">
        <f>IFERROR(MID(SUBSTITUTE(Données!$A6,LEFT(Données!$A6,SEARCH($B15,Données!$A6)+SUMPRODUCT(($B15:M15&lt;&gt;"")*LEN($B15:M15))+SUMPRODUCT(($B15:M15&lt;&gt;"")*1)-1),""),1,SEARCH("\",SUBSTITUTE(Données!$A6,LEFT(Données!$A6,SEARCH($B15,Données!$A6)+SUMPRODUCT(($B15:M15&lt;&gt;"")*LEN($B15:M15))+SUMPRODUCT(($B15:M15&lt;&gt;"")*1)),""))),"")</f>
        <v/>
      </c>
      <c r="O15" s="4" t="str">
        <f>IFERROR(MID(SUBSTITUTE(Données!$A6,LEFT(Données!$A6,SEARCH($B15,Données!$A6)+SUMPRODUCT(($B15:N15&lt;&gt;"")*LEN($B15:N15))+SUMPRODUCT(($B15:N15&lt;&gt;"")*1)-1),""),1,SEARCH("\",SUBSTITUTE(Données!$A6,LEFT(Données!$A6,SEARCH($B15,Données!$A6)+SUMPRODUCT(($B15:N15&lt;&gt;"")*LEN($B15:N15))+SUMPRODUCT(($B15:N15&lt;&gt;"")*1)),""))),"")</f>
        <v/>
      </c>
      <c r="P15" s="4" t="str">
        <f>IFERROR(MID(SUBSTITUTE(Données!$A6,LEFT(Données!$A6,SEARCH($B15,Données!$A6)+SUMPRODUCT(($B15:O15&lt;&gt;"")*LEN($B15:O15))+SUMPRODUCT(($B15:O15&lt;&gt;"")*1)-1),""),1,SEARCH("\",SUBSTITUTE(Données!$A6,LEFT(Données!$A6,SEARCH($B15,Données!$A6)+SUMPRODUCT(($B15:O15&lt;&gt;"")*LEN($B15:O15))+SUMPRODUCT(($B15:O15&lt;&gt;"")*1)),""))),"")</f>
        <v/>
      </c>
      <c r="Q15" s="4" t="str">
        <f>IFERROR(MID(SUBSTITUTE(Données!$A6,LEFT(Données!$A6,SEARCH($B15,Données!$A6)+SUMPRODUCT(($B15:P15&lt;&gt;"")*LEN($B15:P15))+SUMPRODUCT(($B15:P15&lt;&gt;"")*1)-1),""),1,SEARCH("\",SUBSTITUTE(Données!$A6,LEFT(Données!$A6,SEARCH($B15,Données!$A6)+SUMPRODUCT(($B15:P15&lt;&gt;"")*LEN($B15:P15))+SUMPRODUCT(($B15:P15&lt;&gt;"")*1)),""))),"")</f>
        <v/>
      </c>
      <c r="R15" s="4" t="str">
        <f>IFERROR(MID(SUBSTITUTE(Données!$A6,LEFT(Données!$A6,SEARCH($B15,Données!$A6)+SUMPRODUCT(($B15:Q15&lt;&gt;"")*LEN($B15:Q15))+SUMPRODUCT(($B15:Q15&lt;&gt;"")*1)-1),""),1,SEARCH("\",SUBSTITUTE(Données!$A6,LEFT(Données!$A6,SEARCH($B15,Données!$A6)+SUMPRODUCT(($B15:Q15&lt;&gt;"")*LEN($B15:Q15))+SUMPRODUCT(($B15:Q15&lt;&gt;"")*1)),""))),"")</f>
        <v/>
      </c>
      <c r="S15" s="4" t="str">
        <f>IFERROR(MID(SUBSTITUTE(Données!$A6,LEFT(Données!$A6,SEARCH($B15,Données!$A6)+SUMPRODUCT(($B15:R15&lt;&gt;"")*LEN($B15:R15))+SUMPRODUCT(($B15:R15&lt;&gt;"")*1)-1),""),1,SEARCH("\",SUBSTITUTE(Données!$A6,LEFT(Données!$A6,SEARCH($B15,Données!$A6)+SUMPRODUCT(($B15:R15&lt;&gt;"")*LEN($B15:R15))+SUMPRODUCT(($B15:R15&lt;&gt;"")*1)),""))),"")</f>
        <v/>
      </c>
      <c r="T15" s="4" t="str">
        <f>IFERROR(MID(SUBSTITUTE(Données!$A6,LEFT(Données!$A6,SEARCH($B15,Données!$A6)+SUMPRODUCT(($B15:S15&lt;&gt;"")*LEN($B15:S15))+SUMPRODUCT(($B15:S15&lt;&gt;"")*1)-1),""),1,SEARCH("\",SUBSTITUTE(Données!$A6,LEFT(Données!$A6,SEARCH($B15,Données!$A6)+SUMPRODUCT(($B15:S15&lt;&gt;"")*LEN($B15:S15))+SUMPRODUCT(($B15:S15&lt;&gt;"")*1)),""))),"")</f>
        <v/>
      </c>
      <c r="U15" s="4" t="str">
        <f>IFERROR(MID(SUBSTITUTE(Données!$A6,LEFT(Données!$A6,SEARCH($B15,Données!$A6)+SUMPRODUCT(($B15:T15&lt;&gt;"")*LEN($B15:T15))+SUMPRODUCT(($B15:T15&lt;&gt;"")*1)-1),""),1,SEARCH("\",SUBSTITUTE(Données!$A6,LEFT(Données!$A6,SEARCH($B15,Données!$A6)+SUMPRODUCT(($B15:T15&lt;&gt;"")*LEN($B15:T15))+SUMPRODUCT(($B15:T15&lt;&gt;"")*1)),""))),"")</f>
        <v/>
      </c>
      <c r="V15" s="4" t="str">
        <f>IFERROR(MID(SUBSTITUTE(Données!$A6,LEFT(Données!$A6,SEARCH($B15,Données!$A6)+SUMPRODUCT(($B15:U15&lt;&gt;"")*LEN($B15:U15))+SUMPRODUCT(($B15:U15&lt;&gt;"")*1)-1),""),1,SEARCH("\",SUBSTITUTE(Données!$A6,LEFT(Données!$A6,SEARCH($B15,Données!$A6)+SUMPRODUCT(($B15:U15&lt;&gt;"")*LEN($B15:U15))+SUMPRODUCT(($B15:U15&lt;&gt;"")*1)),""))),"")</f>
        <v/>
      </c>
      <c r="W15" s="4" t="str">
        <f>IFERROR(MID(SUBSTITUTE(Données!$A6,LEFT(Données!$A6,SEARCH($B15,Données!$A6)+SUMPRODUCT(($B15:V15&lt;&gt;"")*LEN($B15:V15))+SUMPRODUCT(($B15:V15&lt;&gt;"")*1)-1),""),1,SEARCH("\",SUBSTITUTE(Données!$A6,LEFT(Données!$A6,SEARCH($B15,Données!$A6)+SUMPRODUCT(($B15:V15&lt;&gt;"")*LEN($B15:V15))+SUMPRODUCT(($B15:V15&lt;&gt;"")*1)),""))),"")</f>
        <v/>
      </c>
      <c r="X15" s="4" t="str">
        <f>IFERROR(MID(SUBSTITUTE(Données!$A6,LEFT(Données!$A6,SEARCH($B15,Données!$A6)+SUMPRODUCT(($B15:W15&lt;&gt;"")*LEN($B15:W15))+SUMPRODUCT(($B15:W15&lt;&gt;"")*1)-1),""),1,SEARCH("\",SUBSTITUTE(Données!$A6,LEFT(Données!$A6,SEARCH($B15,Données!$A6)+SUMPRODUCT(($B15:W15&lt;&gt;"")*LEN($B15:W15))+SUMPRODUCT(($B15:W15&lt;&gt;"")*1)),""))),"")</f>
        <v/>
      </c>
      <c r="Y15" s="4" t="str">
        <f>IFERROR(MID(SUBSTITUTE(Données!$A6,LEFT(Données!$A6,SEARCH($B15,Données!$A6)+SUMPRODUCT(($B15:X15&lt;&gt;"")*LEN($B15:X15))+SUMPRODUCT(($B15:X15&lt;&gt;"")*1)-1),""),1,SEARCH("\",SUBSTITUTE(Données!$A6,LEFT(Données!$A6,SEARCH($B15,Données!$A6)+SUMPRODUCT(($B15:X15&lt;&gt;"")*LEN($B15:X15))+SUMPRODUCT(($B15:X15&lt;&gt;"")*1)),""))),"")</f>
        <v/>
      </c>
      <c r="Z15" s="4"/>
      <c r="AA15" s="4"/>
      <c r="AB15" s="4" t="str">
        <f>IF(ISBLANK(Données!B6)," ",Données!B6)</f>
        <v>Actu Nom1 Accueil général</v>
      </c>
      <c r="AC15" s="7">
        <f t="shared" si="3"/>
        <v>0</v>
      </c>
      <c r="AD15" s="7">
        <f>IF(ISBLANK(AB15),’ ‘,LEN(AB15))</f>
        <v>25</v>
      </c>
      <c r="AE15" s="7">
        <f t="shared" si="0"/>
        <v>0</v>
      </c>
      <c r="AF15" s="4" t="str">
        <f t="shared" si="1"/>
        <v/>
      </c>
      <c r="AG15" s="11" t="str">
        <f t="shared" si="2"/>
        <v>OK</v>
      </c>
      <c r="AH15" s="7">
        <f>IF(ISBLANK(AE15-128),’ ‘,AE15-128)</f>
        <v>-128</v>
      </c>
      <c r="AI15" s="4" t="str">
        <f>IF(ISBLANK(Données!C6)," ",Données!C6)</f>
        <v>gaussenss</v>
      </c>
      <c r="AJ15" s="8" t="str">
        <f>IF(ISBLANK(Données!D6)," ",Données!D6)</f>
        <v>21/01/2009 15:01:37</v>
      </c>
      <c r="AK15" s="4" t="str">
        <f>IF(ISBLANK(Données!E6)," ",Données!E6)</f>
        <v>gaussenss</v>
      </c>
      <c r="AL15" s="8" t="str">
        <f>IF(ISBLANK(Données!F6)," ",Données!F6)</f>
        <v>21/01/2009 15:01:37</v>
      </c>
      <c r="AM15" s="4" t="str">
        <f>IF(ISBLANK(Données!G6)," ",Données!G6)</f>
        <v>URL</v>
      </c>
      <c r="AN15" s="4" t="str">
        <f>IF(ISBLANK(Données!H6)," ",Données!H6)</f>
        <v>0,05</v>
      </c>
      <c r="AO15" s="4" t="str">
        <f>IF(ISBLANK(Données!I6)," ",Données!I6)</f>
        <v>Information</v>
      </c>
      <c r="AP15" s="4" t="str">
        <f>IF(ISBLANK(Données!J6)," ",Données!J6)</f>
        <v/>
      </c>
    </row>
    <row r="16" spans="1:42" x14ac:dyDescent="0.25">
      <c r="A16" s="6" t="s">
        <v>12</v>
      </c>
      <c r="B16" s="4" t="str">
        <f>IFERROR(MID(SUBSTITUTE(Données!$A7,LEFT(Données!$A7,SEARCH($A16,Données!$A7)+SUMPRODUCT(($A16:A16&lt;&gt;"")*LEN($A16:A16))+SUMPRODUCT(($A16:A16&lt;&gt;"")*1)-1),""),1,SEARCH("\",SUBSTITUTE(Données!$A7,LEFT(Données!$A7,SEARCH($A16,Données!$A7)+SUMPRODUCT(($A16:A16&lt;&gt;"")*LEN($A16:A16))+SUMPRODUCT(($A16:A16&lt;&gt;"")*1)),""))),"")</f>
        <v>Structures</v>
      </c>
      <c r="C16" s="4" t="str">
        <f>IFERROR(MID(SUBSTITUTE(Données!$A7,LEFT(Données!$A7,SEARCH($B16,Données!$A7)+SUMPRODUCT(($B16:B16&lt;&gt;"")*LEN($B16:B16))+SUMPRODUCT(($B16:B16&lt;&gt;"")*1)-1),""),1,SEARCH("\",SUBSTITUTE(Données!$A7,LEFT(Données!$A7,SEARCH($B16,Données!$A7)+SUMPRODUCT(($B16:B16&lt;&gt;"")*LEN($B16:B16))+SUMPRODUCT(($B16:B16&lt;&gt;"")*1)),""))),"")</f>
        <v>/Nom1</v>
      </c>
      <c r="D16" s="4" t="str">
        <f>IFERROR(MID(SUBSTITUTE(Données!$A7,LEFT(Données!$A7,SEARCH($B16,Données!$A7)+SUMPRODUCT(($B16:C16&lt;&gt;"")*LEN($B16:C16))+SUMPRODUCT(($B16:C16&lt;&gt;"")*1)-1),""),1,SEARCH("\",SUBSTITUTE(Données!$A7,LEFT(Données!$A7,SEARCH($B16,Données!$A7)+SUMPRODUCT(($B16:C16&lt;&gt;"")*LEN($B16:C16))+SUMPRODUCT(($B16:C16&lt;&gt;"")*1)),""))),"")</f>
        <v/>
      </c>
      <c r="E16" s="4" t="str">
        <f>IFERROR(MID(SUBSTITUTE(Données!$A7,LEFT(Données!$A7,SEARCH($B16,Données!$A7)+SUMPRODUCT(($B16:D16&lt;&gt;"")*LEN($B16:D16))+SUMPRODUCT(($B16:D16&lt;&gt;"")*1)-1),""),1,SEARCH("\",SUBSTITUTE(Données!$A7,LEFT(Données!$A7,SEARCH($B16,Données!$A7)+SUMPRODUCT(($B16:D16&lt;&gt;"")*LEN($B16:D16))+SUMPRODUCT(($B16:D16&lt;&gt;"")*1)),""))),"")</f>
        <v/>
      </c>
      <c r="F16" s="4" t="str">
        <f>IFERROR(MID(SUBSTITUTE(Données!$A7,LEFT(Données!$A7,SEARCH($B16,Données!$A7)+SUMPRODUCT(($B16:E16&lt;&gt;"")*LEN($B16:E16))+SUMPRODUCT(($B16:E16&lt;&gt;"")*1)-1),""),1,SEARCH("\",SUBSTITUTE(Données!$A7,LEFT(Données!$A7,SEARCH($B16,Données!$A7)+SUMPRODUCT(($B16:E16&lt;&gt;"")*LEN($B16:E16))+SUMPRODUCT(($B16:E16&lt;&gt;"")*1)),""))),"")</f>
        <v/>
      </c>
      <c r="G16" s="4" t="str">
        <f>IFERROR(MID(SUBSTITUTE(Données!$A7,LEFT(Données!$A7,SEARCH($B16,Données!$A7)+SUMPRODUCT(($B16:F16&lt;&gt;"")*LEN($B16:F16))+SUMPRODUCT(($B16:F16&lt;&gt;"")*1)-1),""),1,SEARCH("\",SUBSTITUTE(Données!$A7,LEFT(Données!$A7,SEARCH($B16,Données!$A7)+SUMPRODUCT(($B16:F16&lt;&gt;"")*LEN($B16:F16))+SUMPRODUCT(($B16:F16&lt;&gt;"")*1)),""))),"")</f>
        <v/>
      </c>
      <c r="H16" s="4" t="str">
        <f>IFERROR(MID(SUBSTITUTE(Données!$A7,LEFT(Données!$A7,SEARCH($B16,Données!$A7)+SUMPRODUCT(($B16:G16&lt;&gt;"")*LEN($B16:G16))+SUMPRODUCT(($B16:G16&lt;&gt;"")*1)-1),""),1,SEARCH("\",SUBSTITUTE(Données!$A7,LEFT(Données!$A7,SEARCH($B16,Données!$A7)+SUMPRODUCT(($B16:G16&lt;&gt;"")*LEN($B16:G16))+SUMPRODUCT(($B16:G16&lt;&gt;"")*1)),""))),"")</f>
        <v/>
      </c>
      <c r="I16" s="4" t="str">
        <f>IFERROR(MID(SUBSTITUTE(Données!$A7,LEFT(Données!$A7,SEARCH($B16,Données!$A7)+SUMPRODUCT(($B16:H16&lt;&gt;"")*LEN($B16:H16))+SUMPRODUCT(($B16:H16&lt;&gt;"")*1)-1),""),1,SEARCH("\",SUBSTITUTE(Données!$A7,LEFT(Données!$A7,SEARCH($B16,Données!$A7)+SUMPRODUCT(($B16:H16&lt;&gt;"")*LEN($B16:H16))+SUMPRODUCT(($B16:H16&lt;&gt;"")*1)),""))),"")</f>
        <v/>
      </c>
      <c r="J16" s="4" t="str">
        <f>IFERROR(MID(SUBSTITUTE(Données!$A7,LEFT(Données!$A7,SEARCH($B16,Données!$A7)+SUMPRODUCT(($B16:I16&lt;&gt;"")*LEN($B16:I16))+SUMPRODUCT(($B16:I16&lt;&gt;"")*1)-1),""),1,SEARCH("\",SUBSTITUTE(Données!$A7,LEFT(Données!$A7,SEARCH($B16,Données!$A7)+SUMPRODUCT(($B16:I16&lt;&gt;"")*LEN($B16:I16))+SUMPRODUCT(($B16:I16&lt;&gt;"")*1)),""))),"")</f>
        <v/>
      </c>
      <c r="K16" s="4" t="str">
        <f>IFERROR(MID(SUBSTITUTE(Données!$A7,LEFT(Données!$A7,SEARCH($B16,Données!$A7)+SUMPRODUCT(($B16:J16&lt;&gt;"")*LEN($B16:J16))+SUMPRODUCT(($B16:J16&lt;&gt;"")*1)-1),""),1,SEARCH("\",SUBSTITUTE(Données!$A7,LEFT(Données!$A7,SEARCH($B16,Données!$A7)+SUMPRODUCT(($B16:J16&lt;&gt;"")*LEN($B16:J16))+SUMPRODUCT(($B16:J16&lt;&gt;"")*1)),""))),"")</f>
        <v/>
      </c>
      <c r="L16" s="4" t="str">
        <f>IFERROR(MID(SUBSTITUTE(Données!$A7,LEFT(Données!$A7,SEARCH($B16,Données!$A7)+SUMPRODUCT(($B16:K16&lt;&gt;"")*LEN($B16:K16))+SUMPRODUCT(($B16:K16&lt;&gt;"")*1)-1),""),1,SEARCH("\",SUBSTITUTE(Données!$A7,LEFT(Données!$A7,SEARCH($B16,Données!$A7)+SUMPRODUCT(($B16:K16&lt;&gt;"")*LEN($B16:K16))+SUMPRODUCT(($B16:K16&lt;&gt;"")*1)),""))),"")</f>
        <v/>
      </c>
      <c r="M16" s="4" t="str">
        <f>IFERROR(MID(SUBSTITUTE(Données!$A7,LEFT(Données!$A7,SEARCH($B16,Données!$A7)+SUMPRODUCT(($B16:L16&lt;&gt;"")*LEN($B16:L16))+SUMPRODUCT(($B16:L16&lt;&gt;"")*1)-1),""),1,SEARCH("\",SUBSTITUTE(Données!$A7,LEFT(Données!$A7,SEARCH($B16,Données!$A7)+SUMPRODUCT(($B16:L16&lt;&gt;"")*LEN($B16:L16))+SUMPRODUCT(($B16:L16&lt;&gt;"")*1)),""))),"")</f>
        <v/>
      </c>
      <c r="N16" s="4" t="str">
        <f>IFERROR(MID(SUBSTITUTE(Données!$A7,LEFT(Données!$A7,SEARCH($B16,Données!$A7)+SUMPRODUCT(($B16:M16&lt;&gt;"")*LEN($B16:M16))+SUMPRODUCT(($B16:M16&lt;&gt;"")*1)-1),""),1,SEARCH("\",SUBSTITUTE(Données!$A7,LEFT(Données!$A7,SEARCH($B16,Données!$A7)+SUMPRODUCT(($B16:M16&lt;&gt;"")*LEN($B16:M16))+SUMPRODUCT(($B16:M16&lt;&gt;"")*1)),""))),"")</f>
        <v/>
      </c>
      <c r="O16" s="4" t="str">
        <f>IFERROR(MID(SUBSTITUTE(Données!$A7,LEFT(Données!$A7,SEARCH($B16,Données!$A7)+SUMPRODUCT(($B16:N16&lt;&gt;"")*LEN($B16:N16))+SUMPRODUCT(($B16:N16&lt;&gt;"")*1)-1),""),1,SEARCH("\",SUBSTITUTE(Données!$A7,LEFT(Données!$A7,SEARCH($B16,Données!$A7)+SUMPRODUCT(($B16:N16&lt;&gt;"")*LEN($B16:N16))+SUMPRODUCT(($B16:N16&lt;&gt;"")*1)),""))),"")</f>
        <v/>
      </c>
      <c r="P16" s="4" t="str">
        <f>IFERROR(MID(SUBSTITUTE(Données!$A7,LEFT(Données!$A7,SEARCH($B16,Données!$A7)+SUMPRODUCT(($B16:O16&lt;&gt;"")*LEN($B16:O16))+SUMPRODUCT(($B16:O16&lt;&gt;"")*1)-1),""),1,SEARCH("\",SUBSTITUTE(Données!$A7,LEFT(Données!$A7,SEARCH($B16,Données!$A7)+SUMPRODUCT(($B16:O16&lt;&gt;"")*LEN($B16:O16))+SUMPRODUCT(($B16:O16&lt;&gt;"")*1)),""))),"")</f>
        <v/>
      </c>
      <c r="Q16" s="4" t="str">
        <f>IFERROR(MID(SUBSTITUTE(Données!$A7,LEFT(Données!$A7,SEARCH($B16,Données!$A7)+SUMPRODUCT(($B16:P16&lt;&gt;"")*LEN($B16:P16))+SUMPRODUCT(($B16:P16&lt;&gt;"")*1)-1),""),1,SEARCH("\",SUBSTITUTE(Données!$A7,LEFT(Données!$A7,SEARCH($B16,Données!$A7)+SUMPRODUCT(($B16:P16&lt;&gt;"")*LEN($B16:P16))+SUMPRODUCT(($B16:P16&lt;&gt;"")*1)),""))),"")</f>
        <v/>
      </c>
      <c r="R16" s="4" t="str">
        <f>IFERROR(MID(SUBSTITUTE(Données!$A7,LEFT(Données!$A7,SEARCH($B16,Données!$A7)+SUMPRODUCT(($B16:Q16&lt;&gt;"")*LEN($B16:Q16))+SUMPRODUCT(($B16:Q16&lt;&gt;"")*1)-1),""),1,SEARCH("\",SUBSTITUTE(Données!$A7,LEFT(Données!$A7,SEARCH($B16,Données!$A7)+SUMPRODUCT(($B16:Q16&lt;&gt;"")*LEN($B16:Q16))+SUMPRODUCT(($B16:Q16&lt;&gt;"")*1)),""))),"")</f>
        <v/>
      </c>
      <c r="S16" s="4" t="str">
        <f>IFERROR(MID(SUBSTITUTE(Données!$A7,LEFT(Données!$A7,SEARCH($B16,Données!$A7)+SUMPRODUCT(($B16:R16&lt;&gt;"")*LEN($B16:R16))+SUMPRODUCT(($B16:R16&lt;&gt;"")*1)-1),""),1,SEARCH("\",SUBSTITUTE(Données!$A7,LEFT(Données!$A7,SEARCH($B16,Données!$A7)+SUMPRODUCT(($B16:R16&lt;&gt;"")*LEN($B16:R16))+SUMPRODUCT(($B16:R16&lt;&gt;"")*1)),""))),"")</f>
        <v/>
      </c>
      <c r="T16" s="4" t="str">
        <f>IFERROR(MID(SUBSTITUTE(Données!$A7,LEFT(Données!$A7,SEARCH($B16,Données!$A7)+SUMPRODUCT(($B16:S16&lt;&gt;"")*LEN($B16:S16))+SUMPRODUCT(($B16:S16&lt;&gt;"")*1)-1),""),1,SEARCH("\",SUBSTITUTE(Données!$A7,LEFT(Données!$A7,SEARCH($B16,Données!$A7)+SUMPRODUCT(($B16:S16&lt;&gt;"")*LEN($B16:S16))+SUMPRODUCT(($B16:S16&lt;&gt;"")*1)),""))),"")</f>
        <v/>
      </c>
      <c r="U16" s="4" t="str">
        <f>IFERROR(MID(SUBSTITUTE(Données!$A7,LEFT(Données!$A7,SEARCH($B16,Données!$A7)+SUMPRODUCT(($B16:T16&lt;&gt;"")*LEN($B16:T16))+SUMPRODUCT(($B16:T16&lt;&gt;"")*1)-1),""),1,SEARCH("\",SUBSTITUTE(Données!$A7,LEFT(Données!$A7,SEARCH($B16,Données!$A7)+SUMPRODUCT(($B16:T16&lt;&gt;"")*LEN($B16:T16))+SUMPRODUCT(($B16:T16&lt;&gt;"")*1)),""))),"")</f>
        <v/>
      </c>
      <c r="V16" s="4" t="str">
        <f>IFERROR(MID(SUBSTITUTE(Données!$A7,LEFT(Données!$A7,SEARCH($B16,Données!$A7)+SUMPRODUCT(($B16:U16&lt;&gt;"")*LEN($B16:U16))+SUMPRODUCT(($B16:U16&lt;&gt;"")*1)-1),""),1,SEARCH("\",SUBSTITUTE(Données!$A7,LEFT(Données!$A7,SEARCH($B16,Données!$A7)+SUMPRODUCT(($B16:U16&lt;&gt;"")*LEN($B16:U16))+SUMPRODUCT(($B16:U16&lt;&gt;"")*1)),""))),"")</f>
        <v/>
      </c>
      <c r="W16" s="4" t="str">
        <f>IFERROR(MID(SUBSTITUTE(Données!$A7,LEFT(Données!$A7,SEARCH($B16,Données!$A7)+SUMPRODUCT(($B16:V16&lt;&gt;"")*LEN($B16:V16))+SUMPRODUCT(($B16:V16&lt;&gt;"")*1)-1),""),1,SEARCH("\",SUBSTITUTE(Données!$A7,LEFT(Données!$A7,SEARCH($B16,Données!$A7)+SUMPRODUCT(($B16:V16&lt;&gt;"")*LEN($B16:V16))+SUMPRODUCT(($B16:V16&lt;&gt;"")*1)),""))),"")</f>
        <v/>
      </c>
      <c r="X16" s="4" t="str">
        <f>IFERROR(MID(SUBSTITUTE(Données!$A7,LEFT(Données!$A7,SEARCH($B16,Données!$A7)+SUMPRODUCT(($B16:W16&lt;&gt;"")*LEN($B16:W16))+SUMPRODUCT(($B16:W16&lt;&gt;"")*1)-1),""),1,SEARCH("\",SUBSTITUTE(Données!$A7,LEFT(Données!$A7,SEARCH($B16,Données!$A7)+SUMPRODUCT(($B16:W16&lt;&gt;"")*LEN($B16:W16))+SUMPRODUCT(($B16:W16&lt;&gt;"")*1)),""))),"")</f>
        <v/>
      </c>
      <c r="Y16" s="4" t="str">
        <f>IFERROR(MID(SUBSTITUTE(Données!$A7,LEFT(Données!$A7,SEARCH($B16,Données!$A7)+SUMPRODUCT(($B16:X16&lt;&gt;"")*LEN($B16:X16))+SUMPRODUCT(($B16:X16&lt;&gt;"")*1)-1),""),1,SEARCH("\",SUBSTITUTE(Données!$A7,LEFT(Données!$A7,SEARCH($B16,Données!$A7)+SUMPRODUCT(($B16:X16&lt;&gt;"")*LEN($B16:X16))+SUMPRODUCT(($B16:X16&lt;&gt;"")*1)),""))),"")</f>
        <v/>
      </c>
      <c r="Z16" s="4"/>
      <c r="AA16" s="4"/>
      <c r="AB16" s="4" t="str">
        <f>IF(ISBLANK(Données!B7)," ",Données!B7)</f>
        <v>Actus Nom1 Accueil Portail</v>
      </c>
      <c r="AC16" s="7">
        <f t="shared" si="3"/>
        <v>0</v>
      </c>
      <c r="AD16" s="7">
        <f>IF(ISBLANK(AB16),’ ‘,LEN(AB16))</f>
        <v>26</v>
      </c>
      <c r="AE16" s="7">
        <f t="shared" si="0"/>
        <v>0</v>
      </c>
      <c r="AF16" s="4" t="str">
        <f t="shared" si="1"/>
        <v/>
      </c>
      <c r="AG16" s="11" t="str">
        <f t="shared" si="2"/>
        <v>OK</v>
      </c>
      <c r="AH16" s="7">
        <f>IF(ISBLANK(AE16-128),’ ‘,AE16-128)</f>
        <v>-128</v>
      </c>
      <c r="AI16" s="4" t="str">
        <f>IF(ISBLANK(Données!C7)," ",Données!C7)</f>
        <v>AdminMOA12</v>
      </c>
      <c r="AJ16" s="8" t="str">
        <f>IF(ISBLANK(Données!D7)," ",Données!D7)</f>
        <v>04/08/2015 12:14:38</v>
      </c>
      <c r="AK16" s="4" t="str">
        <f>IF(ISBLANK(Données!E7)," ",Données!E7)</f>
        <v>AdminMOA12</v>
      </c>
      <c r="AL16" s="8" t="str">
        <f>IF(ISBLANK(Données!F7)," ",Données!F7)</f>
        <v>04/08/2015 12:15:39</v>
      </c>
      <c r="AM16" s="4" t="str">
        <f>IF(ISBLANK(Données!G7)," ",Données!G7)</f>
        <v>Shortcut</v>
      </c>
      <c r="AN16" s="4" t="str">
        <f>IF(ISBLANK(Données!H7)," ",Données!H7)</f>
        <v>0,05</v>
      </c>
      <c r="AO16" s="4" t="str">
        <f>IF(ISBLANK(Données!I7)," ",Données!I7)</f>
        <v>Information</v>
      </c>
      <c r="AP16" s="4" t="str">
        <f>IF(ISBLANK(Données!J7)," ",Données!J7)</f>
        <v/>
      </c>
    </row>
    <row r="17" spans="1:42" x14ac:dyDescent="0.25">
      <c r="A17" s="6" t="s">
        <v>12</v>
      </c>
      <c r="B17" s="4" t="str">
        <f>IFERROR(MID(SUBSTITUTE(Données!$A8,LEFT(Données!$A8,SEARCH($A17,Données!$A8)+SUMPRODUCT(($A17:A17&lt;&gt;"")*LEN($A17:A17))+SUMPRODUCT(($A17:A17&lt;&gt;"")*1)-1),""),1,SEARCH("\",SUBSTITUTE(Données!$A8,LEFT(Données!$A8,SEARCH($A17,Données!$A8)+SUMPRODUCT(($A17:A17&lt;&gt;"")*LEN($A17:A17))+SUMPRODUCT(($A17:A17&lt;&gt;"")*1)),""))),"")</f>
        <v>Structures</v>
      </c>
      <c r="C17" s="4" t="str">
        <f>IFERROR(MID(SUBSTITUTE(Données!$A8,LEFT(Données!$A8,SEARCH($B17,Données!$A8)+SUMPRODUCT(($B17:B17&lt;&gt;"")*LEN($B17:B17))+SUMPRODUCT(($B17:B17&lt;&gt;"")*1)-1),""),1,SEARCH("\",SUBSTITUTE(Données!$A8,LEFT(Données!$A8,SEARCH($B17,Données!$A8)+SUMPRODUCT(($B17:B17&lt;&gt;"")*LEN($B17:B17))+SUMPRODUCT(($B17:B17&lt;&gt;"")*1)),""))),"")</f>
        <v>/Nom1</v>
      </c>
      <c r="D17" s="4" t="str">
        <f>IFERROR(MID(SUBSTITUTE(Données!$A8,LEFT(Données!$A8,SEARCH($B17,Données!$A8)+SUMPRODUCT(($B17:C17&lt;&gt;"")*LEN($B17:C17))+SUMPRODUCT(($B17:C17&lt;&gt;"")*1)-1),""),1,SEARCH("\",SUBSTITUTE(Données!$A8,LEFT(Données!$A8,SEARCH($B17,Données!$A8)+SUMPRODUCT(($B17:C17&lt;&gt;"")*LEN($B17:C17))+SUMPRODUCT(($B17:C17&lt;&gt;"")*1)),""))),"")</f>
        <v/>
      </c>
      <c r="E17" s="4" t="str">
        <f>IFERROR(MID(SUBSTITUTE(Données!$A8,LEFT(Données!$A8,SEARCH($B17,Données!$A8)+SUMPRODUCT(($B17:D17&lt;&gt;"")*LEN($B17:D17))+SUMPRODUCT(($B17:D17&lt;&gt;"")*1)-1),""),1,SEARCH("\",SUBSTITUTE(Données!$A8,LEFT(Données!$A8,SEARCH($B17,Données!$A8)+SUMPRODUCT(($B17:D17&lt;&gt;"")*LEN($B17:D17))+SUMPRODUCT(($B17:D17&lt;&gt;"")*1)),""))),"")</f>
        <v/>
      </c>
      <c r="F17" s="4" t="str">
        <f>IFERROR(MID(SUBSTITUTE(Données!$A8,LEFT(Données!$A8,SEARCH($B17,Données!$A8)+SUMPRODUCT(($B17:E17&lt;&gt;"")*LEN($B17:E17))+SUMPRODUCT(($B17:E17&lt;&gt;"")*1)-1),""),1,SEARCH("\",SUBSTITUTE(Données!$A8,LEFT(Données!$A8,SEARCH($B17,Données!$A8)+SUMPRODUCT(($B17:E17&lt;&gt;"")*LEN($B17:E17))+SUMPRODUCT(($B17:E17&lt;&gt;"")*1)),""))),"")</f>
        <v/>
      </c>
      <c r="G17" s="4" t="str">
        <f>IFERROR(MID(SUBSTITUTE(Données!$A8,LEFT(Données!$A8,SEARCH($B17,Données!$A8)+SUMPRODUCT(($B17:F17&lt;&gt;"")*LEN($B17:F17))+SUMPRODUCT(($B17:F17&lt;&gt;"")*1)-1),""),1,SEARCH("\",SUBSTITUTE(Données!$A8,LEFT(Données!$A8,SEARCH($B17,Données!$A8)+SUMPRODUCT(($B17:F17&lt;&gt;"")*LEN($B17:F17))+SUMPRODUCT(($B17:F17&lt;&gt;"")*1)),""))),"")</f>
        <v/>
      </c>
      <c r="H17" s="4" t="str">
        <f>IFERROR(MID(SUBSTITUTE(Données!$A8,LEFT(Données!$A8,SEARCH($B17,Données!$A8)+SUMPRODUCT(($B17:G17&lt;&gt;"")*LEN($B17:G17))+SUMPRODUCT(($B17:G17&lt;&gt;"")*1)-1),""),1,SEARCH("\",SUBSTITUTE(Données!$A8,LEFT(Données!$A8,SEARCH($B17,Données!$A8)+SUMPRODUCT(($B17:G17&lt;&gt;"")*LEN($B17:G17))+SUMPRODUCT(($B17:G17&lt;&gt;"")*1)),""))),"")</f>
        <v/>
      </c>
      <c r="I17" s="4" t="str">
        <f>IFERROR(MID(SUBSTITUTE(Données!$A8,LEFT(Données!$A8,SEARCH($B17,Données!$A8)+SUMPRODUCT(($B17:H17&lt;&gt;"")*LEN($B17:H17))+SUMPRODUCT(($B17:H17&lt;&gt;"")*1)-1),""),1,SEARCH("\",SUBSTITUTE(Données!$A8,LEFT(Données!$A8,SEARCH($B17,Données!$A8)+SUMPRODUCT(($B17:H17&lt;&gt;"")*LEN($B17:H17))+SUMPRODUCT(($B17:H17&lt;&gt;"")*1)),""))),"")</f>
        <v/>
      </c>
      <c r="J17" s="4" t="str">
        <f>IFERROR(MID(SUBSTITUTE(Données!$A8,LEFT(Données!$A8,SEARCH($B17,Données!$A8)+SUMPRODUCT(($B17:I17&lt;&gt;"")*LEN($B17:I17))+SUMPRODUCT(($B17:I17&lt;&gt;"")*1)-1),""),1,SEARCH("\",SUBSTITUTE(Données!$A8,LEFT(Données!$A8,SEARCH($B17,Données!$A8)+SUMPRODUCT(($B17:I17&lt;&gt;"")*LEN($B17:I17))+SUMPRODUCT(($B17:I17&lt;&gt;"")*1)),""))),"")</f>
        <v/>
      </c>
      <c r="K17" s="4" t="str">
        <f>IFERROR(MID(SUBSTITUTE(Données!$A8,LEFT(Données!$A8,SEARCH($B17,Données!$A8)+SUMPRODUCT(($B17:J17&lt;&gt;"")*LEN($B17:J17))+SUMPRODUCT(($B17:J17&lt;&gt;"")*1)-1),""),1,SEARCH("\",SUBSTITUTE(Données!$A8,LEFT(Données!$A8,SEARCH($B17,Données!$A8)+SUMPRODUCT(($B17:J17&lt;&gt;"")*LEN($B17:J17))+SUMPRODUCT(($B17:J17&lt;&gt;"")*1)),""))),"")</f>
        <v/>
      </c>
      <c r="L17" s="4" t="str">
        <f>IFERROR(MID(SUBSTITUTE(Données!$A8,LEFT(Données!$A8,SEARCH($B17,Données!$A8)+SUMPRODUCT(($B17:K17&lt;&gt;"")*LEN($B17:K17))+SUMPRODUCT(($B17:K17&lt;&gt;"")*1)-1),""),1,SEARCH("\",SUBSTITUTE(Données!$A8,LEFT(Données!$A8,SEARCH($B17,Données!$A8)+SUMPRODUCT(($B17:K17&lt;&gt;"")*LEN($B17:K17))+SUMPRODUCT(($B17:K17&lt;&gt;"")*1)),""))),"")</f>
        <v/>
      </c>
      <c r="M17" s="4" t="str">
        <f>IFERROR(MID(SUBSTITUTE(Données!$A8,LEFT(Données!$A8,SEARCH($B17,Données!$A8)+SUMPRODUCT(($B17:L17&lt;&gt;"")*LEN($B17:L17))+SUMPRODUCT(($B17:L17&lt;&gt;"")*1)-1),""),1,SEARCH("\",SUBSTITUTE(Données!$A8,LEFT(Données!$A8,SEARCH($B17,Données!$A8)+SUMPRODUCT(($B17:L17&lt;&gt;"")*LEN($B17:L17))+SUMPRODUCT(($B17:L17&lt;&gt;"")*1)),""))),"")</f>
        <v/>
      </c>
      <c r="N17" s="4" t="str">
        <f>IFERROR(MID(SUBSTITUTE(Données!$A8,LEFT(Données!$A8,SEARCH($B17,Données!$A8)+SUMPRODUCT(($B17:M17&lt;&gt;"")*LEN($B17:M17))+SUMPRODUCT(($B17:M17&lt;&gt;"")*1)-1),""),1,SEARCH("\",SUBSTITUTE(Données!$A8,LEFT(Données!$A8,SEARCH($B17,Données!$A8)+SUMPRODUCT(($B17:M17&lt;&gt;"")*LEN($B17:M17))+SUMPRODUCT(($B17:M17&lt;&gt;"")*1)),""))),"")</f>
        <v/>
      </c>
      <c r="O17" s="4" t="str">
        <f>IFERROR(MID(SUBSTITUTE(Données!$A8,LEFT(Données!$A8,SEARCH($B17,Données!$A8)+SUMPRODUCT(($B17:N17&lt;&gt;"")*LEN($B17:N17))+SUMPRODUCT(($B17:N17&lt;&gt;"")*1)-1),""),1,SEARCH("\",SUBSTITUTE(Données!$A8,LEFT(Données!$A8,SEARCH($B17,Données!$A8)+SUMPRODUCT(($B17:N17&lt;&gt;"")*LEN($B17:N17))+SUMPRODUCT(($B17:N17&lt;&gt;"")*1)),""))),"")</f>
        <v/>
      </c>
      <c r="P17" s="4" t="str">
        <f>IFERROR(MID(SUBSTITUTE(Données!$A8,LEFT(Données!$A8,SEARCH($B17,Données!$A8)+SUMPRODUCT(($B17:O17&lt;&gt;"")*LEN($B17:O17))+SUMPRODUCT(($B17:O17&lt;&gt;"")*1)-1),""),1,SEARCH("\",SUBSTITUTE(Données!$A8,LEFT(Données!$A8,SEARCH($B17,Données!$A8)+SUMPRODUCT(($B17:O17&lt;&gt;"")*LEN($B17:O17))+SUMPRODUCT(($B17:O17&lt;&gt;"")*1)),""))),"")</f>
        <v/>
      </c>
      <c r="Q17" s="4" t="str">
        <f>IFERROR(MID(SUBSTITUTE(Données!$A8,LEFT(Données!$A8,SEARCH($B17,Données!$A8)+SUMPRODUCT(($B17:P17&lt;&gt;"")*LEN($B17:P17))+SUMPRODUCT(($B17:P17&lt;&gt;"")*1)-1),""),1,SEARCH("\",SUBSTITUTE(Données!$A8,LEFT(Données!$A8,SEARCH($B17,Données!$A8)+SUMPRODUCT(($B17:P17&lt;&gt;"")*LEN($B17:P17))+SUMPRODUCT(($B17:P17&lt;&gt;"")*1)),""))),"")</f>
        <v/>
      </c>
      <c r="R17" s="4" t="str">
        <f>IFERROR(MID(SUBSTITUTE(Données!$A8,LEFT(Données!$A8,SEARCH($B17,Données!$A8)+SUMPRODUCT(($B17:Q17&lt;&gt;"")*LEN($B17:Q17))+SUMPRODUCT(($B17:Q17&lt;&gt;"")*1)-1),""),1,SEARCH("\",SUBSTITUTE(Données!$A8,LEFT(Données!$A8,SEARCH($B17,Données!$A8)+SUMPRODUCT(($B17:Q17&lt;&gt;"")*LEN($B17:Q17))+SUMPRODUCT(($B17:Q17&lt;&gt;"")*1)),""))),"")</f>
        <v/>
      </c>
      <c r="S17" s="4" t="str">
        <f>IFERROR(MID(SUBSTITUTE(Données!$A8,LEFT(Données!$A8,SEARCH($B17,Données!$A8)+SUMPRODUCT(($B17:R17&lt;&gt;"")*LEN($B17:R17))+SUMPRODUCT(($B17:R17&lt;&gt;"")*1)-1),""),1,SEARCH("\",SUBSTITUTE(Données!$A8,LEFT(Données!$A8,SEARCH($B17,Données!$A8)+SUMPRODUCT(($B17:R17&lt;&gt;"")*LEN($B17:R17))+SUMPRODUCT(($B17:R17&lt;&gt;"")*1)),""))),"")</f>
        <v/>
      </c>
      <c r="T17" s="4" t="str">
        <f>IFERROR(MID(SUBSTITUTE(Données!$A8,LEFT(Données!$A8,SEARCH($B17,Données!$A8)+SUMPRODUCT(($B17:S17&lt;&gt;"")*LEN($B17:S17))+SUMPRODUCT(($B17:S17&lt;&gt;"")*1)-1),""),1,SEARCH("\",SUBSTITUTE(Données!$A8,LEFT(Données!$A8,SEARCH($B17,Données!$A8)+SUMPRODUCT(($B17:S17&lt;&gt;"")*LEN($B17:S17))+SUMPRODUCT(($B17:S17&lt;&gt;"")*1)),""))),"")</f>
        <v/>
      </c>
      <c r="U17" s="4" t="str">
        <f>IFERROR(MID(SUBSTITUTE(Données!$A8,LEFT(Données!$A8,SEARCH($B17,Données!$A8)+SUMPRODUCT(($B17:T17&lt;&gt;"")*LEN($B17:T17))+SUMPRODUCT(($B17:T17&lt;&gt;"")*1)-1),""),1,SEARCH("\",SUBSTITUTE(Données!$A8,LEFT(Données!$A8,SEARCH($B17,Données!$A8)+SUMPRODUCT(($B17:T17&lt;&gt;"")*LEN($B17:T17))+SUMPRODUCT(($B17:T17&lt;&gt;"")*1)),""))),"")</f>
        <v/>
      </c>
      <c r="V17" s="4" t="str">
        <f>IFERROR(MID(SUBSTITUTE(Données!$A8,LEFT(Données!$A8,SEARCH($B17,Données!$A8)+SUMPRODUCT(($B17:U17&lt;&gt;"")*LEN($B17:U17))+SUMPRODUCT(($B17:U17&lt;&gt;"")*1)-1),""),1,SEARCH("\",SUBSTITUTE(Données!$A8,LEFT(Données!$A8,SEARCH($B17,Données!$A8)+SUMPRODUCT(($B17:U17&lt;&gt;"")*LEN($B17:U17))+SUMPRODUCT(($B17:U17&lt;&gt;"")*1)),""))),"")</f>
        <v/>
      </c>
      <c r="W17" s="4" t="str">
        <f>IFERROR(MID(SUBSTITUTE(Données!$A8,LEFT(Données!$A8,SEARCH($B17,Données!$A8)+SUMPRODUCT(($B17:V17&lt;&gt;"")*LEN($B17:V17))+SUMPRODUCT(($B17:V17&lt;&gt;"")*1)-1),""),1,SEARCH("\",SUBSTITUTE(Données!$A8,LEFT(Données!$A8,SEARCH($B17,Données!$A8)+SUMPRODUCT(($B17:V17&lt;&gt;"")*LEN($B17:V17))+SUMPRODUCT(($B17:V17&lt;&gt;"")*1)),""))),"")</f>
        <v/>
      </c>
      <c r="X17" s="4" t="str">
        <f>IFERROR(MID(SUBSTITUTE(Données!$A8,LEFT(Données!$A8,SEARCH($B17,Données!$A8)+SUMPRODUCT(($B17:W17&lt;&gt;"")*LEN($B17:W17))+SUMPRODUCT(($B17:W17&lt;&gt;"")*1)-1),""),1,SEARCH("\",SUBSTITUTE(Données!$A8,LEFT(Données!$A8,SEARCH($B17,Données!$A8)+SUMPRODUCT(($B17:W17&lt;&gt;"")*LEN($B17:W17))+SUMPRODUCT(($B17:W17&lt;&gt;"")*1)),""))),"")</f>
        <v/>
      </c>
      <c r="Y17" s="4" t="str">
        <f>IFERROR(MID(SUBSTITUTE(Données!$A8,LEFT(Données!$A8,SEARCH($B17,Données!$A8)+SUMPRODUCT(($B17:X17&lt;&gt;"")*LEN($B17:X17))+SUMPRODUCT(($B17:X17&lt;&gt;"")*1)-1),""),1,SEARCH("\",SUBSTITUTE(Données!$A8,LEFT(Données!$A8,SEARCH($B17,Données!$A8)+SUMPRODUCT(($B17:X17&lt;&gt;"")*LEN($B17:X17))+SUMPRODUCT(($B17:X17&lt;&gt;"")*1)),""))),"")</f>
        <v/>
      </c>
      <c r="Z17" s="4"/>
      <c r="AA17" s="4"/>
      <c r="AB17" s="4" t="str">
        <f>IF(ISBLANK(Données!B8)," ",Données!B8)</f>
        <v>Actus Nom1 société public</v>
      </c>
      <c r="AC17" s="9">
        <f t="shared" si="3"/>
        <v>0</v>
      </c>
      <c r="AD17" s="9">
        <f>IF(ISBLANK(AB17),’ ‘,LEN(AB17))</f>
        <v>25</v>
      </c>
      <c r="AE17" s="9">
        <f t="shared" si="0"/>
        <v>0</v>
      </c>
      <c r="AF17" s="9" t="str">
        <f t="shared" si="1"/>
        <v/>
      </c>
      <c r="AG17" s="4" t="str">
        <f t="shared" si="2"/>
        <v>OK</v>
      </c>
      <c r="AH17" s="7">
        <f>IF(ISBLANK(AE17-128),’ ‘,AE17-128)</f>
        <v>-128</v>
      </c>
      <c r="AI17" s="4" t="str">
        <f>IF(ISBLANK(Données!C8)," ",Données!C8)</f>
        <v>AdminMOA (Supprimer) 548671</v>
      </c>
      <c r="AJ17" s="8" t="str">
        <f>IF(ISBLANK(Données!D8)," ",Données!D8)</f>
        <v>01/02/2008 09:39:58</v>
      </c>
      <c r="AK17" s="4" t="str">
        <f>IF(ISBLANK(Données!E8)," ",Données!E8)</f>
        <v>AdminMOA (Supprimer) 548671</v>
      </c>
      <c r="AL17" s="8" t="str">
        <f>IF(ISBLANK(Données!F8)," ",Données!F8)</f>
        <v>04/08/2015 12:03:10</v>
      </c>
      <c r="AM17" s="4" t="str">
        <f>IF(ISBLANK(Données!G8)," ",Données!G8)</f>
        <v>Channel</v>
      </c>
      <c r="AN17" s="4" t="str">
        <f>IF(ISBLANK(Données!H8)," ",Données!H8)</f>
        <v>0,05</v>
      </c>
      <c r="AO17" s="4" t="str">
        <f>IF(ISBLANK(Données!I8)," ",Données!I8)</f>
        <v>Information</v>
      </c>
      <c r="AP17" s="4" t="str">
        <f>IF(ISBLANK(Données!J8)," ",Données!J8)</f>
        <v/>
      </c>
    </row>
    <row r="18" spans="1:42" x14ac:dyDescent="0.25">
      <c r="A18" s="6" t="s">
        <v>12</v>
      </c>
      <c r="B18" s="4" t="str">
        <f>IFERROR(MID(SUBSTITUTE(Données!$A9,LEFT(Données!$A9,SEARCH($A18,Données!$A9)+SUMPRODUCT(($A18:A18&lt;&gt;"")*LEN($A18:A18))+SUMPRODUCT(($A18:A18&lt;&gt;"")*1)-1),""),1,SEARCH("\",SUBSTITUTE(Données!$A9,LEFT(Données!$A9,SEARCH($A18,Données!$A9)+SUMPRODUCT(($A18:A18&lt;&gt;"")*LEN($A18:A18))+SUMPRODUCT(($A18:A18&lt;&gt;"")*1)),""))),"")</f>
        <v>Structures</v>
      </c>
      <c r="C18" s="4" t="str">
        <f>IFERROR(MID(SUBSTITUTE(Données!$A9,LEFT(Données!$A9,SEARCH($B18,Données!$A9)+SUMPRODUCT(($B18:B18&lt;&gt;"")*LEN($B18:B18))+SUMPRODUCT(($B18:B18&lt;&gt;"")*1)-1),""),1,SEARCH("\",SUBSTITUTE(Données!$A9,LEFT(Données!$A9,SEARCH($B18,Données!$A9)+SUMPRODUCT(($B18:B18&lt;&gt;"")*LEN($B18:B18))+SUMPRODUCT(($B18:B18&lt;&gt;"")*1)),""))),"")</f>
        <v>/Nom1</v>
      </c>
      <c r="D18" s="4" t="str">
        <f>IFERROR(MID(SUBSTITUTE(Données!$A9,LEFT(Données!$A9,SEARCH($B18,Données!$A9)+SUMPRODUCT(($B18:C18&lt;&gt;"")*LEN($B18:C18))+SUMPRODUCT(($B18:C18&lt;&gt;"")*1)-1),""),1,SEARCH("\",SUBSTITUTE(Données!$A9,LEFT(Données!$A9,SEARCH($B18,Données!$A9)+SUMPRODUCT(($B18:C18&lt;&gt;"")*LEN($B18:C18))+SUMPRODUCT(($B18:C18&lt;&gt;"")*1)),""))),"")</f>
        <v>Actus Nom1 société public</v>
      </c>
      <c r="E18" s="4" t="str">
        <f>IFERROR(MID(SUBSTITUTE(Données!$A9,LEFT(Données!$A9,SEARCH($B18,Données!$A9)+SUMPRODUCT(($B18:D18&lt;&gt;"")*LEN($B18:D18))+SUMPRODUCT(($B18:D18&lt;&gt;"")*1)-1),""),1,SEARCH("\",SUBSTITUTE(Données!$A9,LEFT(Données!$A9,SEARCH($B18,Données!$A9)+SUMPRODUCT(($B18:D18&lt;&gt;"")*LEN($B18:D18))+SUMPRODUCT(($B18:D18&lt;&gt;"")*1)),""))),"")</f>
        <v/>
      </c>
      <c r="F18" s="4" t="str">
        <f>IFERROR(MID(SUBSTITUTE(Données!$A9,LEFT(Données!$A9,SEARCH($B18,Données!$A9)+SUMPRODUCT(($B18:E18&lt;&gt;"")*LEN($B18:E18))+SUMPRODUCT(($B18:E18&lt;&gt;"")*1)-1),""),1,SEARCH("\",SUBSTITUTE(Données!$A9,LEFT(Données!$A9,SEARCH($B18,Données!$A9)+SUMPRODUCT(($B18:E18&lt;&gt;"")*LEN($B18:E18))+SUMPRODUCT(($B18:E18&lt;&gt;"")*1)),""))),"")</f>
        <v/>
      </c>
      <c r="G18" s="4" t="str">
        <f>IFERROR(MID(SUBSTITUTE(Données!$A9,LEFT(Données!$A9,SEARCH($B18,Données!$A9)+SUMPRODUCT(($B18:F18&lt;&gt;"")*LEN($B18:F18))+SUMPRODUCT(($B18:F18&lt;&gt;"")*1)-1),""),1,SEARCH("\",SUBSTITUTE(Données!$A9,LEFT(Données!$A9,SEARCH($B18,Données!$A9)+SUMPRODUCT(($B18:F18&lt;&gt;"")*LEN($B18:F18))+SUMPRODUCT(($B18:F18&lt;&gt;"")*1)),""))),"")</f>
        <v/>
      </c>
      <c r="H18" s="4" t="str">
        <f>IFERROR(MID(SUBSTITUTE(Données!$A9,LEFT(Données!$A9,SEARCH($B18,Données!$A9)+SUMPRODUCT(($B18:G18&lt;&gt;"")*LEN($B18:G18))+SUMPRODUCT(($B18:G18&lt;&gt;"")*1)-1),""),1,SEARCH("\",SUBSTITUTE(Données!$A9,LEFT(Données!$A9,SEARCH($B18,Données!$A9)+SUMPRODUCT(($B18:G18&lt;&gt;"")*LEN($B18:G18))+SUMPRODUCT(($B18:G18&lt;&gt;"")*1)),""))),"")</f>
        <v/>
      </c>
      <c r="I18" s="4" t="str">
        <f>IFERROR(MID(SUBSTITUTE(Données!$A9,LEFT(Données!$A9,SEARCH($B18,Données!$A9)+SUMPRODUCT(($B18:H18&lt;&gt;"")*LEN($B18:H18))+SUMPRODUCT(($B18:H18&lt;&gt;"")*1)-1),""),1,SEARCH("\",SUBSTITUTE(Données!$A9,LEFT(Données!$A9,SEARCH($B18,Données!$A9)+SUMPRODUCT(($B18:H18&lt;&gt;"")*LEN($B18:H18))+SUMPRODUCT(($B18:H18&lt;&gt;"")*1)),""))),"")</f>
        <v/>
      </c>
      <c r="J18" s="4" t="str">
        <f>IFERROR(MID(SUBSTITUTE(Données!$A9,LEFT(Données!$A9,SEARCH($B18,Données!$A9)+SUMPRODUCT(($B18:I18&lt;&gt;"")*LEN($B18:I18))+SUMPRODUCT(($B18:I18&lt;&gt;"")*1)-1),""),1,SEARCH("\",SUBSTITUTE(Données!$A9,LEFT(Données!$A9,SEARCH($B18,Données!$A9)+SUMPRODUCT(($B18:I18&lt;&gt;"")*LEN($B18:I18))+SUMPRODUCT(($B18:I18&lt;&gt;"")*1)),""))),"")</f>
        <v/>
      </c>
      <c r="K18" s="4" t="str">
        <f>IFERROR(MID(SUBSTITUTE(Données!$A9,LEFT(Données!$A9,SEARCH($B18,Données!$A9)+SUMPRODUCT(($B18:J18&lt;&gt;"")*LEN($B18:J18))+SUMPRODUCT(($B18:J18&lt;&gt;"")*1)-1),""),1,SEARCH("\",SUBSTITUTE(Données!$A9,LEFT(Données!$A9,SEARCH($B18,Données!$A9)+SUMPRODUCT(($B18:J18&lt;&gt;"")*LEN($B18:J18))+SUMPRODUCT(($B18:J18&lt;&gt;"")*1)),""))),"")</f>
        <v/>
      </c>
      <c r="L18" s="4" t="str">
        <f>IFERROR(MID(SUBSTITUTE(Données!$A9,LEFT(Données!$A9,SEARCH($B18,Données!$A9)+SUMPRODUCT(($B18:K18&lt;&gt;"")*LEN($B18:K18))+SUMPRODUCT(($B18:K18&lt;&gt;"")*1)-1),""),1,SEARCH("\",SUBSTITUTE(Données!$A9,LEFT(Données!$A9,SEARCH($B18,Données!$A9)+SUMPRODUCT(($B18:K18&lt;&gt;"")*LEN($B18:K18))+SUMPRODUCT(($B18:K18&lt;&gt;"")*1)),""))),"")</f>
        <v/>
      </c>
      <c r="M18" s="4" t="str">
        <f>IFERROR(MID(SUBSTITUTE(Données!$A9,LEFT(Données!$A9,SEARCH($B18,Données!$A9)+SUMPRODUCT(($B18:L18&lt;&gt;"")*LEN($B18:L18))+SUMPRODUCT(($B18:L18&lt;&gt;"")*1)-1),""),1,SEARCH("\",SUBSTITUTE(Données!$A9,LEFT(Données!$A9,SEARCH($B18,Données!$A9)+SUMPRODUCT(($B18:L18&lt;&gt;"")*LEN($B18:L18))+SUMPRODUCT(($B18:L18&lt;&gt;"")*1)),""))),"")</f>
        <v/>
      </c>
      <c r="N18" s="4" t="str">
        <f>IFERROR(MID(SUBSTITUTE(Données!$A9,LEFT(Données!$A9,SEARCH($B18,Données!$A9)+SUMPRODUCT(($B18:M18&lt;&gt;"")*LEN($B18:M18))+SUMPRODUCT(($B18:M18&lt;&gt;"")*1)-1),""),1,SEARCH("\",SUBSTITUTE(Données!$A9,LEFT(Données!$A9,SEARCH($B18,Données!$A9)+SUMPRODUCT(($B18:M18&lt;&gt;"")*LEN($B18:M18))+SUMPRODUCT(($B18:M18&lt;&gt;"")*1)),""))),"")</f>
        <v/>
      </c>
      <c r="O18" s="4" t="str">
        <f>IFERROR(MID(SUBSTITUTE(Données!$A9,LEFT(Données!$A9,SEARCH($B18,Données!$A9)+SUMPRODUCT(($B18:N18&lt;&gt;"")*LEN($B18:N18))+SUMPRODUCT(($B18:N18&lt;&gt;"")*1)-1),""),1,SEARCH("\",SUBSTITUTE(Données!$A9,LEFT(Données!$A9,SEARCH($B18,Données!$A9)+SUMPRODUCT(($B18:N18&lt;&gt;"")*LEN($B18:N18))+SUMPRODUCT(($B18:N18&lt;&gt;"")*1)),""))),"")</f>
        <v/>
      </c>
      <c r="P18" s="4" t="str">
        <f>IFERROR(MID(SUBSTITUTE(Données!$A9,LEFT(Données!$A9,SEARCH($B18,Données!$A9)+SUMPRODUCT(($B18:O18&lt;&gt;"")*LEN($B18:O18))+SUMPRODUCT(($B18:O18&lt;&gt;"")*1)-1),""),1,SEARCH("\",SUBSTITUTE(Données!$A9,LEFT(Données!$A9,SEARCH($B18,Données!$A9)+SUMPRODUCT(($B18:O18&lt;&gt;"")*LEN($B18:O18))+SUMPRODUCT(($B18:O18&lt;&gt;"")*1)),""))),"")</f>
        <v/>
      </c>
      <c r="Q18" s="4" t="str">
        <f>IFERROR(MID(SUBSTITUTE(Données!$A9,LEFT(Données!$A9,SEARCH($B18,Données!$A9)+SUMPRODUCT(($B18:P18&lt;&gt;"")*LEN($B18:P18))+SUMPRODUCT(($B18:P18&lt;&gt;"")*1)-1),""),1,SEARCH("\",SUBSTITUTE(Données!$A9,LEFT(Données!$A9,SEARCH($B18,Données!$A9)+SUMPRODUCT(($B18:P18&lt;&gt;"")*LEN($B18:P18))+SUMPRODUCT(($B18:P18&lt;&gt;"")*1)),""))),"")</f>
        <v/>
      </c>
      <c r="R18" s="4" t="str">
        <f>IFERROR(MID(SUBSTITUTE(Données!$A9,LEFT(Données!$A9,SEARCH($B18,Données!$A9)+SUMPRODUCT(($B18:Q18&lt;&gt;"")*LEN($B18:Q18))+SUMPRODUCT(($B18:Q18&lt;&gt;"")*1)-1),""),1,SEARCH("\",SUBSTITUTE(Données!$A9,LEFT(Données!$A9,SEARCH($B18,Données!$A9)+SUMPRODUCT(($B18:Q18&lt;&gt;"")*LEN($B18:Q18))+SUMPRODUCT(($B18:Q18&lt;&gt;"")*1)),""))),"")</f>
        <v/>
      </c>
      <c r="S18" s="4" t="str">
        <f>IFERROR(MID(SUBSTITUTE(Données!$A9,LEFT(Données!$A9,SEARCH($B18,Données!$A9)+SUMPRODUCT(($B18:R18&lt;&gt;"")*LEN($B18:R18))+SUMPRODUCT(($B18:R18&lt;&gt;"")*1)-1),""),1,SEARCH("\",SUBSTITUTE(Données!$A9,LEFT(Données!$A9,SEARCH($B18,Données!$A9)+SUMPRODUCT(($B18:R18&lt;&gt;"")*LEN($B18:R18))+SUMPRODUCT(($B18:R18&lt;&gt;"")*1)),""))),"")</f>
        <v/>
      </c>
      <c r="T18" s="4" t="str">
        <f>IFERROR(MID(SUBSTITUTE(Données!$A9,LEFT(Données!$A9,SEARCH($B18,Données!$A9)+SUMPRODUCT(($B18:S18&lt;&gt;"")*LEN($B18:S18))+SUMPRODUCT(($B18:S18&lt;&gt;"")*1)-1),""),1,SEARCH("\",SUBSTITUTE(Données!$A9,LEFT(Données!$A9,SEARCH($B18,Données!$A9)+SUMPRODUCT(($B18:S18&lt;&gt;"")*LEN($B18:S18))+SUMPRODUCT(($B18:S18&lt;&gt;"")*1)),""))),"")</f>
        <v/>
      </c>
      <c r="U18" s="4" t="str">
        <f>IFERROR(MID(SUBSTITUTE(Données!$A9,LEFT(Données!$A9,SEARCH($B18,Données!$A9)+SUMPRODUCT(($B18:T18&lt;&gt;"")*LEN($B18:T18))+SUMPRODUCT(($B18:T18&lt;&gt;"")*1)-1),""),1,SEARCH("\",SUBSTITUTE(Données!$A9,LEFT(Données!$A9,SEARCH($B18,Données!$A9)+SUMPRODUCT(($B18:T18&lt;&gt;"")*LEN($B18:T18))+SUMPRODUCT(($B18:T18&lt;&gt;"")*1)),""))),"")</f>
        <v/>
      </c>
      <c r="V18" s="4" t="str">
        <f>IFERROR(MID(SUBSTITUTE(Données!$A9,LEFT(Données!$A9,SEARCH($B18,Données!$A9)+SUMPRODUCT(($B18:U18&lt;&gt;"")*LEN($B18:U18))+SUMPRODUCT(($B18:U18&lt;&gt;"")*1)-1),""),1,SEARCH("\",SUBSTITUTE(Données!$A9,LEFT(Données!$A9,SEARCH($B18,Données!$A9)+SUMPRODUCT(($B18:U18&lt;&gt;"")*LEN($B18:U18))+SUMPRODUCT(($B18:U18&lt;&gt;"")*1)),""))),"")</f>
        <v/>
      </c>
      <c r="W18" s="4" t="str">
        <f>IFERROR(MID(SUBSTITUTE(Données!$A9,LEFT(Données!$A9,SEARCH($B18,Données!$A9)+SUMPRODUCT(($B18:V18&lt;&gt;"")*LEN($B18:V18))+SUMPRODUCT(($B18:V18&lt;&gt;"")*1)-1),""),1,SEARCH("\",SUBSTITUTE(Données!$A9,LEFT(Données!$A9,SEARCH($B18,Données!$A9)+SUMPRODUCT(($B18:V18&lt;&gt;"")*LEN($B18:V18))+SUMPRODUCT(($B18:V18&lt;&gt;"")*1)),""))),"")</f>
        <v/>
      </c>
      <c r="X18" s="4" t="str">
        <f>IFERROR(MID(SUBSTITUTE(Données!$A9,LEFT(Données!$A9,SEARCH($B18,Données!$A9)+SUMPRODUCT(($B18:W18&lt;&gt;"")*LEN($B18:W18))+SUMPRODUCT(($B18:W18&lt;&gt;"")*1)-1),""),1,SEARCH("\",SUBSTITUTE(Données!$A9,LEFT(Données!$A9,SEARCH($B18,Données!$A9)+SUMPRODUCT(($B18:W18&lt;&gt;"")*LEN($B18:W18))+SUMPRODUCT(($B18:W18&lt;&gt;"")*1)),""))),"")</f>
        <v/>
      </c>
      <c r="Y18" s="4" t="str">
        <f>IFERROR(MID(SUBSTITUTE(Données!$A9,LEFT(Données!$A9,SEARCH($B18,Données!$A9)+SUMPRODUCT(($B18:X18&lt;&gt;"")*LEN($B18:X18))+SUMPRODUCT(($B18:X18&lt;&gt;"")*1)-1),""),1,SEARCH("\",SUBSTITUTE(Données!$A9,LEFT(Données!$A9,SEARCH($B18,Données!$A9)+SUMPRODUCT(($B18:X18&lt;&gt;"")*LEN($B18:X18))+SUMPRODUCT(($B18:X18&lt;&gt;"")*1)),""))),"")</f>
        <v/>
      </c>
      <c r="Z18" s="4"/>
      <c r="AA18" s="4"/>
      <c r="AB18" s="4" t="str">
        <f>IF(ISBLANK(Données!B9)," ",Données!B9)</f>
        <v>Du nouveau dans les indices Psd !</v>
      </c>
      <c r="AC18" s="4">
        <f t="shared" si="3"/>
        <v>1</v>
      </c>
      <c r="AD18" s="4">
        <f>IF(ISBLANK(AB18),’ ‘,LEN(AB18))</f>
        <v>33</v>
      </c>
      <c r="AE18" s="4">
        <f t="shared" si="0"/>
        <v>0</v>
      </c>
      <c r="AF18" s="4" t="str">
        <f t="shared" si="1"/>
        <v/>
      </c>
      <c r="AG18" s="4" t="str">
        <f t="shared" ref="AG18:AG35" si="4">IFERROR(IF(AH18&gt;0,"NOK","OK"),"")</f>
        <v>OK</v>
      </c>
      <c r="AH18" s="7">
        <f>IF(ISBLANK(AE18-128),’ ‘,AE18-128)</f>
        <v>-128</v>
      </c>
      <c r="AI18" s="4" t="str">
        <f>IF(ISBLANK(Données!C9)," ",Données!C9)</f>
        <v>capelv</v>
      </c>
      <c r="AJ18" s="8" t="str">
        <f>IF(ISBLANK(Données!D9)," ",Données!D9)</f>
        <v>22/06/2015 16:44:39</v>
      </c>
      <c r="AK18" s="4" t="str">
        <f>IF(ISBLANK(Données!E9)," ",Données!E9)</f>
        <v>capelv</v>
      </c>
      <c r="AL18" s="8" t="str">
        <f>IF(ISBLANK(Données!F9)," ",Données!F9)</f>
        <v>22/06/2015 16:44:39</v>
      </c>
      <c r="AM18" s="4" t="str">
        <f>IF(ISBLANK(Données!G9)," ",Données!G9)</f>
        <v>News</v>
      </c>
      <c r="AN18" s="4" t="str">
        <f>IF(ISBLANK(Données!H9)," ",Données!H9)</f>
        <v>0,05</v>
      </c>
      <c r="AO18" s="4" t="str">
        <f>IF(ISBLANK(Données!I9)," ",Données!I9)</f>
        <v>Information</v>
      </c>
      <c r="AP18" s="4" t="str">
        <f>IF(ISBLANK(Données!J9)," ",Données!J9)</f>
        <v/>
      </c>
    </row>
    <row r="19" spans="1:42" x14ac:dyDescent="0.25">
      <c r="A19" s="6" t="s">
        <v>12</v>
      </c>
      <c r="B19" s="4" t="str">
        <f>IFERROR(MID(SUBSTITUTE(Données!$A10,LEFT(Données!$A10,SEARCH($A19,Données!$A10)+SUMPRODUCT(($A19:A19&lt;&gt;"")*LEN($A19:A19))+SUMPRODUCT(($A19:A19&lt;&gt;"")*1)-1),""),1,SEARCH("\",SUBSTITUTE(Données!$A10,LEFT(Données!$A10,SEARCH($A19,Données!$A10)+SUMPRODUCT(($A19:A19&lt;&gt;"")*LEN($A19:A19))+SUMPRODUCT(($A19:A19&lt;&gt;"")*1)),""))),"")</f>
        <v>Structures</v>
      </c>
      <c r="C19" s="4" t="str">
        <f>IFERROR(MID(SUBSTITUTE(Données!$A10,LEFT(Données!$A10,SEARCH($B19,Données!$A10)+SUMPRODUCT(($B19:B19&lt;&gt;"")*LEN($B19:B19))+SUMPRODUCT(($B19:B19&lt;&gt;"")*1)-1),""),1,SEARCH("\",SUBSTITUTE(Données!$A10,LEFT(Données!$A10,SEARCH($B19,Données!$A10)+SUMPRODUCT(($B19:B19&lt;&gt;"")*LEN($B19:B19))+SUMPRODUCT(($B19:B19&lt;&gt;"")*1)),""))),"")</f>
        <v>/Nom1</v>
      </c>
      <c r="D19" s="4" t="str">
        <f>IFERROR(MID(SUBSTITUTE(Données!$A10,LEFT(Données!$A10,SEARCH($B19,Données!$A10)+SUMPRODUCT(($B19:C19&lt;&gt;"")*LEN($B19:C19))+SUMPRODUCT(($B19:C19&lt;&gt;"")*1)-1),""),1,SEARCH("\",SUBSTITUTE(Données!$A10,LEFT(Données!$A10,SEARCH($B19,Données!$A10)+SUMPRODUCT(($B19:C19&lt;&gt;"")*LEN($B19:C19))+SUMPRODUCT(($B19:C19&lt;&gt;"")*1)),""))),"")</f>
        <v>Actus Nom1 société public</v>
      </c>
      <c r="E19" s="4" t="str">
        <f>IFERROR(MID(SUBSTITUTE(Données!$A10,LEFT(Données!$A10,SEARCH($B19,Données!$A10)+SUMPRODUCT(($B19:D19&lt;&gt;"")*LEN($B19:D19))+SUMPRODUCT(($B19:D19&lt;&gt;"")*1)-1),""),1,SEARCH("\",SUBSTITUTE(Données!$A10,LEFT(Données!$A10,SEARCH($B19,Données!$A10)+SUMPRODUCT(($B19:D19&lt;&gt;"")*LEN($B19:D19))+SUMPRODUCT(($B19:D19&lt;&gt;"")*1)),""))),"")</f>
        <v/>
      </c>
      <c r="F19" s="4" t="str">
        <f>IFERROR(MID(SUBSTITUTE(Données!$A10,LEFT(Données!$A10,SEARCH($B19,Données!$A10)+SUMPRODUCT(($B19:E19&lt;&gt;"")*LEN($B19:E19))+SUMPRODUCT(($B19:E19&lt;&gt;"")*1)-1),""),1,SEARCH("\",SUBSTITUTE(Données!$A10,LEFT(Données!$A10,SEARCH($B19,Données!$A10)+SUMPRODUCT(($B19:E19&lt;&gt;"")*LEN($B19:E19))+SUMPRODUCT(($B19:E19&lt;&gt;"")*1)),""))),"")</f>
        <v/>
      </c>
      <c r="G19" s="4" t="str">
        <f>IFERROR(MID(SUBSTITUTE(Données!$A10,LEFT(Données!$A10,SEARCH($B19,Données!$A10)+SUMPRODUCT(($B19:F19&lt;&gt;"")*LEN($B19:F19))+SUMPRODUCT(($B19:F19&lt;&gt;"")*1)-1),""),1,SEARCH("\",SUBSTITUTE(Données!$A10,LEFT(Données!$A10,SEARCH($B19,Données!$A10)+SUMPRODUCT(($B19:F19&lt;&gt;"")*LEN($B19:F19))+SUMPRODUCT(($B19:F19&lt;&gt;"")*1)),""))),"")</f>
        <v/>
      </c>
      <c r="H19" s="4" t="str">
        <f>IFERROR(MID(SUBSTITUTE(Données!$A10,LEFT(Données!$A10,SEARCH($B19,Données!$A10)+SUMPRODUCT(($B19:G19&lt;&gt;"")*LEN($B19:G19))+SUMPRODUCT(($B19:G19&lt;&gt;"")*1)-1),""),1,SEARCH("\",SUBSTITUTE(Données!$A10,LEFT(Données!$A10,SEARCH($B19,Données!$A10)+SUMPRODUCT(($B19:G19&lt;&gt;"")*LEN($B19:G19))+SUMPRODUCT(($B19:G19&lt;&gt;"")*1)),""))),"")</f>
        <v/>
      </c>
      <c r="I19" s="4" t="str">
        <f>IFERROR(MID(SUBSTITUTE(Données!$A10,LEFT(Données!$A10,SEARCH($B19,Données!$A10)+SUMPRODUCT(($B19:H19&lt;&gt;"")*LEN($B19:H19))+SUMPRODUCT(($B19:H19&lt;&gt;"")*1)-1),""),1,SEARCH("\",SUBSTITUTE(Données!$A10,LEFT(Données!$A10,SEARCH($B19,Données!$A10)+SUMPRODUCT(($B19:H19&lt;&gt;"")*LEN($B19:H19))+SUMPRODUCT(($B19:H19&lt;&gt;"")*1)),""))),"")</f>
        <v/>
      </c>
      <c r="J19" s="4" t="str">
        <f>IFERROR(MID(SUBSTITUTE(Données!$A10,LEFT(Données!$A10,SEARCH($B19,Données!$A10)+SUMPRODUCT(($B19:I19&lt;&gt;"")*LEN($B19:I19))+SUMPRODUCT(($B19:I19&lt;&gt;"")*1)-1),""),1,SEARCH("\",SUBSTITUTE(Données!$A10,LEFT(Données!$A10,SEARCH($B19,Données!$A10)+SUMPRODUCT(($B19:I19&lt;&gt;"")*LEN($B19:I19))+SUMPRODUCT(($B19:I19&lt;&gt;"")*1)),""))),"")</f>
        <v/>
      </c>
      <c r="K19" s="4" t="str">
        <f>IFERROR(MID(SUBSTITUTE(Données!$A10,LEFT(Données!$A10,SEARCH($B19,Données!$A10)+SUMPRODUCT(($B19:J19&lt;&gt;"")*LEN($B19:J19))+SUMPRODUCT(($B19:J19&lt;&gt;"")*1)-1),""),1,SEARCH("\",SUBSTITUTE(Données!$A10,LEFT(Données!$A10,SEARCH($B19,Données!$A10)+SUMPRODUCT(($B19:J19&lt;&gt;"")*LEN($B19:J19))+SUMPRODUCT(($B19:J19&lt;&gt;"")*1)),""))),"")</f>
        <v/>
      </c>
      <c r="L19" s="4" t="str">
        <f>IFERROR(MID(SUBSTITUTE(Données!$A10,LEFT(Données!$A10,SEARCH($B19,Données!$A10)+SUMPRODUCT(($B19:K19&lt;&gt;"")*LEN($B19:K19))+SUMPRODUCT(($B19:K19&lt;&gt;"")*1)-1),""),1,SEARCH("\",SUBSTITUTE(Données!$A10,LEFT(Données!$A10,SEARCH($B19,Données!$A10)+SUMPRODUCT(($B19:K19&lt;&gt;"")*LEN($B19:K19))+SUMPRODUCT(($B19:K19&lt;&gt;"")*1)),""))),"")</f>
        <v/>
      </c>
      <c r="M19" s="4" t="str">
        <f>IFERROR(MID(SUBSTITUTE(Données!$A10,LEFT(Données!$A10,SEARCH($B19,Données!$A10)+SUMPRODUCT(($B19:L19&lt;&gt;"")*LEN($B19:L19))+SUMPRODUCT(($B19:L19&lt;&gt;"")*1)-1),""),1,SEARCH("\",SUBSTITUTE(Données!$A10,LEFT(Données!$A10,SEARCH($B19,Données!$A10)+SUMPRODUCT(($B19:L19&lt;&gt;"")*LEN($B19:L19))+SUMPRODUCT(($B19:L19&lt;&gt;"")*1)),""))),"")</f>
        <v/>
      </c>
      <c r="N19" s="4" t="str">
        <f>IFERROR(MID(SUBSTITUTE(Données!$A10,LEFT(Données!$A10,SEARCH($B19,Données!$A10)+SUMPRODUCT(($B19:M19&lt;&gt;"")*LEN($B19:M19))+SUMPRODUCT(($B19:M19&lt;&gt;"")*1)-1),""),1,SEARCH("\",SUBSTITUTE(Données!$A10,LEFT(Données!$A10,SEARCH($B19,Données!$A10)+SUMPRODUCT(($B19:M19&lt;&gt;"")*LEN($B19:M19))+SUMPRODUCT(($B19:M19&lt;&gt;"")*1)),""))),"")</f>
        <v/>
      </c>
      <c r="O19" s="4" t="str">
        <f>IFERROR(MID(SUBSTITUTE(Données!$A10,LEFT(Données!$A10,SEARCH($B19,Données!$A10)+SUMPRODUCT(($B19:N19&lt;&gt;"")*LEN($B19:N19))+SUMPRODUCT(($B19:N19&lt;&gt;"")*1)-1),""),1,SEARCH("\",SUBSTITUTE(Données!$A10,LEFT(Données!$A10,SEARCH($B19,Données!$A10)+SUMPRODUCT(($B19:N19&lt;&gt;"")*LEN($B19:N19))+SUMPRODUCT(($B19:N19&lt;&gt;"")*1)),""))),"")</f>
        <v/>
      </c>
      <c r="P19" s="4" t="str">
        <f>IFERROR(MID(SUBSTITUTE(Données!$A10,LEFT(Données!$A10,SEARCH($B19,Données!$A10)+SUMPRODUCT(($B19:O19&lt;&gt;"")*LEN($B19:O19))+SUMPRODUCT(($B19:O19&lt;&gt;"")*1)-1),""),1,SEARCH("\",SUBSTITUTE(Données!$A10,LEFT(Données!$A10,SEARCH($B19,Données!$A10)+SUMPRODUCT(($B19:O19&lt;&gt;"")*LEN($B19:O19))+SUMPRODUCT(($B19:O19&lt;&gt;"")*1)),""))),"")</f>
        <v/>
      </c>
      <c r="Q19" s="4" t="str">
        <f>IFERROR(MID(SUBSTITUTE(Données!$A10,LEFT(Données!$A10,SEARCH($B19,Données!$A10)+SUMPRODUCT(($B19:P19&lt;&gt;"")*LEN($B19:P19))+SUMPRODUCT(($B19:P19&lt;&gt;"")*1)-1),""),1,SEARCH("\",SUBSTITUTE(Données!$A10,LEFT(Données!$A10,SEARCH($B19,Données!$A10)+SUMPRODUCT(($B19:P19&lt;&gt;"")*LEN($B19:P19))+SUMPRODUCT(($B19:P19&lt;&gt;"")*1)),""))),"")</f>
        <v/>
      </c>
      <c r="R19" s="4" t="str">
        <f>IFERROR(MID(SUBSTITUTE(Données!$A10,LEFT(Données!$A10,SEARCH($B19,Données!$A10)+SUMPRODUCT(($B19:Q19&lt;&gt;"")*LEN($B19:Q19))+SUMPRODUCT(($B19:Q19&lt;&gt;"")*1)-1),""),1,SEARCH("\",SUBSTITUTE(Données!$A10,LEFT(Données!$A10,SEARCH($B19,Données!$A10)+SUMPRODUCT(($B19:Q19&lt;&gt;"")*LEN($B19:Q19))+SUMPRODUCT(($B19:Q19&lt;&gt;"")*1)),""))),"")</f>
        <v/>
      </c>
      <c r="S19" s="4" t="str">
        <f>IFERROR(MID(SUBSTITUTE(Données!$A10,LEFT(Données!$A10,SEARCH($B19,Données!$A10)+SUMPRODUCT(($B19:R19&lt;&gt;"")*LEN($B19:R19))+SUMPRODUCT(($B19:R19&lt;&gt;"")*1)-1),""),1,SEARCH("\",SUBSTITUTE(Données!$A10,LEFT(Données!$A10,SEARCH($B19,Données!$A10)+SUMPRODUCT(($B19:R19&lt;&gt;"")*LEN($B19:R19))+SUMPRODUCT(($B19:R19&lt;&gt;"")*1)),""))),"")</f>
        <v/>
      </c>
      <c r="T19" s="4" t="str">
        <f>IFERROR(MID(SUBSTITUTE(Données!$A10,LEFT(Données!$A10,SEARCH($B19,Données!$A10)+SUMPRODUCT(($B19:S19&lt;&gt;"")*LEN($B19:S19))+SUMPRODUCT(($B19:S19&lt;&gt;"")*1)-1),""),1,SEARCH("\",SUBSTITUTE(Données!$A10,LEFT(Données!$A10,SEARCH($B19,Données!$A10)+SUMPRODUCT(($B19:S19&lt;&gt;"")*LEN($B19:S19))+SUMPRODUCT(($B19:S19&lt;&gt;"")*1)),""))),"")</f>
        <v/>
      </c>
      <c r="U19" s="4" t="str">
        <f>IFERROR(MID(SUBSTITUTE(Données!$A10,LEFT(Données!$A10,SEARCH($B19,Données!$A10)+SUMPRODUCT(($B19:T19&lt;&gt;"")*LEN($B19:T19))+SUMPRODUCT(($B19:T19&lt;&gt;"")*1)-1),""),1,SEARCH("\",SUBSTITUTE(Données!$A10,LEFT(Données!$A10,SEARCH($B19,Données!$A10)+SUMPRODUCT(($B19:T19&lt;&gt;"")*LEN($B19:T19))+SUMPRODUCT(($B19:T19&lt;&gt;"")*1)),""))),"")</f>
        <v/>
      </c>
      <c r="V19" s="4" t="str">
        <f>IFERROR(MID(SUBSTITUTE(Données!$A10,LEFT(Données!$A10,SEARCH($B19,Données!$A10)+SUMPRODUCT(($B19:U19&lt;&gt;"")*LEN($B19:U19))+SUMPRODUCT(($B19:U19&lt;&gt;"")*1)-1),""),1,SEARCH("\",SUBSTITUTE(Données!$A10,LEFT(Données!$A10,SEARCH($B19,Données!$A10)+SUMPRODUCT(($B19:U19&lt;&gt;"")*LEN($B19:U19))+SUMPRODUCT(($B19:U19&lt;&gt;"")*1)),""))),"")</f>
        <v/>
      </c>
      <c r="W19" s="4" t="str">
        <f>IFERROR(MID(SUBSTITUTE(Données!$A10,LEFT(Données!$A10,SEARCH($B19,Données!$A10)+SUMPRODUCT(($B19:V19&lt;&gt;"")*LEN($B19:V19))+SUMPRODUCT(($B19:V19&lt;&gt;"")*1)-1),""),1,SEARCH("\",SUBSTITUTE(Données!$A10,LEFT(Données!$A10,SEARCH($B19,Données!$A10)+SUMPRODUCT(($B19:V19&lt;&gt;"")*LEN($B19:V19))+SUMPRODUCT(($B19:V19&lt;&gt;"")*1)),""))),"")</f>
        <v/>
      </c>
      <c r="X19" s="4" t="str">
        <f>IFERROR(MID(SUBSTITUTE(Données!$A10,LEFT(Données!$A10,SEARCH($B19,Données!$A10)+SUMPRODUCT(($B19:W19&lt;&gt;"")*LEN($B19:W19))+SUMPRODUCT(($B19:W19&lt;&gt;"")*1)-1),""),1,SEARCH("\",SUBSTITUTE(Données!$A10,LEFT(Données!$A10,SEARCH($B19,Données!$A10)+SUMPRODUCT(($B19:W19&lt;&gt;"")*LEN($B19:W19))+SUMPRODUCT(($B19:W19&lt;&gt;"")*1)),""))),"")</f>
        <v/>
      </c>
      <c r="Y19" s="4" t="str">
        <f>IFERROR(MID(SUBSTITUTE(Données!$A10,LEFT(Données!$A10,SEARCH($B19,Données!$A10)+SUMPRODUCT(($B19:X19&lt;&gt;"")*LEN($B19:X19))+SUMPRODUCT(($B19:X19&lt;&gt;"")*1)-1),""),1,SEARCH("\",SUBSTITUTE(Données!$A10,LEFT(Données!$A10,SEARCH($B19,Données!$A10)+SUMPRODUCT(($B19:X19&lt;&gt;"")*LEN($B19:X19))+SUMPRODUCT(($B19:X19&lt;&gt;"")*1)),""))),"")</f>
        <v/>
      </c>
      <c r="Z19" s="4"/>
      <c r="AA19" s="4"/>
      <c r="AB19" s="4" t="str">
        <f>IF(ISBLANK(Données!B10)," ",Données!B10)</f>
        <v>essai</v>
      </c>
      <c r="AC19" s="4">
        <f t="shared" si="3"/>
        <v>1</v>
      </c>
      <c r="AD19" s="4">
        <f>IF(ISBLANK(AB19),’ ‘,LEN(AB19))</f>
        <v>5</v>
      </c>
      <c r="AE19" s="4">
        <f t="shared" si="0"/>
        <v>0</v>
      </c>
      <c r="AF19" s="4" t="str">
        <f t="shared" si="1"/>
        <v/>
      </c>
      <c r="AG19" s="4" t="str">
        <f t="shared" si="4"/>
        <v>OK</v>
      </c>
      <c r="AH19" s="7">
        <f>IF(ISBLANK(AE19-128),’ ‘,AE19-128)</f>
        <v>-128</v>
      </c>
      <c r="AI19" s="4" t="str">
        <f>IF(ISBLANK(Données!C10)," ",Données!C10)</f>
        <v>capelv</v>
      </c>
      <c r="AJ19" s="8" t="str">
        <f>IF(ISBLANK(Données!D10)," ",Données!D10)</f>
        <v>03/08/2015 15:39:23</v>
      </c>
      <c r="AK19" s="4" t="str">
        <f>IF(ISBLANK(Données!E10)," ",Données!E10)</f>
        <v>capelv</v>
      </c>
      <c r="AL19" s="8" t="str">
        <f>IF(ISBLANK(Données!F10)," ",Données!F10)</f>
        <v>03/08/2015 15:39:23</v>
      </c>
      <c r="AM19" s="4" t="str">
        <f>IF(ISBLANK(Données!G10)," ",Données!G10)</f>
        <v>News</v>
      </c>
      <c r="AN19" s="4" t="str">
        <f>IF(ISBLANK(Données!H10)," ",Données!H10)</f>
        <v>0,05</v>
      </c>
      <c r="AO19" s="4" t="str">
        <f>IF(ISBLANK(Données!I10)," ",Données!I10)</f>
        <v>Information</v>
      </c>
      <c r="AP19" s="4" t="str">
        <f>IF(ISBLANK(Données!J10)," ",Données!J10)</f>
        <v/>
      </c>
    </row>
    <row r="20" spans="1:42" x14ac:dyDescent="0.25">
      <c r="A20" s="6" t="s">
        <v>12</v>
      </c>
      <c r="B20" s="4" t="str">
        <f>IFERROR(MID(SUBSTITUTE(Données!$A11,LEFT(Données!$A11,SEARCH($A20,Données!$A11)+SUMPRODUCT(($A20:A20&lt;&gt;"")*LEN($A20:A20))+SUMPRODUCT(($A20:A20&lt;&gt;"")*1)-1),""),1,SEARCH("\",SUBSTITUTE(Données!$A11,LEFT(Données!$A11,SEARCH($A20,Données!$A11)+SUMPRODUCT(($A20:A20&lt;&gt;"")*LEN($A20:A20))+SUMPRODUCT(($A20:A20&lt;&gt;"")*1)),""))),"")</f>
        <v>Structures</v>
      </c>
      <c r="C20" s="4" t="str">
        <f>IFERROR(MID(SUBSTITUTE(Données!$A11,LEFT(Données!$A11,SEARCH($B20,Données!$A11)+SUMPRODUCT(($B20:B20&lt;&gt;"")*LEN($B20:B20))+SUMPRODUCT(($B20:B20&lt;&gt;"")*1)-1),""),1,SEARCH("\",SUBSTITUTE(Données!$A11,LEFT(Données!$A11,SEARCH($B20,Données!$A11)+SUMPRODUCT(($B20:B20&lt;&gt;"")*LEN($B20:B20))+SUMPRODUCT(($B20:B20&lt;&gt;"")*1)),""))),"")</f>
        <v>/Nom1</v>
      </c>
      <c r="D20" s="4" t="str">
        <f>IFERROR(MID(SUBSTITUTE(Données!$A11,LEFT(Données!$A11,SEARCH($B20,Données!$A11)+SUMPRODUCT(($B20:C20&lt;&gt;"")*LEN($B20:C20))+SUMPRODUCT(($B20:C20&lt;&gt;"")*1)-1),""),1,SEARCH("\",SUBSTITUTE(Données!$A11,LEFT(Données!$A11,SEARCH($B20,Données!$A11)+SUMPRODUCT(($B20:C20&lt;&gt;"")*LEN($B20:C20))+SUMPRODUCT(($B20:C20&lt;&gt;"")*1)),""))),"")</f>
        <v>Actus Nom1 société public</v>
      </c>
      <c r="E20" s="4" t="str">
        <f>IFERROR(MID(SUBSTITUTE(Données!$A11,LEFT(Données!$A11,SEARCH($B20,Données!$A11)+SUMPRODUCT(($B20:D20&lt;&gt;"")*LEN($B20:D20))+SUMPRODUCT(($B20:D20&lt;&gt;"")*1)-1),""),1,SEARCH("\",SUBSTITUTE(Données!$A11,LEFT(Données!$A11,SEARCH($B20,Données!$A11)+SUMPRODUCT(($B20:D20&lt;&gt;"")*LEN($B20:D20))+SUMPRODUCT(($B20:D20&lt;&gt;"")*1)),""))),"")</f>
        <v/>
      </c>
      <c r="F20" s="4" t="str">
        <f>IFERROR(MID(SUBSTITUTE(Données!$A11,LEFT(Données!$A11,SEARCH($B20,Données!$A11)+SUMPRODUCT(($B20:E20&lt;&gt;"")*LEN($B20:E20))+SUMPRODUCT(($B20:E20&lt;&gt;"")*1)-1),""),1,SEARCH("\",SUBSTITUTE(Données!$A11,LEFT(Données!$A11,SEARCH($B20,Données!$A11)+SUMPRODUCT(($B20:E20&lt;&gt;"")*LEN($B20:E20))+SUMPRODUCT(($B20:E20&lt;&gt;"")*1)),""))),"")</f>
        <v/>
      </c>
      <c r="G20" s="4" t="str">
        <f>IFERROR(MID(SUBSTITUTE(Données!$A11,LEFT(Données!$A11,SEARCH($B20,Données!$A11)+SUMPRODUCT(($B20:F20&lt;&gt;"")*LEN($B20:F20))+SUMPRODUCT(($B20:F20&lt;&gt;"")*1)-1),""),1,SEARCH("\",SUBSTITUTE(Données!$A11,LEFT(Données!$A11,SEARCH($B20,Données!$A11)+SUMPRODUCT(($B20:F20&lt;&gt;"")*LEN($B20:F20))+SUMPRODUCT(($B20:F20&lt;&gt;"")*1)),""))),"")</f>
        <v/>
      </c>
      <c r="H20" s="4" t="str">
        <f>IFERROR(MID(SUBSTITUTE(Données!$A11,LEFT(Données!$A11,SEARCH($B20,Données!$A11)+SUMPRODUCT(($B20:G20&lt;&gt;"")*LEN($B20:G20))+SUMPRODUCT(($B20:G20&lt;&gt;"")*1)-1),""),1,SEARCH("\",SUBSTITUTE(Données!$A11,LEFT(Données!$A11,SEARCH($B20,Données!$A11)+SUMPRODUCT(($B20:G20&lt;&gt;"")*LEN($B20:G20))+SUMPRODUCT(($B20:G20&lt;&gt;"")*1)),""))),"")</f>
        <v/>
      </c>
      <c r="I20" s="4" t="str">
        <f>IFERROR(MID(SUBSTITUTE(Données!$A11,LEFT(Données!$A11,SEARCH($B20,Données!$A11)+SUMPRODUCT(($B20:H20&lt;&gt;"")*LEN($B20:H20))+SUMPRODUCT(($B20:H20&lt;&gt;"")*1)-1),""),1,SEARCH("\",SUBSTITUTE(Données!$A11,LEFT(Données!$A11,SEARCH($B20,Données!$A11)+SUMPRODUCT(($B20:H20&lt;&gt;"")*LEN($B20:H20))+SUMPRODUCT(($B20:H20&lt;&gt;"")*1)),""))),"")</f>
        <v/>
      </c>
      <c r="J20" s="4" t="str">
        <f>IFERROR(MID(SUBSTITUTE(Données!$A11,LEFT(Données!$A11,SEARCH($B20,Données!$A11)+SUMPRODUCT(($B20:I20&lt;&gt;"")*LEN($B20:I20))+SUMPRODUCT(($B20:I20&lt;&gt;"")*1)-1),""),1,SEARCH("\",SUBSTITUTE(Données!$A11,LEFT(Données!$A11,SEARCH($B20,Données!$A11)+SUMPRODUCT(($B20:I20&lt;&gt;"")*LEN($B20:I20))+SUMPRODUCT(($B20:I20&lt;&gt;"")*1)),""))),"")</f>
        <v/>
      </c>
      <c r="K20" s="4" t="str">
        <f>IFERROR(MID(SUBSTITUTE(Données!$A11,LEFT(Données!$A11,SEARCH($B20,Données!$A11)+SUMPRODUCT(($B20:J20&lt;&gt;"")*LEN($B20:J20))+SUMPRODUCT(($B20:J20&lt;&gt;"")*1)-1),""),1,SEARCH("\",SUBSTITUTE(Données!$A11,LEFT(Données!$A11,SEARCH($B20,Données!$A11)+SUMPRODUCT(($B20:J20&lt;&gt;"")*LEN($B20:J20))+SUMPRODUCT(($B20:J20&lt;&gt;"")*1)),""))),"")</f>
        <v/>
      </c>
      <c r="L20" s="4" t="str">
        <f>IFERROR(MID(SUBSTITUTE(Données!$A11,LEFT(Données!$A11,SEARCH($B20,Données!$A11)+SUMPRODUCT(($B20:K20&lt;&gt;"")*LEN($B20:K20))+SUMPRODUCT(($B20:K20&lt;&gt;"")*1)-1),""),1,SEARCH("\",SUBSTITUTE(Données!$A11,LEFT(Données!$A11,SEARCH($B20,Données!$A11)+SUMPRODUCT(($B20:K20&lt;&gt;"")*LEN($B20:K20))+SUMPRODUCT(($B20:K20&lt;&gt;"")*1)),""))),"")</f>
        <v/>
      </c>
      <c r="M20" s="4" t="str">
        <f>IFERROR(MID(SUBSTITUTE(Données!$A11,LEFT(Données!$A11,SEARCH($B20,Données!$A11)+SUMPRODUCT(($B20:L20&lt;&gt;"")*LEN($B20:L20))+SUMPRODUCT(($B20:L20&lt;&gt;"")*1)-1),""),1,SEARCH("\",SUBSTITUTE(Données!$A11,LEFT(Données!$A11,SEARCH($B20,Données!$A11)+SUMPRODUCT(($B20:L20&lt;&gt;"")*LEN($B20:L20))+SUMPRODUCT(($B20:L20&lt;&gt;"")*1)),""))),"")</f>
        <v/>
      </c>
      <c r="N20" s="4" t="str">
        <f>IFERROR(MID(SUBSTITUTE(Données!$A11,LEFT(Données!$A11,SEARCH($B20,Données!$A11)+SUMPRODUCT(($B20:M20&lt;&gt;"")*LEN($B20:M20))+SUMPRODUCT(($B20:M20&lt;&gt;"")*1)-1),""),1,SEARCH("\",SUBSTITUTE(Données!$A11,LEFT(Données!$A11,SEARCH($B20,Données!$A11)+SUMPRODUCT(($B20:M20&lt;&gt;"")*LEN($B20:M20))+SUMPRODUCT(($B20:M20&lt;&gt;"")*1)),""))),"")</f>
        <v/>
      </c>
      <c r="O20" s="4" t="str">
        <f>IFERROR(MID(SUBSTITUTE(Données!$A11,LEFT(Données!$A11,SEARCH($B20,Données!$A11)+SUMPRODUCT(($B20:N20&lt;&gt;"")*LEN($B20:N20))+SUMPRODUCT(($B20:N20&lt;&gt;"")*1)-1),""),1,SEARCH("\",SUBSTITUTE(Données!$A11,LEFT(Données!$A11,SEARCH($B20,Données!$A11)+SUMPRODUCT(($B20:N20&lt;&gt;"")*LEN($B20:N20))+SUMPRODUCT(($B20:N20&lt;&gt;"")*1)),""))),"")</f>
        <v/>
      </c>
      <c r="P20" s="4" t="str">
        <f>IFERROR(MID(SUBSTITUTE(Données!$A11,LEFT(Données!$A11,SEARCH($B20,Données!$A11)+SUMPRODUCT(($B20:O20&lt;&gt;"")*LEN($B20:O20))+SUMPRODUCT(($B20:O20&lt;&gt;"")*1)-1),""),1,SEARCH("\",SUBSTITUTE(Données!$A11,LEFT(Données!$A11,SEARCH($B20,Données!$A11)+SUMPRODUCT(($B20:O20&lt;&gt;"")*LEN($B20:O20))+SUMPRODUCT(($B20:O20&lt;&gt;"")*1)),""))),"")</f>
        <v/>
      </c>
      <c r="Q20" s="4" t="str">
        <f>IFERROR(MID(SUBSTITUTE(Données!$A11,LEFT(Données!$A11,SEARCH($B20,Données!$A11)+SUMPRODUCT(($B20:P20&lt;&gt;"")*LEN($B20:P20))+SUMPRODUCT(($B20:P20&lt;&gt;"")*1)-1),""),1,SEARCH("\",SUBSTITUTE(Données!$A11,LEFT(Données!$A11,SEARCH($B20,Données!$A11)+SUMPRODUCT(($B20:P20&lt;&gt;"")*LEN($B20:P20))+SUMPRODUCT(($B20:P20&lt;&gt;"")*1)),""))),"")</f>
        <v/>
      </c>
      <c r="R20" s="4" t="str">
        <f>IFERROR(MID(SUBSTITUTE(Données!$A11,LEFT(Données!$A11,SEARCH($B20,Données!$A11)+SUMPRODUCT(($B20:Q20&lt;&gt;"")*LEN($B20:Q20))+SUMPRODUCT(($B20:Q20&lt;&gt;"")*1)-1),""),1,SEARCH("\",SUBSTITUTE(Données!$A11,LEFT(Données!$A11,SEARCH($B20,Données!$A11)+SUMPRODUCT(($B20:Q20&lt;&gt;"")*LEN($B20:Q20))+SUMPRODUCT(($B20:Q20&lt;&gt;"")*1)),""))),"")</f>
        <v/>
      </c>
      <c r="S20" s="4" t="str">
        <f>IFERROR(MID(SUBSTITUTE(Données!$A11,LEFT(Données!$A11,SEARCH($B20,Données!$A11)+SUMPRODUCT(($B20:R20&lt;&gt;"")*LEN($B20:R20))+SUMPRODUCT(($B20:R20&lt;&gt;"")*1)-1),""),1,SEARCH("\",SUBSTITUTE(Données!$A11,LEFT(Données!$A11,SEARCH($B20,Données!$A11)+SUMPRODUCT(($B20:R20&lt;&gt;"")*LEN($B20:R20))+SUMPRODUCT(($B20:R20&lt;&gt;"")*1)),""))),"")</f>
        <v/>
      </c>
      <c r="T20" s="4" t="str">
        <f>IFERROR(MID(SUBSTITUTE(Données!$A11,LEFT(Données!$A11,SEARCH($B20,Données!$A11)+SUMPRODUCT(($B20:S20&lt;&gt;"")*LEN($B20:S20))+SUMPRODUCT(($B20:S20&lt;&gt;"")*1)-1),""),1,SEARCH("\",SUBSTITUTE(Données!$A11,LEFT(Données!$A11,SEARCH($B20,Données!$A11)+SUMPRODUCT(($B20:S20&lt;&gt;"")*LEN($B20:S20))+SUMPRODUCT(($B20:S20&lt;&gt;"")*1)),""))),"")</f>
        <v/>
      </c>
      <c r="U20" s="4" t="str">
        <f>IFERROR(MID(SUBSTITUTE(Données!$A11,LEFT(Données!$A11,SEARCH($B20,Données!$A11)+SUMPRODUCT(($B20:T20&lt;&gt;"")*LEN($B20:T20))+SUMPRODUCT(($B20:T20&lt;&gt;"")*1)-1),""),1,SEARCH("\",SUBSTITUTE(Données!$A11,LEFT(Données!$A11,SEARCH($B20,Données!$A11)+SUMPRODUCT(($B20:T20&lt;&gt;"")*LEN($B20:T20))+SUMPRODUCT(($B20:T20&lt;&gt;"")*1)),""))),"")</f>
        <v/>
      </c>
      <c r="V20" s="4" t="str">
        <f>IFERROR(MID(SUBSTITUTE(Données!$A11,LEFT(Données!$A11,SEARCH($B20,Données!$A11)+SUMPRODUCT(($B20:U20&lt;&gt;"")*LEN($B20:U20))+SUMPRODUCT(($B20:U20&lt;&gt;"")*1)-1),""),1,SEARCH("\",SUBSTITUTE(Données!$A11,LEFT(Données!$A11,SEARCH($B20,Données!$A11)+SUMPRODUCT(($B20:U20&lt;&gt;"")*LEN($B20:U20))+SUMPRODUCT(($B20:U20&lt;&gt;"")*1)),""))),"")</f>
        <v/>
      </c>
      <c r="W20" s="4" t="str">
        <f>IFERROR(MID(SUBSTITUTE(Données!$A11,LEFT(Données!$A11,SEARCH($B20,Données!$A11)+SUMPRODUCT(($B20:V20&lt;&gt;"")*LEN($B20:V20))+SUMPRODUCT(($B20:V20&lt;&gt;"")*1)-1),""),1,SEARCH("\",SUBSTITUTE(Données!$A11,LEFT(Données!$A11,SEARCH($B20,Données!$A11)+SUMPRODUCT(($B20:V20&lt;&gt;"")*LEN($B20:V20))+SUMPRODUCT(($B20:V20&lt;&gt;"")*1)),""))),"")</f>
        <v/>
      </c>
      <c r="X20" s="4" t="str">
        <f>IFERROR(MID(SUBSTITUTE(Données!$A11,LEFT(Données!$A11,SEARCH($B20,Données!$A11)+SUMPRODUCT(($B20:W20&lt;&gt;"")*LEN($B20:W20))+SUMPRODUCT(($B20:W20&lt;&gt;"")*1)-1),""),1,SEARCH("\",SUBSTITUTE(Données!$A11,LEFT(Données!$A11,SEARCH($B20,Données!$A11)+SUMPRODUCT(($B20:W20&lt;&gt;"")*LEN($B20:W20))+SUMPRODUCT(($B20:W20&lt;&gt;"")*1)),""))),"")</f>
        <v/>
      </c>
      <c r="Y20" s="4" t="str">
        <f>IFERROR(MID(SUBSTITUTE(Données!$A11,LEFT(Données!$A11,SEARCH($B20,Données!$A11)+SUMPRODUCT(($B20:X20&lt;&gt;"")*LEN($B20:X20))+SUMPRODUCT(($B20:X20&lt;&gt;"")*1)-1),""),1,SEARCH("\",SUBSTITUTE(Données!$A11,LEFT(Données!$A11,SEARCH($B20,Données!$A11)+SUMPRODUCT(($B20:X20&lt;&gt;"")*LEN($B20:X20))+SUMPRODUCT(($B20:X20&lt;&gt;"")*1)),""))),"")</f>
        <v/>
      </c>
      <c r="Z20" s="4"/>
      <c r="AA20" s="4"/>
      <c r="AB20" s="4" t="str">
        <f>IF(ISBLANK(Données!B11)," ",Données!B11)</f>
        <v>Exit CCM et CIEM, la CIM prend le relais</v>
      </c>
      <c r="AC20" s="4">
        <f t="shared" si="3"/>
        <v>1</v>
      </c>
      <c r="AD20" s="4">
        <f>IF(ISBLANK(AB20),’ ‘,LEN(AB20))</f>
        <v>40</v>
      </c>
      <c r="AE20" s="4">
        <f t="shared" si="0"/>
        <v>0</v>
      </c>
      <c r="AF20" s="4" t="str">
        <f t="shared" si="1"/>
        <v/>
      </c>
      <c r="AG20" s="4" t="str">
        <f t="shared" si="4"/>
        <v>OK</v>
      </c>
      <c r="AH20" s="9">
        <f>IF(ISBLANK(AE20-128),’ ‘,AE20-128)</f>
        <v>-128</v>
      </c>
      <c r="AI20" s="4" t="str">
        <f>IF(ISBLANK(Données!C11)," ",Données!C11)</f>
        <v>AdminMOA (Supprimer) 548671</v>
      </c>
      <c r="AJ20" s="8" t="str">
        <f>IF(ISBLANK(Données!D11)," ",Données!D11)</f>
        <v>01/02/2008 09:42:44</v>
      </c>
      <c r="AK20" s="4" t="str">
        <f>IF(ISBLANK(Données!E11)," ",Données!E11)</f>
        <v>AdminMOA (Supprimer) 548671</v>
      </c>
      <c r="AL20" s="8" t="str">
        <f>IF(ISBLANK(Données!F11)," ",Données!F11)</f>
        <v>01/02/2008 09:43:15</v>
      </c>
      <c r="AM20" s="4" t="str">
        <f>IF(ISBLANK(Données!G11)," ",Données!G11)</f>
        <v>News</v>
      </c>
      <c r="AN20" s="4" t="str">
        <f>IF(ISBLANK(Données!H11)," ",Données!H11)</f>
        <v>0,05</v>
      </c>
      <c r="AO20" s="4" t="str">
        <f>IF(ISBLANK(Données!I11)," ",Données!I11)</f>
        <v>Information</v>
      </c>
      <c r="AP20" s="4" t="str">
        <f>IF(ISBLANK(Données!J11)," ",Données!J11)</f>
        <v/>
      </c>
    </row>
    <row r="21" spans="1:42" x14ac:dyDescent="0.25">
      <c r="A21" s="6" t="s">
        <v>12</v>
      </c>
      <c r="B21" s="4" t="str">
        <f>IFERROR(MID(SUBSTITUTE(Données!$A12,LEFT(Données!$A12,SEARCH($A21,Données!$A12)+SUMPRODUCT(($A21:A21&lt;&gt;"")*LEN($A21:A21))+SUMPRODUCT(($A21:A21&lt;&gt;"")*1)-1),""),1,SEARCH("\",SUBSTITUTE(Données!$A12,LEFT(Données!$A12,SEARCH($A21,Données!$A12)+SUMPRODUCT(($A21:A21&lt;&gt;"")*LEN($A21:A21))+SUMPRODUCT(($A21:A21&lt;&gt;"")*1)),""))),"")</f>
        <v>Structures</v>
      </c>
      <c r="C21" s="4" t="str">
        <f>IFERROR(MID(SUBSTITUTE(Données!$A12,LEFT(Données!$A12,SEARCH($B21,Données!$A12)+SUMPRODUCT(($B21:B21&lt;&gt;"")*LEN($B21:B21))+SUMPRODUCT(($B21:B21&lt;&gt;"")*1)-1),""),1,SEARCH("\",SUBSTITUTE(Données!$A12,LEFT(Données!$A12,SEARCH($B21,Données!$A12)+SUMPRODUCT(($B21:B21&lt;&gt;"")*LEN($B21:B21))+SUMPRODUCT(($B21:B21&lt;&gt;"")*1)),""))),"")</f>
        <v>/Nom1</v>
      </c>
      <c r="D21" s="4" t="str">
        <f>IFERROR(MID(SUBSTITUTE(Données!$A12,LEFT(Données!$A12,SEARCH($B21,Données!$A12)+SUMPRODUCT(($B21:C21&lt;&gt;"")*LEN($B21:C21))+SUMPRODUCT(($B21:C21&lt;&gt;"")*1)-1),""),1,SEARCH("\",SUBSTITUTE(Données!$A12,LEFT(Données!$A12,SEARCH($B21,Données!$A12)+SUMPRODUCT(($B21:C21&lt;&gt;"")*LEN($B21:C21))+SUMPRODUCT(($B21:C21&lt;&gt;"")*1)),""))),"")</f>
        <v>Actus Nom1 société public</v>
      </c>
      <c r="E21" s="4" t="str">
        <f>IFERROR(MID(SUBSTITUTE(Données!$A12,LEFT(Données!$A12,SEARCH($B21,Données!$A12)+SUMPRODUCT(($B21:D21&lt;&gt;"")*LEN($B21:D21))+SUMPRODUCT(($B21:D21&lt;&gt;"")*1)-1),""),1,SEARCH("\",SUBSTITUTE(Données!$A12,LEFT(Données!$A12,SEARCH($B21,Données!$A12)+SUMPRODUCT(($B21:D21&lt;&gt;"")*LEN($B21:D21))+SUMPRODUCT(($B21:D21&lt;&gt;"")*1)),""))),"")</f>
        <v>Exit CCM et CIEM, la CIM prend le relais</v>
      </c>
      <c r="F21" s="4" t="str">
        <f>IFERROR(MID(SUBSTITUTE(Données!$A12,LEFT(Données!$A12,SEARCH($B21,Données!$A12)+SUMPRODUCT(($B21:E21&lt;&gt;"")*LEN($B21:E21))+SUMPRODUCT(($B21:E21&lt;&gt;"")*1)-1),""),1,SEARCH("\",SUBSTITUTE(Données!$A12,LEFT(Données!$A12,SEARCH($B21,Données!$A12)+SUMPRODUCT(($B21:E21&lt;&gt;"")*LEN($B21:E21))+SUMPRODUCT(($B21:E21&lt;&gt;"")*1)),""))),"")</f>
        <v/>
      </c>
      <c r="G21" s="4" t="str">
        <f>IFERROR(MID(SUBSTITUTE(Données!$A12,LEFT(Données!$A12,SEARCH($B21,Données!$A12)+SUMPRODUCT(($B21:F21&lt;&gt;"")*LEN($B21:F21))+SUMPRODUCT(($B21:F21&lt;&gt;"")*1)-1),""),1,SEARCH("\",SUBSTITUTE(Données!$A12,LEFT(Données!$A12,SEARCH($B21,Données!$A12)+SUMPRODUCT(($B21:F21&lt;&gt;"")*LEN($B21:F21))+SUMPRODUCT(($B21:F21&lt;&gt;"")*1)),""))),"")</f>
        <v/>
      </c>
      <c r="H21" s="4" t="str">
        <f>IFERROR(MID(SUBSTITUTE(Données!$A12,LEFT(Données!$A12,SEARCH($B21,Données!$A12)+SUMPRODUCT(($B21:G21&lt;&gt;"")*LEN($B21:G21))+SUMPRODUCT(($B21:G21&lt;&gt;"")*1)-1),""),1,SEARCH("\",SUBSTITUTE(Données!$A12,LEFT(Données!$A12,SEARCH($B21,Données!$A12)+SUMPRODUCT(($B21:G21&lt;&gt;"")*LEN($B21:G21))+SUMPRODUCT(($B21:G21&lt;&gt;"")*1)),""))),"")</f>
        <v/>
      </c>
      <c r="I21" s="4" t="str">
        <f>IFERROR(MID(SUBSTITUTE(Données!$A12,LEFT(Données!$A12,SEARCH($B21,Données!$A12)+SUMPRODUCT(($B21:H21&lt;&gt;"")*LEN($B21:H21))+SUMPRODUCT(($B21:H21&lt;&gt;"")*1)-1),""),1,SEARCH("\",SUBSTITUTE(Données!$A12,LEFT(Données!$A12,SEARCH($B21,Données!$A12)+SUMPRODUCT(($B21:H21&lt;&gt;"")*LEN($B21:H21))+SUMPRODUCT(($B21:H21&lt;&gt;"")*1)),""))),"")</f>
        <v/>
      </c>
      <c r="J21" s="4" t="str">
        <f>IFERROR(MID(SUBSTITUTE(Données!$A12,LEFT(Données!$A12,SEARCH($B21,Données!$A12)+SUMPRODUCT(($B21:I21&lt;&gt;"")*LEN($B21:I21))+SUMPRODUCT(($B21:I21&lt;&gt;"")*1)-1),""),1,SEARCH("\",SUBSTITUTE(Données!$A12,LEFT(Données!$A12,SEARCH($B21,Données!$A12)+SUMPRODUCT(($B21:I21&lt;&gt;"")*LEN($B21:I21))+SUMPRODUCT(($B21:I21&lt;&gt;"")*1)),""))),"")</f>
        <v/>
      </c>
      <c r="K21" s="4" t="str">
        <f>IFERROR(MID(SUBSTITUTE(Données!$A12,LEFT(Données!$A12,SEARCH($B21,Données!$A12)+SUMPRODUCT(($B21:J21&lt;&gt;"")*LEN($B21:J21))+SUMPRODUCT(($B21:J21&lt;&gt;"")*1)-1),""),1,SEARCH("\",SUBSTITUTE(Données!$A12,LEFT(Données!$A12,SEARCH($B21,Données!$A12)+SUMPRODUCT(($B21:J21&lt;&gt;"")*LEN($B21:J21))+SUMPRODUCT(($B21:J21&lt;&gt;"")*1)),""))),"")</f>
        <v/>
      </c>
      <c r="L21" s="4" t="str">
        <f>IFERROR(MID(SUBSTITUTE(Données!$A12,LEFT(Données!$A12,SEARCH($B21,Données!$A12)+SUMPRODUCT(($B21:K21&lt;&gt;"")*LEN($B21:K21))+SUMPRODUCT(($B21:K21&lt;&gt;"")*1)-1),""),1,SEARCH("\",SUBSTITUTE(Données!$A12,LEFT(Données!$A12,SEARCH($B21,Données!$A12)+SUMPRODUCT(($B21:K21&lt;&gt;"")*LEN($B21:K21))+SUMPRODUCT(($B21:K21&lt;&gt;"")*1)),""))),"")</f>
        <v/>
      </c>
      <c r="M21" s="4" t="str">
        <f>IFERROR(MID(SUBSTITUTE(Données!$A12,LEFT(Données!$A12,SEARCH($B21,Données!$A12)+SUMPRODUCT(($B21:L21&lt;&gt;"")*LEN($B21:L21))+SUMPRODUCT(($B21:L21&lt;&gt;"")*1)-1),""),1,SEARCH("\",SUBSTITUTE(Données!$A12,LEFT(Données!$A12,SEARCH($B21,Données!$A12)+SUMPRODUCT(($B21:L21&lt;&gt;"")*LEN($B21:L21))+SUMPRODUCT(($B21:L21&lt;&gt;"")*1)),""))),"")</f>
        <v/>
      </c>
      <c r="N21" s="4" t="str">
        <f>IFERROR(MID(SUBSTITUTE(Données!$A12,LEFT(Données!$A12,SEARCH($B21,Données!$A12)+SUMPRODUCT(($B21:M21&lt;&gt;"")*LEN($B21:M21))+SUMPRODUCT(($B21:M21&lt;&gt;"")*1)-1),""),1,SEARCH("\",SUBSTITUTE(Données!$A12,LEFT(Données!$A12,SEARCH($B21,Données!$A12)+SUMPRODUCT(($B21:M21&lt;&gt;"")*LEN($B21:M21))+SUMPRODUCT(($B21:M21&lt;&gt;"")*1)),""))),"")</f>
        <v/>
      </c>
      <c r="O21" s="4" t="str">
        <f>IFERROR(MID(SUBSTITUTE(Données!$A12,LEFT(Données!$A12,SEARCH($B21,Données!$A12)+SUMPRODUCT(($B21:N21&lt;&gt;"")*LEN($B21:N21))+SUMPRODUCT(($B21:N21&lt;&gt;"")*1)-1),""),1,SEARCH("\",SUBSTITUTE(Données!$A12,LEFT(Données!$A12,SEARCH($B21,Données!$A12)+SUMPRODUCT(($B21:N21&lt;&gt;"")*LEN($B21:N21))+SUMPRODUCT(($B21:N21&lt;&gt;"")*1)),""))),"")</f>
        <v/>
      </c>
      <c r="P21" s="4" t="str">
        <f>IFERROR(MID(SUBSTITUTE(Données!$A12,LEFT(Données!$A12,SEARCH($B21,Données!$A12)+SUMPRODUCT(($B21:O21&lt;&gt;"")*LEN($B21:O21))+SUMPRODUCT(($B21:O21&lt;&gt;"")*1)-1),""),1,SEARCH("\",SUBSTITUTE(Données!$A12,LEFT(Données!$A12,SEARCH($B21,Données!$A12)+SUMPRODUCT(($B21:O21&lt;&gt;"")*LEN($B21:O21))+SUMPRODUCT(($B21:O21&lt;&gt;"")*1)),""))),"")</f>
        <v/>
      </c>
      <c r="Q21" s="4" t="str">
        <f>IFERROR(MID(SUBSTITUTE(Données!$A12,LEFT(Données!$A12,SEARCH($B21,Données!$A12)+SUMPRODUCT(($B21:P21&lt;&gt;"")*LEN($B21:P21))+SUMPRODUCT(($B21:P21&lt;&gt;"")*1)-1),""),1,SEARCH("\",SUBSTITUTE(Données!$A12,LEFT(Données!$A12,SEARCH($B21,Données!$A12)+SUMPRODUCT(($B21:P21&lt;&gt;"")*LEN($B21:P21))+SUMPRODUCT(($B21:P21&lt;&gt;"")*1)),""))),"")</f>
        <v/>
      </c>
      <c r="R21" s="4" t="str">
        <f>IFERROR(MID(SUBSTITUTE(Données!$A12,LEFT(Données!$A12,SEARCH($B21,Données!$A12)+SUMPRODUCT(($B21:Q21&lt;&gt;"")*LEN($B21:Q21))+SUMPRODUCT(($B21:Q21&lt;&gt;"")*1)-1),""),1,SEARCH("\",SUBSTITUTE(Données!$A12,LEFT(Données!$A12,SEARCH($B21,Données!$A12)+SUMPRODUCT(($B21:Q21&lt;&gt;"")*LEN($B21:Q21))+SUMPRODUCT(($B21:Q21&lt;&gt;"")*1)),""))),"")</f>
        <v/>
      </c>
      <c r="S21" s="4" t="str">
        <f>IFERROR(MID(SUBSTITUTE(Données!$A12,LEFT(Données!$A12,SEARCH($B21,Données!$A12)+SUMPRODUCT(($B21:R21&lt;&gt;"")*LEN($B21:R21))+SUMPRODUCT(($B21:R21&lt;&gt;"")*1)-1),""),1,SEARCH("\",SUBSTITUTE(Données!$A12,LEFT(Données!$A12,SEARCH($B21,Données!$A12)+SUMPRODUCT(($B21:R21&lt;&gt;"")*LEN($B21:R21))+SUMPRODUCT(($B21:R21&lt;&gt;"")*1)),""))),"")</f>
        <v/>
      </c>
      <c r="T21" s="4" t="str">
        <f>IFERROR(MID(SUBSTITUTE(Données!$A12,LEFT(Données!$A12,SEARCH($B21,Données!$A12)+SUMPRODUCT(($B21:S21&lt;&gt;"")*LEN($B21:S21))+SUMPRODUCT(($B21:S21&lt;&gt;"")*1)-1),""),1,SEARCH("\",SUBSTITUTE(Données!$A12,LEFT(Données!$A12,SEARCH($B21,Données!$A12)+SUMPRODUCT(($B21:S21&lt;&gt;"")*LEN($B21:S21))+SUMPRODUCT(($B21:S21&lt;&gt;"")*1)),""))),"")</f>
        <v/>
      </c>
      <c r="U21" s="4" t="str">
        <f>IFERROR(MID(SUBSTITUTE(Données!$A12,LEFT(Données!$A12,SEARCH($B21,Données!$A12)+SUMPRODUCT(($B21:T21&lt;&gt;"")*LEN($B21:T21))+SUMPRODUCT(($B21:T21&lt;&gt;"")*1)-1),""),1,SEARCH("\",SUBSTITUTE(Données!$A12,LEFT(Données!$A12,SEARCH($B21,Données!$A12)+SUMPRODUCT(($B21:T21&lt;&gt;"")*LEN($B21:T21))+SUMPRODUCT(($B21:T21&lt;&gt;"")*1)),""))),"")</f>
        <v/>
      </c>
      <c r="V21" s="4" t="str">
        <f>IFERROR(MID(SUBSTITUTE(Données!$A12,LEFT(Données!$A12,SEARCH($B21,Données!$A12)+SUMPRODUCT(($B21:U21&lt;&gt;"")*LEN($B21:U21))+SUMPRODUCT(($B21:U21&lt;&gt;"")*1)-1),""),1,SEARCH("\",SUBSTITUTE(Données!$A12,LEFT(Données!$A12,SEARCH($B21,Données!$A12)+SUMPRODUCT(($B21:U21&lt;&gt;"")*LEN($B21:U21))+SUMPRODUCT(($B21:U21&lt;&gt;"")*1)),""))),"")</f>
        <v/>
      </c>
      <c r="W21" s="4" t="str">
        <f>IFERROR(MID(SUBSTITUTE(Données!$A12,LEFT(Données!$A12,SEARCH($B21,Données!$A12)+SUMPRODUCT(($B21:V21&lt;&gt;"")*LEN($B21:V21))+SUMPRODUCT(($B21:V21&lt;&gt;"")*1)-1),""),1,SEARCH("\",SUBSTITUTE(Données!$A12,LEFT(Données!$A12,SEARCH($B21,Données!$A12)+SUMPRODUCT(($B21:V21&lt;&gt;"")*LEN($B21:V21))+SUMPRODUCT(($B21:V21&lt;&gt;"")*1)),""))),"")</f>
        <v/>
      </c>
      <c r="X21" s="4" t="str">
        <f>IFERROR(MID(SUBSTITUTE(Données!$A12,LEFT(Données!$A12,SEARCH($B21,Données!$A12)+SUMPRODUCT(($B21:W21&lt;&gt;"")*LEN($B21:W21))+SUMPRODUCT(($B21:W21&lt;&gt;"")*1)-1),""),1,SEARCH("\",SUBSTITUTE(Données!$A12,LEFT(Données!$A12,SEARCH($B21,Données!$A12)+SUMPRODUCT(($B21:W21&lt;&gt;"")*LEN($B21:W21))+SUMPRODUCT(($B21:W21&lt;&gt;"")*1)),""))),"")</f>
        <v/>
      </c>
      <c r="Y21" s="4" t="str">
        <f>IFERROR(MID(SUBSTITUTE(Données!$A12,LEFT(Données!$A12,SEARCH($B21,Données!$A12)+SUMPRODUCT(($B21:X21&lt;&gt;"")*LEN($B21:X21))+SUMPRODUCT(($B21:X21&lt;&gt;"")*1)-1),""),1,SEARCH("\",SUBSTITUTE(Données!$A12,LEFT(Données!$A12,SEARCH($B21,Données!$A12)+SUMPRODUCT(($B21:X21&lt;&gt;"")*LEN($B21:X21))+SUMPRODUCT(($B21:X21&lt;&gt;"")*1)),""))),"")</f>
        <v/>
      </c>
      <c r="Z21" s="4"/>
      <c r="AA21" s="4"/>
      <c r="AB21" s="4" t="str">
        <f>IF(ISBLANK(Données!B12)," ",Données!B12)</f>
        <v>Commission des marchés</v>
      </c>
      <c r="AC21" s="4">
        <f t="shared" si="3"/>
        <v>2</v>
      </c>
      <c r="AD21" s="4">
        <f>IF(ISBLANK(AB21),’ ‘,LEN(AB21))</f>
        <v>22</v>
      </c>
      <c r="AE21" s="4">
        <f t="shared" si="0"/>
        <v>40</v>
      </c>
      <c r="AF21" s="4" t="str">
        <f t="shared" si="1"/>
        <v/>
      </c>
      <c r="AG21" s="4" t="str">
        <f t="shared" si="4"/>
        <v>OK</v>
      </c>
      <c r="AH21" s="4">
        <f>IF(ISBLANK(AE21-128),’ ‘,AE21-128)</f>
        <v>-88</v>
      </c>
      <c r="AI21" s="4" t="str">
        <f>IF(ISBLANK(Données!C12)," ",Données!C12)</f>
        <v>AdminMOA (Supprimer) 548671</v>
      </c>
      <c r="AJ21" s="8" t="str">
        <f>IF(ISBLANK(Données!D12)," ",Données!D12)</f>
        <v>01/02/2008 09:43:11</v>
      </c>
      <c r="AK21" s="4" t="str">
        <f>IF(ISBLANK(Données!E12)," ",Données!E12)</f>
        <v>AdminMOA (Supprimer) 548671</v>
      </c>
      <c r="AL21" s="8" t="str">
        <f>IF(ISBLANK(Données!F12)," ",Données!F12)</f>
        <v>01/02/2008 09:43:11</v>
      </c>
      <c r="AM21" s="4" t="str">
        <f>IF(ISBLANK(Données!G12)," ",Données!G12)</f>
        <v>URL</v>
      </c>
      <c r="AN21" s="4" t="str">
        <f>IF(ISBLANK(Données!H12)," ",Données!H12)</f>
        <v>0,05</v>
      </c>
      <c r="AO21" s="4" t="str">
        <f>IF(ISBLANK(Données!I12)," ",Données!I12)</f>
        <v>Information</v>
      </c>
      <c r="AP21" s="4" t="str">
        <f>IF(ISBLANK(Données!J12)," ",Données!J12)</f>
        <v/>
      </c>
    </row>
    <row r="22" spans="1:42" x14ac:dyDescent="0.25">
      <c r="A22" s="6" t="s">
        <v>12</v>
      </c>
      <c r="B22" s="4" t="str">
        <f>IFERROR(MID(SUBSTITUTE(Données!$A13,LEFT(Données!$A13,SEARCH($A22,Données!$A13)+SUMPRODUCT(($A22:A22&lt;&gt;"")*LEN($A22:A22))+SUMPRODUCT(($A22:A22&lt;&gt;"")*1)-1),""),1,SEARCH("\",SUBSTITUTE(Données!$A13,LEFT(Données!$A13,SEARCH($A22,Données!$A13)+SUMPRODUCT(($A22:A22&lt;&gt;"")*LEN($A22:A22))+SUMPRODUCT(($A22:A22&lt;&gt;"")*1)),""))),"")</f>
        <v>Structures</v>
      </c>
      <c r="C22" s="4" t="str">
        <f>IFERROR(MID(SUBSTITUTE(Données!$A13,LEFT(Données!$A13,SEARCH($B22,Données!$A13)+SUMPRODUCT(($B22:B22&lt;&gt;"")*LEN($B22:B22))+SUMPRODUCT(($B22:B22&lt;&gt;"")*1)-1),""),1,SEARCH("\",SUBSTITUTE(Données!$A13,LEFT(Données!$A13,SEARCH($B22,Données!$A13)+SUMPRODUCT(($B22:B22&lt;&gt;"")*LEN($B22:B22))+SUMPRODUCT(($B22:B22&lt;&gt;"")*1)),""))),"")</f>
        <v>/Nom1</v>
      </c>
      <c r="D22" s="4" t="str">
        <f>IFERROR(MID(SUBSTITUTE(Données!$A13,LEFT(Données!$A13,SEARCH($B22,Données!$A13)+SUMPRODUCT(($B22:C22&lt;&gt;"")*LEN($B22:C22))+SUMPRODUCT(($B22:C22&lt;&gt;"")*1)-1),""),1,SEARCH("\",SUBSTITUTE(Données!$A13,LEFT(Données!$A13,SEARCH($B22,Données!$A13)+SUMPRODUCT(($B22:C22&lt;&gt;"")*LEN($B22:C22))+SUMPRODUCT(($B22:C22&lt;&gt;"")*1)),""))),"")</f>
        <v>Actus Nom1 société public</v>
      </c>
      <c r="E22" s="4" t="str">
        <f>IFERROR(MID(SUBSTITUTE(Données!$A13,LEFT(Données!$A13,SEARCH($B22,Données!$A13)+SUMPRODUCT(($B22:D22&lt;&gt;"")*LEN($B22:D22))+SUMPRODUCT(($B22:D22&lt;&gt;"")*1)-1),""),1,SEARCH("\",SUBSTITUTE(Données!$A13,LEFT(Données!$A13,SEARCH($B22,Données!$A13)+SUMPRODUCT(($B22:D22&lt;&gt;"")*LEN($B22:D22))+SUMPRODUCT(($B22:D22&lt;&gt;"")*1)),""))),"")</f>
        <v/>
      </c>
      <c r="F22" s="4" t="str">
        <f>IFERROR(MID(SUBSTITUTE(Données!$A13,LEFT(Données!$A13,SEARCH($B22,Données!$A13)+SUMPRODUCT(($B22:E22&lt;&gt;"")*LEN($B22:E22))+SUMPRODUCT(($B22:E22&lt;&gt;"")*1)-1),""),1,SEARCH("\",SUBSTITUTE(Données!$A13,LEFT(Données!$A13,SEARCH($B22,Données!$A13)+SUMPRODUCT(($B22:E22&lt;&gt;"")*LEN($B22:E22))+SUMPRODUCT(($B22:E22&lt;&gt;"")*1)),""))),"")</f>
        <v/>
      </c>
      <c r="G22" s="4" t="str">
        <f>IFERROR(MID(SUBSTITUTE(Données!$A13,LEFT(Données!$A13,SEARCH($B22,Données!$A13)+SUMPRODUCT(($B22:F22&lt;&gt;"")*LEN($B22:F22))+SUMPRODUCT(($B22:F22&lt;&gt;"")*1)-1),""),1,SEARCH("\",SUBSTITUTE(Données!$A13,LEFT(Données!$A13,SEARCH($B22,Données!$A13)+SUMPRODUCT(($B22:F22&lt;&gt;"")*LEN($B22:F22))+SUMPRODUCT(($B22:F22&lt;&gt;"")*1)),""))),"")</f>
        <v/>
      </c>
      <c r="H22" s="4" t="str">
        <f>IFERROR(MID(SUBSTITUTE(Données!$A13,LEFT(Données!$A13,SEARCH($B22,Données!$A13)+SUMPRODUCT(($B22:G22&lt;&gt;"")*LEN($B22:G22))+SUMPRODUCT(($B22:G22&lt;&gt;"")*1)-1),""),1,SEARCH("\",SUBSTITUTE(Données!$A13,LEFT(Données!$A13,SEARCH($B22,Données!$A13)+SUMPRODUCT(($B22:G22&lt;&gt;"")*LEN($B22:G22))+SUMPRODUCT(($B22:G22&lt;&gt;"")*1)),""))),"")</f>
        <v/>
      </c>
      <c r="I22" s="4" t="str">
        <f>IFERROR(MID(SUBSTITUTE(Données!$A13,LEFT(Données!$A13,SEARCH($B22,Données!$A13)+SUMPRODUCT(($B22:H22&lt;&gt;"")*LEN($B22:H22))+SUMPRODUCT(($B22:H22&lt;&gt;"")*1)-1),""),1,SEARCH("\",SUBSTITUTE(Données!$A13,LEFT(Données!$A13,SEARCH($B22,Données!$A13)+SUMPRODUCT(($B22:H22&lt;&gt;"")*LEN($B22:H22))+SUMPRODUCT(($B22:H22&lt;&gt;"")*1)),""))),"")</f>
        <v/>
      </c>
      <c r="J22" s="4" t="str">
        <f>IFERROR(MID(SUBSTITUTE(Données!$A13,LEFT(Données!$A13,SEARCH($B22,Données!$A13)+SUMPRODUCT(($B22:I22&lt;&gt;"")*LEN($B22:I22))+SUMPRODUCT(($B22:I22&lt;&gt;"")*1)-1),""),1,SEARCH("\",SUBSTITUTE(Données!$A13,LEFT(Données!$A13,SEARCH($B22,Données!$A13)+SUMPRODUCT(($B22:I22&lt;&gt;"")*LEN($B22:I22))+SUMPRODUCT(($B22:I22&lt;&gt;"")*1)),""))),"")</f>
        <v/>
      </c>
      <c r="K22" s="4" t="str">
        <f>IFERROR(MID(SUBSTITUTE(Données!$A13,LEFT(Données!$A13,SEARCH($B22,Données!$A13)+SUMPRODUCT(($B22:J22&lt;&gt;"")*LEN($B22:J22))+SUMPRODUCT(($B22:J22&lt;&gt;"")*1)-1),""),1,SEARCH("\",SUBSTITUTE(Données!$A13,LEFT(Données!$A13,SEARCH($B22,Données!$A13)+SUMPRODUCT(($B22:J22&lt;&gt;"")*LEN($B22:J22))+SUMPRODUCT(($B22:J22&lt;&gt;"")*1)),""))),"")</f>
        <v/>
      </c>
      <c r="L22" s="4" t="str">
        <f>IFERROR(MID(SUBSTITUTE(Données!$A13,LEFT(Données!$A13,SEARCH($B22,Données!$A13)+SUMPRODUCT(($B22:K22&lt;&gt;"")*LEN($B22:K22))+SUMPRODUCT(($B22:K22&lt;&gt;"")*1)-1),""),1,SEARCH("\",SUBSTITUTE(Données!$A13,LEFT(Données!$A13,SEARCH($B22,Données!$A13)+SUMPRODUCT(($B22:K22&lt;&gt;"")*LEN($B22:K22))+SUMPRODUCT(($B22:K22&lt;&gt;"")*1)),""))),"")</f>
        <v/>
      </c>
      <c r="M22" s="4" t="str">
        <f>IFERROR(MID(SUBSTITUTE(Données!$A13,LEFT(Données!$A13,SEARCH($B22,Données!$A13)+SUMPRODUCT(($B22:L22&lt;&gt;"")*LEN($B22:L22))+SUMPRODUCT(($B22:L22&lt;&gt;"")*1)-1),""),1,SEARCH("\",SUBSTITUTE(Données!$A13,LEFT(Données!$A13,SEARCH($B22,Données!$A13)+SUMPRODUCT(($B22:L22&lt;&gt;"")*LEN($B22:L22))+SUMPRODUCT(($B22:L22&lt;&gt;"")*1)),""))),"")</f>
        <v/>
      </c>
      <c r="N22" s="4" t="str">
        <f>IFERROR(MID(SUBSTITUTE(Données!$A13,LEFT(Données!$A13,SEARCH($B22,Données!$A13)+SUMPRODUCT(($B22:M22&lt;&gt;"")*LEN($B22:M22))+SUMPRODUCT(($B22:M22&lt;&gt;"")*1)-1),""),1,SEARCH("\",SUBSTITUTE(Données!$A13,LEFT(Données!$A13,SEARCH($B22,Données!$A13)+SUMPRODUCT(($B22:M22&lt;&gt;"")*LEN($B22:M22))+SUMPRODUCT(($B22:M22&lt;&gt;"")*1)),""))),"")</f>
        <v/>
      </c>
      <c r="O22" s="4" t="str">
        <f>IFERROR(MID(SUBSTITUTE(Données!$A13,LEFT(Données!$A13,SEARCH($B22,Données!$A13)+SUMPRODUCT(($B22:N22&lt;&gt;"")*LEN($B22:N22))+SUMPRODUCT(($B22:N22&lt;&gt;"")*1)-1),""),1,SEARCH("\",SUBSTITUTE(Données!$A13,LEFT(Données!$A13,SEARCH($B22,Données!$A13)+SUMPRODUCT(($B22:N22&lt;&gt;"")*LEN($B22:N22))+SUMPRODUCT(($B22:N22&lt;&gt;"")*1)),""))),"")</f>
        <v/>
      </c>
      <c r="P22" s="4" t="str">
        <f>IFERROR(MID(SUBSTITUTE(Données!$A13,LEFT(Données!$A13,SEARCH($B22,Données!$A13)+SUMPRODUCT(($B22:O22&lt;&gt;"")*LEN($B22:O22))+SUMPRODUCT(($B22:O22&lt;&gt;"")*1)-1),""),1,SEARCH("\",SUBSTITUTE(Données!$A13,LEFT(Données!$A13,SEARCH($B22,Données!$A13)+SUMPRODUCT(($B22:O22&lt;&gt;"")*LEN($B22:O22))+SUMPRODUCT(($B22:O22&lt;&gt;"")*1)),""))),"")</f>
        <v/>
      </c>
      <c r="Q22" s="4" t="str">
        <f>IFERROR(MID(SUBSTITUTE(Données!$A13,LEFT(Données!$A13,SEARCH($B22,Données!$A13)+SUMPRODUCT(($B22:P22&lt;&gt;"")*LEN($B22:P22))+SUMPRODUCT(($B22:P22&lt;&gt;"")*1)-1),""),1,SEARCH("\",SUBSTITUTE(Données!$A13,LEFT(Données!$A13,SEARCH($B22,Données!$A13)+SUMPRODUCT(($B22:P22&lt;&gt;"")*LEN($B22:P22))+SUMPRODUCT(($B22:P22&lt;&gt;"")*1)),""))),"")</f>
        <v/>
      </c>
      <c r="R22" s="4" t="str">
        <f>IFERROR(MID(SUBSTITUTE(Données!$A13,LEFT(Données!$A13,SEARCH($B22,Données!$A13)+SUMPRODUCT(($B22:Q22&lt;&gt;"")*LEN($B22:Q22))+SUMPRODUCT(($B22:Q22&lt;&gt;"")*1)-1),""),1,SEARCH("\",SUBSTITUTE(Données!$A13,LEFT(Données!$A13,SEARCH($B22,Données!$A13)+SUMPRODUCT(($B22:Q22&lt;&gt;"")*LEN($B22:Q22))+SUMPRODUCT(($B22:Q22&lt;&gt;"")*1)),""))),"")</f>
        <v/>
      </c>
      <c r="S22" s="4" t="str">
        <f>IFERROR(MID(SUBSTITUTE(Données!$A13,LEFT(Données!$A13,SEARCH($B22,Données!$A13)+SUMPRODUCT(($B22:R22&lt;&gt;"")*LEN($B22:R22))+SUMPRODUCT(($B22:R22&lt;&gt;"")*1)-1),""),1,SEARCH("\",SUBSTITUTE(Données!$A13,LEFT(Données!$A13,SEARCH($B22,Données!$A13)+SUMPRODUCT(($B22:R22&lt;&gt;"")*LEN($B22:R22))+SUMPRODUCT(($B22:R22&lt;&gt;"")*1)),""))),"")</f>
        <v/>
      </c>
      <c r="T22" s="4" t="str">
        <f>IFERROR(MID(SUBSTITUTE(Données!$A13,LEFT(Données!$A13,SEARCH($B22,Données!$A13)+SUMPRODUCT(($B22:S22&lt;&gt;"")*LEN($B22:S22))+SUMPRODUCT(($B22:S22&lt;&gt;"")*1)-1),""),1,SEARCH("\",SUBSTITUTE(Données!$A13,LEFT(Données!$A13,SEARCH($B22,Données!$A13)+SUMPRODUCT(($B22:S22&lt;&gt;"")*LEN($B22:S22))+SUMPRODUCT(($B22:S22&lt;&gt;"")*1)),""))),"")</f>
        <v/>
      </c>
      <c r="U22" s="4" t="str">
        <f>IFERROR(MID(SUBSTITUTE(Données!$A13,LEFT(Données!$A13,SEARCH($B22,Données!$A13)+SUMPRODUCT(($B22:T22&lt;&gt;"")*LEN($B22:T22))+SUMPRODUCT(($B22:T22&lt;&gt;"")*1)-1),""),1,SEARCH("\",SUBSTITUTE(Données!$A13,LEFT(Données!$A13,SEARCH($B22,Données!$A13)+SUMPRODUCT(($B22:T22&lt;&gt;"")*LEN($B22:T22))+SUMPRODUCT(($B22:T22&lt;&gt;"")*1)),""))),"")</f>
        <v/>
      </c>
      <c r="V22" s="4" t="str">
        <f>IFERROR(MID(SUBSTITUTE(Données!$A13,LEFT(Données!$A13,SEARCH($B22,Données!$A13)+SUMPRODUCT(($B22:U22&lt;&gt;"")*LEN($B22:U22))+SUMPRODUCT(($B22:U22&lt;&gt;"")*1)-1),""),1,SEARCH("\",SUBSTITUTE(Données!$A13,LEFT(Données!$A13,SEARCH($B22,Données!$A13)+SUMPRODUCT(($B22:U22&lt;&gt;"")*LEN($B22:U22))+SUMPRODUCT(($B22:U22&lt;&gt;"")*1)),""))),"")</f>
        <v/>
      </c>
      <c r="W22" s="4" t="str">
        <f>IFERROR(MID(SUBSTITUTE(Données!$A13,LEFT(Données!$A13,SEARCH($B22,Données!$A13)+SUMPRODUCT(($B22:V22&lt;&gt;"")*LEN($B22:V22))+SUMPRODUCT(($B22:V22&lt;&gt;"")*1)-1),""),1,SEARCH("\",SUBSTITUTE(Données!$A13,LEFT(Données!$A13,SEARCH($B22,Données!$A13)+SUMPRODUCT(($B22:V22&lt;&gt;"")*LEN($B22:V22))+SUMPRODUCT(($B22:V22&lt;&gt;"")*1)),""))),"")</f>
        <v/>
      </c>
      <c r="X22" s="4" t="str">
        <f>IFERROR(MID(SUBSTITUTE(Données!$A13,LEFT(Données!$A13,SEARCH($B22,Données!$A13)+SUMPRODUCT(($B22:W22&lt;&gt;"")*LEN($B22:W22))+SUMPRODUCT(($B22:W22&lt;&gt;"")*1)-1),""),1,SEARCH("\",SUBSTITUTE(Données!$A13,LEFT(Données!$A13,SEARCH($B22,Données!$A13)+SUMPRODUCT(($B22:W22&lt;&gt;"")*LEN($B22:W22))+SUMPRODUCT(($B22:W22&lt;&gt;"")*1)),""))),"")</f>
        <v/>
      </c>
      <c r="Y22" s="4" t="str">
        <f>IFERROR(MID(SUBSTITUTE(Données!$A13,LEFT(Données!$A13,SEARCH($B22,Données!$A13)+SUMPRODUCT(($B22:X22&lt;&gt;"")*LEN($B22:X22))+SUMPRODUCT(($B22:X22&lt;&gt;"")*1)-1),""),1,SEARCH("\",SUBSTITUTE(Données!$A13,LEFT(Données!$A13,SEARCH($B22,Données!$A13)+SUMPRODUCT(($B22:X22&lt;&gt;"")*LEN($B22:X22))+SUMPRODUCT(($B22:X22&lt;&gt;"")*1)),""))),"")</f>
        <v/>
      </c>
      <c r="Z22" s="4"/>
      <c r="AA22" s="4"/>
      <c r="AB22" s="4" t="str">
        <f>IF(ISBLANK(Données!B13)," ",Données!B13)</f>
        <v>Nouveau(elle) Nouvelles</v>
      </c>
      <c r="AC22" s="4">
        <f t="shared" si="3"/>
        <v>1</v>
      </c>
      <c r="AD22" s="4">
        <f>IF(ISBLANK(AB22),’ ‘,LEN(AB22))</f>
        <v>23</v>
      </c>
      <c r="AE22" s="4">
        <f t="shared" si="0"/>
        <v>0</v>
      </c>
      <c r="AF22" s="4" t="str">
        <f t="shared" si="1"/>
        <v/>
      </c>
      <c r="AG22" s="4" t="str">
        <f t="shared" si="4"/>
        <v>OK</v>
      </c>
      <c r="AH22" s="4">
        <f>IF(ISBLANK(AE22-128),’ ‘,AE22-128)</f>
        <v>-128</v>
      </c>
      <c r="AI22" s="4" t="str">
        <f>IF(ISBLANK(Données!C13)," ",Données!C13)</f>
        <v>capelv</v>
      </c>
      <c r="AJ22" s="8" t="str">
        <f>IF(ISBLANK(Données!D13)," ",Données!D13)</f>
        <v>22/06/2015 13:25:59</v>
      </c>
      <c r="AK22" s="4" t="str">
        <f>IF(ISBLANK(Données!E13)," ",Données!E13)</f>
        <v>capelv</v>
      </c>
      <c r="AL22" s="8" t="str">
        <f>IF(ISBLANK(Données!F13)," ",Données!F13)</f>
        <v>22/06/2015 13:25:59</v>
      </c>
      <c r="AM22" s="4" t="str">
        <f>IF(ISBLANK(Données!G13)," ",Données!G13)</f>
        <v>News</v>
      </c>
      <c r="AN22" s="4" t="str">
        <f>IF(ISBLANK(Données!H13)," ",Données!H13)</f>
        <v>0,05</v>
      </c>
      <c r="AO22" s="4" t="str">
        <f>IF(ISBLANK(Données!I13)," ",Données!I13)</f>
        <v>Information</v>
      </c>
      <c r="AP22" s="4" t="str">
        <f>IF(ISBLANK(Données!J13)," ",Données!J13)</f>
        <v/>
      </c>
    </row>
    <row r="23" spans="1:42" x14ac:dyDescent="0.25">
      <c r="A23" s="6" t="s">
        <v>12</v>
      </c>
      <c r="B23" s="4" t="str">
        <f>IFERROR(MID(SUBSTITUTE(Données!$A14,LEFT(Données!$A14,SEARCH($A23,Données!$A14)+SUMPRODUCT(($A23:A23&lt;&gt;"")*LEN($A23:A23))+SUMPRODUCT(($A23:A23&lt;&gt;"")*1)-1),""),1,SEARCH("\",SUBSTITUTE(Données!$A14,LEFT(Données!$A14,SEARCH($A23,Données!$A14)+SUMPRODUCT(($A23:A23&lt;&gt;"")*LEN($A23:A23))+SUMPRODUCT(($A23:A23&lt;&gt;"")*1)),""))),"")</f>
        <v>Structures</v>
      </c>
      <c r="C23" s="4" t="str">
        <f>IFERROR(MID(SUBSTITUTE(Données!$A14,LEFT(Données!$A14,SEARCH($B23,Données!$A14)+SUMPRODUCT(($B23:B23&lt;&gt;"")*LEN($B23:B23))+SUMPRODUCT(($B23:B23&lt;&gt;"")*1)-1),""),1,SEARCH("\",SUBSTITUTE(Données!$A14,LEFT(Données!$A14,SEARCH($B23,Données!$A14)+SUMPRODUCT(($B23:B23&lt;&gt;"")*LEN($B23:B23))+SUMPRODUCT(($B23:B23&lt;&gt;"")*1)),""))),"")</f>
        <v>/Nom1</v>
      </c>
      <c r="D23" s="4" t="str">
        <f>IFERROR(MID(SUBSTITUTE(Données!$A14,LEFT(Données!$A14,SEARCH($B23,Données!$A14)+SUMPRODUCT(($B23:C23&lt;&gt;"")*LEN($B23:C23))+SUMPRODUCT(($B23:C23&lt;&gt;"")*1)-1),""),1,SEARCH("\",SUBSTITUTE(Données!$A14,LEFT(Données!$A14,SEARCH($B23,Données!$A14)+SUMPRODUCT(($B23:C23&lt;&gt;"")*LEN($B23:C23))+SUMPRODUCT(($B23:C23&lt;&gt;"")*1)),""))),"")</f>
        <v>Actus Nom1 société public</v>
      </c>
      <c r="E23" s="4" t="str">
        <f>IFERROR(MID(SUBSTITUTE(Données!$A14,LEFT(Données!$A14,SEARCH($B23,Données!$A14)+SUMPRODUCT(($B23:D23&lt;&gt;"")*LEN($B23:D23))+SUMPRODUCT(($B23:D23&lt;&gt;"")*1)-1),""),1,SEARCH("\",SUBSTITUTE(Données!$A14,LEFT(Données!$A14,SEARCH($B23,Données!$A14)+SUMPRODUCT(($B23:D23&lt;&gt;"")*LEN($B23:D23))+SUMPRODUCT(($B23:D23&lt;&gt;"")*1)),""))),"")</f>
        <v/>
      </c>
      <c r="F23" s="4" t="str">
        <f>IFERROR(MID(SUBSTITUTE(Données!$A14,LEFT(Données!$A14,SEARCH($B23,Données!$A14)+SUMPRODUCT(($B23:E23&lt;&gt;"")*LEN($B23:E23))+SUMPRODUCT(($B23:E23&lt;&gt;"")*1)-1),""),1,SEARCH("\",SUBSTITUTE(Données!$A14,LEFT(Données!$A14,SEARCH($B23,Données!$A14)+SUMPRODUCT(($B23:E23&lt;&gt;"")*LEN($B23:E23))+SUMPRODUCT(($B23:E23&lt;&gt;"")*1)),""))),"")</f>
        <v/>
      </c>
      <c r="G23" s="4" t="str">
        <f>IFERROR(MID(SUBSTITUTE(Données!$A14,LEFT(Données!$A14,SEARCH($B23,Données!$A14)+SUMPRODUCT(($B23:F23&lt;&gt;"")*LEN($B23:F23))+SUMPRODUCT(($B23:F23&lt;&gt;"")*1)-1),""),1,SEARCH("\",SUBSTITUTE(Données!$A14,LEFT(Données!$A14,SEARCH($B23,Données!$A14)+SUMPRODUCT(($B23:F23&lt;&gt;"")*LEN($B23:F23))+SUMPRODUCT(($B23:F23&lt;&gt;"")*1)),""))),"")</f>
        <v/>
      </c>
      <c r="H23" s="4" t="str">
        <f>IFERROR(MID(SUBSTITUTE(Données!$A14,LEFT(Données!$A14,SEARCH($B23,Données!$A14)+SUMPRODUCT(($B23:G23&lt;&gt;"")*LEN($B23:G23))+SUMPRODUCT(($B23:G23&lt;&gt;"")*1)-1),""),1,SEARCH("\",SUBSTITUTE(Données!$A14,LEFT(Données!$A14,SEARCH($B23,Données!$A14)+SUMPRODUCT(($B23:G23&lt;&gt;"")*LEN($B23:G23))+SUMPRODUCT(($B23:G23&lt;&gt;"")*1)),""))),"")</f>
        <v/>
      </c>
      <c r="I23" s="4" t="str">
        <f>IFERROR(MID(SUBSTITUTE(Données!$A14,LEFT(Données!$A14,SEARCH($B23,Données!$A14)+SUMPRODUCT(($B23:H23&lt;&gt;"")*LEN($B23:H23))+SUMPRODUCT(($B23:H23&lt;&gt;"")*1)-1),""),1,SEARCH("\",SUBSTITUTE(Données!$A14,LEFT(Données!$A14,SEARCH($B23,Données!$A14)+SUMPRODUCT(($B23:H23&lt;&gt;"")*LEN($B23:H23))+SUMPRODUCT(($B23:H23&lt;&gt;"")*1)),""))),"")</f>
        <v/>
      </c>
      <c r="J23" s="4" t="str">
        <f>IFERROR(MID(SUBSTITUTE(Données!$A14,LEFT(Données!$A14,SEARCH($B23,Données!$A14)+SUMPRODUCT(($B23:I23&lt;&gt;"")*LEN($B23:I23))+SUMPRODUCT(($B23:I23&lt;&gt;"")*1)-1),""),1,SEARCH("\",SUBSTITUTE(Données!$A14,LEFT(Données!$A14,SEARCH($B23,Données!$A14)+SUMPRODUCT(($B23:I23&lt;&gt;"")*LEN($B23:I23))+SUMPRODUCT(($B23:I23&lt;&gt;"")*1)),""))),"")</f>
        <v/>
      </c>
      <c r="K23" s="4" t="str">
        <f>IFERROR(MID(SUBSTITUTE(Données!$A14,LEFT(Données!$A14,SEARCH($B23,Données!$A14)+SUMPRODUCT(($B23:J23&lt;&gt;"")*LEN($B23:J23))+SUMPRODUCT(($B23:J23&lt;&gt;"")*1)-1),""),1,SEARCH("\",SUBSTITUTE(Données!$A14,LEFT(Données!$A14,SEARCH($B23,Données!$A14)+SUMPRODUCT(($B23:J23&lt;&gt;"")*LEN($B23:J23))+SUMPRODUCT(($B23:J23&lt;&gt;"")*1)),""))),"")</f>
        <v/>
      </c>
      <c r="L23" s="4" t="str">
        <f>IFERROR(MID(SUBSTITUTE(Données!$A14,LEFT(Données!$A14,SEARCH($B23,Données!$A14)+SUMPRODUCT(($B23:K23&lt;&gt;"")*LEN($B23:K23))+SUMPRODUCT(($B23:K23&lt;&gt;"")*1)-1),""),1,SEARCH("\",SUBSTITUTE(Données!$A14,LEFT(Données!$A14,SEARCH($B23,Données!$A14)+SUMPRODUCT(($B23:K23&lt;&gt;"")*LEN($B23:K23))+SUMPRODUCT(($B23:K23&lt;&gt;"")*1)),""))),"")</f>
        <v/>
      </c>
      <c r="M23" s="4" t="str">
        <f>IFERROR(MID(SUBSTITUTE(Données!$A14,LEFT(Données!$A14,SEARCH($B23,Données!$A14)+SUMPRODUCT(($B23:L23&lt;&gt;"")*LEN($B23:L23))+SUMPRODUCT(($B23:L23&lt;&gt;"")*1)-1),""),1,SEARCH("\",SUBSTITUTE(Données!$A14,LEFT(Données!$A14,SEARCH($B23,Données!$A14)+SUMPRODUCT(($B23:L23&lt;&gt;"")*LEN($B23:L23))+SUMPRODUCT(($B23:L23&lt;&gt;"")*1)),""))),"")</f>
        <v/>
      </c>
      <c r="N23" s="4" t="str">
        <f>IFERROR(MID(SUBSTITUTE(Données!$A14,LEFT(Données!$A14,SEARCH($B23,Données!$A14)+SUMPRODUCT(($B23:M23&lt;&gt;"")*LEN($B23:M23))+SUMPRODUCT(($B23:M23&lt;&gt;"")*1)-1),""),1,SEARCH("\",SUBSTITUTE(Données!$A14,LEFT(Données!$A14,SEARCH($B23,Données!$A14)+SUMPRODUCT(($B23:M23&lt;&gt;"")*LEN($B23:M23))+SUMPRODUCT(($B23:M23&lt;&gt;"")*1)),""))),"")</f>
        <v/>
      </c>
      <c r="O23" s="4" t="str">
        <f>IFERROR(MID(SUBSTITUTE(Données!$A14,LEFT(Données!$A14,SEARCH($B23,Données!$A14)+SUMPRODUCT(($B23:N23&lt;&gt;"")*LEN($B23:N23))+SUMPRODUCT(($B23:N23&lt;&gt;"")*1)-1),""),1,SEARCH("\",SUBSTITUTE(Données!$A14,LEFT(Données!$A14,SEARCH($B23,Données!$A14)+SUMPRODUCT(($B23:N23&lt;&gt;"")*LEN($B23:N23))+SUMPRODUCT(($B23:N23&lt;&gt;"")*1)),""))),"")</f>
        <v/>
      </c>
      <c r="P23" s="4" t="str">
        <f>IFERROR(MID(SUBSTITUTE(Données!$A14,LEFT(Données!$A14,SEARCH($B23,Données!$A14)+SUMPRODUCT(($B23:O23&lt;&gt;"")*LEN($B23:O23))+SUMPRODUCT(($B23:O23&lt;&gt;"")*1)-1),""),1,SEARCH("\",SUBSTITUTE(Données!$A14,LEFT(Données!$A14,SEARCH($B23,Données!$A14)+SUMPRODUCT(($B23:O23&lt;&gt;"")*LEN($B23:O23))+SUMPRODUCT(($B23:O23&lt;&gt;"")*1)),""))),"")</f>
        <v/>
      </c>
      <c r="Q23" s="4" t="str">
        <f>IFERROR(MID(SUBSTITUTE(Données!$A14,LEFT(Données!$A14,SEARCH($B23,Données!$A14)+SUMPRODUCT(($B23:P23&lt;&gt;"")*LEN($B23:P23))+SUMPRODUCT(($B23:P23&lt;&gt;"")*1)-1),""),1,SEARCH("\",SUBSTITUTE(Données!$A14,LEFT(Données!$A14,SEARCH($B23,Données!$A14)+SUMPRODUCT(($B23:P23&lt;&gt;"")*LEN($B23:P23))+SUMPRODUCT(($B23:P23&lt;&gt;"")*1)),""))),"")</f>
        <v/>
      </c>
      <c r="R23" s="4" t="str">
        <f>IFERROR(MID(SUBSTITUTE(Données!$A14,LEFT(Données!$A14,SEARCH($B23,Données!$A14)+SUMPRODUCT(($B23:Q23&lt;&gt;"")*LEN($B23:Q23))+SUMPRODUCT(($B23:Q23&lt;&gt;"")*1)-1),""),1,SEARCH("\",SUBSTITUTE(Données!$A14,LEFT(Données!$A14,SEARCH($B23,Données!$A14)+SUMPRODUCT(($B23:Q23&lt;&gt;"")*LEN($B23:Q23))+SUMPRODUCT(($B23:Q23&lt;&gt;"")*1)),""))),"")</f>
        <v/>
      </c>
      <c r="S23" s="4" t="str">
        <f>IFERROR(MID(SUBSTITUTE(Données!$A14,LEFT(Données!$A14,SEARCH($B23,Données!$A14)+SUMPRODUCT(($B23:R23&lt;&gt;"")*LEN($B23:R23))+SUMPRODUCT(($B23:R23&lt;&gt;"")*1)-1),""),1,SEARCH("\",SUBSTITUTE(Données!$A14,LEFT(Données!$A14,SEARCH($B23,Données!$A14)+SUMPRODUCT(($B23:R23&lt;&gt;"")*LEN($B23:R23))+SUMPRODUCT(($B23:R23&lt;&gt;"")*1)),""))),"")</f>
        <v/>
      </c>
      <c r="T23" s="4" t="str">
        <f>IFERROR(MID(SUBSTITUTE(Données!$A14,LEFT(Données!$A14,SEARCH($B23,Données!$A14)+SUMPRODUCT(($B23:S23&lt;&gt;"")*LEN($B23:S23))+SUMPRODUCT(($B23:S23&lt;&gt;"")*1)-1),""),1,SEARCH("\",SUBSTITUTE(Données!$A14,LEFT(Données!$A14,SEARCH($B23,Données!$A14)+SUMPRODUCT(($B23:S23&lt;&gt;"")*LEN($B23:S23))+SUMPRODUCT(($B23:S23&lt;&gt;"")*1)),""))),"")</f>
        <v/>
      </c>
      <c r="U23" s="4" t="str">
        <f>IFERROR(MID(SUBSTITUTE(Données!$A14,LEFT(Données!$A14,SEARCH($B23,Données!$A14)+SUMPRODUCT(($B23:T23&lt;&gt;"")*LEN($B23:T23))+SUMPRODUCT(($B23:T23&lt;&gt;"")*1)-1),""),1,SEARCH("\",SUBSTITUTE(Données!$A14,LEFT(Données!$A14,SEARCH($B23,Données!$A14)+SUMPRODUCT(($B23:T23&lt;&gt;"")*LEN($B23:T23))+SUMPRODUCT(($B23:T23&lt;&gt;"")*1)),""))),"")</f>
        <v/>
      </c>
      <c r="V23" s="4" t="str">
        <f>IFERROR(MID(SUBSTITUTE(Données!$A14,LEFT(Données!$A14,SEARCH($B23,Données!$A14)+SUMPRODUCT(($B23:U23&lt;&gt;"")*LEN($B23:U23))+SUMPRODUCT(($B23:U23&lt;&gt;"")*1)-1),""),1,SEARCH("\",SUBSTITUTE(Données!$A14,LEFT(Données!$A14,SEARCH($B23,Données!$A14)+SUMPRODUCT(($B23:U23&lt;&gt;"")*LEN($B23:U23))+SUMPRODUCT(($B23:U23&lt;&gt;"")*1)),""))),"")</f>
        <v/>
      </c>
      <c r="W23" s="4" t="str">
        <f>IFERROR(MID(SUBSTITUTE(Données!$A14,LEFT(Données!$A14,SEARCH($B23,Données!$A14)+SUMPRODUCT(($B23:V23&lt;&gt;"")*LEN($B23:V23))+SUMPRODUCT(($B23:V23&lt;&gt;"")*1)-1),""),1,SEARCH("\",SUBSTITUTE(Données!$A14,LEFT(Données!$A14,SEARCH($B23,Données!$A14)+SUMPRODUCT(($B23:V23&lt;&gt;"")*LEN($B23:V23))+SUMPRODUCT(($B23:V23&lt;&gt;"")*1)),""))),"")</f>
        <v/>
      </c>
      <c r="X23" s="4" t="str">
        <f>IFERROR(MID(SUBSTITUTE(Données!$A14,LEFT(Données!$A14,SEARCH($B23,Données!$A14)+SUMPRODUCT(($B23:W23&lt;&gt;"")*LEN($B23:W23))+SUMPRODUCT(($B23:W23&lt;&gt;"")*1)-1),""),1,SEARCH("\",SUBSTITUTE(Données!$A14,LEFT(Données!$A14,SEARCH($B23,Données!$A14)+SUMPRODUCT(($B23:W23&lt;&gt;"")*LEN($B23:W23))+SUMPRODUCT(($B23:W23&lt;&gt;"")*1)),""))),"")</f>
        <v/>
      </c>
      <c r="Y23" s="4" t="str">
        <f>IFERROR(MID(SUBSTITUTE(Données!$A14,LEFT(Données!$A14,SEARCH($B23,Données!$A14)+SUMPRODUCT(($B23:X23&lt;&gt;"")*LEN($B23:X23))+SUMPRODUCT(($B23:X23&lt;&gt;"")*1)-1),""),1,SEARCH("\",SUBSTITUTE(Données!$A14,LEFT(Données!$A14,SEARCH($B23,Données!$A14)+SUMPRODUCT(($B23:X23&lt;&gt;"")*LEN($B23:X23))+SUMPRODUCT(($B23:X23&lt;&gt;"")*1)),""))),"")</f>
        <v/>
      </c>
      <c r="Z23" s="4"/>
      <c r="AA23" s="4"/>
      <c r="AB23" s="4" t="str">
        <f>IF(ISBLANK(Données!B14)," ",Données!B14)</f>
        <v>organisation des commissions de choix</v>
      </c>
      <c r="AC23" s="4">
        <f t="shared" si="3"/>
        <v>1</v>
      </c>
      <c r="AD23" s="4">
        <f>IF(ISBLANK(AB23),’ ‘,LEN(AB23))</f>
        <v>37</v>
      </c>
      <c r="AE23" s="4">
        <f t="shared" si="0"/>
        <v>0</v>
      </c>
      <c r="AF23" s="4" t="str">
        <f t="shared" si="1"/>
        <v/>
      </c>
      <c r="AG23" s="4" t="str">
        <f t="shared" si="4"/>
        <v>OK</v>
      </c>
      <c r="AH23" s="4">
        <f>IF(ISBLANK(AE23-128),’ ‘,AE23-128)</f>
        <v>-128</v>
      </c>
      <c r="AI23" s="4" t="str">
        <f>IF(ISBLANK(Données!C14)," ",Données!C14)</f>
        <v>gaussenss</v>
      </c>
      <c r="AJ23" s="8" t="str">
        <f>IF(ISBLANK(Données!D14)," ",Données!D14)</f>
        <v>20/10/2008 15:31:54</v>
      </c>
      <c r="AK23" s="4" t="str">
        <f>IF(ISBLANK(Données!E14)," ",Données!E14)</f>
        <v>gaussenss</v>
      </c>
      <c r="AL23" s="8" t="str">
        <f>IF(ISBLANK(Données!F14)," ",Données!F14)</f>
        <v>20/10/2008 17:59:25</v>
      </c>
      <c r="AM23" s="4" t="str">
        <f>IF(ISBLANK(Données!G14)," ",Données!G14)</f>
        <v>News</v>
      </c>
      <c r="AN23" s="4" t="str">
        <f>IF(ISBLANK(Données!H14)," ",Données!H14)</f>
        <v>0,05</v>
      </c>
      <c r="AO23" s="4" t="str">
        <f>IF(ISBLANK(Données!I14)," ",Données!I14)</f>
        <v>Information</v>
      </c>
      <c r="AP23" s="4" t="str">
        <f>IF(ISBLANK(Données!J14)," ",Données!J14)</f>
        <v/>
      </c>
    </row>
    <row r="24" spans="1:42" x14ac:dyDescent="0.25">
      <c r="A24" s="6" t="s">
        <v>12</v>
      </c>
      <c r="B24" s="4" t="str">
        <f>IFERROR(MID(SUBSTITUTE(Données!$A15,LEFT(Données!$A15,SEARCH($A24,Données!$A15)+SUMPRODUCT(($A24:A24&lt;&gt;"")*LEN($A24:A24))+SUMPRODUCT(($A24:A24&lt;&gt;"")*1)-1),""),1,SEARCH("\",SUBSTITUTE(Données!$A15,LEFT(Données!$A15,SEARCH($A24,Données!$A15)+SUMPRODUCT(($A24:A24&lt;&gt;"")*LEN($A24:A24))+SUMPRODUCT(($A24:A24&lt;&gt;"")*1)),""))),"")</f>
        <v>Structures</v>
      </c>
      <c r="C24" s="4" t="str">
        <f>IFERROR(MID(SUBSTITUTE(Données!$A15,LEFT(Données!$A15,SEARCH($B24,Données!$A15)+SUMPRODUCT(($B24:B24&lt;&gt;"")*LEN($B24:B24))+SUMPRODUCT(($B24:B24&lt;&gt;"")*1)-1),""),1,SEARCH("\",SUBSTITUTE(Données!$A15,LEFT(Données!$A15,SEARCH($B24,Données!$A15)+SUMPRODUCT(($B24:B24&lt;&gt;"")*LEN($B24:B24))+SUMPRODUCT(($B24:B24&lt;&gt;"")*1)),""))),"")</f>
        <v>/Nom1</v>
      </c>
      <c r="D24" s="4" t="str">
        <f>IFERROR(MID(SUBSTITUTE(Données!$A15,LEFT(Données!$A15,SEARCH($B24,Données!$A15)+SUMPRODUCT(($B24:C24&lt;&gt;"")*LEN($B24:C24))+SUMPRODUCT(($B24:C24&lt;&gt;"")*1)-1),""),1,SEARCH("\",SUBSTITUTE(Données!$A15,LEFT(Données!$A15,SEARCH($B24,Données!$A15)+SUMPRODUCT(($B24:C24&lt;&gt;"")*LEN($B24:C24))+SUMPRODUCT(($B24:C24&lt;&gt;"")*1)),""))),"")</f>
        <v>Actus Nom1 société public</v>
      </c>
      <c r="E24" s="4" t="str">
        <f>IFERROR(MID(SUBSTITUTE(Données!$A15,LEFT(Données!$A15,SEARCH($B24,Données!$A15)+SUMPRODUCT(($B24:D24&lt;&gt;"")*LEN($B24:D24))+SUMPRODUCT(($B24:D24&lt;&gt;"")*1)-1),""),1,SEARCH("\",SUBSTITUTE(Données!$A15,LEFT(Données!$A15,SEARCH($B24,Données!$A15)+SUMPRODUCT(($B24:D24&lt;&gt;"")*LEN($B24:D24))+SUMPRODUCT(($B24:D24&lt;&gt;"")*1)),""))),"")</f>
        <v>organisation des commissions de choix</v>
      </c>
      <c r="F24" s="4" t="str">
        <f>IFERROR(MID(SUBSTITUTE(Données!$A15,LEFT(Données!$A15,SEARCH($B24,Données!$A15)+SUMPRODUCT(($B24:E24&lt;&gt;"")*LEN($B24:E24))+SUMPRODUCT(($B24:E24&lt;&gt;"")*1)-1),""),1,SEARCH("\",SUBSTITUTE(Données!$A15,LEFT(Données!$A15,SEARCH($B24,Données!$A15)+SUMPRODUCT(($B24:E24&lt;&gt;"")*LEN($B24:E24))+SUMPRODUCT(($B24:E24&lt;&gt;"")*1)),""))),"")</f>
        <v/>
      </c>
      <c r="G24" s="4" t="str">
        <f>IFERROR(MID(SUBSTITUTE(Données!$A15,LEFT(Données!$A15,SEARCH($B24,Données!$A15)+SUMPRODUCT(($B24:F24&lt;&gt;"")*LEN($B24:F24))+SUMPRODUCT(($B24:F24&lt;&gt;"")*1)-1),""),1,SEARCH("\",SUBSTITUTE(Données!$A15,LEFT(Données!$A15,SEARCH($B24,Données!$A15)+SUMPRODUCT(($B24:F24&lt;&gt;"")*LEN($B24:F24))+SUMPRODUCT(($B24:F24&lt;&gt;"")*1)),""))),"")</f>
        <v/>
      </c>
      <c r="H24" s="4" t="str">
        <f>IFERROR(MID(SUBSTITUTE(Données!$A15,LEFT(Données!$A15,SEARCH($B24,Données!$A15)+SUMPRODUCT(($B24:G24&lt;&gt;"")*LEN($B24:G24))+SUMPRODUCT(($B24:G24&lt;&gt;"")*1)-1),""),1,SEARCH("\",SUBSTITUTE(Données!$A15,LEFT(Données!$A15,SEARCH($B24,Données!$A15)+SUMPRODUCT(($B24:G24&lt;&gt;"")*LEN($B24:G24))+SUMPRODUCT(($B24:G24&lt;&gt;"")*1)),""))),"")</f>
        <v/>
      </c>
      <c r="I24" s="4" t="str">
        <f>IFERROR(MID(SUBSTITUTE(Données!$A15,LEFT(Données!$A15,SEARCH($B24,Données!$A15)+SUMPRODUCT(($B24:H24&lt;&gt;"")*LEN($B24:H24))+SUMPRODUCT(($B24:H24&lt;&gt;"")*1)-1),""),1,SEARCH("\",SUBSTITUTE(Données!$A15,LEFT(Données!$A15,SEARCH($B24,Données!$A15)+SUMPRODUCT(($B24:H24&lt;&gt;"")*LEN($B24:H24))+SUMPRODUCT(($B24:H24&lt;&gt;"")*1)),""))),"")</f>
        <v/>
      </c>
      <c r="J24" s="4" t="str">
        <f>IFERROR(MID(SUBSTITUTE(Données!$A15,LEFT(Données!$A15,SEARCH($B24,Données!$A15)+SUMPRODUCT(($B24:I24&lt;&gt;"")*LEN($B24:I24))+SUMPRODUCT(($B24:I24&lt;&gt;"")*1)-1),""),1,SEARCH("\",SUBSTITUTE(Données!$A15,LEFT(Données!$A15,SEARCH($B24,Données!$A15)+SUMPRODUCT(($B24:I24&lt;&gt;"")*LEN($B24:I24))+SUMPRODUCT(($B24:I24&lt;&gt;"")*1)),""))),"")</f>
        <v/>
      </c>
      <c r="K24" s="4" t="str">
        <f>IFERROR(MID(SUBSTITUTE(Données!$A15,LEFT(Données!$A15,SEARCH($B24,Données!$A15)+SUMPRODUCT(($B24:J24&lt;&gt;"")*LEN($B24:J24))+SUMPRODUCT(($B24:J24&lt;&gt;"")*1)-1),""),1,SEARCH("\",SUBSTITUTE(Données!$A15,LEFT(Données!$A15,SEARCH($B24,Données!$A15)+SUMPRODUCT(($B24:J24&lt;&gt;"")*LEN($B24:J24))+SUMPRODUCT(($B24:J24&lt;&gt;"")*1)),""))),"")</f>
        <v/>
      </c>
      <c r="L24" s="4" t="str">
        <f>IFERROR(MID(SUBSTITUTE(Données!$A15,LEFT(Données!$A15,SEARCH($B24,Données!$A15)+SUMPRODUCT(($B24:K24&lt;&gt;"")*LEN($B24:K24))+SUMPRODUCT(($B24:K24&lt;&gt;"")*1)-1),""),1,SEARCH("\",SUBSTITUTE(Données!$A15,LEFT(Données!$A15,SEARCH($B24,Données!$A15)+SUMPRODUCT(($B24:K24&lt;&gt;"")*LEN($B24:K24))+SUMPRODUCT(($B24:K24&lt;&gt;"")*1)),""))),"")</f>
        <v/>
      </c>
      <c r="M24" s="4" t="str">
        <f>IFERROR(MID(SUBSTITUTE(Données!$A15,LEFT(Données!$A15,SEARCH($B24,Données!$A15)+SUMPRODUCT(($B24:L24&lt;&gt;"")*LEN($B24:L24))+SUMPRODUCT(($B24:L24&lt;&gt;"")*1)-1),""),1,SEARCH("\",SUBSTITUTE(Données!$A15,LEFT(Données!$A15,SEARCH($B24,Données!$A15)+SUMPRODUCT(($B24:L24&lt;&gt;"")*LEN($B24:L24))+SUMPRODUCT(($B24:L24&lt;&gt;"")*1)),""))),"")</f>
        <v/>
      </c>
      <c r="N24" s="4" t="str">
        <f>IFERROR(MID(SUBSTITUTE(Données!$A15,LEFT(Données!$A15,SEARCH($B24,Données!$A15)+SUMPRODUCT(($B24:M24&lt;&gt;"")*LEN($B24:M24))+SUMPRODUCT(($B24:M24&lt;&gt;"")*1)-1),""),1,SEARCH("\",SUBSTITUTE(Données!$A15,LEFT(Données!$A15,SEARCH($B24,Données!$A15)+SUMPRODUCT(($B24:M24&lt;&gt;"")*LEN($B24:M24))+SUMPRODUCT(($B24:M24&lt;&gt;"")*1)),""))),"")</f>
        <v/>
      </c>
      <c r="O24" s="4" t="str">
        <f>IFERROR(MID(SUBSTITUTE(Données!$A15,LEFT(Données!$A15,SEARCH($B24,Données!$A15)+SUMPRODUCT(($B24:N24&lt;&gt;"")*LEN($B24:N24))+SUMPRODUCT(($B24:N24&lt;&gt;"")*1)-1),""),1,SEARCH("\",SUBSTITUTE(Données!$A15,LEFT(Données!$A15,SEARCH($B24,Données!$A15)+SUMPRODUCT(($B24:N24&lt;&gt;"")*LEN($B24:N24))+SUMPRODUCT(($B24:N24&lt;&gt;"")*1)),""))),"")</f>
        <v/>
      </c>
      <c r="P24" s="4" t="str">
        <f>IFERROR(MID(SUBSTITUTE(Données!$A15,LEFT(Données!$A15,SEARCH($B24,Données!$A15)+SUMPRODUCT(($B24:O24&lt;&gt;"")*LEN($B24:O24))+SUMPRODUCT(($B24:O24&lt;&gt;"")*1)-1),""),1,SEARCH("\",SUBSTITUTE(Données!$A15,LEFT(Données!$A15,SEARCH($B24,Données!$A15)+SUMPRODUCT(($B24:O24&lt;&gt;"")*LEN($B24:O24))+SUMPRODUCT(($B24:O24&lt;&gt;"")*1)),""))),"")</f>
        <v/>
      </c>
      <c r="Q24" s="4" t="str">
        <f>IFERROR(MID(SUBSTITUTE(Données!$A15,LEFT(Données!$A15,SEARCH($B24,Données!$A15)+SUMPRODUCT(($B24:P24&lt;&gt;"")*LEN($B24:P24))+SUMPRODUCT(($B24:P24&lt;&gt;"")*1)-1),""),1,SEARCH("\",SUBSTITUTE(Données!$A15,LEFT(Données!$A15,SEARCH($B24,Données!$A15)+SUMPRODUCT(($B24:P24&lt;&gt;"")*LEN($B24:P24))+SUMPRODUCT(($B24:P24&lt;&gt;"")*1)),""))),"")</f>
        <v/>
      </c>
      <c r="R24" s="4" t="str">
        <f>IFERROR(MID(SUBSTITUTE(Données!$A15,LEFT(Données!$A15,SEARCH($B24,Données!$A15)+SUMPRODUCT(($B24:Q24&lt;&gt;"")*LEN($B24:Q24))+SUMPRODUCT(($B24:Q24&lt;&gt;"")*1)-1),""),1,SEARCH("\",SUBSTITUTE(Données!$A15,LEFT(Données!$A15,SEARCH($B24,Données!$A15)+SUMPRODUCT(($B24:Q24&lt;&gt;"")*LEN($B24:Q24))+SUMPRODUCT(($B24:Q24&lt;&gt;"")*1)),""))),"")</f>
        <v/>
      </c>
      <c r="S24" s="4" t="str">
        <f>IFERROR(MID(SUBSTITUTE(Données!$A15,LEFT(Données!$A15,SEARCH($B24,Données!$A15)+SUMPRODUCT(($B24:R24&lt;&gt;"")*LEN($B24:R24))+SUMPRODUCT(($B24:R24&lt;&gt;"")*1)-1),""),1,SEARCH("\",SUBSTITUTE(Données!$A15,LEFT(Données!$A15,SEARCH($B24,Données!$A15)+SUMPRODUCT(($B24:R24&lt;&gt;"")*LEN($B24:R24))+SUMPRODUCT(($B24:R24&lt;&gt;"")*1)),""))),"")</f>
        <v/>
      </c>
      <c r="T24" s="4" t="str">
        <f>IFERROR(MID(SUBSTITUTE(Données!$A15,LEFT(Données!$A15,SEARCH($B24,Données!$A15)+SUMPRODUCT(($B24:S24&lt;&gt;"")*LEN($B24:S24))+SUMPRODUCT(($B24:S24&lt;&gt;"")*1)-1),""),1,SEARCH("\",SUBSTITUTE(Données!$A15,LEFT(Données!$A15,SEARCH($B24,Données!$A15)+SUMPRODUCT(($B24:S24&lt;&gt;"")*LEN($B24:S24))+SUMPRODUCT(($B24:S24&lt;&gt;"")*1)),""))),"")</f>
        <v/>
      </c>
      <c r="U24" s="4" t="str">
        <f>IFERROR(MID(SUBSTITUTE(Données!$A15,LEFT(Données!$A15,SEARCH($B24,Données!$A15)+SUMPRODUCT(($B24:T24&lt;&gt;"")*LEN($B24:T24))+SUMPRODUCT(($B24:T24&lt;&gt;"")*1)-1),""),1,SEARCH("\",SUBSTITUTE(Données!$A15,LEFT(Données!$A15,SEARCH($B24,Données!$A15)+SUMPRODUCT(($B24:T24&lt;&gt;"")*LEN($B24:T24))+SUMPRODUCT(($B24:T24&lt;&gt;"")*1)),""))),"")</f>
        <v/>
      </c>
      <c r="V24" s="4" t="str">
        <f>IFERROR(MID(SUBSTITUTE(Données!$A15,LEFT(Données!$A15,SEARCH($B24,Données!$A15)+SUMPRODUCT(($B24:U24&lt;&gt;"")*LEN($B24:U24))+SUMPRODUCT(($B24:U24&lt;&gt;"")*1)-1),""),1,SEARCH("\",SUBSTITUTE(Données!$A15,LEFT(Données!$A15,SEARCH($B24,Données!$A15)+SUMPRODUCT(($B24:U24&lt;&gt;"")*LEN($B24:U24))+SUMPRODUCT(($B24:U24&lt;&gt;"")*1)),""))),"")</f>
        <v/>
      </c>
      <c r="W24" s="4" t="str">
        <f>IFERROR(MID(SUBSTITUTE(Données!$A15,LEFT(Données!$A15,SEARCH($B24,Données!$A15)+SUMPRODUCT(($B24:V24&lt;&gt;"")*LEN($B24:V24))+SUMPRODUCT(($B24:V24&lt;&gt;"")*1)-1),""),1,SEARCH("\",SUBSTITUTE(Données!$A15,LEFT(Données!$A15,SEARCH($B24,Données!$A15)+SUMPRODUCT(($B24:V24&lt;&gt;"")*LEN($B24:V24))+SUMPRODUCT(($B24:V24&lt;&gt;"")*1)),""))),"")</f>
        <v/>
      </c>
      <c r="X24" s="4" t="str">
        <f>IFERROR(MID(SUBSTITUTE(Données!$A15,LEFT(Données!$A15,SEARCH($B24,Données!$A15)+SUMPRODUCT(($B24:W24&lt;&gt;"")*LEN($B24:W24))+SUMPRODUCT(($B24:W24&lt;&gt;"")*1)-1),""),1,SEARCH("\",SUBSTITUTE(Données!$A15,LEFT(Données!$A15,SEARCH($B24,Données!$A15)+SUMPRODUCT(($B24:W24&lt;&gt;"")*LEN($B24:W24))+SUMPRODUCT(($B24:W24&lt;&gt;"")*1)),""))),"")</f>
        <v/>
      </c>
      <c r="Y24" s="4" t="str">
        <f>IFERROR(MID(SUBSTITUTE(Données!$A15,LEFT(Données!$A15,SEARCH($B24,Données!$A15)+SUMPRODUCT(($B24:X24&lt;&gt;"")*LEN($B24:X24))+SUMPRODUCT(($B24:X24&lt;&gt;"")*1)-1),""),1,SEARCH("\",SUBSTITUTE(Données!$A15,LEFT(Données!$A15,SEARCH($B24,Données!$A15)+SUMPRODUCT(($B24:X24&lt;&gt;"")*LEN($B24:X24))+SUMPRODUCT(($B24:X24&lt;&gt;"")*1)),""))),"")</f>
        <v/>
      </c>
      <c r="Z24" s="4"/>
      <c r="AA24" s="4"/>
      <c r="AB24" s="4" t="str">
        <f>IF(ISBLANK(Données!B15)," ",Données!B15)</f>
        <v>Organisation des commissions de choix</v>
      </c>
      <c r="AC24" s="4">
        <f t="shared" si="3"/>
        <v>2</v>
      </c>
      <c r="AD24" s="4">
        <f>IF(ISBLANK(AB24),’ ‘,LEN(AB24))</f>
        <v>37</v>
      </c>
      <c r="AE24" s="4">
        <f t="shared" si="0"/>
        <v>37</v>
      </c>
      <c r="AF24" s="4" t="str">
        <f t="shared" si="1"/>
        <v/>
      </c>
      <c r="AG24" s="4" t="str">
        <f t="shared" si="4"/>
        <v>OK</v>
      </c>
      <c r="AH24" s="4">
        <f>IF(ISBLANK(AE24-128),’ ‘,AE24-128)</f>
        <v>-91</v>
      </c>
      <c r="AI24" s="4" t="str">
        <f>IF(ISBLANK(Données!C15)," ",Données!C15)</f>
        <v>AdminMOA (Supprimer) 548671</v>
      </c>
      <c r="AJ24" s="8" t="str">
        <f>IF(ISBLANK(Données!D15)," ",Données!D15)</f>
        <v>20/10/2008 17:59:01</v>
      </c>
      <c r="AK24" s="4" t="str">
        <f>IF(ISBLANK(Données!E15)," ",Données!E15)</f>
        <v>AdminMOA (Supprimer) 548671</v>
      </c>
      <c r="AL24" s="8" t="str">
        <f>IF(ISBLANK(Données!F15)," ",Données!F15)</f>
        <v>20/10/2008 17:59:01</v>
      </c>
      <c r="AM24" s="4" t="str">
        <f>IF(ISBLANK(Données!G15)," ",Données!G15)</f>
        <v>URL</v>
      </c>
      <c r="AN24" s="4" t="str">
        <f>IF(ISBLANK(Données!H15)," ",Données!H15)</f>
        <v>0,05</v>
      </c>
      <c r="AO24" s="4" t="str">
        <f>IF(ISBLANK(Données!I15)," ",Données!I15)</f>
        <v>Information</v>
      </c>
      <c r="AP24" s="4" t="str">
        <f>IF(ISBLANK(Données!J15)," ",Données!J15)</f>
        <v/>
      </c>
    </row>
    <row r="25" spans="1:42" x14ac:dyDescent="0.25">
      <c r="A25" s="6" t="s">
        <v>12</v>
      </c>
      <c r="B25" s="4" t="str">
        <f>IFERROR(MID(SUBSTITUTE(Données!$A16,LEFT(Données!$A16,SEARCH($A25,Données!$A16)+SUMPRODUCT(($A25:A25&lt;&gt;"")*LEN($A25:A25))+SUMPRODUCT(($A25:A25&lt;&gt;"")*1)-1),""),1,SEARCH("\",SUBSTITUTE(Données!$A16,LEFT(Données!$A16,SEARCH($A25,Données!$A16)+SUMPRODUCT(($A25:A25&lt;&gt;"")*LEN($A25:A25))+SUMPRODUCT(($A25:A25&lt;&gt;"")*1)),""))),"")</f>
        <v>Structures</v>
      </c>
      <c r="C25" s="4" t="str">
        <f>IFERROR(MID(SUBSTITUTE(Données!$A16,LEFT(Données!$A16,SEARCH($B25,Données!$A16)+SUMPRODUCT(($B25:B25&lt;&gt;"")*LEN($B25:B25))+SUMPRODUCT(($B25:B25&lt;&gt;"")*1)-1),""),1,SEARCH("\",SUBSTITUTE(Données!$A16,LEFT(Données!$A16,SEARCH($B25,Données!$A16)+SUMPRODUCT(($B25:B25&lt;&gt;"")*LEN($B25:B25))+SUMPRODUCT(($B25:B25&lt;&gt;"")*1)),""))),"")</f>
        <v>/Nom1</v>
      </c>
      <c r="D25" s="4" t="str">
        <f>IFERROR(MID(SUBSTITUTE(Données!$A16,LEFT(Données!$A16,SEARCH($B25,Données!$A16)+SUMPRODUCT(($B25:C25&lt;&gt;"")*LEN($B25:C25))+SUMPRODUCT(($B25:C25&lt;&gt;"")*1)-1),""),1,SEARCH("\",SUBSTITUTE(Données!$A16,LEFT(Données!$A16,SEARCH($B25,Données!$A16)+SUMPRODUCT(($B25:C25&lt;&gt;"")*LEN($B25:C25))+SUMPRODUCT(($B25:C25&lt;&gt;"")*1)),""))),"")</f>
        <v>Actus Nom1 société public</v>
      </c>
      <c r="E25" s="4" t="str">
        <f>IFERROR(MID(SUBSTITUTE(Données!$A16,LEFT(Données!$A16,SEARCH($B25,Données!$A16)+SUMPRODUCT(($B25:D25&lt;&gt;"")*LEN($B25:D25))+SUMPRODUCT(($B25:D25&lt;&gt;"")*1)-1),""),1,SEARCH("\",SUBSTITUTE(Données!$A16,LEFT(Données!$A16,SEARCH($B25,Données!$A16)+SUMPRODUCT(($B25:D25&lt;&gt;"")*LEN($B25:D25))+SUMPRODUCT(($B25:D25&lt;&gt;"")*1)),""))),"")</f>
        <v/>
      </c>
      <c r="F25" s="4" t="str">
        <f>IFERROR(MID(SUBSTITUTE(Données!$A16,LEFT(Données!$A16,SEARCH($B25,Données!$A16)+SUMPRODUCT(($B25:E25&lt;&gt;"")*LEN($B25:E25))+SUMPRODUCT(($B25:E25&lt;&gt;"")*1)-1),""),1,SEARCH("\",SUBSTITUTE(Données!$A16,LEFT(Données!$A16,SEARCH($B25,Données!$A16)+SUMPRODUCT(($B25:E25&lt;&gt;"")*LEN($B25:E25))+SUMPRODUCT(($B25:E25&lt;&gt;"")*1)),""))),"")</f>
        <v/>
      </c>
      <c r="G25" s="4" t="str">
        <f>IFERROR(MID(SUBSTITUTE(Données!$A16,LEFT(Données!$A16,SEARCH($B25,Données!$A16)+SUMPRODUCT(($B25:F25&lt;&gt;"")*LEN($B25:F25))+SUMPRODUCT(($B25:F25&lt;&gt;"")*1)-1),""),1,SEARCH("\",SUBSTITUTE(Données!$A16,LEFT(Données!$A16,SEARCH($B25,Données!$A16)+SUMPRODUCT(($B25:F25&lt;&gt;"")*LEN($B25:F25))+SUMPRODUCT(($B25:F25&lt;&gt;"")*1)),""))),"")</f>
        <v/>
      </c>
      <c r="H25" s="4" t="str">
        <f>IFERROR(MID(SUBSTITUTE(Données!$A16,LEFT(Données!$A16,SEARCH($B25,Données!$A16)+SUMPRODUCT(($B25:G25&lt;&gt;"")*LEN($B25:G25))+SUMPRODUCT(($B25:G25&lt;&gt;"")*1)-1),""),1,SEARCH("\",SUBSTITUTE(Données!$A16,LEFT(Données!$A16,SEARCH($B25,Données!$A16)+SUMPRODUCT(($B25:G25&lt;&gt;"")*LEN($B25:G25))+SUMPRODUCT(($B25:G25&lt;&gt;"")*1)),""))),"")</f>
        <v/>
      </c>
      <c r="I25" s="4" t="str">
        <f>IFERROR(MID(SUBSTITUTE(Données!$A16,LEFT(Données!$A16,SEARCH($B25,Données!$A16)+SUMPRODUCT(($B25:H25&lt;&gt;"")*LEN($B25:H25))+SUMPRODUCT(($B25:H25&lt;&gt;"")*1)-1),""),1,SEARCH("\",SUBSTITUTE(Données!$A16,LEFT(Données!$A16,SEARCH($B25,Données!$A16)+SUMPRODUCT(($B25:H25&lt;&gt;"")*LEN($B25:H25))+SUMPRODUCT(($B25:H25&lt;&gt;"")*1)),""))),"")</f>
        <v/>
      </c>
      <c r="J25" s="4" t="str">
        <f>IFERROR(MID(SUBSTITUTE(Données!$A16,LEFT(Données!$A16,SEARCH($B25,Données!$A16)+SUMPRODUCT(($B25:I25&lt;&gt;"")*LEN($B25:I25))+SUMPRODUCT(($B25:I25&lt;&gt;"")*1)-1),""),1,SEARCH("\",SUBSTITUTE(Données!$A16,LEFT(Données!$A16,SEARCH($B25,Données!$A16)+SUMPRODUCT(($B25:I25&lt;&gt;"")*LEN($B25:I25))+SUMPRODUCT(($B25:I25&lt;&gt;"")*1)),""))),"")</f>
        <v/>
      </c>
      <c r="K25" s="4" t="str">
        <f>IFERROR(MID(SUBSTITUTE(Données!$A16,LEFT(Données!$A16,SEARCH($B25,Données!$A16)+SUMPRODUCT(($B25:J25&lt;&gt;"")*LEN($B25:J25))+SUMPRODUCT(($B25:J25&lt;&gt;"")*1)-1),""),1,SEARCH("\",SUBSTITUTE(Données!$A16,LEFT(Données!$A16,SEARCH($B25,Données!$A16)+SUMPRODUCT(($B25:J25&lt;&gt;"")*LEN($B25:J25))+SUMPRODUCT(($B25:J25&lt;&gt;"")*1)),""))),"")</f>
        <v/>
      </c>
      <c r="L25" s="4" t="str">
        <f>IFERROR(MID(SUBSTITUTE(Données!$A16,LEFT(Données!$A16,SEARCH($B25,Données!$A16)+SUMPRODUCT(($B25:K25&lt;&gt;"")*LEN($B25:K25))+SUMPRODUCT(($B25:K25&lt;&gt;"")*1)-1),""),1,SEARCH("\",SUBSTITUTE(Données!$A16,LEFT(Données!$A16,SEARCH($B25,Données!$A16)+SUMPRODUCT(($B25:K25&lt;&gt;"")*LEN($B25:K25))+SUMPRODUCT(($B25:K25&lt;&gt;"")*1)),""))),"")</f>
        <v/>
      </c>
      <c r="M25" s="4" t="str">
        <f>IFERROR(MID(SUBSTITUTE(Données!$A16,LEFT(Données!$A16,SEARCH($B25,Données!$A16)+SUMPRODUCT(($B25:L25&lt;&gt;"")*LEN($B25:L25))+SUMPRODUCT(($B25:L25&lt;&gt;"")*1)-1),""),1,SEARCH("\",SUBSTITUTE(Données!$A16,LEFT(Données!$A16,SEARCH($B25,Données!$A16)+SUMPRODUCT(($B25:L25&lt;&gt;"")*LEN($B25:L25))+SUMPRODUCT(($B25:L25&lt;&gt;"")*1)),""))),"")</f>
        <v/>
      </c>
      <c r="N25" s="4" t="str">
        <f>IFERROR(MID(SUBSTITUTE(Données!$A16,LEFT(Données!$A16,SEARCH($B25,Données!$A16)+SUMPRODUCT(($B25:M25&lt;&gt;"")*LEN($B25:M25))+SUMPRODUCT(($B25:M25&lt;&gt;"")*1)-1),""),1,SEARCH("\",SUBSTITUTE(Données!$A16,LEFT(Données!$A16,SEARCH($B25,Données!$A16)+SUMPRODUCT(($B25:M25&lt;&gt;"")*LEN($B25:M25))+SUMPRODUCT(($B25:M25&lt;&gt;"")*1)),""))),"")</f>
        <v/>
      </c>
      <c r="O25" s="4" t="str">
        <f>IFERROR(MID(SUBSTITUTE(Données!$A16,LEFT(Données!$A16,SEARCH($B25,Données!$A16)+SUMPRODUCT(($B25:N25&lt;&gt;"")*LEN($B25:N25))+SUMPRODUCT(($B25:N25&lt;&gt;"")*1)-1),""),1,SEARCH("\",SUBSTITUTE(Données!$A16,LEFT(Données!$A16,SEARCH($B25,Données!$A16)+SUMPRODUCT(($B25:N25&lt;&gt;"")*LEN($B25:N25))+SUMPRODUCT(($B25:N25&lt;&gt;"")*1)),""))),"")</f>
        <v/>
      </c>
      <c r="P25" s="4" t="str">
        <f>IFERROR(MID(SUBSTITUTE(Données!$A16,LEFT(Données!$A16,SEARCH($B25,Données!$A16)+SUMPRODUCT(($B25:O25&lt;&gt;"")*LEN($B25:O25))+SUMPRODUCT(($B25:O25&lt;&gt;"")*1)-1),""),1,SEARCH("\",SUBSTITUTE(Données!$A16,LEFT(Données!$A16,SEARCH($B25,Données!$A16)+SUMPRODUCT(($B25:O25&lt;&gt;"")*LEN($B25:O25))+SUMPRODUCT(($B25:O25&lt;&gt;"")*1)),""))),"")</f>
        <v/>
      </c>
      <c r="Q25" s="4" t="str">
        <f>IFERROR(MID(SUBSTITUTE(Données!$A16,LEFT(Données!$A16,SEARCH($B25,Données!$A16)+SUMPRODUCT(($B25:P25&lt;&gt;"")*LEN($B25:P25))+SUMPRODUCT(($B25:P25&lt;&gt;"")*1)-1),""),1,SEARCH("\",SUBSTITUTE(Données!$A16,LEFT(Données!$A16,SEARCH($B25,Données!$A16)+SUMPRODUCT(($B25:P25&lt;&gt;"")*LEN($B25:P25))+SUMPRODUCT(($B25:P25&lt;&gt;"")*1)),""))),"")</f>
        <v/>
      </c>
      <c r="R25" s="4" t="str">
        <f>IFERROR(MID(SUBSTITUTE(Données!$A16,LEFT(Données!$A16,SEARCH($B25,Données!$A16)+SUMPRODUCT(($B25:Q25&lt;&gt;"")*LEN($B25:Q25))+SUMPRODUCT(($B25:Q25&lt;&gt;"")*1)-1),""),1,SEARCH("\",SUBSTITUTE(Données!$A16,LEFT(Données!$A16,SEARCH($B25,Données!$A16)+SUMPRODUCT(($B25:Q25&lt;&gt;"")*LEN($B25:Q25))+SUMPRODUCT(($B25:Q25&lt;&gt;"")*1)),""))),"")</f>
        <v/>
      </c>
      <c r="S25" s="4" t="str">
        <f>IFERROR(MID(SUBSTITUTE(Données!$A16,LEFT(Données!$A16,SEARCH($B25,Données!$A16)+SUMPRODUCT(($B25:R25&lt;&gt;"")*LEN($B25:R25))+SUMPRODUCT(($B25:R25&lt;&gt;"")*1)-1),""),1,SEARCH("\",SUBSTITUTE(Données!$A16,LEFT(Données!$A16,SEARCH($B25,Données!$A16)+SUMPRODUCT(($B25:R25&lt;&gt;"")*LEN($B25:R25))+SUMPRODUCT(($B25:R25&lt;&gt;"")*1)),""))),"")</f>
        <v/>
      </c>
      <c r="T25" s="4" t="str">
        <f>IFERROR(MID(SUBSTITUTE(Données!$A16,LEFT(Données!$A16,SEARCH($B25,Données!$A16)+SUMPRODUCT(($B25:S25&lt;&gt;"")*LEN($B25:S25))+SUMPRODUCT(($B25:S25&lt;&gt;"")*1)-1),""),1,SEARCH("\",SUBSTITUTE(Données!$A16,LEFT(Données!$A16,SEARCH($B25,Données!$A16)+SUMPRODUCT(($B25:S25&lt;&gt;"")*LEN($B25:S25))+SUMPRODUCT(($B25:S25&lt;&gt;"")*1)),""))),"")</f>
        <v/>
      </c>
      <c r="U25" s="4" t="str">
        <f>IFERROR(MID(SUBSTITUTE(Données!$A16,LEFT(Données!$A16,SEARCH($B25,Données!$A16)+SUMPRODUCT(($B25:T25&lt;&gt;"")*LEN($B25:T25))+SUMPRODUCT(($B25:T25&lt;&gt;"")*1)-1),""),1,SEARCH("\",SUBSTITUTE(Données!$A16,LEFT(Données!$A16,SEARCH($B25,Données!$A16)+SUMPRODUCT(($B25:T25&lt;&gt;"")*LEN($B25:T25))+SUMPRODUCT(($B25:T25&lt;&gt;"")*1)),""))),"")</f>
        <v/>
      </c>
      <c r="V25" s="4" t="str">
        <f>IFERROR(MID(SUBSTITUTE(Données!$A16,LEFT(Données!$A16,SEARCH($B25,Données!$A16)+SUMPRODUCT(($B25:U25&lt;&gt;"")*LEN($B25:U25))+SUMPRODUCT(($B25:U25&lt;&gt;"")*1)-1),""),1,SEARCH("\",SUBSTITUTE(Données!$A16,LEFT(Données!$A16,SEARCH($B25,Données!$A16)+SUMPRODUCT(($B25:U25&lt;&gt;"")*LEN($B25:U25))+SUMPRODUCT(($B25:U25&lt;&gt;"")*1)),""))),"")</f>
        <v/>
      </c>
      <c r="W25" s="4" t="str">
        <f>IFERROR(MID(SUBSTITUTE(Données!$A16,LEFT(Données!$A16,SEARCH($B25,Données!$A16)+SUMPRODUCT(($B25:V25&lt;&gt;"")*LEN($B25:V25))+SUMPRODUCT(($B25:V25&lt;&gt;"")*1)-1),""),1,SEARCH("\",SUBSTITUTE(Données!$A16,LEFT(Données!$A16,SEARCH($B25,Données!$A16)+SUMPRODUCT(($B25:V25&lt;&gt;"")*LEN($B25:V25))+SUMPRODUCT(($B25:V25&lt;&gt;"")*1)),""))),"")</f>
        <v/>
      </c>
      <c r="X25" s="4" t="str">
        <f>IFERROR(MID(SUBSTITUTE(Données!$A16,LEFT(Données!$A16,SEARCH($B25,Données!$A16)+SUMPRODUCT(($B25:W25&lt;&gt;"")*LEN($B25:W25))+SUMPRODUCT(($B25:W25&lt;&gt;"")*1)-1),""),1,SEARCH("\",SUBSTITUTE(Données!$A16,LEFT(Données!$A16,SEARCH($B25,Données!$A16)+SUMPRODUCT(($B25:W25&lt;&gt;"")*LEN($B25:W25))+SUMPRODUCT(($B25:W25&lt;&gt;"")*1)),""))),"")</f>
        <v/>
      </c>
      <c r="Y25" s="4" t="str">
        <f>IFERROR(MID(SUBSTITUTE(Données!$A16,LEFT(Données!$A16,SEARCH($B25,Données!$A16)+SUMPRODUCT(($B25:X25&lt;&gt;"")*LEN($B25:X25))+SUMPRODUCT(($B25:X25&lt;&gt;"")*1)-1),""),1,SEARCH("\",SUBSTITUTE(Données!$A16,LEFT(Données!$A16,SEARCH($B25,Données!$A16)+SUMPRODUCT(($B25:X25&lt;&gt;"")*LEN($B25:X25))+SUMPRODUCT(($B25:X25&lt;&gt;"")*1)),""))),"")</f>
        <v/>
      </c>
      <c r="Z25" s="4"/>
      <c r="AA25" s="4"/>
      <c r="AB25" s="4" t="str">
        <f>IF(ISBLANK(Données!B16)," ",Données!B16)</f>
        <v>Sesame, ouvre-toi !</v>
      </c>
      <c r="AC25" s="4">
        <f t="shared" si="3"/>
        <v>1</v>
      </c>
      <c r="AD25" s="4">
        <f>IF(ISBLANK(AB25),’ ‘,LEN(AB25))</f>
        <v>19</v>
      </c>
      <c r="AE25" s="4">
        <f t="shared" si="0"/>
        <v>0</v>
      </c>
      <c r="AF25" s="4" t="str">
        <f t="shared" si="1"/>
        <v/>
      </c>
      <c r="AG25" s="4" t="str">
        <f t="shared" si="4"/>
        <v>OK</v>
      </c>
      <c r="AH25" s="4">
        <f>IF(ISBLANK(AE25-128),’ ‘,AE25-128)</f>
        <v>-128</v>
      </c>
      <c r="AI25" s="4" t="str">
        <f>IF(ISBLANK(Données!C16)," ",Données!C16)</f>
        <v>gaussenss</v>
      </c>
      <c r="AJ25" s="8" t="str">
        <f>IF(ISBLANK(Données!D16)," ",Données!D16)</f>
        <v>01/02/2008 09:48:07</v>
      </c>
      <c r="AK25" s="4" t="str">
        <f>IF(ISBLANK(Données!E16)," ",Données!E16)</f>
        <v>gaussenss</v>
      </c>
      <c r="AL25" s="8" t="str">
        <f>IF(ISBLANK(Données!F16)," ",Données!F16)</f>
        <v>01/02/2008 09:50:37</v>
      </c>
      <c r="AM25" s="4" t="str">
        <f>IF(ISBLANK(Données!G16)," ",Données!G16)</f>
        <v>News</v>
      </c>
      <c r="AN25" s="4" t="str">
        <f>IF(ISBLANK(Données!H16)," ",Données!H16)</f>
        <v>0,05</v>
      </c>
      <c r="AO25" s="4" t="str">
        <f>IF(ISBLANK(Données!I16)," ",Données!I16)</f>
        <v>Information</v>
      </c>
      <c r="AP25" s="4" t="str">
        <f>IF(ISBLANK(Données!J16)," ",Données!J16)</f>
        <v/>
      </c>
    </row>
    <row r="26" spans="1:42" x14ac:dyDescent="0.25">
      <c r="A26" s="6" t="s">
        <v>12</v>
      </c>
      <c r="B26" s="4" t="str">
        <f>IFERROR(MID(SUBSTITUTE(Données!$A17,LEFT(Données!$A17,SEARCH($A26,Données!$A17)+SUMPRODUCT(($A26:A26&lt;&gt;"")*LEN($A26:A26))+SUMPRODUCT(($A26:A26&lt;&gt;"")*1)-1),""),1,SEARCH("\",SUBSTITUTE(Données!$A17,LEFT(Données!$A17,SEARCH($A26,Données!$A17)+SUMPRODUCT(($A26:A26&lt;&gt;"")*LEN($A26:A26))+SUMPRODUCT(($A26:A26&lt;&gt;"")*1)),""))),"")</f>
        <v>Structures</v>
      </c>
      <c r="C26" s="4" t="str">
        <f>IFERROR(MID(SUBSTITUTE(Données!$A17,LEFT(Données!$A17,SEARCH($B26,Données!$A17)+SUMPRODUCT(($B26:B26&lt;&gt;"")*LEN($B26:B26))+SUMPRODUCT(($B26:B26&lt;&gt;"")*1)-1),""),1,SEARCH("\",SUBSTITUTE(Données!$A17,LEFT(Données!$A17,SEARCH($B26,Données!$A17)+SUMPRODUCT(($B26:B26&lt;&gt;"")*LEN($B26:B26))+SUMPRODUCT(($B26:B26&lt;&gt;"")*1)),""))),"")</f>
        <v>/Nom1</v>
      </c>
      <c r="D26" s="4" t="str">
        <f>IFERROR(MID(SUBSTITUTE(Données!$A17,LEFT(Données!$A17,SEARCH($B26,Données!$A17)+SUMPRODUCT(($B26:C26&lt;&gt;"")*LEN($B26:C26))+SUMPRODUCT(($B26:C26&lt;&gt;"")*1)-1),""),1,SEARCH("\",SUBSTITUTE(Données!$A17,LEFT(Données!$A17,SEARCH($B26,Données!$A17)+SUMPRODUCT(($B26:C26&lt;&gt;"")*LEN($B26:C26))+SUMPRODUCT(($B26:C26&lt;&gt;"")*1)),""))),"")</f>
        <v>Actus Nom1 société public</v>
      </c>
      <c r="E26" s="4" t="str">
        <f>IFERROR(MID(SUBSTITUTE(Données!$A17,LEFT(Données!$A17,SEARCH($B26,Données!$A17)+SUMPRODUCT(($B26:D26&lt;&gt;"")*LEN($B26:D26))+SUMPRODUCT(($B26:D26&lt;&gt;"")*1)-1),""),1,SEARCH("\",SUBSTITUTE(Données!$A17,LEFT(Données!$A17,SEARCH($B26,Données!$A17)+SUMPRODUCT(($B26:D26&lt;&gt;"")*LEN($B26:D26))+SUMPRODUCT(($B26:D26&lt;&gt;"")*1)),""))),"")</f>
        <v>Sesame, ouvre-toi !</v>
      </c>
      <c r="F26" s="4" t="str">
        <f>IFERROR(MID(SUBSTITUTE(Données!$A17,LEFT(Données!$A17,SEARCH($B26,Données!$A17)+SUMPRODUCT(($B26:E26&lt;&gt;"")*LEN($B26:E26))+SUMPRODUCT(($B26:E26&lt;&gt;"")*1)-1),""),1,SEARCH("\",SUBSTITUTE(Données!$A17,LEFT(Données!$A17,SEARCH($B26,Données!$A17)+SUMPRODUCT(($B26:E26&lt;&gt;"")*LEN($B26:E26))+SUMPRODUCT(($B26:E26&lt;&gt;"")*1)),""))),"")</f>
        <v/>
      </c>
      <c r="G26" s="4" t="str">
        <f>IFERROR(MID(SUBSTITUTE(Données!$A17,LEFT(Données!$A17,SEARCH($B26,Données!$A17)+SUMPRODUCT(($B26:F26&lt;&gt;"")*LEN($B26:F26))+SUMPRODUCT(($B26:F26&lt;&gt;"")*1)-1),""),1,SEARCH("\",SUBSTITUTE(Données!$A17,LEFT(Données!$A17,SEARCH($B26,Données!$A17)+SUMPRODUCT(($B26:F26&lt;&gt;"")*LEN($B26:F26))+SUMPRODUCT(($B26:F26&lt;&gt;"")*1)),""))),"")</f>
        <v/>
      </c>
      <c r="H26" s="4" t="str">
        <f>IFERROR(MID(SUBSTITUTE(Données!$A17,LEFT(Données!$A17,SEARCH($B26,Données!$A17)+SUMPRODUCT(($B26:G26&lt;&gt;"")*LEN($B26:G26))+SUMPRODUCT(($B26:G26&lt;&gt;"")*1)-1),""),1,SEARCH("\",SUBSTITUTE(Données!$A17,LEFT(Données!$A17,SEARCH($B26,Données!$A17)+SUMPRODUCT(($B26:G26&lt;&gt;"")*LEN($B26:G26))+SUMPRODUCT(($B26:G26&lt;&gt;"")*1)),""))),"")</f>
        <v/>
      </c>
      <c r="I26" s="4" t="str">
        <f>IFERROR(MID(SUBSTITUTE(Données!$A17,LEFT(Données!$A17,SEARCH($B26,Données!$A17)+SUMPRODUCT(($B26:H26&lt;&gt;"")*LEN($B26:H26))+SUMPRODUCT(($B26:H26&lt;&gt;"")*1)-1),""),1,SEARCH("\",SUBSTITUTE(Données!$A17,LEFT(Données!$A17,SEARCH($B26,Données!$A17)+SUMPRODUCT(($B26:H26&lt;&gt;"")*LEN($B26:H26))+SUMPRODUCT(($B26:H26&lt;&gt;"")*1)),""))),"")</f>
        <v/>
      </c>
      <c r="J26" s="4" t="str">
        <f>IFERROR(MID(SUBSTITUTE(Données!$A17,LEFT(Données!$A17,SEARCH($B26,Données!$A17)+SUMPRODUCT(($B26:I26&lt;&gt;"")*LEN($B26:I26))+SUMPRODUCT(($B26:I26&lt;&gt;"")*1)-1),""),1,SEARCH("\",SUBSTITUTE(Données!$A17,LEFT(Données!$A17,SEARCH($B26,Données!$A17)+SUMPRODUCT(($B26:I26&lt;&gt;"")*LEN($B26:I26))+SUMPRODUCT(($B26:I26&lt;&gt;"")*1)),""))),"")</f>
        <v/>
      </c>
      <c r="K26" s="4" t="str">
        <f>IFERROR(MID(SUBSTITUTE(Données!$A17,LEFT(Données!$A17,SEARCH($B26,Données!$A17)+SUMPRODUCT(($B26:J26&lt;&gt;"")*LEN($B26:J26))+SUMPRODUCT(($B26:J26&lt;&gt;"")*1)-1),""),1,SEARCH("\",SUBSTITUTE(Données!$A17,LEFT(Données!$A17,SEARCH($B26,Données!$A17)+SUMPRODUCT(($B26:J26&lt;&gt;"")*LEN($B26:J26))+SUMPRODUCT(($B26:J26&lt;&gt;"")*1)),""))),"")</f>
        <v/>
      </c>
      <c r="L26" s="4" t="str">
        <f>IFERROR(MID(SUBSTITUTE(Données!$A17,LEFT(Données!$A17,SEARCH($B26,Données!$A17)+SUMPRODUCT(($B26:K26&lt;&gt;"")*LEN($B26:K26))+SUMPRODUCT(($B26:K26&lt;&gt;"")*1)-1),""),1,SEARCH("\",SUBSTITUTE(Données!$A17,LEFT(Données!$A17,SEARCH($B26,Données!$A17)+SUMPRODUCT(($B26:K26&lt;&gt;"")*LEN($B26:K26))+SUMPRODUCT(($B26:K26&lt;&gt;"")*1)),""))),"")</f>
        <v/>
      </c>
      <c r="M26" s="4" t="str">
        <f>IFERROR(MID(SUBSTITUTE(Données!$A17,LEFT(Données!$A17,SEARCH($B26,Données!$A17)+SUMPRODUCT(($B26:L26&lt;&gt;"")*LEN($B26:L26))+SUMPRODUCT(($B26:L26&lt;&gt;"")*1)-1),""),1,SEARCH("\",SUBSTITUTE(Données!$A17,LEFT(Données!$A17,SEARCH($B26,Données!$A17)+SUMPRODUCT(($B26:L26&lt;&gt;"")*LEN($B26:L26))+SUMPRODUCT(($B26:L26&lt;&gt;"")*1)),""))),"")</f>
        <v/>
      </c>
      <c r="N26" s="4" t="str">
        <f>IFERROR(MID(SUBSTITUTE(Données!$A17,LEFT(Données!$A17,SEARCH($B26,Données!$A17)+SUMPRODUCT(($B26:M26&lt;&gt;"")*LEN($B26:M26))+SUMPRODUCT(($B26:M26&lt;&gt;"")*1)-1),""),1,SEARCH("\",SUBSTITUTE(Données!$A17,LEFT(Données!$A17,SEARCH($B26,Données!$A17)+SUMPRODUCT(($B26:M26&lt;&gt;"")*LEN($B26:M26))+SUMPRODUCT(($B26:M26&lt;&gt;"")*1)),""))),"")</f>
        <v/>
      </c>
      <c r="O26" s="4" t="str">
        <f>IFERROR(MID(SUBSTITUTE(Données!$A17,LEFT(Données!$A17,SEARCH($B26,Données!$A17)+SUMPRODUCT(($B26:N26&lt;&gt;"")*LEN($B26:N26))+SUMPRODUCT(($B26:N26&lt;&gt;"")*1)-1),""),1,SEARCH("\",SUBSTITUTE(Données!$A17,LEFT(Données!$A17,SEARCH($B26,Données!$A17)+SUMPRODUCT(($B26:N26&lt;&gt;"")*LEN($B26:N26))+SUMPRODUCT(($B26:N26&lt;&gt;"")*1)),""))),"")</f>
        <v/>
      </c>
      <c r="P26" s="4" t="str">
        <f>IFERROR(MID(SUBSTITUTE(Données!$A17,LEFT(Données!$A17,SEARCH($B26,Données!$A17)+SUMPRODUCT(($B26:O26&lt;&gt;"")*LEN($B26:O26))+SUMPRODUCT(($B26:O26&lt;&gt;"")*1)-1),""),1,SEARCH("\",SUBSTITUTE(Données!$A17,LEFT(Données!$A17,SEARCH($B26,Données!$A17)+SUMPRODUCT(($B26:O26&lt;&gt;"")*LEN($B26:O26))+SUMPRODUCT(($B26:O26&lt;&gt;"")*1)),""))),"")</f>
        <v/>
      </c>
      <c r="Q26" s="4" t="str">
        <f>IFERROR(MID(SUBSTITUTE(Données!$A17,LEFT(Données!$A17,SEARCH($B26,Données!$A17)+SUMPRODUCT(($B26:P26&lt;&gt;"")*LEN($B26:P26))+SUMPRODUCT(($B26:P26&lt;&gt;"")*1)-1),""),1,SEARCH("\",SUBSTITUTE(Données!$A17,LEFT(Données!$A17,SEARCH($B26,Données!$A17)+SUMPRODUCT(($B26:P26&lt;&gt;"")*LEN($B26:P26))+SUMPRODUCT(($B26:P26&lt;&gt;"")*1)),""))),"")</f>
        <v/>
      </c>
      <c r="R26" s="4" t="str">
        <f>IFERROR(MID(SUBSTITUTE(Données!$A17,LEFT(Données!$A17,SEARCH($B26,Données!$A17)+SUMPRODUCT(($B26:Q26&lt;&gt;"")*LEN($B26:Q26))+SUMPRODUCT(($B26:Q26&lt;&gt;"")*1)-1),""),1,SEARCH("\",SUBSTITUTE(Données!$A17,LEFT(Données!$A17,SEARCH($B26,Données!$A17)+SUMPRODUCT(($B26:Q26&lt;&gt;"")*LEN($B26:Q26))+SUMPRODUCT(($B26:Q26&lt;&gt;"")*1)),""))),"")</f>
        <v/>
      </c>
      <c r="S26" s="4" t="str">
        <f>IFERROR(MID(SUBSTITUTE(Données!$A17,LEFT(Données!$A17,SEARCH($B26,Données!$A17)+SUMPRODUCT(($B26:R26&lt;&gt;"")*LEN($B26:R26))+SUMPRODUCT(($B26:R26&lt;&gt;"")*1)-1),""),1,SEARCH("\",SUBSTITUTE(Données!$A17,LEFT(Données!$A17,SEARCH($B26,Données!$A17)+SUMPRODUCT(($B26:R26&lt;&gt;"")*LEN($B26:R26))+SUMPRODUCT(($B26:R26&lt;&gt;"")*1)),""))),"")</f>
        <v/>
      </c>
      <c r="T26" s="4" t="str">
        <f>IFERROR(MID(SUBSTITUTE(Données!$A17,LEFT(Données!$A17,SEARCH($B26,Données!$A17)+SUMPRODUCT(($B26:S26&lt;&gt;"")*LEN($B26:S26))+SUMPRODUCT(($B26:S26&lt;&gt;"")*1)-1),""),1,SEARCH("\",SUBSTITUTE(Données!$A17,LEFT(Données!$A17,SEARCH($B26,Données!$A17)+SUMPRODUCT(($B26:S26&lt;&gt;"")*LEN($B26:S26))+SUMPRODUCT(($B26:S26&lt;&gt;"")*1)),""))),"")</f>
        <v/>
      </c>
      <c r="U26" s="4" t="str">
        <f>IFERROR(MID(SUBSTITUTE(Données!$A17,LEFT(Données!$A17,SEARCH($B26,Données!$A17)+SUMPRODUCT(($B26:T26&lt;&gt;"")*LEN($B26:T26))+SUMPRODUCT(($B26:T26&lt;&gt;"")*1)-1),""),1,SEARCH("\",SUBSTITUTE(Données!$A17,LEFT(Données!$A17,SEARCH($B26,Données!$A17)+SUMPRODUCT(($B26:T26&lt;&gt;"")*LEN($B26:T26))+SUMPRODUCT(($B26:T26&lt;&gt;"")*1)),""))),"")</f>
        <v/>
      </c>
      <c r="V26" s="4" t="str">
        <f>IFERROR(MID(SUBSTITUTE(Données!$A17,LEFT(Données!$A17,SEARCH($B26,Données!$A17)+SUMPRODUCT(($B26:U26&lt;&gt;"")*LEN($B26:U26))+SUMPRODUCT(($B26:U26&lt;&gt;"")*1)-1),""),1,SEARCH("\",SUBSTITUTE(Données!$A17,LEFT(Données!$A17,SEARCH($B26,Données!$A17)+SUMPRODUCT(($B26:U26&lt;&gt;"")*LEN($B26:U26))+SUMPRODUCT(($B26:U26&lt;&gt;"")*1)),""))),"")</f>
        <v/>
      </c>
      <c r="W26" s="4" t="str">
        <f>IFERROR(MID(SUBSTITUTE(Données!$A17,LEFT(Données!$A17,SEARCH($B26,Données!$A17)+SUMPRODUCT(($B26:V26&lt;&gt;"")*LEN($B26:V26))+SUMPRODUCT(($B26:V26&lt;&gt;"")*1)-1),""),1,SEARCH("\",SUBSTITUTE(Données!$A17,LEFT(Données!$A17,SEARCH($B26,Données!$A17)+SUMPRODUCT(($B26:V26&lt;&gt;"")*LEN($B26:V26))+SUMPRODUCT(($B26:V26&lt;&gt;"")*1)),""))),"")</f>
        <v/>
      </c>
      <c r="X26" s="4" t="str">
        <f>IFERROR(MID(SUBSTITUTE(Données!$A17,LEFT(Données!$A17,SEARCH($B26,Données!$A17)+SUMPRODUCT(($B26:W26&lt;&gt;"")*LEN($B26:W26))+SUMPRODUCT(($B26:W26&lt;&gt;"")*1)-1),""),1,SEARCH("\",SUBSTITUTE(Données!$A17,LEFT(Données!$A17,SEARCH($B26,Données!$A17)+SUMPRODUCT(($B26:W26&lt;&gt;"")*LEN($B26:W26))+SUMPRODUCT(($B26:W26&lt;&gt;"")*1)),""))),"")</f>
        <v/>
      </c>
      <c r="Y26" s="4" t="str">
        <f>IFERROR(MID(SUBSTITUTE(Données!$A17,LEFT(Données!$A17,SEARCH($B26,Données!$A17)+SUMPRODUCT(($B26:X26&lt;&gt;"")*LEN($B26:X26))+SUMPRODUCT(($B26:X26&lt;&gt;"")*1)-1),""),1,SEARCH("\",SUBSTITUTE(Données!$A17,LEFT(Données!$A17,SEARCH($B26,Données!$A17)+SUMPRODUCT(($B26:X26&lt;&gt;"")*LEN($B26:X26))+SUMPRODUCT(($B26:X26&lt;&gt;"")*1)),""))),"")</f>
        <v/>
      </c>
      <c r="Z26" s="4"/>
      <c r="AA26" s="4"/>
      <c r="AB26" s="4" t="str">
        <f>IF(ISBLANK(Données!B17)," ",Données!B17)</f>
        <v>Présentation Nom1 080108</v>
      </c>
      <c r="AC26" s="4">
        <f t="shared" si="3"/>
        <v>2</v>
      </c>
      <c r="AD26" s="4">
        <f>IF(ISBLANK(AB26),’ ‘,LEN(AB26))</f>
        <v>24</v>
      </c>
      <c r="AE26" s="4">
        <f t="shared" si="0"/>
        <v>19</v>
      </c>
      <c r="AF26" s="4" t="str">
        <f t="shared" si="1"/>
        <v/>
      </c>
      <c r="AG26" s="4" t="str">
        <f t="shared" si="4"/>
        <v>OK</v>
      </c>
      <c r="AH26" s="4">
        <f>IF(ISBLANK(AE26-128),’ ‘,AE26-128)</f>
        <v>-109</v>
      </c>
      <c r="AI26" s="4" t="str">
        <f>IF(ISBLANK(Données!C17)," ",Données!C17)</f>
        <v>AdminMOA (Supprimer) 548671</v>
      </c>
      <c r="AJ26" s="8" t="str">
        <f>IF(ISBLANK(Données!D17)," ",Données!D17)</f>
        <v>01/02/2008 09:50:33</v>
      </c>
      <c r="AK26" s="4" t="str">
        <f>IF(ISBLANK(Données!E17)," ",Données!E17)</f>
        <v>AdminMOA (Supprimer) 548671</v>
      </c>
      <c r="AL26" s="8" t="str">
        <f>IF(ISBLANK(Données!F17)," ",Données!F17)</f>
        <v>01/02/2008 09:50:33</v>
      </c>
      <c r="AM26" s="4" t="str">
        <f>IF(ISBLANK(Données!G17)," ",Données!G17)</f>
        <v>Shortcut</v>
      </c>
      <c r="AN26" s="4" t="str">
        <f>IF(ISBLANK(Données!H17)," ",Données!H17)</f>
        <v>0,05</v>
      </c>
      <c r="AO26" s="4" t="str">
        <f>IF(ISBLANK(Données!I17)," ",Données!I17)</f>
        <v>Information</v>
      </c>
      <c r="AP26" s="4" t="str">
        <f>IF(ISBLANK(Données!J17)," ",Données!J17)</f>
        <v/>
      </c>
    </row>
    <row r="27" spans="1:42" x14ac:dyDescent="0.25">
      <c r="A27" s="6" t="s">
        <v>12</v>
      </c>
      <c r="B27" s="4" t="str">
        <f>IFERROR(MID(SUBSTITUTE(Données!$A18,LEFT(Données!$A18,SEARCH($A27,Données!$A18)+SUMPRODUCT(($A27:A27&lt;&gt;"")*LEN($A27:A27))+SUMPRODUCT(($A27:A27&lt;&gt;"")*1)-1),""),1,SEARCH("\",SUBSTITUTE(Données!$A18,LEFT(Données!$A18,SEARCH($A27,Données!$A18)+SUMPRODUCT(($A27:A27&lt;&gt;"")*LEN($A27:A27))+SUMPRODUCT(($A27:A27&lt;&gt;"")*1)),""))),"")</f>
        <v>Structures</v>
      </c>
      <c r="C27" s="4" t="str">
        <f>IFERROR(MID(SUBSTITUTE(Données!$A18,LEFT(Données!$A18,SEARCH($B27,Données!$A18)+SUMPRODUCT(($B27:B27&lt;&gt;"")*LEN($B27:B27))+SUMPRODUCT(($B27:B27&lt;&gt;"")*1)-1),""),1,SEARCH("\",SUBSTITUTE(Données!$A18,LEFT(Données!$A18,SEARCH($B27,Données!$A18)+SUMPRODUCT(($B27:B27&lt;&gt;"")*LEN($B27:B27))+SUMPRODUCT(($B27:B27&lt;&gt;"")*1)),""))),"")</f>
        <v>/Nom1</v>
      </c>
      <c r="D27" s="4" t="str">
        <f>IFERROR(MID(SUBSTITUTE(Données!$A18,LEFT(Données!$A18,SEARCH($B27,Données!$A18)+SUMPRODUCT(($B27:C27&lt;&gt;"")*LEN($B27:C27))+SUMPRODUCT(($B27:C27&lt;&gt;"")*1)-1),""),1,SEARCH("\",SUBSTITUTE(Données!$A18,LEFT(Données!$A18,SEARCH($B27,Données!$A18)+SUMPRODUCT(($B27:C27&lt;&gt;"")*LEN($B27:C27))+SUMPRODUCT(($B27:C27&lt;&gt;"")*1)),""))),"")</f>
        <v>Actus Nom1 société public</v>
      </c>
      <c r="E27" s="4" t="str">
        <f>IFERROR(MID(SUBSTITUTE(Données!$A18,LEFT(Données!$A18,SEARCH($B27,Données!$A18)+SUMPRODUCT(($B27:D27&lt;&gt;"")*LEN($B27:D27))+SUMPRODUCT(($B27:D27&lt;&gt;"")*1)-1),""),1,SEARCH("\",SUBSTITUTE(Données!$A18,LEFT(Données!$A18,SEARCH($B27,Données!$A18)+SUMPRODUCT(($B27:D27&lt;&gt;"")*LEN($B27:D27))+SUMPRODUCT(($B27:D27&lt;&gt;"")*1)),""))),"")</f>
        <v/>
      </c>
      <c r="F27" s="4" t="str">
        <f>IFERROR(MID(SUBSTITUTE(Données!$A18,LEFT(Données!$A18,SEARCH($B27,Données!$A18)+SUMPRODUCT(($B27:E27&lt;&gt;"")*LEN($B27:E27))+SUMPRODUCT(($B27:E27&lt;&gt;"")*1)-1),""),1,SEARCH("\",SUBSTITUTE(Données!$A18,LEFT(Données!$A18,SEARCH($B27,Données!$A18)+SUMPRODUCT(($B27:E27&lt;&gt;"")*LEN($B27:E27))+SUMPRODUCT(($B27:E27&lt;&gt;"")*1)),""))),"")</f>
        <v/>
      </c>
      <c r="G27" s="4" t="str">
        <f>IFERROR(MID(SUBSTITUTE(Données!$A18,LEFT(Données!$A18,SEARCH($B27,Données!$A18)+SUMPRODUCT(($B27:F27&lt;&gt;"")*LEN($B27:F27))+SUMPRODUCT(($B27:F27&lt;&gt;"")*1)-1),""),1,SEARCH("\",SUBSTITUTE(Données!$A18,LEFT(Données!$A18,SEARCH($B27,Données!$A18)+SUMPRODUCT(($B27:F27&lt;&gt;"")*LEN($B27:F27))+SUMPRODUCT(($B27:F27&lt;&gt;"")*1)),""))),"")</f>
        <v/>
      </c>
      <c r="H27" s="4" t="str">
        <f>IFERROR(MID(SUBSTITUTE(Données!$A18,LEFT(Données!$A18,SEARCH($B27,Données!$A18)+SUMPRODUCT(($B27:G27&lt;&gt;"")*LEN($B27:G27))+SUMPRODUCT(($B27:G27&lt;&gt;"")*1)-1),""),1,SEARCH("\",SUBSTITUTE(Données!$A18,LEFT(Données!$A18,SEARCH($B27,Données!$A18)+SUMPRODUCT(($B27:G27&lt;&gt;"")*LEN($B27:G27))+SUMPRODUCT(($B27:G27&lt;&gt;"")*1)),""))),"")</f>
        <v/>
      </c>
      <c r="I27" s="4" t="str">
        <f>IFERROR(MID(SUBSTITUTE(Données!$A18,LEFT(Données!$A18,SEARCH($B27,Données!$A18)+SUMPRODUCT(($B27:H27&lt;&gt;"")*LEN($B27:H27))+SUMPRODUCT(($B27:H27&lt;&gt;"")*1)-1),""),1,SEARCH("\",SUBSTITUTE(Données!$A18,LEFT(Données!$A18,SEARCH($B27,Données!$A18)+SUMPRODUCT(($B27:H27&lt;&gt;"")*LEN($B27:H27))+SUMPRODUCT(($B27:H27&lt;&gt;"")*1)),""))),"")</f>
        <v/>
      </c>
      <c r="J27" s="4" t="str">
        <f>IFERROR(MID(SUBSTITUTE(Données!$A18,LEFT(Données!$A18,SEARCH($B27,Données!$A18)+SUMPRODUCT(($B27:I27&lt;&gt;"")*LEN($B27:I27))+SUMPRODUCT(($B27:I27&lt;&gt;"")*1)-1),""),1,SEARCH("\",SUBSTITUTE(Données!$A18,LEFT(Données!$A18,SEARCH($B27,Données!$A18)+SUMPRODUCT(($B27:I27&lt;&gt;"")*LEN($B27:I27))+SUMPRODUCT(($B27:I27&lt;&gt;"")*1)),""))),"")</f>
        <v/>
      </c>
      <c r="K27" s="4" t="str">
        <f>IFERROR(MID(SUBSTITUTE(Données!$A18,LEFT(Données!$A18,SEARCH($B27,Données!$A18)+SUMPRODUCT(($B27:J27&lt;&gt;"")*LEN($B27:J27))+SUMPRODUCT(($B27:J27&lt;&gt;"")*1)-1),""),1,SEARCH("\",SUBSTITUTE(Données!$A18,LEFT(Données!$A18,SEARCH($B27,Données!$A18)+SUMPRODUCT(($B27:J27&lt;&gt;"")*LEN($B27:J27))+SUMPRODUCT(($B27:J27&lt;&gt;"")*1)),""))),"")</f>
        <v/>
      </c>
      <c r="L27" s="4" t="str">
        <f>IFERROR(MID(SUBSTITUTE(Données!$A18,LEFT(Données!$A18,SEARCH($B27,Données!$A18)+SUMPRODUCT(($B27:K27&lt;&gt;"")*LEN($B27:K27))+SUMPRODUCT(($B27:K27&lt;&gt;"")*1)-1),""),1,SEARCH("\",SUBSTITUTE(Données!$A18,LEFT(Données!$A18,SEARCH($B27,Données!$A18)+SUMPRODUCT(($B27:K27&lt;&gt;"")*LEN($B27:K27))+SUMPRODUCT(($B27:K27&lt;&gt;"")*1)),""))),"")</f>
        <v/>
      </c>
      <c r="M27" s="4" t="str">
        <f>IFERROR(MID(SUBSTITUTE(Données!$A18,LEFT(Données!$A18,SEARCH($B27,Données!$A18)+SUMPRODUCT(($B27:L27&lt;&gt;"")*LEN($B27:L27))+SUMPRODUCT(($B27:L27&lt;&gt;"")*1)-1),""),1,SEARCH("\",SUBSTITUTE(Données!$A18,LEFT(Données!$A18,SEARCH($B27,Données!$A18)+SUMPRODUCT(($B27:L27&lt;&gt;"")*LEN($B27:L27))+SUMPRODUCT(($B27:L27&lt;&gt;"")*1)),""))),"")</f>
        <v/>
      </c>
      <c r="N27" s="4" t="str">
        <f>IFERROR(MID(SUBSTITUTE(Données!$A18,LEFT(Données!$A18,SEARCH($B27,Données!$A18)+SUMPRODUCT(($B27:M27&lt;&gt;"")*LEN($B27:M27))+SUMPRODUCT(($B27:M27&lt;&gt;"")*1)-1),""),1,SEARCH("\",SUBSTITUTE(Données!$A18,LEFT(Données!$A18,SEARCH($B27,Données!$A18)+SUMPRODUCT(($B27:M27&lt;&gt;"")*LEN($B27:M27))+SUMPRODUCT(($B27:M27&lt;&gt;"")*1)),""))),"")</f>
        <v/>
      </c>
      <c r="O27" s="4" t="str">
        <f>IFERROR(MID(SUBSTITUTE(Données!$A18,LEFT(Données!$A18,SEARCH($B27,Données!$A18)+SUMPRODUCT(($B27:N27&lt;&gt;"")*LEN($B27:N27))+SUMPRODUCT(($B27:N27&lt;&gt;"")*1)-1),""),1,SEARCH("\",SUBSTITUTE(Données!$A18,LEFT(Données!$A18,SEARCH($B27,Données!$A18)+SUMPRODUCT(($B27:N27&lt;&gt;"")*LEN($B27:N27))+SUMPRODUCT(($B27:N27&lt;&gt;"")*1)),""))),"")</f>
        <v/>
      </c>
      <c r="P27" s="4" t="str">
        <f>IFERROR(MID(SUBSTITUTE(Données!$A18,LEFT(Données!$A18,SEARCH($B27,Données!$A18)+SUMPRODUCT(($B27:O27&lt;&gt;"")*LEN($B27:O27))+SUMPRODUCT(($B27:O27&lt;&gt;"")*1)-1),""),1,SEARCH("\",SUBSTITUTE(Données!$A18,LEFT(Données!$A18,SEARCH($B27,Données!$A18)+SUMPRODUCT(($B27:O27&lt;&gt;"")*LEN($B27:O27))+SUMPRODUCT(($B27:O27&lt;&gt;"")*1)),""))),"")</f>
        <v/>
      </c>
      <c r="Q27" s="4" t="str">
        <f>IFERROR(MID(SUBSTITUTE(Données!$A18,LEFT(Données!$A18,SEARCH($B27,Données!$A18)+SUMPRODUCT(($B27:P27&lt;&gt;"")*LEN($B27:P27))+SUMPRODUCT(($B27:P27&lt;&gt;"")*1)-1),""),1,SEARCH("\",SUBSTITUTE(Données!$A18,LEFT(Données!$A18,SEARCH($B27,Données!$A18)+SUMPRODUCT(($B27:P27&lt;&gt;"")*LEN($B27:P27))+SUMPRODUCT(($B27:P27&lt;&gt;"")*1)),""))),"")</f>
        <v/>
      </c>
      <c r="R27" s="4" t="str">
        <f>IFERROR(MID(SUBSTITUTE(Données!$A18,LEFT(Données!$A18,SEARCH($B27,Données!$A18)+SUMPRODUCT(($B27:Q27&lt;&gt;"")*LEN($B27:Q27))+SUMPRODUCT(($B27:Q27&lt;&gt;"")*1)-1),""),1,SEARCH("\",SUBSTITUTE(Données!$A18,LEFT(Données!$A18,SEARCH($B27,Données!$A18)+SUMPRODUCT(($B27:Q27&lt;&gt;"")*LEN($B27:Q27))+SUMPRODUCT(($B27:Q27&lt;&gt;"")*1)),""))),"")</f>
        <v/>
      </c>
      <c r="S27" s="4" t="str">
        <f>IFERROR(MID(SUBSTITUTE(Données!$A18,LEFT(Données!$A18,SEARCH($B27,Données!$A18)+SUMPRODUCT(($B27:R27&lt;&gt;"")*LEN($B27:R27))+SUMPRODUCT(($B27:R27&lt;&gt;"")*1)-1),""),1,SEARCH("\",SUBSTITUTE(Données!$A18,LEFT(Données!$A18,SEARCH($B27,Données!$A18)+SUMPRODUCT(($B27:R27&lt;&gt;"")*LEN($B27:R27))+SUMPRODUCT(($B27:R27&lt;&gt;"")*1)),""))),"")</f>
        <v/>
      </c>
      <c r="T27" s="4" t="str">
        <f>IFERROR(MID(SUBSTITUTE(Données!$A18,LEFT(Données!$A18,SEARCH($B27,Données!$A18)+SUMPRODUCT(($B27:S27&lt;&gt;"")*LEN($B27:S27))+SUMPRODUCT(($B27:S27&lt;&gt;"")*1)-1),""),1,SEARCH("\",SUBSTITUTE(Données!$A18,LEFT(Données!$A18,SEARCH($B27,Données!$A18)+SUMPRODUCT(($B27:S27&lt;&gt;"")*LEN($B27:S27))+SUMPRODUCT(($B27:S27&lt;&gt;"")*1)),""))),"")</f>
        <v/>
      </c>
      <c r="U27" s="4" t="str">
        <f>IFERROR(MID(SUBSTITUTE(Données!$A18,LEFT(Données!$A18,SEARCH($B27,Données!$A18)+SUMPRODUCT(($B27:T27&lt;&gt;"")*LEN($B27:T27))+SUMPRODUCT(($B27:T27&lt;&gt;"")*1)-1),""),1,SEARCH("\",SUBSTITUTE(Données!$A18,LEFT(Données!$A18,SEARCH($B27,Données!$A18)+SUMPRODUCT(($B27:T27&lt;&gt;"")*LEN($B27:T27))+SUMPRODUCT(($B27:T27&lt;&gt;"")*1)),""))),"")</f>
        <v/>
      </c>
      <c r="V27" s="4" t="str">
        <f>IFERROR(MID(SUBSTITUTE(Données!$A18,LEFT(Données!$A18,SEARCH($B27,Données!$A18)+SUMPRODUCT(($B27:U27&lt;&gt;"")*LEN($B27:U27))+SUMPRODUCT(($B27:U27&lt;&gt;"")*1)-1),""),1,SEARCH("\",SUBSTITUTE(Données!$A18,LEFT(Données!$A18,SEARCH($B27,Données!$A18)+SUMPRODUCT(($B27:U27&lt;&gt;"")*LEN($B27:U27))+SUMPRODUCT(($B27:U27&lt;&gt;"")*1)),""))),"")</f>
        <v/>
      </c>
      <c r="W27" s="4" t="str">
        <f>IFERROR(MID(SUBSTITUTE(Données!$A18,LEFT(Données!$A18,SEARCH($B27,Données!$A18)+SUMPRODUCT(($B27:V27&lt;&gt;"")*LEN($B27:V27))+SUMPRODUCT(($B27:V27&lt;&gt;"")*1)-1),""),1,SEARCH("\",SUBSTITUTE(Données!$A18,LEFT(Données!$A18,SEARCH($B27,Données!$A18)+SUMPRODUCT(($B27:V27&lt;&gt;"")*LEN($B27:V27))+SUMPRODUCT(($B27:V27&lt;&gt;"")*1)),""))),"")</f>
        <v/>
      </c>
      <c r="X27" s="4" t="str">
        <f>IFERROR(MID(SUBSTITUTE(Données!$A18,LEFT(Données!$A18,SEARCH($B27,Données!$A18)+SUMPRODUCT(($B27:W27&lt;&gt;"")*LEN($B27:W27))+SUMPRODUCT(($B27:W27&lt;&gt;"")*1)-1),""),1,SEARCH("\",SUBSTITUTE(Données!$A18,LEFT(Données!$A18,SEARCH($B27,Données!$A18)+SUMPRODUCT(($B27:W27&lt;&gt;"")*LEN($B27:W27))+SUMPRODUCT(($B27:W27&lt;&gt;"")*1)),""))),"")</f>
        <v/>
      </c>
      <c r="Y27" s="4" t="str">
        <f>IFERROR(MID(SUBSTITUTE(Données!$A18,LEFT(Données!$A18,SEARCH($B27,Données!$A18)+SUMPRODUCT(($B27:X27&lt;&gt;"")*LEN($B27:X27))+SUMPRODUCT(($B27:X27&lt;&gt;"")*1)-1),""),1,SEARCH("\",SUBSTITUTE(Données!$A18,LEFT(Données!$A18,SEARCH($B27,Données!$A18)+SUMPRODUCT(($B27:X27&lt;&gt;"")*LEN($B27:X27))+SUMPRODUCT(($B27:X27&lt;&gt;"")*1)),""))),"")</f>
        <v/>
      </c>
      <c r="Z27" s="4"/>
      <c r="AA27" s="4"/>
      <c r="AB27" s="4" t="str">
        <f>IF(ISBLANK(Données!B18)," ",Données!B18)</f>
        <v>test</v>
      </c>
      <c r="AC27" s="4">
        <f t="shared" si="3"/>
        <v>1</v>
      </c>
      <c r="AD27" s="4">
        <f>IF(ISBLANK(AB27),’ ‘,LEN(AB27))</f>
        <v>4</v>
      </c>
      <c r="AE27" s="4">
        <f t="shared" si="0"/>
        <v>0</v>
      </c>
      <c r="AF27" s="4" t="str">
        <f t="shared" si="1"/>
        <v/>
      </c>
      <c r="AG27" s="4" t="str">
        <f t="shared" si="4"/>
        <v>OK</v>
      </c>
      <c r="AH27" s="4">
        <f>IF(ISBLANK(AE27-128),’ ‘,AE27-128)</f>
        <v>-128</v>
      </c>
      <c r="AI27" s="4" t="str">
        <f>IF(ISBLANK(Données!C18)," ",Données!C18)</f>
        <v>capelv</v>
      </c>
      <c r="AJ27" s="8" t="str">
        <f>IF(ISBLANK(Données!D18)," ",Données!D18)</f>
        <v>25/06/2015 14:21:18</v>
      </c>
      <c r="AK27" s="4" t="str">
        <f>IF(ISBLANK(Données!E18)," ",Données!E18)</f>
        <v>capelv</v>
      </c>
      <c r="AL27" s="8" t="str">
        <f>IF(ISBLANK(Données!F18)," ",Données!F18)</f>
        <v>25/06/2015 14:21:18</v>
      </c>
      <c r="AM27" s="4" t="str">
        <f>IF(ISBLANK(Données!G18)," ",Données!G18)</f>
        <v>News</v>
      </c>
      <c r="AN27" s="4" t="str">
        <f>IF(ISBLANK(Données!H18)," ",Données!H18)</f>
        <v>0,05</v>
      </c>
      <c r="AO27" s="4" t="str">
        <f>IF(ISBLANK(Données!I18)," ",Données!I18)</f>
        <v>Information</v>
      </c>
      <c r="AP27" s="4" t="str">
        <f>IF(ISBLANK(Données!J18)," ",Données!J18)</f>
        <v/>
      </c>
    </row>
    <row r="28" spans="1:42" x14ac:dyDescent="0.25">
      <c r="A28" s="6" t="s">
        <v>12</v>
      </c>
      <c r="B28" s="4" t="str">
        <f>IFERROR(MID(SUBSTITUTE(Données!$A19,LEFT(Données!$A19,SEARCH($A28,Données!$A19)+SUMPRODUCT(($A28:A28&lt;&gt;"")*LEN($A28:A28))+SUMPRODUCT(($A28:A28&lt;&gt;"")*1)-1),""),1,SEARCH("\",SUBSTITUTE(Données!$A19,LEFT(Données!$A19,SEARCH($A28,Données!$A19)+SUMPRODUCT(($A28:A28&lt;&gt;"")*LEN($A28:A28))+SUMPRODUCT(($A28:A28&lt;&gt;"")*1)),""))),"")</f>
        <v>Structures</v>
      </c>
      <c r="C28" s="4" t="str">
        <f>IFERROR(MID(SUBSTITUTE(Données!$A19,LEFT(Données!$A19,SEARCH($B28,Données!$A19)+SUMPRODUCT(($B28:B28&lt;&gt;"")*LEN($B28:B28))+SUMPRODUCT(($B28:B28&lt;&gt;"")*1)-1),""),1,SEARCH("\",SUBSTITUTE(Données!$A19,LEFT(Données!$A19,SEARCH($B28,Données!$A19)+SUMPRODUCT(($B28:B28&lt;&gt;"")*LEN($B28:B28))+SUMPRODUCT(($B28:B28&lt;&gt;"")*1)),""))),"")</f>
        <v>/Nom1</v>
      </c>
      <c r="D28" s="4" t="str">
        <f>IFERROR(MID(SUBSTITUTE(Données!$A19,LEFT(Données!$A19,SEARCH($B28,Données!$A19)+SUMPRODUCT(($B28:C28&lt;&gt;"")*LEN($B28:C28))+SUMPRODUCT(($B28:C28&lt;&gt;"")*1)-1),""),1,SEARCH("\",SUBSTITUTE(Données!$A19,LEFT(Données!$A19,SEARCH($B28,Données!$A19)+SUMPRODUCT(($B28:C28&lt;&gt;"")*LEN($B28:C28))+SUMPRODUCT(($B28:C28&lt;&gt;"")*1)),""))),"")</f>
        <v/>
      </c>
      <c r="E28" s="4" t="str">
        <f>IFERROR(MID(SUBSTITUTE(Données!$A19,LEFT(Données!$A19,SEARCH($B28,Données!$A19)+SUMPRODUCT(($B28:D28&lt;&gt;"")*LEN($B28:D28))+SUMPRODUCT(($B28:D28&lt;&gt;"")*1)-1),""),1,SEARCH("\",SUBSTITUTE(Données!$A19,LEFT(Données!$A19,SEARCH($B28,Données!$A19)+SUMPRODUCT(($B28:D28&lt;&gt;"")*LEN($B28:D28))+SUMPRODUCT(($B28:D28&lt;&gt;"")*1)),""))),"")</f>
        <v/>
      </c>
      <c r="F28" s="4" t="str">
        <f>IFERROR(MID(SUBSTITUTE(Données!$A19,LEFT(Données!$A19,SEARCH($B28,Données!$A19)+SUMPRODUCT(($B28:E28&lt;&gt;"")*LEN($B28:E28))+SUMPRODUCT(($B28:E28&lt;&gt;"")*1)-1),""),1,SEARCH("\",SUBSTITUTE(Données!$A19,LEFT(Données!$A19,SEARCH($B28,Données!$A19)+SUMPRODUCT(($B28:E28&lt;&gt;"")*LEN($B28:E28))+SUMPRODUCT(($B28:E28&lt;&gt;"")*1)),""))),"")</f>
        <v/>
      </c>
      <c r="G28" s="4" t="str">
        <f>IFERROR(MID(SUBSTITUTE(Données!$A19,LEFT(Données!$A19,SEARCH($B28,Données!$A19)+SUMPRODUCT(($B28:F28&lt;&gt;"")*LEN($B28:F28))+SUMPRODUCT(($B28:F28&lt;&gt;"")*1)-1),""),1,SEARCH("\",SUBSTITUTE(Données!$A19,LEFT(Données!$A19,SEARCH($B28,Données!$A19)+SUMPRODUCT(($B28:F28&lt;&gt;"")*LEN($B28:F28))+SUMPRODUCT(($B28:F28&lt;&gt;"")*1)),""))),"")</f>
        <v/>
      </c>
      <c r="H28" s="4" t="str">
        <f>IFERROR(MID(SUBSTITUTE(Données!$A19,LEFT(Données!$A19,SEARCH($B28,Données!$A19)+SUMPRODUCT(($B28:G28&lt;&gt;"")*LEN($B28:G28))+SUMPRODUCT(($B28:G28&lt;&gt;"")*1)-1),""),1,SEARCH("\",SUBSTITUTE(Données!$A19,LEFT(Données!$A19,SEARCH($B28,Données!$A19)+SUMPRODUCT(($B28:G28&lt;&gt;"")*LEN($B28:G28))+SUMPRODUCT(($B28:G28&lt;&gt;"")*1)),""))),"")</f>
        <v/>
      </c>
      <c r="I28" s="4" t="str">
        <f>IFERROR(MID(SUBSTITUTE(Données!$A19,LEFT(Données!$A19,SEARCH($B28,Données!$A19)+SUMPRODUCT(($B28:H28&lt;&gt;"")*LEN($B28:H28))+SUMPRODUCT(($B28:H28&lt;&gt;"")*1)-1),""),1,SEARCH("\",SUBSTITUTE(Données!$A19,LEFT(Données!$A19,SEARCH($B28,Données!$A19)+SUMPRODUCT(($B28:H28&lt;&gt;"")*LEN($B28:H28))+SUMPRODUCT(($B28:H28&lt;&gt;"")*1)),""))),"")</f>
        <v/>
      </c>
      <c r="J28" s="4" t="str">
        <f>IFERROR(MID(SUBSTITUTE(Données!$A19,LEFT(Données!$A19,SEARCH($B28,Données!$A19)+SUMPRODUCT(($B28:I28&lt;&gt;"")*LEN($B28:I28))+SUMPRODUCT(($B28:I28&lt;&gt;"")*1)-1),""),1,SEARCH("\",SUBSTITUTE(Données!$A19,LEFT(Données!$A19,SEARCH($B28,Données!$A19)+SUMPRODUCT(($B28:I28&lt;&gt;"")*LEN($B28:I28))+SUMPRODUCT(($B28:I28&lt;&gt;"")*1)),""))),"")</f>
        <v/>
      </c>
      <c r="K28" s="4" t="str">
        <f>IFERROR(MID(SUBSTITUTE(Données!$A19,LEFT(Données!$A19,SEARCH($B28,Données!$A19)+SUMPRODUCT(($B28:J28&lt;&gt;"")*LEN($B28:J28))+SUMPRODUCT(($B28:J28&lt;&gt;"")*1)-1),""),1,SEARCH("\",SUBSTITUTE(Données!$A19,LEFT(Données!$A19,SEARCH($B28,Données!$A19)+SUMPRODUCT(($B28:J28&lt;&gt;"")*LEN($B28:J28))+SUMPRODUCT(($B28:J28&lt;&gt;"")*1)),""))),"")</f>
        <v/>
      </c>
      <c r="L28" s="4" t="str">
        <f>IFERROR(MID(SUBSTITUTE(Données!$A19,LEFT(Données!$A19,SEARCH($B28,Données!$A19)+SUMPRODUCT(($B28:K28&lt;&gt;"")*LEN($B28:K28))+SUMPRODUCT(($B28:K28&lt;&gt;"")*1)-1),""),1,SEARCH("\",SUBSTITUTE(Données!$A19,LEFT(Données!$A19,SEARCH($B28,Données!$A19)+SUMPRODUCT(($B28:K28&lt;&gt;"")*LEN($B28:K28))+SUMPRODUCT(($B28:K28&lt;&gt;"")*1)),""))),"")</f>
        <v/>
      </c>
      <c r="M28" s="4" t="str">
        <f>IFERROR(MID(SUBSTITUTE(Données!$A19,LEFT(Données!$A19,SEARCH($B28,Données!$A19)+SUMPRODUCT(($B28:L28&lt;&gt;"")*LEN($B28:L28))+SUMPRODUCT(($B28:L28&lt;&gt;"")*1)-1),""),1,SEARCH("\",SUBSTITUTE(Données!$A19,LEFT(Données!$A19,SEARCH($B28,Données!$A19)+SUMPRODUCT(($B28:L28&lt;&gt;"")*LEN($B28:L28))+SUMPRODUCT(($B28:L28&lt;&gt;"")*1)),""))),"")</f>
        <v/>
      </c>
      <c r="N28" s="4" t="str">
        <f>IFERROR(MID(SUBSTITUTE(Données!$A19,LEFT(Données!$A19,SEARCH($B28,Données!$A19)+SUMPRODUCT(($B28:M28&lt;&gt;"")*LEN($B28:M28))+SUMPRODUCT(($B28:M28&lt;&gt;"")*1)-1),""),1,SEARCH("\",SUBSTITUTE(Données!$A19,LEFT(Données!$A19,SEARCH($B28,Données!$A19)+SUMPRODUCT(($B28:M28&lt;&gt;"")*LEN($B28:M28))+SUMPRODUCT(($B28:M28&lt;&gt;"")*1)),""))),"")</f>
        <v/>
      </c>
      <c r="O28" s="4" t="str">
        <f>IFERROR(MID(SUBSTITUTE(Données!$A19,LEFT(Données!$A19,SEARCH($B28,Données!$A19)+SUMPRODUCT(($B28:N28&lt;&gt;"")*LEN($B28:N28))+SUMPRODUCT(($B28:N28&lt;&gt;"")*1)-1),""),1,SEARCH("\",SUBSTITUTE(Données!$A19,LEFT(Données!$A19,SEARCH($B28,Données!$A19)+SUMPRODUCT(($B28:N28&lt;&gt;"")*LEN($B28:N28))+SUMPRODUCT(($B28:N28&lt;&gt;"")*1)),""))),"")</f>
        <v/>
      </c>
      <c r="P28" s="4" t="str">
        <f>IFERROR(MID(SUBSTITUTE(Données!$A19,LEFT(Données!$A19,SEARCH($B28,Données!$A19)+SUMPRODUCT(($B28:O28&lt;&gt;"")*LEN($B28:O28))+SUMPRODUCT(($B28:O28&lt;&gt;"")*1)-1),""),1,SEARCH("\",SUBSTITUTE(Données!$A19,LEFT(Données!$A19,SEARCH($B28,Données!$A19)+SUMPRODUCT(($B28:O28&lt;&gt;"")*LEN($B28:O28))+SUMPRODUCT(($B28:O28&lt;&gt;"")*1)),""))),"")</f>
        <v/>
      </c>
      <c r="Q28" s="4" t="str">
        <f>IFERROR(MID(SUBSTITUTE(Données!$A19,LEFT(Données!$A19,SEARCH($B28,Données!$A19)+SUMPRODUCT(($B28:P28&lt;&gt;"")*LEN($B28:P28))+SUMPRODUCT(($B28:P28&lt;&gt;"")*1)-1),""),1,SEARCH("\",SUBSTITUTE(Données!$A19,LEFT(Données!$A19,SEARCH($B28,Données!$A19)+SUMPRODUCT(($B28:P28&lt;&gt;"")*LEN($B28:P28))+SUMPRODUCT(($B28:P28&lt;&gt;"")*1)),""))),"")</f>
        <v/>
      </c>
      <c r="R28" s="4" t="str">
        <f>IFERROR(MID(SUBSTITUTE(Données!$A19,LEFT(Données!$A19,SEARCH($B28,Données!$A19)+SUMPRODUCT(($B28:Q28&lt;&gt;"")*LEN($B28:Q28))+SUMPRODUCT(($B28:Q28&lt;&gt;"")*1)-1),""),1,SEARCH("\",SUBSTITUTE(Données!$A19,LEFT(Données!$A19,SEARCH($B28,Données!$A19)+SUMPRODUCT(($B28:Q28&lt;&gt;"")*LEN($B28:Q28))+SUMPRODUCT(($B28:Q28&lt;&gt;"")*1)),""))),"")</f>
        <v/>
      </c>
      <c r="S28" s="4" t="str">
        <f>IFERROR(MID(SUBSTITUTE(Données!$A19,LEFT(Données!$A19,SEARCH($B28,Données!$A19)+SUMPRODUCT(($B28:R28&lt;&gt;"")*LEN($B28:R28))+SUMPRODUCT(($B28:R28&lt;&gt;"")*1)-1),""),1,SEARCH("\",SUBSTITUTE(Données!$A19,LEFT(Données!$A19,SEARCH($B28,Données!$A19)+SUMPRODUCT(($B28:R28&lt;&gt;"")*LEN($B28:R28))+SUMPRODUCT(($B28:R28&lt;&gt;"")*1)),""))),"")</f>
        <v/>
      </c>
      <c r="T28" s="4" t="str">
        <f>IFERROR(MID(SUBSTITUTE(Données!$A19,LEFT(Données!$A19,SEARCH($B28,Données!$A19)+SUMPRODUCT(($B28:S28&lt;&gt;"")*LEN($B28:S28))+SUMPRODUCT(($B28:S28&lt;&gt;"")*1)-1),""),1,SEARCH("\",SUBSTITUTE(Données!$A19,LEFT(Données!$A19,SEARCH($B28,Données!$A19)+SUMPRODUCT(($B28:S28&lt;&gt;"")*LEN($B28:S28))+SUMPRODUCT(($B28:S28&lt;&gt;"")*1)),""))),"")</f>
        <v/>
      </c>
      <c r="U28" s="4" t="str">
        <f>IFERROR(MID(SUBSTITUTE(Données!$A19,LEFT(Données!$A19,SEARCH($B28,Données!$A19)+SUMPRODUCT(($B28:T28&lt;&gt;"")*LEN($B28:T28))+SUMPRODUCT(($B28:T28&lt;&gt;"")*1)-1),""),1,SEARCH("\",SUBSTITUTE(Données!$A19,LEFT(Données!$A19,SEARCH($B28,Données!$A19)+SUMPRODUCT(($B28:T28&lt;&gt;"")*LEN($B28:T28))+SUMPRODUCT(($B28:T28&lt;&gt;"")*1)),""))),"")</f>
        <v/>
      </c>
      <c r="V28" s="4" t="str">
        <f>IFERROR(MID(SUBSTITUTE(Données!$A19,LEFT(Données!$A19,SEARCH($B28,Données!$A19)+SUMPRODUCT(($B28:U28&lt;&gt;"")*LEN($B28:U28))+SUMPRODUCT(($B28:U28&lt;&gt;"")*1)-1),""),1,SEARCH("\",SUBSTITUTE(Données!$A19,LEFT(Données!$A19,SEARCH($B28,Données!$A19)+SUMPRODUCT(($B28:U28&lt;&gt;"")*LEN($B28:U28))+SUMPRODUCT(($B28:U28&lt;&gt;"")*1)),""))),"")</f>
        <v/>
      </c>
      <c r="W28" s="4" t="str">
        <f>IFERROR(MID(SUBSTITUTE(Données!$A19,LEFT(Données!$A19,SEARCH($B28,Données!$A19)+SUMPRODUCT(($B28:V28&lt;&gt;"")*LEN($B28:V28))+SUMPRODUCT(($B28:V28&lt;&gt;"")*1)-1),""),1,SEARCH("\",SUBSTITUTE(Données!$A19,LEFT(Données!$A19,SEARCH($B28,Données!$A19)+SUMPRODUCT(($B28:V28&lt;&gt;"")*LEN($B28:V28))+SUMPRODUCT(($B28:V28&lt;&gt;"")*1)),""))),"")</f>
        <v/>
      </c>
      <c r="X28" s="4" t="str">
        <f>IFERROR(MID(SUBSTITUTE(Données!$A19,LEFT(Données!$A19,SEARCH($B28,Données!$A19)+SUMPRODUCT(($B28:W28&lt;&gt;"")*LEN($B28:W28))+SUMPRODUCT(($B28:W28&lt;&gt;"")*1)-1),""),1,SEARCH("\",SUBSTITUTE(Données!$A19,LEFT(Données!$A19,SEARCH($B28,Données!$A19)+SUMPRODUCT(($B28:W28&lt;&gt;"")*LEN($B28:W28))+SUMPRODUCT(($B28:W28&lt;&gt;"")*1)),""))),"")</f>
        <v/>
      </c>
      <c r="Y28" s="4" t="str">
        <f>IFERROR(MID(SUBSTITUTE(Données!$A19,LEFT(Données!$A19,SEARCH($B28,Données!$A19)+SUMPRODUCT(($B28:X28&lt;&gt;"")*LEN($B28:X28))+SUMPRODUCT(($B28:X28&lt;&gt;"")*1)-1),""),1,SEARCH("\",SUBSTITUTE(Données!$A19,LEFT(Données!$A19,SEARCH($B28,Données!$A19)+SUMPRODUCT(($B28:X28&lt;&gt;"")*LEN($B28:X28))+SUMPRODUCT(($B28:X28&lt;&gt;"")*1)),""))),"")</f>
        <v/>
      </c>
      <c r="Z28" s="4"/>
      <c r="AA28" s="4"/>
      <c r="AB28" s="4" t="str">
        <f>IF(ISBLANK(Données!B19)," ",Données!B19)</f>
        <v>Archive de messagerie</v>
      </c>
      <c r="AC28" s="4">
        <f t="shared" si="3"/>
        <v>0</v>
      </c>
      <c r="AD28" s="4">
        <f>IF(ISBLANK(AB28),’ ‘,LEN(AB28))</f>
        <v>21</v>
      </c>
      <c r="AE28" s="4">
        <f t="shared" si="0"/>
        <v>0</v>
      </c>
      <c r="AF28" s="4" t="str">
        <f t="shared" si="1"/>
        <v/>
      </c>
      <c r="AG28" s="4" t="str">
        <f t="shared" si="4"/>
        <v>OK</v>
      </c>
      <c r="AH28" s="4">
        <f>IF(ISBLANK(AE28-128),’ ‘,AE28-128)</f>
        <v>-128</v>
      </c>
      <c r="AI28" s="4" t="str">
        <f>IF(ISBLANK(Données!C19)," ",Données!C19)</f>
        <v>AdminMOA (Supprimer) 548671</v>
      </c>
      <c r="AJ28" s="8" t="str">
        <f>IF(ISBLANK(Données!D19)," ",Données!D19)</f>
        <v>20/07/2006 09:08:19</v>
      </c>
      <c r="AK28" s="4" t="str">
        <f>IF(ISBLANK(Données!E19)," ",Données!E19)</f>
        <v>AdminMOA (Supprimer) 548671</v>
      </c>
      <c r="AL28" s="8" t="str">
        <f>IF(ISBLANK(Données!F19)," ",Données!F19)</f>
        <v>11/05/2007 14:04:33</v>
      </c>
      <c r="AM28" s="4" t="str">
        <f>IF(ISBLANK(Données!G19)," ",Données!G19)</f>
        <v>Mail Archive</v>
      </c>
      <c r="AN28" s="4" t="str">
        <f>IF(ISBLANK(Données!H19)," ",Données!H19)</f>
        <v>&lt; 0.01</v>
      </c>
      <c r="AO28" s="4" t="str">
        <f>IF(ISBLANK(Données!I19)," ",Données!I19)</f>
        <v>Information</v>
      </c>
      <c r="AP28" s="4" t="str">
        <f>IF(ISBLANK(Données!J19)," ",Données!J19)</f>
        <v/>
      </c>
    </row>
    <row r="29" spans="1:42" x14ac:dyDescent="0.25">
      <c r="A29" s="6" t="s">
        <v>12</v>
      </c>
      <c r="B29" s="4" t="str">
        <f>IFERROR(MID(SUBSTITUTE(Données!$A20,LEFT(Données!$A20,SEARCH($A29,Données!$A20)+SUMPRODUCT(($A29:A29&lt;&gt;"")*LEN($A29:A29))+SUMPRODUCT(($A29:A29&lt;&gt;"")*1)-1),""),1,SEARCH("\",SUBSTITUTE(Données!$A20,LEFT(Données!$A20,SEARCH($A29,Données!$A20)+SUMPRODUCT(($A29:A29&lt;&gt;"")*LEN($A29:A29))+SUMPRODUCT(($A29:A29&lt;&gt;"")*1)),""))),"")</f>
        <v>Structures</v>
      </c>
      <c r="C29" s="4" t="str">
        <f>IFERROR(MID(SUBSTITUTE(Données!$A20,LEFT(Données!$A20,SEARCH($B29,Données!$A20)+SUMPRODUCT(($B29:B29&lt;&gt;"")*LEN($B29:B29))+SUMPRODUCT(($B29:B29&lt;&gt;"")*1)-1),""),1,SEARCH("\",SUBSTITUTE(Données!$A20,LEFT(Données!$A20,SEARCH($B29,Données!$A20)+SUMPRODUCT(($B29:B29&lt;&gt;"")*LEN($B29:B29))+SUMPRODUCT(($B29:B29&lt;&gt;"")*1)),""))),"")</f>
        <v>/Nom1</v>
      </c>
      <c r="D29" s="4" t="str">
        <f>IFERROR(MID(SUBSTITUTE(Données!$A20,LEFT(Données!$A20,SEARCH($B29,Données!$A20)+SUMPRODUCT(($B29:C29&lt;&gt;"")*LEN($B29:C29))+SUMPRODUCT(($B29:C29&lt;&gt;"")*1)-1),""),1,SEARCH("\",SUBSTITUTE(Données!$A20,LEFT(Données!$A20,SEARCH($B29,Données!$A20)+SUMPRODUCT(($B29:C29&lt;&gt;"")*LEN($B29:C29))+SUMPRODUCT(($B29:C29&lt;&gt;"")*1)),""))),"")</f>
        <v/>
      </c>
      <c r="E29" s="4" t="str">
        <f>IFERROR(MID(SUBSTITUTE(Données!$A20,LEFT(Données!$A20,SEARCH($B29,Données!$A20)+SUMPRODUCT(($B29:D29&lt;&gt;"")*LEN($B29:D29))+SUMPRODUCT(($B29:D29&lt;&gt;"")*1)-1),""),1,SEARCH("\",SUBSTITUTE(Données!$A20,LEFT(Données!$A20,SEARCH($B29,Données!$A20)+SUMPRODUCT(($B29:D29&lt;&gt;"")*LEN($B29:D29))+SUMPRODUCT(($B29:D29&lt;&gt;"")*1)),""))),"")</f>
        <v/>
      </c>
      <c r="F29" s="4" t="str">
        <f>IFERROR(MID(SUBSTITUTE(Données!$A20,LEFT(Données!$A20,SEARCH($B29,Données!$A20)+SUMPRODUCT(($B29:E29&lt;&gt;"")*LEN($B29:E29))+SUMPRODUCT(($B29:E29&lt;&gt;"")*1)-1),""),1,SEARCH("\",SUBSTITUTE(Données!$A20,LEFT(Données!$A20,SEARCH($B29,Données!$A20)+SUMPRODUCT(($B29:E29&lt;&gt;"")*LEN($B29:E29))+SUMPRODUCT(($B29:E29&lt;&gt;"")*1)),""))),"")</f>
        <v/>
      </c>
      <c r="G29" s="4" t="str">
        <f>IFERROR(MID(SUBSTITUTE(Données!$A20,LEFT(Données!$A20,SEARCH($B29,Données!$A20)+SUMPRODUCT(($B29:F29&lt;&gt;"")*LEN($B29:F29))+SUMPRODUCT(($B29:F29&lt;&gt;"")*1)-1),""),1,SEARCH("\",SUBSTITUTE(Données!$A20,LEFT(Données!$A20,SEARCH($B29,Données!$A20)+SUMPRODUCT(($B29:F29&lt;&gt;"")*LEN($B29:F29))+SUMPRODUCT(($B29:F29&lt;&gt;"")*1)),""))),"")</f>
        <v/>
      </c>
      <c r="H29" s="4" t="str">
        <f>IFERROR(MID(SUBSTITUTE(Données!$A20,LEFT(Données!$A20,SEARCH($B29,Données!$A20)+SUMPRODUCT(($B29:G29&lt;&gt;"")*LEN($B29:G29))+SUMPRODUCT(($B29:G29&lt;&gt;"")*1)-1),""),1,SEARCH("\",SUBSTITUTE(Données!$A20,LEFT(Données!$A20,SEARCH($B29,Données!$A20)+SUMPRODUCT(($B29:G29&lt;&gt;"")*LEN($B29:G29))+SUMPRODUCT(($B29:G29&lt;&gt;"")*1)),""))),"")</f>
        <v/>
      </c>
      <c r="I29" s="4" t="str">
        <f>IFERROR(MID(SUBSTITUTE(Données!$A20,LEFT(Données!$A20,SEARCH($B29,Données!$A20)+SUMPRODUCT(($B29:H29&lt;&gt;"")*LEN($B29:H29))+SUMPRODUCT(($B29:H29&lt;&gt;"")*1)-1),""),1,SEARCH("\",SUBSTITUTE(Données!$A20,LEFT(Données!$A20,SEARCH($B29,Données!$A20)+SUMPRODUCT(($B29:H29&lt;&gt;"")*LEN($B29:H29))+SUMPRODUCT(($B29:H29&lt;&gt;"")*1)),""))),"")</f>
        <v/>
      </c>
      <c r="J29" s="4" t="str">
        <f>IFERROR(MID(SUBSTITUTE(Données!$A20,LEFT(Données!$A20,SEARCH($B29,Données!$A20)+SUMPRODUCT(($B29:I29&lt;&gt;"")*LEN($B29:I29))+SUMPRODUCT(($B29:I29&lt;&gt;"")*1)-1),""),1,SEARCH("\",SUBSTITUTE(Données!$A20,LEFT(Données!$A20,SEARCH($B29,Données!$A20)+SUMPRODUCT(($B29:I29&lt;&gt;"")*LEN($B29:I29))+SUMPRODUCT(($B29:I29&lt;&gt;"")*1)),""))),"")</f>
        <v/>
      </c>
      <c r="K29" s="4" t="str">
        <f>IFERROR(MID(SUBSTITUTE(Données!$A20,LEFT(Données!$A20,SEARCH($B29,Données!$A20)+SUMPRODUCT(($B29:J29&lt;&gt;"")*LEN($B29:J29))+SUMPRODUCT(($B29:J29&lt;&gt;"")*1)-1),""),1,SEARCH("\",SUBSTITUTE(Données!$A20,LEFT(Données!$A20,SEARCH($B29,Données!$A20)+SUMPRODUCT(($B29:J29&lt;&gt;"")*LEN($B29:J29))+SUMPRODUCT(($B29:J29&lt;&gt;"")*1)),""))),"")</f>
        <v/>
      </c>
      <c r="L29" s="4" t="str">
        <f>IFERROR(MID(SUBSTITUTE(Données!$A20,LEFT(Données!$A20,SEARCH($B29,Données!$A20)+SUMPRODUCT(($B29:K29&lt;&gt;"")*LEN($B29:K29))+SUMPRODUCT(($B29:K29&lt;&gt;"")*1)-1),""),1,SEARCH("\",SUBSTITUTE(Données!$A20,LEFT(Données!$A20,SEARCH($B29,Données!$A20)+SUMPRODUCT(($B29:K29&lt;&gt;"")*LEN($B29:K29))+SUMPRODUCT(($B29:K29&lt;&gt;"")*1)),""))),"")</f>
        <v/>
      </c>
      <c r="M29" s="4" t="str">
        <f>IFERROR(MID(SUBSTITUTE(Données!$A20,LEFT(Données!$A20,SEARCH($B29,Données!$A20)+SUMPRODUCT(($B29:L29&lt;&gt;"")*LEN($B29:L29))+SUMPRODUCT(($B29:L29&lt;&gt;"")*1)-1),""),1,SEARCH("\",SUBSTITUTE(Données!$A20,LEFT(Données!$A20,SEARCH($B29,Données!$A20)+SUMPRODUCT(($B29:L29&lt;&gt;"")*LEN($B29:L29))+SUMPRODUCT(($B29:L29&lt;&gt;"")*1)),""))),"")</f>
        <v/>
      </c>
      <c r="N29" s="4" t="str">
        <f>IFERROR(MID(SUBSTITUTE(Données!$A20,LEFT(Données!$A20,SEARCH($B29,Données!$A20)+SUMPRODUCT(($B29:M29&lt;&gt;"")*LEN($B29:M29))+SUMPRODUCT(($B29:M29&lt;&gt;"")*1)-1),""),1,SEARCH("\",SUBSTITUTE(Données!$A20,LEFT(Données!$A20,SEARCH($B29,Données!$A20)+SUMPRODUCT(($B29:M29&lt;&gt;"")*LEN($B29:M29))+SUMPRODUCT(($B29:M29&lt;&gt;"")*1)),""))),"")</f>
        <v/>
      </c>
      <c r="O29" s="4" t="str">
        <f>IFERROR(MID(SUBSTITUTE(Données!$A20,LEFT(Données!$A20,SEARCH($B29,Données!$A20)+SUMPRODUCT(($B29:N29&lt;&gt;"")*LEN($B29:N29))+SUMPRODUCT(($B29:N29&lt;&gt;"")*1)-1),""),1,SEARCH("\",SUBSTITUTE(Données!$A20,LEFT(Données!$A20,SEARCH($B29,Données!$A20)+SUMPRODUCT(($B29:N29&lt;&gt;"")*LEN($B29:N29))+SUMPRODUCT(($B29:N29&lt;&gt;"")*1)),""))),"")</f>
        <v/>
      </c>
      <c r="P29" s="4" t="str">
        <f>IFERROR(MID(SUBSTITUTE(Données!$A20,LEFT(Données!$A20,SEARCH($B29,Données!$A20)+SUMPRODUCT(($B29:O29&lt;&gt;"")*LEN($B29:O29))+SUMPRODUCT(($B29:O29&lt;&gt;"")*1)-1),""),1,SEARCH("\",SUBSTITUTE(Données!$A20,LEFT(Données!$A20,SEARCH($B29,Données!$A20)+SUMPRODUCT(($B29:O29&lt;&gt;"")*LEN($B29:O29))+SUMPRODUCT(($B29:O29&lt;&gt;"")*1)),""))),"")</f>
        <v/>
      </c>
      <c r="Q29" s="4" t="str">
        <f>IFERROR(MID(SUBSTITUTE(Données!$A20,LEFT(Données!$A20,SEARCH($B29,Données!$A20)+SUMPRODUCT(($B29:P29&lt;&gt;"")*LEN($B29:P29))+SUMPRODUCT(($B29:P29&lt;&gt;"")*1)-1),""),1,SEARCH("\",SUBSTITUTE(Données!$A20,LEFT(Données!$A20,SEARCH($B29,Données!$A20)+SUMPRODUCT(($B29:P29&lt;&gt;"")*LEN($B29:P29))+SUMPRODUCT(($B29:P29&lt;&gt;"")*1)),""))),"")</f>
        <v/>
      </c>
      <c r="R29" s="4" t="str">
        <f>IFERROR(MID(SUBSTITUTE(Données!$A20,LEFT(Données!$A20,SEARCH($B29,Données!$A20)+SUMPRODUCT(($B29:Q29&lt;&gt;"")*LEN($B29:Q29))+SUMPRODUCT(($B29:Q29&lt;&gt;"")*1)-1),""),1,SEARCH("\",SUBSTITUTE(Données!$A20,LEFT(Données!$A20,SEARCH($B29,Données!$A20)+SUMPRODUCT(($B29:Q29&lt;&gt;"")*LEN($B29:Q29))+SUMPRODUCT(($B29:Q29&lt;&gt;"")*1)),""))),"")</f>
        <v/>
      </c>
      <c r="S29" s="4" t="str">
        <f>IFERROR(MID(SUBSTITUTE(Données!$A20,LEFT(Données!$A20,SEARCH($B29,Données!$A20)+SUMPRODUCT(($B29:R29&lt;&gt;"")*LEN($B29:R29))+SUMPRODUCT(($B29:R29&lt;&gt;"")*1)-1),""),1,SEARCH("\",SUBSTITUTE(Données!$A20,LEFT(Données!$A20,SEARCH($B29,Données!$A20)+SUMPRODUCT(($B29:R29&lt;&gt;"")*LEN($B29:R29))+SUMPRODUCT(($B29:R29&lt;&gt;"")*1)),""))),"")</f>
        <v/>
      </c>
      <c r="T29" s="4" t="str">
        <f>IFERROR(MID(SUBSTITUTE(Données!$A20,LEFT(Données!$A20,SEARCH($B29,Données!$A20)+SUMPRODUCT(($B29:S29&lt;&gt;"")*LEN($B29:S29))+SUMPRODUCT(($B29:S29&lt;&gt;"")*1)-1),""),1,SEARCH("\",SUBSTITUTE(Données!$A20,LEFT(Données!$A20,SEARCH($B29,Données!$A20)+SUMPRODUCT(($B29:S29&lt;&gt;"")*LEN($B29:S29))+SUMPRODUCT(($B29:S29&lt;&gt;"")*1)),""))),"")</f>
        <v/>
      </c>
      <c r="U29" s="4" t="str">
        <f>IFERROR(MID(SUBSTITUTE(Données!$A20,LEFT(Données!$A20,SEARCH($B29,Données!$A20)+SUMPRODUCT(($B29:T29&lt;&gt;"")*LEN($B29:T29))+SUMPRODUCT(($B29:T29&lt;&gt;"")*1)-1),""),1,SEARCH("\",SUBSTITUTE(Données!$A20,LEFT(Données!$A20,SEARCH($B29,Données!$A20)+SUMPRODUCT(($B29:T29&lt;&gt;"")*LEN($B29:T29))+SUMPRODUCT(($B29:T29&lt;&gt;"")*1)),""))),"")</f>
        <v/>
      </c>
      <c r="V29" s="4" t="str">
        <f>IFERROR(MID(SUBSTITUTE(Données!$A20,LEFT(Données!$A20,SEARCH($B29,Données!$A20)+SUMPRODUCT(($B29:U29&lt;&gt;"")*LEN($B29:U29))+SUMPRODUCT(($B29:U29&lt;&gt;"")*1)-1),""),1,SEARCH("\",SUBSTITUTE(Données!$A20,LEFT(Données!$A20,SEARCH($B29,Données!$A20)+SUMPRODUCT(($B29:U29&lt;&gt;"")*LEN($B29:U29))+SUMPRODUCT(($B29:U29&lt;&gt;"")*1)),""))),"")</f>
        <v/>
      </c>
      <c r="W29" s="4" t="str">
        <f>IFERROR(MID(SUBSTITUTE(Données!$A20,LEFT(Données!$A20,SEARCH($B29,Données!$A20)+SUMPRODUCT(($B29:V29&lt;&gt;"")*LEN($B29:V29))+SUMPRODUCT(($B29:V29&lt;&gt;"")*1)-1),""),1,SEARCH("\",SUBSTITUTE(Données!$A20,LEFT(Données!$A20,SEARCH($B29,Données!$A20)+SUMPRODUCT(($B29:V29&lt;&gt;"")*LEN($B29:V29))+SUMPRODUCT(($B29:V29&lt;&gt;"")*1)),""))),"")</f>
        <v/>
      </c>
      <c r="X29" s="4" t="str">
        <f>IFERROR(MID(SUBSTITUTE(Données!$A20,LEFT(Données!$A20,SEARCH($B29,Données!$A20)+SUMPRODUCT(($B29:W29&lt;&gt;"")*LEN($B29:W29))+SUMPRODUCT(($B29:W29&lt;&gt;"")*1)-1),""),1,SEARCH("\",SUBSTITUTE(Données!$A20,LEFT(Données!$A20,SEARCH($B29,Données!$A20)+SUMPRODUCT(($B29:W29&lt;&gt;"")*LEN($B29:W29))+SUMPRODUCT(($B29:W29&lt;&gt;"")*1)),""))),"")</f>
        <v/>
      </c>
      <c r="Y29" s="4" t="str">
        <f>IFERROR(MID(SUBSTITUTE(Données!$A20,LEFT(Données!$A20,SEARCH($B29,Données!$A20)+SUMPRODUCT(($B29:X29&lt;&gt;"")*LEN($B29:X29))+SUMPRODUCT(($B29:X29&lt;&gt;"")*1)-1),""),1,SEARCH("\",SUBSTITUTE(Données!$A20,LEFT(Données!$A20,SEARCH($B29,Données!$A20)+SUMPRODUCT(($B29:X29&lt;&gt;"")*LEN($B29:X29))+SUMPRODUCT(($B29:X29&lt;&gt;"")*1)),""))),"")</f>
        <v/>
      </c>
      <c r="Z29" s="4"/>
      <c r="AA29" s="4"/>
      <c r="AB29" s="4" t="str">
        <f>IF(ISBLANK(Données!B20)," ",Données!B20)</f>
        <v>BIBLIOTHEQUE</v>
      </c>
      <c r="AC29" s="4">
        <f t="shared" si="3"/>
        <v>0</v>
      </c>
      <c r="AD29" s="4">
        <f>IF(ISBLANK(AB29),’ ‘,LEN(AB29))</f>
        <v>12</v>
      </c>
      <c r="AE29" s="4">
        <f t="shared" si="0"/>
        <v>0</v>
      </c>
      <c r="AF29" s="4" t="str">
        <f t="shared" si="1"/>
        <v/>
      </c>
      <c r="AG29" s="4" t="str">
        <f t="shared" si="4"/>
        <v>OK</v>
      </c>
      <c r="AH29" s="4">
        <f>IF(ISBLANK(AE29-128),’ ‘,AE29-128)</f>
        <v>-128</v>
      </c>
      <c r="AI29" s="4" t="str">
        <f>IF(ISBLANK(Données!C20)," ",Données!C20)</f>
        <v>AdminMOA (Supprimer) 548671</v>
      </c>
      <c r="AJ29" s="8" t="str">
        <f>IF(ISBLANK(Données!D20)," ",Données!D20)</f>
        <v>20/07/2006 09:08:19</v>
      </c>
      <c r="AK29" s="4" t="str">
        <f>IF(ISBLANK(Données!E20)," ",Données!E20)</f>
        <v>AdminMOA (Supprimer) 548671</v>
      </c>
      <c r="AL29" s="8" t="str">
        <f>IF(ISBLANK(Données!F20)," ",Données!F20)</f>
        <v>26/11/2014 16:22:25</v>
      </c>
      <c r="AM29" s="4" t="str">
        <f>IF(ISBLANK(Données!G20)," ",Données!G20)</f>
        <v>Library</v>
      </c>
      <c r="AN29" s="4" t="str">
        <f>IF(ISBLANK(Données!H20)," ",Données!H20)</f>
        <v>0,05</v>
      </c>
      <c r="AO29" s="4" t="str">
        <f>IF(ISBLANK(Données!I20)," ",Données!I20)</f>
        <v>Information</v>
      </c>
      <c r="AP29" s="4" t="str">
        <f>IF(ISBLANK(Données!J20)," ",Données!J20)</f>
        <v/>
      </c>
    </row>
    <row r="30" spans="1:42" x14ac:dyDescent="0.25">
      <c r="A30" s="6" t="s">
        <v>12</v>
      </c>
      <c r="B30" s="4" t="str">
        <f>IFERROR(MID(SUBSTITUTE(Données!$A21,LEFT(Données!$A21,SEARCH($A30,Données!$A21)+SUMPRODUCT(($A30:A30&lt;&gt;"")*LEN($A30:A30))+SUMPRODUCT(($A30:A30&lt;&gt;"")*1)-1),""),1,SEARCH("\",SUBSTITUTE(Données!$A21,LEFT(Données!$A21,SEARCH($A30,Données!$A21)+SUMPRODUCT(($A30:A30&lt;&gt;"")*LEN($A30:A30))+SUMPRODUCT(($A30:A30&lt;&gt;"")*1)),""))),"")</f>
        <v>Structures</v>
      </c>
      <c r="C30" s="4" t="str">
        <f>IFERROR(MID(SUBSTITUTE(Données!$A21,LEFT(Données!$A21,SEARCH($B30,Données!$A21)+SUMPRODUCT(($B30:B30&lt;&gt;"")*LEN($B30:B30))+SUMPRODUCT(($B30:B30&lt;&gt;"")*1)-1),""),1,SEARCH("\",SUBSTITUTE(Données!$A21,LEFT(Données!$A21,SEARCH($B30,Données!$A21)+SUMPRODUCT(($B30:B30&lt;&gt;"")*LEN($B30:B30))+SUMPRODUCT(($B30:B30&lt;&gt;"")*1)),""))),"")</f>
        <v>/Nom1</v>
      </c>
      <c r="D30" s="4" t="str">
        <f>IFERROR(MID(SUBSTITUTE(Données!$A21,LEFT(Données!$A21,SEARCH($B30,Données!$A21)+SUMPRODUCT(($B30:C30&lt;&gt;"")*LEN($B30:C30))+SUMPRODUCT(($B30:C30&lt;&gt;"")*1)-1),""),1,SEARCH("\",SUBSTITUTE(Données!$A21,LEFT(Données!$A21,SEARCH($B30,Données!$A21)+SUMPRODUCT(($B30:C30&lt;&gt;"")*LEN($B30:C30))+SUMPRODUCT(($B30:C30&lt;&gt;"")*1)),""))),"")</f>
        <v>BIBLIOTHEQUE</v>
      </c>
      <c r="E30" s="4" t="str">
        <f>IFERROR(MID(SUBSTITUTE(Données!$A21,LEFT(Données!$A21,SEARCH($B30,Données!$A21)+SUMPRODUCT(($B30:D30&lt;&gt;"")*LEN($B30:D30))+SUMPRODUCT(($B30:D30&lt;&gt;"")*1)-1),""),1,SEARCH("\",SUBSTITUTE(Données!$A21,LEFT(Données!$A21,SEARCH($B30,Données!$A21)+SUMPRODUCT(($B30:D30&lt;&gt;"")*LEN($B30:D30))+SUMPRODUCT(($B30:D30&lt;&gt;"")*1)),""))),"")</f>
        <v/>
      </c>
      <c r="F30" s="4" t="str">
        <f>IFERROR(MID(SUBSTITUTE(Données!$A21,LEFT(Données!$A21,SEARCH($B30,Données!$A21)+SUMPRODUCT(($B30:E30&lt;&gt;"")*LEN($B30:E30))+SUMPRODUCT(($B30:E30&lt;&gt;"")*1)-1),""),1,SEARCH("\",SUBSTITUTE(Données!$A21,LEFT(Données!$A21,SEARCH($B30,Données!$A21)+SUMPRODUCT(($B30:E30&lt;&gt;"")*LEN($B30:E30))+SUMPRODUCT(($B30:E30&lt;&gt;"")*1)),""))),"")</f>
        <v/>
      </c>
      <c r="G30" s="4" t="str">
        <f>IFERROR(MID(SUBSTITUTE(Données!$A21,LEFT(Données!$A21,SEARCH($B30,Données!$A21)+SUMPRODUCT(($B30:F30&lt;&gt;"")*LEN($B30:F30))+SUMPRODUCT(($B30:F30&lt;&gt;"")*1)-1),""),1,SEARCH("\",SUBSTITUTE(Données!$A21,LEFT(Données!$A21,SEARCH($B30,Données!$A21)+SUMPRODUCT(($B30:F30&lt;&gt;"")*LEN($B30:F30))+SUMPRODUCT(($B30:F30&lt;&gt;"")*1)),""))),"")</f>
        <v/>
      </c>
      <c r="H30" s="4" t="str">
        <f>IFERROR(MID(SUBSTITUTE(Données!$A21,LEFT(Données!$A21,SEARCH($B30,Données!$A21)+SUMPRODUCT(($B30:G30&lt;&gt;"")*LEN($B30:G30))+SUMPRODUCT(($B30:G30&lt;&gt;"")*1)-1),""),1,SEARCH("\",SUBSTITUTE(Données!$A21,LEFT(Données!$A21,SEARCH($B30,Données!$A21)+SUMPRODUCT(($B30:G30&lt;&gt;"")*LEN($B30:G30))+SUMPRODUCT(($B30:G30&lt;&gt;"")*1)),""))),"")</f>
        <v/>
      </c>
      <c r="I30" s="4" t="str">
        <f>IFERROR(MID(SUBSTITUTE(Données!$A21,LEFT(Données!$A21,SEARCH($B30,Données!$A21)+SUMPRODUCT(($B30:H30&lt;&gt;"")*LEN($B30:H30))+SUMPRODUCT(($B30:H30&lt;&gt;"")*1)-1),""),1,SEARCH("\",SUBSTITUTE(Données!$A21,LEFT(Données!$A21,SEARCH($B30,Données!$A21)+SUMPRODUCT(($B30:H30&lt;&gt;"")*LEN($B30:H30))+SUMPRODUCT(($B30:H30&lt;&gt;"")*1)),""))),"")</f>
        <v/>
      </c>
      <c r="J30" s="4" t="str">
        <f>IFERROR(MID(SUBSTITUTE(Données!$A21,LEFT(Données!$A21,SEARCH($B30,Données!$A21)+SUMPRODUCT(($B30:I30&lt;&gt;"")*LEN($B30:I30))+SUMPRODUCT(($B30:I30&lt;&gt;"")*1)-1),""),1,SEARCH("\",SUBSTITUTE(Données!$A21,LEFT(Données!$A21,SEARCH($B30,Données!$A21)+SUMPRODUCT(($B30:I30&lt;&gt;"")*LEN($B30:I30))+SUMPRODUCT(($B30:I30&lt;&gt;"")*1)),""))),"")</f>
        <v/>
      </c>
      <c r="K30" s="4" t="str">
        <f>IFERROR(MID(SUBSTITUTE(Données!$A21,LEFT(Données!$A21,SEARCH($B30,Données!$A21)+SUMPRODUCT(($B30:J30&lt;&gt;"")*LEN($B30:J30))+SUMPRODUCT(($B30:J30&lt;&gt;"")*1)-1),""),1,SEARCH("\",SUBSTITUTE(Données!$A21,LEFT(Données!$A21,SEARCH($B30,Données!$A21)+SUMPRODUCT(($B30:J30&lt;&gt;"")*LEN($B30:J30))+SUMPRODUCT(($B30:J30&lt;&gt;"")*1)),""))),"")</f>
        <v/>
      </c>
      <c r="L30" s="4" t="str">
        <f>IFERROR(MID(SUBSTITUTE(Données!$A21,LEFT(Données!$A21,SEARCH($B30,Données!$A21)+SUMPRODUCT(($B30:K30&lt;&gt;"")*LEN($B30:K30))+SUMPRODUCT(($B30:K30&lt;&gt;"")*1)-1),""),1,SEARCH("\",SUBSTITUTE(Données!$A21,LEFT(Données!$A21,SEARCH($B30,Données!$A21)+SUMPRODUCT(($B30:K30&lt;&gt;"")*LEN($B30:K30))+SUMPRODUCT(($B30:K30&lt;&gt;"")*1)),""))),"")</f>
        <v/>
      </c>
      <c r="M30" s="4" t="str">
        <f>IFERROR(MID(SUBSTITUTE(Données!$A21,LEFT(Données!$A21,SEARCH($B30,Données!$A21)+SUMPRODUCT(($B30:L30&lt;&gt;"")*LEN($B30:L30))+SUMPRODUCT(($B30:L30&lt;&gt;"")*1)-1),""),1,SEARCH("\",SUBSTITUTE(Données!$A21,LEFT(Données!$A21,SEARCH($B30,Données!$A21)+SUMPRODUCT(($B30:L30&lt;&gt;"")*LEN($B30:L30))+SUMPRODUCT(($B30:L30&lt;&gt;"")*1)),""))),"")</f>
        <v/>
      </c>
      <c r="N30" s="4" t="str">
        <f>IFERROR(MID(SUBSTITUTE(Données!$A21,LEFT(Données!$A21,SEARCH($B30,Données!$A21)+SUMPRODUCT(($B30:M30&lt;&gt;"")*LEN($B30:M30))+SUMPRODUCT(($B30:M30&lt;&gt;"")*1)-1),""),1,SEARCH("\",SUBSTITUTE(Données!$A21,LEFT(Données!$A21,SEARCH($B30,Données!$A21)+SUMPRODUCT(($B30:M30&lt;&gt;"")*LEN($B30:M30))+SUMPRODUCT(($B30:M30&lt;&gt;"")*1)),""))),"")</f>
        <v/>
      </c>
      <c r="O30" s="4" t="str">
        <f>IFERROR(MID(SUBSTITUTE(Données!$A21,LEFT(Données!$A21,SEARCH($B30,Données!$A21)+SUMPRODUCT(($B30:N30&lt;&gt;"")*LEN($B30:N30))+SUMPRODUCT(($B30:N30&lt;&gt;"")*1)-1),""),1,SEARCH("\",SUBSTITUTE(Données!$A21,LEFT(Données!$A21,SEARCH($B30,Données!$A21)+SUMPRODUCT(($B30:N30&lt;&gt;"")*LEN($B30:N30))+SUMPRODUCT(($B30:N30&lt;&gt;"")*1)),""))),"")</f>
        <v/>
      </c>
      <c r="P30" s="4" t="str">
        <f>IFERROR(MID(SUBSTITUTE(Données!$A21,LEFT(Données!$A21,SEARCH($B30,Données!$A21)+SUMPRODUCT(($B30:O30&lt;&gt;"")*LEN($B30:O30))+SUMPRODUCT(($B30:O30&lt;&gt;"")*1)-1),""),1,SEARCH("\",SUBSTITUTE(Données!$A21,LEFT(Données!$A21,SEARCH($B30,Données!$A21)+SUMPRODUCT(($B30:O30&lt;&gt;"")*LEN($B30:O30))+SUMPRODUCT(($B30:O30&lt;&gt;"")*1)),""))),"")</f>
        <v/>
      </c>
      <c r="Q30" s="4" t="str">
        <f>IFERROR(MID(SUBSTITUTE(Données!$A21,LEFT(Données!$A21,SEARCH($B30,Données!$A21)+SUMPRODUCT(($B30:P30&lt;&gt;"")*LEN($B30:P30))+SUMPRODUCT(($B30:P30&lt;&gt;"")*1)-1),""),1,SEARCH("\",SUBSTITUTE(Données!$A21,LEFT(Données!$A21,SEARCH($B30,Données!$A21)+SUMPRODUCT(($B30:P30&lt;&gt;"")*LEN($B30:P30))+SUMPRODUCT(($B30:P30&lt;&gt;"")*1)),""))),"")</f>
        <v/>
      </c>
      <c r="R30" s="4" t="str">
        <f>IFERROR(MID(SUBSTITUTE(Données!$A21,LEFT(Données!$A21,SEARCH($B30,Données!$A21)+SUMPRODUCT(($B30:Q30&lt;&gt;"")*LEN($B30:Q30))+SUMPRODUCT(($B30:Q30&lt;&gt;"")*1)-1),""),1,SEARCH("\",SUBSTITUTE(Données!$A21,LEFT(Données!$A21,SEARCH($B30,Données!$A21)+SUMPRODUCT(($B30:Q30&lt;&gt;"")*LEN($B30:Q30))+SUMPRODUCT(($B30:Q30&lt;&gt;"")*1)),""))),"")</f>
        <v/>
      </c>
      <c r="S30" s="4" t="str">
        <f>IFERROR(MID(SUBSTITUTE(Données!$A21,LEFT(Données!$A21,SEARCH($B30,Données!$A21)+SUMPRODUCT(($B30:R30&lt;&gt;"")*LEN($B30:R30))+SUMPRODUCT(($B30:R30&lt;&gt;"")*1)-1),""),1,SEARCH("\",SUBSTITUTE(Données!$A21,LEFT(Données!$A21,SEARCH($B30,Données!$A21)+SUMPRODUCT(($B30:R30&lt;&gt;"")*LEN($B30:R30))+SUMPRODUCT(($B30:R30&lt;&gt;"")*1)),""))),"")</f>
        <v/>
      </c>
      <c r="T30" s="4" t="str">
        <f>IFERROR(MID(SUBSTITUTE(Données!$A21,LEFT(Données!$A21,SEARCH($B30,Données!$A21)+SUMPRODUCT(($B30:S30&lt;&gt;"")*LEN($B30:S30))+SUMPRODUCT(($B30:S30&lt;&gt;"")*1)-1),""),1,SEARCH("\",SUBSTITUTE(Données!$A21,LEFT(Données!$A21,SEARCH($B30,Données!$A21)+SUMPRODUCT(($B30:S30&lt;&gt;"")*LEN($B30:S30))+SUMPRODUCT(($B30:S30&lt;&gt;"")*1)),""))),"")</f>
        <v/>
      </c>
      <c r="U30" s="4" t="str">
        <f>IFERROR(MID(SUBSTITUTE(Données!$A21,LEFT(Données!$A21,SEARCH($B30,Données!$A21)+SUMPRODUCT(($B30:T30&lt;&gt;"")*LEN($B30:T30))+SUMPRODUCT(($B30:T30&lt;&gt;"")*1)-1),""),1,SEARCH("\",SUBSTITUTE(Données!$A21,LEFT(Données!$A21,SEARCH($B30,Données!$A21)+SUMPRODUCT(($B30:T30&lt;&gt;"")*LEN($B30:T30))+SUMPRODUCT(($B30:T30&lt;&gt;"")*1)),""))),"")</f>
        <v/>
      </c>
      <c r="V30" s="4" t="str">
        <f>IFERROR(MID(SUBSTITUTE(Données!$A21,LEFT(Données!$A21,SEARCH($B30,Données!$A21)+SUMPRODUCT(($B30:U30&lt;&gt;"")*LEN($B30:U30))+SUMPRODUCT(($B30:U30&lt;&gt;"")*1)-1),""),1,SEARCH("\",SUBSTITUTE(Données!$A21,LEFT(Données!$A21,SEARCH($B30,Données!$A21)+SUMPRODUCT(($B30:U30&lt;&gt;"")*LEN($B30:U30))+SUMPRODUCT(($B30:U30&lt;&gt;"")*1)),""))),"")</f>
        <v/>
      </c>
      <c r="W30" s="4" t="str">
        <f>IFERROR(MID(SUBSTITUTE(Données!$A21,LEFT(Données!$A21,SEARCH($B30,Données!$A21)+SUMPRODUCT(($B30:V30&lt;&gt;"")*LEN($B30:V30))+SUMPRODUCT(($B30:V30&lt;&gt;"")*1)-1),""),1,SEARCH("\",SUBSTITUTE(Données!$A21,LEFT(Données!$A21,SEARCH($B30,Données!$A21)+SUMPRODUCT(($B30:V30&lt;&gt;"")*LEN($B30:V30))+SUMPRODUCT(($B30:V30&lt;&gt;"")*1)),""))),"")</f>
        <v/>
      </c>
      <c r="X30" s="4" t="str">
        <f>IFERROR(MID(SUBSTITUTE(Données!$A21,LEFT(Données!$A21,SEARCH($B30,Données!$A21)+SUMPRODUCT(($B30:W30&lt;&gt;"")*LEN($B30:W30))+SUMPRODUCT(($B30:W30&lt;&gt;"")*1)-1),""),1,SEARCH("\",SUBSTITUTE(Données!$A21,LEFT(Données!$A21,SEARCH($B30,Données!$A21)+SUMPRODUCT(($B30:W30&lt;&gt;"")*LEN($B30:W30))+SUMPRODUCT(($B30:W30&lt;&gt;"")*1)),""))),"")</f>
        <v/>
      </c>
      <c r="Y30" s="4" t="str">
        <f>IFERROR(MID(SUBSTITUTE(Données!$A21,LEFT(Données!$A21,SEARCH($B30,Données!$A21)+SUMPRODUCT(($B30:X30&lt;&gt;"")*LEN($B30:X30))+SUMPRODUCT(($B30:X30&lt;&gt;"")*1)-1),""),1,SEARCH("\",SUBSTITUTE(Données!$A21,LEFT(Données!$A21,SEARCH($B30,Données!$A21)+SUMPRODUCT(($B30:X30&lt;&gt;"")*LEN($B30:X30))+SUMPRODUCT(($B30:X30&lt;&gt;"")*1)),""))),"")</f>
        <v/>
      </c>
      <c r="Z30" s="4"/>
      <c r="AA30" s="4"/>
      <c r="AB30" s="4" t="str">
        <f>IF(ISBLANK(Données!B21)," ",Données!B21)</f>
        <v>Actualités de la Nom1 - Page accueil Portail</v>
      </c>
      <c r="AC30" s="4">
        <f t="shared" si="3"/>
        <v>1</v>
      </c>
      <c r="AD30" s="4">
        <f>IF(ISBLANK(AB30),’ ‘,LEN(AB30))</f>
        <v>44</v>
      </c>
      <c r="AE30" s="4">
        <f t="shared" si="0"/>
        <v>0</v>
      </c>
      <c r="AF30" s="4" t="str">
        <f t="shared" si="1"/>
        <v/>
      </c>
      <c r="AG30" s="4" t="str">
        <f t="shared" si="4"/>
        <v>OK</v>
      </c>
      <c r="AH30" s="4">
        <f>IF(ISBLANK(AE30-128),’ ‘,AE30-128)</f>
        <v>-128</v>
      </c>
      <c r="AI30" s="4" t="str">
        <f>IF(ISBLANK(Données!C21)," ",Données!C21)</f>
        <v>AdminMOA2</v>
      </c>
      <c r="AJ30" s="8" t="str">
        <f>IF(ISBLANK(Données!D21)," ",Données!D21)</f>
        <v>20/12/2010 10:54:27</v>
      </c>
      <c r="AK30" s="4" t="str">
        <f>IF(ISBLANK(Données!E21)," ",Données!E21)</f>
        <v>AdminMOA2</v>
      </c>
      <c r="AL30" s="8" t="str">
        <f>IF(ISBLANK(Données!F21)," ",Données!F21)</f>
        <v>05/08/2015 15:56:59</v>
      </c>
      <c r="AM30" s="4" t="str">
        <f>IF(ISBLANK(Données!G21)," ",Données!G21)</f>
        <v>Channel</v>
      </c>
      <c r="AN30" s="4" t="str">
        <f>IF(ISBLANK(Données!H21)," ",Données!H21)</f>
        <v>0,05</v>
      </c>
      <c r="AO30" s="4" t="str">
        <f>IF(ISBLANK(Données!I21)," ",Données!I21)</f>
        <v>Information</v>
      </c>
      <c r="AP30" s="4" t="str">
        <f>IF(ISBLANK(Données!J21)," ",Données!J21)</f>
        <v/>
      </c>
    </row>
    <row r="31" spans="1:42" x14ac:dyDescent="0.25">
      <c r="A31" s="6" t="s">
        <v>12</v>
      </c>
      <c r="B31" s="4" t="str">
        <f>IFERROR(MID(SUBSTITUTE(Données!$A22,LEFT(Données!$A22,SEARCH($A31,Données!$A22)+SUMPRODUCT(($A31:A31&lt;&gt;"")*LEN($A31:A31))+SUMPRODUCT(($A31:A31&lt;&gt;"")*1)-1),""),1,SEARCH("\",SUBSTITUTE(Données!$A22,LEFT(Données!$A22,SEARCH($A31,Données!$A22)+SUMPRODUCT(($A31:A31&lt;&gt;"")*LEN($A31:A31))+SUMPRODUCT(($A31:A31&lt;&gt;"")*1)),""))),"")</f>
        <v>Structures</v>
      </c>
      <c r="C31" s="4" t="str">
        <f>IFERROR(MID(SUBSTITUTE(Données!$A22,LEFT(Données!$A22,SEARCH($B31,Données!$A22)+SUMPRODUCT(($B31:B31&lt;&gt;"")*LEN($B31:B31))+SUMPRODUCT(($B31:B31&lt;&gt;"")*1)-1),""),1,SEARCH("\",SUBSTITUTE(Données!$A22,LEFT(Données!$A22,SEARCH($B31,Données!$A22)+SUMPRODUCT(($B31:B31&lt;&gt;"")*LEN($B31:B31))+SUMPRODUCT(($B31:B31&lt;&gt;"")*1)),""))),"")</f>
        <v>/Nom1</v>
      </c>
      <c r="D31" s="4" t="str">
        <f>IFERROR(MID(SUBSTITUTE(Données!$A22,LEFT(Données!$A22,SEARCH($B31,Données!$A22)+SUMPRODUCT(($B31:C31&lt;&gt;"")*LEN($B31:C31))+SUMPRODUCT(($B31:C31&lt;&gt;"")*1)-1),""),1,SEARCH("\",SUBSTITUTE(Données!$A22,LEFT(Données!$A22,SEARCH($B31,Données!$A22)+SUMPRODUCT(($B31:C31&lt;&gt;"")*LEN($B31:C31))+SUMPRODUCT(($B31:C31&lt;&gt;"")*1)),""))),"")</f>
        <v>BIBLIOTHEQUE</v>
      </c>
      <c r="E31" s="4" t="str">
        <f>IFERROR(MID(SUBSTITUTE(Données!$A22,LEFT(Données!$A22,SEARCH($B31,Données!$A22)+SUMPRODUCT(($B31:D31&lt;&gt;"")*LEN($B31:D31))+SUMPRODUCT(($B31:D31&lt;&gt;"")*1)-1),""),1,SEARCH("\",SUBSTITUTE(Données!$A22,LEFT(Données!$A22,SEARCH($B31,Données!$A22)+SUMPRODUCT(($B31:D31&lt;&gt;"")*LEN($B31:D31))+SUMPRODUCT(($B31:D31&lt;&gt;"")*1)),""))),"")</f>
        <v>Actualités de la Nom1 - Page accueil Portail</v>
      </c>
      <c r="F31" s="4" t="str">
        <f>IFERROR(MID(SUBSTITUTE(Données!$A22,LEFT(Données!$A22,SEARCH($B31,Données!$A22)+SUMPRODUCT(($B31:E31&lt;&gt;"")*LEN($B31:E31))+SUMPRODUCT(($B31:E31&lt;&gt;"")*1)-1),""),1,SEARCH("\",SUBSTITUTE(Données!$A22,LEFT(Données!$A22,SEARCH($B31,Données!$A22)+SUMPRODUCT(($B31:E31&lt;&gt;"")*LEN($B31:E31))+SUMPRODUCT(($B31:E31&lt;&gt;"")*1)),""))),"")</f>
        <v/>
      </c>
      <c r="G31" s="4" t="str">
        <f>IFERROR(MID(SUBSTITUTE(Données!$A22,LEFT(Données!$A22,SEARCH($B31,Données!$A22)+SUMPRODUCT(($B31:F31&lt;&gt;"")*LEN($B31:F31))+SUMPRODUCT(($B31:F31&lt;&gt;"")*1)-1),""),1,SEARCH("\",SUBSTITUTE(Données!$A22,LEFT(Données!$A22,SEARCH($B31,Données!$A22)+SUMPRODUCT(($B31:F31&lt;&gt;"")*LEN($B31:F31))+SUMPRODUCT(($B31:F31&lt;&gt;"")*1)),""))),"")</f>
        <v/>
      </c>
      <c r="H31" s="4" t="str">
        <f>IFERROR(MID(SUBSTITUTE(Données!$A22,LEFT(Données!$A22,SEARCH($B31,Données!$A22)+SUMPRODUCT(($B31:G31&lt;&gt;"")*LEN($B31:G31))+SUMPRODUCT(($B31:G31&lt;&gt;"")*1)-1),""),1,SEARCH("\",SUBSTITUTE(Données!$A22,LEFT(Données!$A22,SEARCH($B31,Données!$A22)+SUMPRODUCT(($B31:G31&lt;&gt;"")*LEN($B31:G31))+SUMPRODUCT(($B31:G31&lt;&gt;"")*1)),""))),"")</f>
        <v/>
      </c>
      <c r="I31" s="4" t="str">
        <f>IFERROR(MID(SUBSTITUTE(Données!$A22,LEFT(Données!$A22,SEARCH($B31,Données!$A22)+SUMPRODUCT(($B31:H31&lt;&gt;"")*LEN($B31:H31))+SUMPRODUCT(($B31:H31&lt;&gt;"")*1)-1),""),1,SEARCH("\",SUBSTITUTE(Données!$A22,LEFT(Données!$A22,SEARCH($B31,Données!$A22)+SUMPRODUCT(($B31:H31&lt;&gt;"")*LEN($B31:H31))+SUMPRODUCT(($B31:H31&lt;&gt;"")*1)),""))),"")</f>
        <v/>
      </c>
      <c r="J31" s="4" t="str">
        <f>IFERROR(MID(SUBSTITUTE(Données!$A22,LEFT(Données!$A22,SEARCH($B31,Données!$A22)+SUMPRODUCT(($B31:I31&lt;&gt;"")*LEN($B31:I31))+SUMPRODUCT(($B31:I31&lt;&gt;"")*1)-1),""),1,SEARCH("\",SUBSTITUTE(Données!$A22,LEFT(Données!$A22,SEARCH($B31,Données!$A22)+SUMPRODUCT(($B31:I31&lt;&gt;"")*LEN($B31:I31))+SUMPRODUCT(($B31:I31&lt;&gt;"")*1)),""))),"")</f>
        <v/>
      </c>
      <c r="K31" s="4" t="str">
        <f>IFERROR(MID(SUBSTITUTE(Données!$A22,LEFT(Données!$A22,SEARCH($B31,Données!$A22)+SUMPRODUCT(($B31:J31&lt;&gt;"")*LEN($B31:J31))+SUMPRODUCT(($B31:J31&lt;&gt;"")*1)-1),""),1,SEARCH("\",SUBSTITUTE(Données!$A22,LEFT(Données!$A22,SEARCH($B31,Données!$A22)+SUMPRODUCT(($B31:J31&lt;&gt;"")*LEN($B31:J31))+SUMPRODUCT(($B31:J31&lt;&gt;"")*1)),""))),"")</f>
        <v/>
      </c>
      <c r="L31" s="4" t="str">
        <f>IFERROR(MID(SUBSTITUTE(Données!$A22,LEFT(Données!$A22,SEARCH($B31,Données!$A22)+SUMPRODUCT(($B31:K31&lt;&gt;"")*LEN($B31:K31))+SUMPRODUCT(($B31:K31&lt;&gt;"")*1)-1),""),1,SEARCH("\",SUBSTITUTE(Données!$A22,LEFT(Données!$A22,SEARCH($B31,Données!$A22)+SUMPRODUCT(($B31:K31&lt;&gt;"")*LEN($B31:K31))+SUMPRODUCT(($B31:K31&lt;&gt;"")*1)),""))),"")</f>
        <v/>
      </c>
      <c r="M31" s="4" t="str">
        <f>IFERROR(MID(SUBSTITUTE(Données!$A22,LEFT(Données!$A22,SEARCH($B31,Données!$A22)+SUMPRODUCT(($B31:L31&lt;&gt;"")*LEN($B31:L31))+SUMPRODUCT(($B31:L31&lt;&gt;"")*1)-1),""),1,SEARCH("\",SUBSTITUTE(Données!$A22,LEFT(Données!$A22,SEARCH($B31,Données!$A22)+SUMPRODUCT(($B31:L31&lt;&gt;"")*LEN($B31:L31))+SUMPRODUCT(($B31:L31&lt;&gt;"")*1)),""))),"")</f>
        <v/>
      </c>
      <c r="N31" s="4" t="str">
        <f>IFERROR(MID(SUBSTITUTE(Données!$A22,LEFT(Données!$A22,SEARCH($B31,Données!$A22)+SUMPRODUCT(($B31:M31&lt;&gt;"")*LEN($B31:M31))+SUMPRODUCT(($B31:M31&lt;&gt;"")*1)-1),""),1,SEARCH("\",SUBSTITUTE(Données!$A22,LEFT(Données!$A22,SEARCH($B31,Données!$A22)+SUMPRODUCT(($B31:M31&lt;&gt;"")*LEN($B31:M31))+SUMPRODUCT(($B31:M31&lt;&gt;"")*1)),""))),"")</f>
        <v/>
      </c>
      <c r="O31" s="4" t="str">
        <f>IFERROR(MID(SUBSTITUTE(Données!$A22,LEFT(Données!$A22,SEARCH($B31,Données!$A22)+SUMPRODUCT(($B31:N31&lt;&gt;"")*LEN($B31:N31))+SUMPRODUCT(($B31:N31&lt;&gt;"")*1)-1),""),1,SEARCH("\",SUBSTITUTE(Données!$A22,LEFT(Données!$A22,SEARCH($B31,Données!$A22)+SUMPRODUCT(($B31:N31&lt;&gt;"")*LEN($B31:N31))+SUMPRODUCT(($B31:N31&lt;&gt;"")*1)),""))),"")</f>
        <v/>
      </c>
      <c r="P31" s="4" t="str">
        <f>IFERROR(MID(SUBSTITUTE(Données!$A22,LEFT(Données!$A22,SEARCH($B31,Données!$A22)+SUMPRODUCT(($B31:O31&lt;&gt;"")*LEN($B31:O31))+SUMPRODUCT(($B31:O31&lt;&gt;"")*1)-1),""),1,SEARCH("\",SUBSTITUTE(Données!$A22,LEFT(Données!$A22,SEARCH($B31,Données!$A22)+SUMPRODUCT(($B31:O31&lt;&gt;"")*LEN($B31:O31))+SUMPRODUCT(($B31:O31&lt;&gt;"")*1)),""))),"")</f>
        <v/>
      </c>
      <c r="Q31" s="4" t="str">
        <f>IFERROR(MID(SUBSTITUTE(Données!$A22,LEFT(Données!$A22,SEARCH($B31,Données!$A22)+SUMPRODUCT(($B31:P31&lt;&gt;"")*LEN($B31:P31))+SUMPRODUCT(($B31:P31&lt;&gt;"")*1)-1),""),1,SEARCH("\",SUBSTITUTE(Données!$A22,LEFT(Données!$A22,SEARCH($B31,Données!$A22)+SUMPRODUCT(($B31:P31&lt;&gt;"")*LEN($B31:P31))+SUMPRODUCT(($B31:P31&lt;&gt;"")*1)),""))),"")</f>
        <v/>
      </c>
      <c r="R31" s="4" t="str">
        <f>IFERROR(MID(SUBSTITUTE(Données!$A22,LEFT(Données!$A22,SEARCH($B31,Données!$A22)+SUMPRODUCT(($B31:Q31&lt;&gt;"")*LEN($B31:Q31))+SUMPRODUCT(($B31:Q31&lt;&gt;"")*1)-1),""),1,SEARCH("\",SUBSTITUTE(Données!$A22,LEFT(Données!$A22,SEARCH($B31,Données!$A22)+SUMPRODUCT(($B31:Q31&lt;&gt;"")*LEN($B31:Q31))+SUMPRODUCT(($B31:Q31&lt;&gt;"")*1)),""))),"")</f>
        <v/>
      </c>
      <c r="S31" s="4" t="str">
        <f>IFERROR(MID(SUBSTITUTE(Données!$A22,LEFT(Données!$A22,SEARCH($B31,Données!$A22)+SUMPRODUCT(($B31:R31&lt;&gt;"")*LEN($B31:R31))+SUMPRODUCT(($B31:R31&lt;&gt;"")*1)-1),""),1,SEARCH("\",SUBSTITUTE(Données!$A22,LEFT(Données!$A22,SEARCH($B31,Données!$A22)+SUMPRODUCT(($B31:R31&lt;&gt;"")*LEN($B31:R31))+SUMPRODUCT(($B31:R31&lt;&gt;"")*1)),""))),"")</f>
        <v/>
      </c>
      <c r="T31" s="4" t="str">
        <f>IFERROR(MID(SUBSTITUTE(Données!$A22,LEFT(Données!$A22,SEARCH($B31,Données!$A22)+SUMPRODUCT(($B31:S31&lt;&gt;"")*LEN($B31:S31))+SUMPRODUCT(($B31:S31&lt;&gt;"")*1)-1),""),1,SEARCH("\",SUBSTITUTE(Données!$A22,LEFT(Données!$A22,SEARCH($B31,Données!$A22)+SUMPRODUCT(($B31:S31&lt;&gt;"")*LEN($B31:S31))+SUMPRODUCT(($B31:S31&lt;&gt;"")*1)),""))),"")</f>
        <v/>
      </c>
      <c r="U31" s="4" t="str">
        <f>IFERROR(MID(SUBSTITUTE(Données!$A22,LEFT(Données!$A22,SEARCH($B31,Données!$A22)+SUMPRODUCT(($B31:T31&lt;&gt;"")*LEN($B31:T31))+SUMPRODUCT(($B31:T31&lt;&gt;"")*1)-1),""),1,SEARCH("\",SUBSTITUTE(Données!$A22,LEFT(Données!$A22,SEARCH($B31,Données!$A22)+SUMPRODUCT(($B31:T31&lt;&gt;"")*LEN($B31:T31))+SUMPRODUCT(($B31:T31&lt;&gt;"")*1)),""))),"")</f>
        <v/>
      </c>
      <c r="V31" s="4" t="str">
        <f>IFERROR(MID(SUBSTITUTE(Données!$A22,LEFT(Données!$A22,SEARCH($B31,Données!$A22)+SUMPRODUCT(($B31:U31&lt;&gt;"")*LEN($B31:U31))+SUMPRODUCT(($B31:U31&lt;&gt;"")*1)-1),""),1,SEARCH("\",SUBSTITUTE(Données!$A22,LEFT(Données!$A22,SEARCH($B31,Données!$A22)+SUMPRODUCT(($B31:U31&lt;&gt;"")*LEN($B31:U31))+SUMPRODUCT(($B31:U31&lt;&gt;"")*1)),""))),"")</f>
        <v/>
      </c>
      <c r="W31" s="4" t="str">
        <f>IFERROR(MID(SUBSTITUTE(Données!$A22,LEFT(Données!$A22,SEARCH($B31,Données!$A22)+SUMPRODUCT(($B31:V31&lt;&gt;"")*LEN($B31:V31))+SUMPRODUCT(($B31:V31&lt;&gt;"")*1)-1),""),1,SEARCH("\",SUBSTITUTE(Données!$A22,LEFT(Données!$A22,SEARCH($B31,Données!$A22)+SUMPRODUCT(($B31:V31&lt;&gt;"")*LEN($B31:V31))+SUMPRODUCT(($B31:V31&lt;&gt;"")*1)),""))),"")</f>
        <v/>
      </c>
      <c r="X31" s="4" t="str">
        <f>IFERROR(MID(SUBSTITUTE(Données!$A22,LEFT(Données!$A22,SEARCH($B31,Données!$A22)+SUMPRODUCT(($B31:W31&lt;&gt;"")*LEN($B31:W31))+SUMPRODUCT(($B31:W31&lt;&gt;"")*1)-1),""),1,SEARCH("\",SUBSTITUTE(Données!$A22,LEFT(Données!$A22,SEARCH($B31,Données!$A22)+SUMPRODUCT(($B31:W31&lt;&gt;"")*LEN($B31:W31))+SUMPRODUCT(($B31:W31&lt;&gt;"")*1)),""))),"")</f>
        <v/>
      </c>
      <c r="Y31" s="4" t="str">
        <f>IFERROR(MID(SUBSTITUTE(Données!$A22,LEFT(Données!$A22,SEARCH($B31,Données!$A22)+SUMPRODUCT(($B31:X31&lt;&gt;"")*LEN($B31:X31))+SUMPRODUCT(($B31:X31&lt;&gt;"")*1)-1),""),1,SEARCH("\",SUBSTITUTE(Données!$A22,LEFT(Données!$A22,SEARCH($B31,Données!$A22)+SUMPRODUCT(($B31:X31&lt;&gt;"")*LEN($B31:X31))+SUMPRODUCT(($B31:X31&lt;&gt;"")*1)),""))),"")</f>
        <v/>
      </c>
      <c r="Z31" s="4"/>
      <c r="AA31" s="4"/>
      <c r="AB31" s="4" t="str">
        <f>IF(ISBLANK(Données!B22)," ",Données!B22)</f>
        <v>"Prenons un peu de hauteur (juridique)" sur Jurisnews</v>
      </c>
      <c r="AC31" s="4">
        <f t="shared" si="3"/>
        <v>2</v>
      </c>
      <c r="AD31" s="4">
        <f>IF(ISBLANK(AB31),’ ‘,LEN(AB31))</f>
        <v>53</v>
      </c>
      <c r="AE31" s="4">
        <f t="shared" si="0"/>
        <v>44</v>
      </c>
      <c r="AF31" s="4" t="str">
        <f t="shared" si="1"/>
        <v/>
      </c>
      <c r="AG31" s="4" t="str">
        <f t="shared" si="4"/>
        <v>OK</v>
      </c>
      <c r="AH31" s="4">
        <f>IF(ISBLANK(AE31-128),’ ‘,AE31-128)</f>
        <v>-84</v>
      </c>
      <c r="AI31" s="4" t="str">
        <f>IF(ISBLANK(Données!C22)," ",Données!C22)</f>
        <v>AdminMOA7</v>
      </c>
      <c r="AJ31" s="8" t="str">
        <f>IF(ISBLANK(Données!D22)," ",Données!D22)</f>
        <v>20/12/2010 14:54:18</v>
      </c>
      <c r="AK31" s="4" t="str">
        <f>IF(ISBLANK(Données!E22)," ",Données!E22)</f>
        <v>AdminMOA7</v>
      </c>
      <c r="AL31" s="8" t="str">
        <f>IF(ISBLANK(Données!F22)," ",Données!F22)</f>
        <v>20/12/2010 15:22:33</v>
      </c>
      <c r="AM31" s="4" t="str">
        <f>IF(ISBLANK(Données!G22)," ",Données!G22)</f>
        <v>News</v>
      </c>
      <c r="AN31" s="4" t="str">
        <f>IF(ISBLANK(Données!H22)," ",Données!H22)</f>
        <v>0,05</v>
      </c>
      <c r="AO31" s="4" t="str">
        <f>IF(ISBLANK(Données!I22)," ",Données!I22)</f>
        <v>Information</v>
      </c>
      <c r="AP31" s="4" t="str">
        <f>IF(ISBLANK(Données!J22)," ",Données!J22)</f>
        <v/>
      </c>
    </row>
    <row r="32" spans="1:42" x14ac:dyDescent="0.25">
      <c r="A32" s="6" t="s">
        <v>12</v>
      </c>
      <c r="B32" s="4" t="str">
        <f>IFERROR(MID(SUBSTITUTE(Données!$A23,LEFT(Données!$A23,SEARCH($A32,Données!$A23)+SUMPRODUCT(($A32:A32&lt;&gt;"")*LEN($A32:A32))+SUMPRODUCT(($A32:A32&lt;&gt;"")*1)-1),""),1,SEARCH("\",SUBSTITUTE(Données!$A23,LEFT(Données!$A23,SEARCH($A32,Données!$A23)+SUMPRODUCT(($A32:A32&lt;&gt;"")*LEN($A32:A32))+SUMPRODUCT(($A32:A32&lt;&gt;"")*1)),""))),"")</f>
        <v>Structures</v>
      </c>
      <c r="C32" s="4" t="str">
        <f>IFERROR(MID(SUBSTITUTE(Données!$A23,LEFT(Données!$A23,SEARCH($B32,Données!$A23)+SUMPRODUCT(($B32:B32&lt;&gt;"")*LEN($B32:B32))+SUMPRODUCT(($B32:B32&lt;&gt;"")*1)-1),""),1,SEARCH("\",SUBSTITUTE(Données!$A23,LEFT(Données!$A23,SEARCH($B32,Données!$A23)+SUMPRODUCT(($B32:B32&lt;&gt;"")*LEN($B32:B32))+SUMPRODUCT(($B32:B32&lt;&gt;"")*1)),""))),"")</f>
        <v>/Nom1</v>
      </c>
      <c r="D32" s="4" t="str">
        <f>IFERROR(MID(SUBSTITUTE(Données!$A23,LEFT(Données!$A23,SEARCH($B32,Données!$A23)+SUMPRODUCT(($B32:C32&lt;&gt;"")*LEN($B32:C32))+SUMPRODUCT(($B32:C32&lt;&gt;"")*1)-1),""),1,SEARCH("\",SUBSTITUTE(Données!$A23,LEFT(Données!$A23,SEARCH($B32,Données!$A23)+SUMPRODUCT(($B32:C32&lt;&gt;"")*LEN($B32:C32))+SUMPRODUCT(($B32:C32&lt;&gt;"")*1)),""))),"")</f>
        <v>BIBLIOTHEQUE</v>
      </c>
      <c r="E32" s="4" t="str">
        <f>IFERROR(MID(SUBSTITUTE(Données!$A23,LEFT(Données!$A23,SEARCH($B32,Données!$A23)+SUMPRODUCT(($B32:D32&lt;&gt;"")*LEN($B32:D32))+SUMPRODUCT(($B32:D32&lt;&gt;"")*1)-1),""),1,SEARCH("\",SUBSTITUTE(Données!$A23,LEFT(Données!$A23,SEARCH($B32,Données!$A23)+SUMPRODUCT(($B32:D32&lt;&gt;"")*LEN($B32:D32))+SUMPRODUCT(($B32:D32&lt;&gt;"")*1)),""))),"")</f>
        <v>Actualités de la Nom1 - Page accueil Portail</v>
      </c>
      <c r="F32" s="4" t="str">
        <f>IFERROR(MID(SUBSTITUTE(Données!$A23,LEFT(Données!$A23,SEARCH($B32,Données!$A23)+SUMPRODUCT(($B32:E32&lt;&gt;"")*LEN($B32:E32))+SUMPRODUCT(($B32:E32&lt;&gt;"")*1)-1),""),1,SEARCH("\",SUBSTITUTE(Données!$A23,LEFT(Données!$A23,SEARCH($B32,Données!$A23)+SUMPRODUCT(($B32:E32&lt;&gt;"")*LEN($B32:E32))+SUMPRODUCT(($B32:E32&lt;&gt;"")*1)),""))),"")</f>
        <v>"Prenons un peu de hauteur (juridique)" sur Jurisnews</v>
      </c>
      <c r="G32" s="4" t="str">
        <f>IFERROR(MID(SUBSTITUTE(Données!$A23,LEFT(Données!$A23,SEARCH($B32,Données!$A23)+SUMPRODUCT(($B32:F32&lt;&gt;"")*LEN($B32:F32))+SUMPRODUCT(($B32:F32&lt;&gt;"")*1)-1),""),1,SEARCH("\",SUBSTITUTE(Données!$A23,LEFT(Données!$A23,SEARCH($B32,Données!$A23)+SUMPRODUCT(($B32:F32&lt;&gt;"")*LEN($B32:F32))+SUMPRODUCT(($B32:F32&lt;&gt;"")*1)),""))),"")</f>
        <v/>
      </c>
      <c r="H32" s="4" t="str">
        <f>IFERROR(MID(SUBSTITUTE(Données!$A23,LEFT(Données!$A23,SEARCH($B32,Données!$A23)+SUMPRODUCT(($B32:G32&lt;&gt;"")*LEN($B32:G32))+SUMPRODUCT(($B32:G32&lt;&gt;"")*1)-1),""),1,SEARCH("\",SUBSTITUTE(Données!$A23,LEFT(Données!$A23,SEARCH($B32,Données!$A23)+SUMPRODUCT(($B32:G32&lt;&gt;"")*LEN($B32:G32))+SUMPRODUCT(($B32:G32&lt;&gt;"")*1)),""))),"")</f>
        <v/>
      </c>
      <c r="I32" s="4" t="str">
        <f>IFERROR(MID(SUBSTITUTE(Données!$A23,LEFT(Données!$A23,SEARCH($B32,Données!$A23)+SUMPRODUCT(($B32:H32&lt;&gt;"")*LEN($B32:H32))+SUMPRODUCT(($B32:H32&lt;&gt;"")*1)-1),""),1,SEARCH("\",SUBSTITUTE(Données!$A23,LEFT(Données!$A23,SEARCH($B32,Données!$A23)+SUMPRODUCT(($B32:H32&lt;&gt;"")*LEN($B32:H32))+SUMPRODUCT(($B32:H32&lt;&gt;"")*1)),""))),"")</f>
        <v/>
      </c>
      <c r="J32" s="4" t="str">
        <f>IFERROR(MID(SUBSTITUTE(Données!$A23,LEFT(Données!$A23,SEARCH($B32,Données!$A23)+SUMPRODUCT(($B32:I32&lt;&gt;"")*LEN($B32:I32))+SUMPRODUCT(($B32:I32&lt;&gt;"")*1)-1),""),1,SEARCH("\",SUBSTITUTE(Données!$A23,LEFT(Données!$A23,SEARCH($B32,Données!$A23)+SUMPRODUCT(($B32:I32&lt;&gt;"")*LEN($B32:I32))+SUMPRODUCT(($B32:I32&lt;&gt;"")*1)),""))),"")</f>
        <v/>
      </c>
      <c r="K32" s="4" t="str">
        <f>IFERROR(MID(SUBSTITUTE(Données!$A23,LEFT(Données!$A23,SEARCH($B32,Données!$A23)+SUMPRODUCT(($B32:J32&lt;&gt;"")*LEN($B32:J32))+SUMPRODUCT(($B32:J32&lt;&gt;"")*1)-1),""),1,SEARCH("\",SUBSTITUTE(Données!$A23,LEFT(Données!$A23,SEARCH($B32,Données!$A23)+SUMPRODUCT(($B32:J32&lt;&gt;"")*LEN($B32:J32))+SUMPRODUCT(($B32:J32&lt;&gt;"")*1)),""))),"")</f>
        <v/>
      </c>
      <c r="L32" s="4" t="str">
        <f>IFERROR(MID(SUBSTITUTE(Données!$A23,LEFT(Données!$A23,SEARCH($B32,Données!$A23)+SUMPRODUCT(($B32:K32&lt;&gt;"")*LEN($B32:K32))+SUMPRODUCT(($B32:K32&lt;&gt;"")*1)-1),""),1,SEARCH("\",SUBSTITUTE(Données!$A23,LEFT(Données!$A23,SEARCH($B32,Données!$A23)+SUMPRODUCT(($B32:K32&lt;&gt;"")*LEN($B32:K32))+SUMPRODUCT(($B32:K32&lt;&gt;"")*1)),""))),"")</f>
        <v/>
      </c>
      <c r="M32" s="4" t="str">
        <f>IFERROR(MID(SUBSTITUTE(Données!$A23,LEFT(Données!$A23,SEARCH($B32,Données!$A23)+SUMPRODUCT(($B32:L32&lt;&gt;"")*LEN($B32:L32))+SUMPRODUCT(($B32:L32&lt;&gt;"")*1)-1),""),1,SEARCH("\",SUBSTITUTE(Données!$A23,LEFT(Données!$A23,SEARCH($B32,Données!$A23)+SUMPRODUCT(($B32:L32&lt;&gt;"")*LEN($B32:L32))+SUMPRODUCT(($B32:L32&lt;&gt;"")*1)),""))),"")</f>
        <v/>
      </c>
      <c r="N32" s="4" t="str">
        <f>IFERROR(MID(SUBSTITUTE(Données!$A23,LEFT(Données!$A23,SEARCH($B32,Données!$A23)+SUMPRODUCT(($B32:M32&lt;&gt;"")*LEN($B32:M32))+SUMPRODUCT(($B32:M32&lt;&gt;"")*1)-1),""),1,SEARCH("\",SUBSTITUTE(Données!$A23,LEFT(Données!$A23,SEARCH($B32,Données!$A23)+SUMPRODUCT(($B32:M32&lt;&gt;"")*LEN($B32:M32))+SUMPRODUCT(($B32:M32&lt;&gt;"")*1)),""))),"")</f>
        <v/>
      </c>
      <c r="O32" s="4" t="str">
        <f>IFERROR(MID(SUBSTITUTE(Données!$A23,LEFT(Données!$A23,SEARCH($B32,Données!$A23)+SUMPRODUCT(($B32:N32&lt;&gt;"")*LEN($B32:N32))+SUMPRODUCT(($B32:N32&lt;&gt;"")*1)-1),""),1,SEARCH("\",SUBSTITUTE(Données!$A23,LEFT(Données!$A23,SEARCH($B32,Données!$A23)+SUMPRODUCT(($B32:N32&lt;&gt;"")*LEN($B32:N32))+SUMPRODUCT(($B32:N32&lt;&gt;"")*1)),""))),"")</f>
        <v/>
      </c>
      <c r="P32" s="4" t="str">
        <f>IFERROR(MID(SUBSTITUTE(Données!$A23,LEFT(Données!$A23,SEARCH($B32,Données!$A23)+SUMPRODUCT(($B32:O32&lt;&gt;"")*LEN($B32:O32))+SUMPRODUCT(($B32:O32&lt;&gt;"")*1)-1),""),1,SEARCH("\",SUBSTITUTE(Données!$A23,LEFT(Données!$A23,SEARCH($B32,Données!$A23)+SUMPRODUCT(($B32:O32&lt;&gt;"")*LEN($B32:O32))+SUMPRODUCT(($B32:O32&lt;&gt;"")*1)),""))),"")</f>
        <v/>
      </c>
      <c r="Q32" s="4" t="str">
        <f>IFERROR(MID(SUBSTITUTE(Données!$A23,LEFT(Données!$A23,SEARCH($B32,Données!$A23)+SUMPRODUCT(($B32:P32&lt;&gt;"")*LEN($B32:P32))+SUMPRODUCT(($B32:P32&lt;&gt;"")*1)-1),""),1,SEARCH("\",SUBSTITUTE(Données!$A23,LEFT(Données!$A23,SEARCH($B32,Données!$A23)+SUMPRODUCT(($B32:P32&lt;&gt;"")*LEN($B32:P32))+SUMPRODUCT(($B32:P32&lt;&gt;"")*1)),""))),"")</f>
        <v/>
      </c>
      <c r="R32" s="4" t="str">
        <f>IFERROR(MID(SUBSTITUTE(Données!$A23,LEFT(Données!$A23,SEARCH($B32,Données!$A23)+SUMPRODUCT(($B32:Q32&lt;&gt;"")*LEN($B32:Q32))+SUMPRODUCT(($B32:Q32&lt;&gt;"")*1)-1),""),1,SEARCH("\",SUBSTITUTE(Données!$A23,LEFT(Données!$A23,SEARCH($B32,Données!$A23)+SUMPRODUCT(($B32:Q32&lt;&gt;"")*LEN($B32:Q32))+SUMPRODUCT(($B32:Q32&lt;&gt;"")*1)),""))),"")</f>
        <v/>
      </c>
      <c r="S32" s="4" t="str">
        <f>IFERROR(MID(SUBSTITUTE(Données!$A23,LEFT(Données!$A23,SEARCH($B32,Données!$A23)+SUMPRODUCT(($B32:R32&lt;&gt;"")*LEN($B32:R32))+SUMPRODUCT(($B32:R32&lt;&gt;"")*1)-1),""),1,SEARCH("\",SUBSTITUTE(Données!$A23,LEFT(Données!$A23,SEARCH($B32,Données!$A23)+SUMPRODUCT(($B32:R32&lt;&gt;"")*LEN($B32:R32))+SUMPRODUCT(($B32:R32&lt;&gt;"")*1)),""))),"")</f>
        <v/>
      </c>
      <c r="T32" s="4" t="str">
        <f>IFERROR(MID(SUBSTITUTE(Données!$A23,LEFT(Données!$A23,SEARCH($B32,Données!$A23)+SUMPRODUCT(($B32:S32&lt;&gt;"")*LEN($B32:S32))+SUMPRODUCT(($B32:S32&lt;&gt;"")*1)-1),""),1,SEARCH("\",SUBSTITUTE(Données!$A23,LEFT(Données!$A23,SEARCH($B32,Données!$A23)+SUMPRODUCT(($B32:S32&lt;&gt;"")*LEN($B32:S32))+SUMPRODUCT(($B32:S32&lt;&gt;"")*1)),""))),"")</f>
        <v/>
      </c>
      <c r="U32" s="4" t="str">
        <f>IFERROR(MID(SUBSTITUTE(Données!$A23,LEFT(Données!$A23,SEARCH($B32,Données!$A23)+SUMPRODUCT(($B32:T32&lt;&gt;"")*LEN($B32:T32))+SUMPRODUCT(($B32:T32&lt;&gt;"")*1)-1),""),1,SEARCH("\",SUBSTITUTE(Données!$A23,LEFT(Données!$A23,SEARCH($B32,Données!$A23)+SUMPRODUCT(($B32:T32&lt;&gt;"")*LEN($B32:T32))+SUMPRODUCT(($B32:T32&lt;&gt;"")*1)),""))),"")</f>
        <v/>
      </c>
      <c r="V32" s="4" t="str">
        <f>IFERROR(MID(SUBSTITUTE(Données!$A23,LEFT(Données!$A23,SEARCH($B32,Données!$A23)+SUMPRODUCT(($B32:U32&lt;&gt;"")*LEN($B32:U32))+SUMPRODUCT(($B32:U32&lt;&gt;"")*1)-1),""),1,SEARCH("\",SUBSTITUTE(Données!$A23,LEFT(Données!$A23,SEARCH($B32,Données!$A23)+SUMPRODUCT(($B32:U32&lt;&gt;"")*LEN($B32:U32))+SUMPRODUCT(($B32:U32&lt;&gt;"")*1)),""))),"")</f>
        <v/>
      </c>
      <c r="W32" s="4" t="str">
        <f>IFERROR(MID(SUBSTITUTE(Données!$A23,LEFT(Données!$A23,SEARCH($B32,Données!$A23)+SUMPRODUCT(($B32:V32&lt;&gt;"")*LEN($B32:V32))+SUMPRODUCT(($B32:V32&lt;&gt;"")*1)-1),""),1,SEARCH("\",SUBSTITUTE(Données!$A23,LEFT(Données!$A23,SEARCH($B32,Données!$A23)+SUMPRODUCT(($B32:V32&lt;&gt;"")*LEN($B32:V32))+SUMPRODUCT(($B32:V32&lt;&gt;"")*1)),""))),"")</f>
        <v/>
      </c>
      <c r="X32" s="4" t="str">
        <f>IFERROR(MID(SUBSTITUTE(Données!$A23,LEFT(Données!$A23,SEARCH($B32,Données!$A23)+SUMPRODUCT(($B32:W32&lt;&gt;"")*LEN($B32:W32))+SUMPRODUCT(($B32:W32&lt;&gt;"")*1)-1),""),1,SEARCH("\",SUBSTITUTE(Données!$A23,LEFT(Données!$A23,SEARCH($B32,Données!$A23)+SUMPRODUCT(($B32:W32&lt;&gt;"")*LEN($B32:W32))+SUMPRODUCT(($B32:W32&lt;&gt;"")*1)),""))),"")</f>
        <v/>
      </c>
      <c r="Y32" s="4" t="str">
        <f>IFERROR(MID(SUBSTITUTE(Données!$A23,LEFT(Données!$A23,SEARCH($B32,Données!$A23)+SUMPRODUCT(($B32:X32&lt;&gt;"")*LEN($B32:X32))+SUMPRODUCT(($B32:X32&lt;&gt;"")*1)-1),""),1,SEARCH("\",SUBSTITUTE(Données!$A23,LEFT(Données!$A23,SEARCH($B32,Données!$A23)+SUMPRODUCT(($B32:X32&lt;&gt;"")*LEN($B32:X32))+SUMPRODUCT(($B32:X32&lt;&gt;"")*1)),""))),"")</f>
        <v/>
      </c>
      <c r="Z32" s="4"/>
      <c r="AA32" s="4"/>
      <c r="AB32" s="4" t="str">
        <f>IF(ISBLANK(Données!B23)," ",Données!B23)</f>
        <v>S'abonner à Jurinews</v>
      </c>
      <c r="AC32" s="4">
        <f t="shared" si="3"/>
        <v>3</v>
      </c>
      <c r="AD32" s="4">
        <f>IF(ISBLANK(AB32),’ ‘,LEN(AB32))</f>
        <v>20</v>
      </c>
      <c r="AE32" s="4">
        <f t="shared" si="0"/>
        <v>97</v>
      </c>
      <c r="AF32" s="4" t="str">
        <f t="shared" si="1"/>
        <v/>
      </c>
      <c r="AG32" s="4" t="str">
        <f t="shared" si="4"/>
        <v>OK</v>
      </c>
      <c r="AH32" s="4">
        <f>IF(ISBLANK(AE32-128),’ ‘,AE32-128)</f>
        <v>-31</v>
      </c>
      <c r="AI32" s="4" t="str">
        <f>IF(ISBLANK(Données!C23)," ",Données!C23)</f>
        <v>AdminMOA7</v>
      </c>
      <c r="AJ32" s="8" t="str">
        <f>IF(ISBLANK(Données!D23)," ",Données!D23)</f>
        <v>20/12/2010 14:55:05</v>
      </c>
      <c r="AK32" s="4" t="str">
        <f>IF(ISBLANK(Données!E23)," ",Données!E23)</f>
        <v>AdminMOA7</v>
      </c>
      <c r="AL32" s="8" t="str">
        <f>IF(ISBLANK(Données!F23)," ",Données!F23)</f>
        <v>20/12/2010 14:55:05</v>
      </c>
      <c r="AM32" s="4" t="str">
        <f>IF(ISBLANK(Données!G23)," ",Données!G23)</f>
        <v>URL</v>
      </c>
      <c r="AN32" s="4" t="str">
        <f>IF(ISBLANK(Données!H23)," ",Données!H23)</f>
        <v>0,05</v>
      </c>
      <c r="AO32" s="4" t="str">
        <f>IF(ISBLANK(Données!I23)," ",Données!I23)</f>
        <v>Information</v>
      </c>
      <c r="AP32" s="4" t="str">
        <f>IF(ISBLANK(Données!J23)," ",Données!J23)</f>
        <v/>
      </c>
    </row>
    <row r="33" spans="1:42" x14ac:dyDescent="0.25">
      <c r="A33" s="6" t="s">
        <v>12</v>
      </c>
      <c r="B33" s="4" t="str">
        <f>IFERROR(MID(SUBSTITUTE(Données!$A24,LEFT(Données!$A24,SEARCH($A33,Données!$A24)+SUMPRODUCT(($A33:A33&lt;&gt;"")*LEN($A33:A33))+SUMPRODUCT(($A33:A33&lt;&gt;"")*1)-1),""),1,SEARCH("\",SUBSTITUTE(Données!$A24,LEFT(Données!$A24,SEARCH($A33,Données!$A24)+SUMPRODUCT(($A33:A33&lt;&gt;"")*LEN($A33:A33))+SUMPRODUCT(($A33:A33&lt;&gt;"")*1)),""))),"")</f>
        <v>Structures</v>
      </c>
      <c r="C33" s="4" t="str">
        <f>IFERROR(MID(SUBSTITUTE(Données!$A24,LEFT(Données!$A24,SEARCH($B33,Données!$A24)+SUMPRODUCT(($B33:B33&lt;&gt;"")*LEN($B33:B33))+SUMPRODUCT(($B33:B33&lt;&gt;"")*1)-1),""),1,SEARCH("\",SUBSTITUTE(Données!$A24,LEFT(Données!$A24,SEARCH($B33,Données!$A24)+SUMPRODUCT(($B33:B33&lt;&gt;"")*LEN($B33:B33))+SUMPRODUCT(($B33:B33&lt;&gt;"")*1)),""))),"")</f>
        <v>/Nom1</v>
      </c>
      <c r="D33" s="4" t="str">
        <f>IFERROR(MID(SUBSTITUTE(Données!$A24,LEFT(Données!$A24,SEARCH($B33,Données!$A24)+SUMPRODUCT(($B33:C33&lt;&gt;"")*LEN($B33:C33))+SUMPRODUCT(($B33:C33&lt;&gt;"")*1)-1),""),1,SEARCH("\",SUBSTITUTE(Données!$A24,LEFT(Données!$A24,SEARCH($B33,Données!$A24)+SUMPRODUCT(($B33:C33&lt;&gt;"")*LEN($B33:C33))+SUMPRODUCT(($B33:C33&lt;&gt;"")*1)),""))),"")</f>
        <v>BIBLIOTHEQUE</v>
      </c>
      <c r="E33" s="4" t="str">
        <f>IFERROR(MID(SUBSTITUTE(Données!$A24,LEFT(Données!$A24,SEARCH($B33,Données!$A24)+SUMPRODUCT(($B33:D33&lt;&gt;"")*LEN($B33:D33))+SUMPRODUCT(($B33:D33&lt;&gt;"")*1)-1),""),1,SEARCH("\",SUBSTITUTE(Données!$A24,LEFT(Données!$A24,SEARCH($B33,Données!$A24)+SUMPRODUCT(($B33:D33&lt;&gt;"")*LEN($B33:D33))+SUMPRODUCT(($B33:D33&lt;&gt;"")*1)),""))),"")</f>
        <v>Actualités de la Nom1 - Page accueil Portail</v>
      </c>
      <c r="F33" s="4" t="str">
        <f>IFERROR(MID(SUBSTITUTE(Données!$A24,LEFT(Données!$A24,SEARCH($B33,Données!$A24)+SUMPRODUCT(($B33:E33&lt;&gt;"")*LEN($B33:E33))+SUMPRODUCT(($B33:E33&lt;&gt;"")*1)-1),""),1,SEARCH("\",SUBSTITUTE(Données!$A24,LEFT(Données!$A24,SEARCH($B33,Données!$A24)+SUMPRODUCT(($B33:E33&lt;&gt;"")*LEN($B33:E33))+SUMPRODUCT(($B33:E33&lt;&gt;"")*1)),""))),"")</f>
        <v/>
      </c>
      <c r="G33" s="4" t="str">
        <f>IFERROR(MID(SUBSTITUTE(Données!$A24,LEFT(Données!$A24,SEARCH($B33,Données!$A24)+SUMPRODUCT(($B33:F33&lt;&gt;"")*LEN($B33:F33))+SUMPRODUCT(($B33:F33&lt;&gt;"")*1)-1),""),1,SEARCH("\",SUBSTITUTE(Données!$A24,LEFT(Données!$A24,SEARCH($B33,Données!$A24)+SUMPRODUCT(($B33:F33&lt;&gt;"")*LEN($B33:F33))+SUMPRODUCT(($B33:F33&lt;&gt;"")*1)),""))),"")</f>
        <v/>
      </c>
      <c r="H33" s="4" t="str">
        <f>IFERROR(MID(SUBSTITUTE(Données!$A24,LEFT(Données!$A24,SEARCH($B33,Données!$A24)+SUMPRODUCT(($B33:G33&lt;&gt;"")*LEN($B33:G33))+SUMPRODUCT(($B33:G33&lt;&gt;"")*1)-1),""),1,SEARCH("\",SUBSTITUTE(Données!$A24,LEFT(Données!$A24,SEARCH($B33,Données!$A24)+SUMPRODUCT(($B33:G33&lt;&gt;"")*LEN($B33:G33))+SUMPRODUCT(($B33:G33&lt;&gt;"")*1)),""))),"")</f>
        <v/>
      </c>
      <c r="I33" s="4" t="str">
        <f>IFERROR(MID(SUBSTITUTE(Données!$A24,LEFT(Données!$A24,SEARCH($B33,Données!$A24)+SUMPRODUCT(($B33:H33&lt;&gt;"")*LEN($B33:H33))+SUMPRODUCT(($B33:H33&lt;&gt;"")*1)-1),""),1,SEARCH("\",SUBSTITUTE(Données!$A24,LEFT(Données!$A24,SEARCH($B33,Données!$A24)+SUMPRODUCT(($B33:H33&lt;&gt;"")*LEN($B33:H33))+SUMPRODUCT(($B33:H33&lt;&gt;"")*1)),""))),"")</f>
        <v/>
      </c>
      <c r="J33" s="4" t="str">
        <f>IFERROR(MID(SUBSTITUTE(Données!$A24,LEFT(Données!$A24,SEARCH($B33,Données!$A24)+SUMPRODUCT(($B33:I33&lt;&gt;"")*LEN($B33:I33))+SUMPRODUCT(($B33:I33&lt;&gt;"")*1)-1),""),1,SEARCH("\",SUBSTITUTE(Données!$A24,LEFT(Données!$A24,SEARCH($B33,Données!$A24)+SUMPRODUCT(($B33:I33&lt;&gt;"")*LEN($B33:I33))+SUMPRODUCT(($B33:I33&lt;&gt;"")*1)),""))),"")</f>
        <v/>
      </c>
      <c r="K33" s="4" t="str">
        <f>IFERROR(MID(SUBSTITUTE(Données!$A24,LEFT(Données!$A24,SEARCH($B33,Données!$A24)+SUMPRODUCT(($B33:J33&lt;&gt;"")*LEN($B33:J33))+SUMPRODUCT(($B33:J33&lt;&gt;"")*1)-1),""),1,SEARCH("\",SUBSTITUTE(Données!$A24,LEFT(Données!$A24,SEARCH($B33,Données!$A24)+SUMPRODUCT(($B33:J33&lt;&gt;"")*LEN($B33:J33))+SUMPRODUCT(($B33:J33&lt;&gt;"")*1)),""))),"")</f>
        <v/>
      </c>
      <c r="L33" s="4" t="str">
        <f>IFERROR(MID(SUBSTITUTE(Données!$A24,LEFT(Données!$A24,SEARCH($B33,Données!$A24)+SUMPRODUCT(($B33:K33&lt;&gt;"")*LEN($B33:K33))+SUMPRODUCT(($B33:K33&lt;&gt;"")*1)-1),""),1,SEARCH("\",SUBSTITUTE(Données!$A24,LEFT(Données!$A24,SEARCH($B33,Données!$A24)+SUMPRODUCT(($B33:K33&lt;&gt;"")*LEN($B33:K33))+SUMPRODUCT(($B33:K33&lt;&gt;"")*1)),""))),"")</f>
        <v/>
      </c>
      <c r="M33" s="4" t="str">
        <f>IFERROR(MID(SUBSTITUTE(Données!$A24,LEFT(Données!$A24,SEARCH($B33,Données!$A24)+SUMPRODUCT(($B33:L33&lt;&gt;"")*LEN($B33:L33))+SUMPRODUCT(($B33:L33&lt;&gt;"")*1)-1),""),1,SEARCH("\",SUBSTITUTE(Données!$A24,LEFT(Données!$A24,SEARCH($B33,Données!$A24)+SUMPRODUCT(($B33:L33&lt;&gt;"")*LEN($B33:L33))+SUMPRODUCT(($B33:L33&lt;&gt;"")*1)),""))),"")</f>
        <v/>
      </c>
      <c r="N33" s="4" t="str">
        <f>IFERROR(MID(SUBSTITUTE(Données!$A24,LEFT(Données!$A24,SEARCH($B33,Données!$A24)+SUMPRODUCT(($B33:M33&lt;&gt;"")*LEN($B33:M33))+SUMPRODUCT(($B33:M33&lt;&gt;"")*1)-1),""),1,SEARCH("\",SUBSTITUTE(Données!$A24,LEFT(Données!$A24,SEARCH($B33,Données!$A24)+SUMPRODUCT(($B33:M33&lt;&gt;"")*LEN($B33:M33))+SUMPRODUCT(($B33:M33&lt;&gt;"")*1)),""))),"")</f>
        <v/>
      </c>
      <c r="O33" s="4" t="str">
        <f>IFERROR(MID(SUBSTITUTE(Données!$A24,LEFT(Données!$A24,SEARCH($B33,Données!$A24)+SUMPRODUCT(($B33:N33&lt;&gt;"")*LEN($B33:N33))+SUMPRODUCT(($B33:N33&lt;&gt;"")*1)-1),""),1,SEARCH("\",SUBSTITUTE(Données!$A24,LEFT(Données!$A24,SEARCH($B33,Données!$A24)+SUMPRODUCT(($B33:N33&lt;&gt;"")*LEN($B33:N33))+SUMPRODUCT(($B33:N33&lt;&gt;"")*1)),""))),"")</f>
        <v/>
      </c>
      <c r="P33" s="4" t="str">
        <f>IFERROR(MID(SUBSTITUTE(Données!$A24,LEFT(Données!$A24,SEARCH($B33,Données!$A24)+SUMPRODUCT(($B33:O33&lt;&gt;"")*LEN($B33:O33))+SUMPRODUCT(($B33:O33&lt;&gt;"")*1)-1),""),1,SEARCH("\",SUBSTITUTE(Données!$A24,LEFT(Données!$A24,SEARCH($B33,Données!$A24)+SUMPRODUCT(($B33:O33&lt;&gt;"")*LEN($B33:O33))+SUMPRODUCT(($B33:O33&lt;&gt;"")*1)),""))),"")</f>
        <v/>
      </c>
      <c r="Q33" s="4" t="str">
        <f>IFERROR(MID(SUBSTITUTE(Données!$A24,LEFT(Données!$A24,SEARCH($B33,Données!$A24)+SUMPRODUCT(($B33:P33&lt;&gt;"")*LEN($B33:P33))+SUMPRODUCT(($B33:P33&lt;&gt;"")*1)-1),""),1,SEARCH("\",SUBSTITUTE(Données!$A24,LEFT(Données!$A24,SEARCH($B33,Données!$A24)+SUMPRODUCT(($B33:P33&lt;&gt;"")*LEN($B33:P33))+SUMPRODUCT(($B33:P33&lt;&gt;"")*1)),""))),"")</f>
        <v/>
      </c>
      <c r="R33" s="4" t="str">
        <f>IFERROR(MID(SUBSTITUTE(Données!$A24,LEFT(Données!$A24,SEARCH($B33,Données!$A24)+SUMPRODUCT(($B33:Q33&lt;&gt;"")*LEN($B33:Q33))+SUMPRODUCT(($B33:Q33&lt;&gt;"")*1)-1),""),1,SEARCH("\",SUBSTITUTE(Données!$A24,LEFT(Données!$A24,SEARCH($B33,Données!$A24)+SUMPRODUCT(($B33:Q33&lt;&gt;"")*LEN($B33:Q33))+SUMPRODUCT(($B33:Q33&lt;&gt;"")*1)),""))),"")</f>
        <v/>
      </c>
      <c r="S33" s="4" t="str">
        <f>IFERROR(MID(SUBSTITUTE(Données!$A24,LEFT(Données!$A24,SEARCH($B33,Données!$A24)+SUMPRODUCT(($B33:R33&lt;&gt;"")*LEN($B33:R33))+SUMPRODUCT(($B33:R33&lt;&gt;"")*1)-1),""),1,SEARCH("\",SUBSTITUTE(Données!$A24,LEFT(Données!$A24,SEARCH($B33,Données!$A24)+SUMPRODUCT(($B33:R33&lt;&gt;"")*LEN($B33:R33))+SUMPRODUCT(($B33:R33&lt;&gt;"")*1)),""))),"")</f>
        <v/>
      </c>
      <c r="T33" s="4" t="str">
        <f>IFERROR(MID(SUBSTITUTE(Données!$A24,LEFT(Données!$A24,SEARCH($B33,Données!$A24)+SUMPRODUCT(($B33:S33&lt;&gt;"")*LEN($B33:S33))+SUMPRODUCT(($B33:S33&lt;&gt;"")*1)-1),""),1,SEARCH("\",SUBSTITUTE(Données!$A24,LEFT(Données!$A24,SEARCH($B33,Données!$A24)+SUMPRODUCT(($B33:S33&lt;&gt;"")*LEN($B33:S33))+SUMPRODUCT(($B33:S33&lt;&gt;"")*1)),""))),"")</f>
        <v/>
      </c>
      <c r="U33" s="4" t="str">
        <f>IFERROR(MID(SUBSTITUTE(Données!$A24,LEFT(Données!$A24,SEARCH($B33,Données!$A24)+SUMPRODUCT(($B33:T33&lt;&gt;"")*LEN($B33:T33))+SUMPRODUCT(($B33:T33&lt;&gt;"")*1)-1),""),1,SEARCH("\",SUBSTITUTE(Données!$A24,LEFT(Données!$A24,SEARCH($B33,Données!$A24)+SUMPRODUCT(($B33:T33&lt;&gt;"")*LEN($B33:T33))+SUMPRODUCT(($B33:T33&lt;&gt;"")*1)),""))),"")</f>
        <v/>
      </c>
      <c r="V33" s="4" t="str">
        <f>IFERROR(MID(SUBSTITUTE(Données!$A24,LEFT(Données!$A24,SEARCH($B33,Données!$A24)+SUMPRODUCT(($B33:U33&lt;&gt;"")*LEN($B33:U33))+SUMPRODUCT(($B33:U33&lt;&gt;"")*1)-1),""),1,SEARCH("\",SUBSTITUTE(Données!$A24,LEFT(Données!$A24,SEARCH($B33,Données!$A24)+SUMPRODUCT(($B33:U33&lt;&gt;"")*LEN($B33:U33))+SUMPRODUCT(($B33:U33&lt;&gt;"")*1)),""))),"")</f>
        <v/>
      </c>
      <c r="W33" s="4" t="str">
        <f>IFERROR(MID(SUBSTITUTE(Données!$A24,LEFT(Données!$A24,SEARCH($B33,Données!$A24)+SUMPRODUCT(($B33:V33&lt;&gt;"")*LEN($B33:V33))+SUMPRODUCT(($B33:V33&lt;&gt;"")*1)-1),""),1,SEARCH("\",SUBSTITUTE(Données!$A24,LEFT(Données!$A24,SEARCH($B33,Données!$A24)+SUMPRODUCT(($B33:V33&lt;&gt;"")*LEN($B33:V33))+SUMPRODUCT(($B33:V33&lt;&gt;"")*1)),""))),"")</f>
        <v/>
      </c>
      <c r="X33" s="4" t="str">
        <f>IFERROR(MID(SUBSTITUTE(Données!$A24,LEFT(Données!$A24,SEARCH($B33,Données!$A24)+SUMPRODUCT(($B33:W33&lt;&gt;"")*LEN($B33:W33))+SUMPRODUCT(($B33:W33&lt;&gt;"")*1)-1),""),1,SEARCH("\",SUBSTITUTE(Données!$A24,LEFT(Données!$A24,SEARCH($B33,Données!$A24)+SUMPRODUCT(($B33:W33&lt;&gt;"")*LEN($B33:W33))+SUMPRODUCT(($B33:W33&lt;&gt;"")*1)),""))),"")</f>
        <v/>
      </c>
      <c r="Y33" s="4" t="str">
        <f>IFERROR(MID(SUBSTITUTE(Données!$A24,LEFT(Données!$A24,SEARCH($B33,Données!$A24)+SUMPRODUCT(($B33:X33&lt;&gt;"")*LEN($B33:X33))+SUMPRODUCT(($B33:X33&lt;&gt;"")*1)-1),""),1,SEARCH("\",SUBSTITUTE(Données!$A24,LEFT(Données!$A24,SEARCH($B33,Données!$A24)+SUMPRODUCT(($B33:X33&lt;&gt;"")*LEN($B33:X33))+SUMPRODUCT(($B33:X33&lt;&gt;"")*1)),""))),"")</f>
        <v/>
      </c>
      <c r="Z33" s="4"/>
      <c r="AA33" s="4"/>
      <c r="AB33" s="4" t="str">
        <f>IF(ISBLANK(Données!B24)," ",Données!B24)</f>
        <v>**** Bonnes Fêtes !!! *****</v>
      </c>
      <c r="AC33" s="4">
        <f t="shared" si="3"/>
        <v>2</v>
      </c>
      <c r="AD33" s="4">
        <f>IF(ISBLANK(AB33),’ ‘,LEN(AB33))</f>
        <v>27</v>
      </c>
      <c r="AE33" s="4">
        <f t="shared" si="0"/>
        <v>44</v>
      </c>
      <c r="AF33" s="4" t="str">
        <f t="shared" si="1"/>
        <v/>
      </c>
      <c r="AG33" s="4" t="str">
        <f t="shared" si="4"/>
        <v>OK</v>
      </c>
      <c r="AH33" s="4">
        <f>IF(ISBLANK(AE33-128),’ ‘,AE33-128)</f>
        <v>-84</v>
      </c>
      <c r="AI33" s="4" t="str">
        <f>IF(ISBLANK(Données!C24)," ",Données!C24)</f>
        <v>AdminMOA7</v>
      </c>
      <c r="AJ33" s="8" t="str">
        <f>IF(ISBLANK(Données!D24)," ",Données!D24)</f>
        <v>20/12/2010 15:06:52</v>
      </c>
      <c r="AK33" s="4" t="str">
        <f>IF(ISBLANK(Données!E24)," ",Données!E24)</f>
        <v>AdminMOA7</v>
      </c>
      <c r="AL33" s="8" t="str">
        <f>IF(ISBLANK(Données!F24)," ",Données!F24)</f>
        <v>20/12/2010 15:26:32</v>
      </c>
      <c r="AM33" s="4" t="str">
        <f>IF(ISBLANK(Données!G24)," ",Données!G24)</f>
        <v>News</v>
      </c>
      <c r="AN33" s="4" t="str">
        <f>IF(ISBLANK(Données!H24)," ",Données!H24)</f>
        <v>0,05</v>
      </c>
      <c r="AO33" s="4" t="str">
        <f>IF(ISBLANK(Données!I24)," ",Données!I24)</f>
        <v>Information</v>
      </c>
      <c r="AP33" s="4" t="str">
        <f>IF(ISBLANK(Données!J24)," ",Données!J24)</f>
        <v/>
      </c>
    </row>
    <row r="34" spans="1:42" x14ac:dyDescent="0.25">
      <c r="A34" s="6" t="s">
        <v>12</v>
      </c>
      <c r="B34" s="4" t="str">
        <f>IFERROR(MID(SUBSTITUTE(Données!$A25,LEFT(Données!$A25,SEARCH($A34,Données!$A25)+SUMPRODUCT(($A34:A34&lt;&gt;"")*LEN($A34:A34))+SUMPRODUCT(($A34:A34&lt;&gt;"")*1)-1),""),1,SEARCH("\",SUBSTITUTE(Données!$A25,LEFT(Données!$A25,SEARCH($A34,Données!$A25)+SUMPRODUCT(($A34:A34&lt;&gt;"")*LEN($A34:A34))+SUMPRODUCT(($A34:A34&lt;&gt;"")*1)),""))),"")</f>
        <v>Structures</v>
      </c>
      <c r="C34" s="4" t="str">
        <f>IFERROR(MID(SUBSTITUTE(Données!$A25,LEFT(Données!$A25,SEARCH($B34,Données!$A25)+SUMPRODUCT(($B34:B34&lt;&gt;"")*LEN($B34:B34))+SUMPRODUCT(($B34:B34&lt;&gt;"")*1)-1),""),1,SEARCH("\",SUBSTITUTE(Données!$A25,LEFT(Données!$A25,SEARCH($B34,Données!$A25)+SUMPRODUCT(($B34:B34&lt;&gt;"")*LEN($B34:B34))+SUMPRODUCT(($B34:B34&lt;&gt;"")*1)),""))),"")</f>
        <v>/Nom1</v>
      </c>
      <c r="D34" s="4" t="str">
        <f>IFERROR(MID(SUBSTITUTE(Données!$A25,LEFT(Données!$A25,SEARCH($B34,Données!$A25)+SUMPRODUCT(($B34:C34&lt;&gt;"")*LEN($B34:C34))+SUMPRODUCT(($B34:C34&lt;&gt;"")*1)-1),""),1,SEARCH("\",SUBSTITUTE(Données!$A25,LEFT(Données!$A25,SEARCH($B34,Données!$A25)+SUMPRODUCT(($B34:C34&lt;&gt;"")*LEN($B34:C34))+SUMPRODUCT(($B34:C34&lt;&gt;"")*1)),""))),"")</f>
        <v>BIBLIOTHEQUE</v>
      </c>
      <c r="E34" s="4" t="str">
        <f>IFERROR(MID(SUBSTITUTE(Données!$A25,LEFT(Données!$A25,SEARCH($B34,Données!$A25)+SUMPRODUCT(($B34:D34&lt;&gt;"")*LEN($B34:D34))+SUMPRODUCT(($B34:D34&lt;&gt;"")*1)-1),""),1,SEARCH("\",SUBSTITUTE(Données!$A25,LEFT(Données!$A25,SEARCH($B34,Données!$A25)+SUMPRODUCT(($B34:D34&lt;&gt;"")*LEN($B34:D34))+SUMPRODUCT(($B34:D34&lt;&gt;"")*1)),""))),"")</f>
        <v>Actualités de la Nom1 - Page accueil Portail</v>
      </c>
      <c r="F34" s="4" t="str">
        <f>IFERROR(MID(SUBSTITUTE(Données!$A25,LEFT(Données!$A25,SEARCH($B34,Données!$A25)+SUMPRODUCT(($B34:E34&lt;&gt;"")*LEN($B34:E34))+SUMPRODUCT(($B34:E34&lt;&gt;"")*1)-1),""),1,SEARCH("\",SUBSTITUTE(Données!$A25,LEFT(Données!$A25,SEARCH($B34,Données!$A25)+SUMPRODUCT(($B34:E34&lt;&gt;"")*LEN($B34:E34))+SUMPRODUCT(($B34:E34&lt;&gt;"")*1)),""))),"")</f>
        <v/>
      </c>
      <c r="G34" s="4" t="str">
        <f>IFERROR(MID(SUBSTITUTE(Données!$A25,LEFT(Données!$A25,SEARCH($B34,Données!$A25)+SUMPRODUCT(($B34:F34&lt;&gt;"")*LEN($B34:F34))+SUMPRODUCT(($B34:F34&lt;&gt;"")*1)-1),""),1,SEARCH("\",SUBSTITUTE(Données!$A25,LEFT(Données!$A25,SEARCH($B34,Données!$A25)+SUMPRODUCT(($B34:F34&lt;&gt;"")*LEN($B34:F34))+SUMPRODUCT(($B34:F34&lt;&gt;"")*1)),""))),"")</f>
        <v/>
      </c>
      <c r="H34" s="4" t="str">
        <f>IFERROR(MID(SUBSTITUTE(Données!$A25,LEFT(Données!$A25,SEARCH($B34,Données!$A25)+SUMPRODUCT(($B34:G34&lt;&gt;"")*LEN($B34:G34))+SUMPRODUCT(($B34:G34&lt;&gt;"")*1)-1),""),1,SEARCH("\",SUBSTITUTE(Données!$A25,LEFT(Données!$A25,SEARCH($B34,Données!$A25)+SUMPRODUCT(($B34:G34&lt;&gt;"")*LEN($B34:G34))+SUMPRODUCT(($B34:G34&lt;&gt;"")*1)),""))),"")</f>
        <v/>
      </c>
      <c r="I34" s="4" t="str">
        <f>IFERROR(MID(SUBSTITUTE(Données!$A25,LEFT(Données!$A25,SEARCH($B34,Données!$A25)+SUMPRODUCT(($B34:H34&lt;&gt;"")*LEN($B34:H34))+SUMPRODUCT(($B34:H34&lt;&gt;"")*1)-1),""),1,SEARCH("\",SUBSTITUTE(Données!$A25,LEFT(Données!$A25,SEARCH($B34,Données!$A25)+SUMPRODUCT(($B34:H34&lt;&gt;"")*LEN($B34:H34))+SUMPRODUCT(($B34:H34&lt;&gt;"")*1)),""))),"")</f>
        <v/>
      </c>
      <c r="J34" s="4" t="str">
        <f>IFERROR(MID(SUBSTITUTE(Données!$A25,LEFT(Données!$A25,SEARCH($B34,Données!$A25)+SUMPRODUCT(($B34:I34&lt;&gt;"")*LEN($B34:I34))+SUMPRODUCT(($B34:I34&lt;&gt;"")*1)-1),""),1,SEARCH("\",SUBSTITUTE(Données!$A25,LEFT(Données!$A25,SEARCH($B34,Données!$A25)+SUMPRODUCT(($B34:I34&lt;&gt;"")*LEN($B34:I34))+SUMPRODUCT(($B34:I34&lt;&gt;"")*1)),""))),"")</f>
        <v/>
      </c>
      <c r="K34" s="4" t="str">
        <f>IFERROR(MID(SUBSTITUTE(Données!$A25,LEFT(Données!$A25,SEARCH($B34,Données!$A25)+SUMPRODUCT(($B34:J34&lt;&gt;"")*LEN($B34:J34))+SUMPRODUCT(($B34:J34&lt;&gt;"")*1)-1),""),1,SEARCH("\",SUBSTITUTE(Données!$A25,LEFT(Données!$A25,SEARCH($B34,Données!$A25)+SUMPRODUCT(($B34:J34&lt;&gt;"")*LEN($B34:J34))+SUMPRODUCT(($B34:J34&lt;&gt;"")*1)),""))),"")</f>
        <v/>
      </c>
      <c r="L34" s="4" t="str">
        <f>IFERROR(MID(SUBSTITUTE(Données!$A25,LEFT(Données!$A25,SEARCH($B34,Données!$A25)+SUMPRODUCT(($B34:K34&lt;&gt;"")*LEN($B34:K34))+SUMPRODUCT(($B34:K34&lt;&gt;"")*1)-1),""),1,SEARCH("\",SUBSTITUTE(Données!$A25,LEFT(Données!$A25,SEARCH($B34,Données!$A25)+SUMPRODUCT(($B34:K34&lt;&gt;"")*LEN($B34:K34))+SUMPRODUCT(($B34:K34&lt;&gt;"")*1)),""))),"")</f>
        <v/>
      </c>
      <c r="M34" s="4" t="str">
        <f>IFERROR(MID(SUBSTITUTE(Données!$A25,LEFT(Données!$A25,SEARCH($B34,Données!$A25)+SUMPRODUCT(($B34:L34&lt;&gt;"")*LEN($B34:L34))+SUMPRODUCT(($B34:L34&lt;&gt;"")*1)-1),""),1,SEARCH("\",SUBSTITUTE(Données!$A25,LEFT(Données!$A25,SEARCH($B34,Données!$A25)+SUMPRODUCT(($B34:L34&lt;&gt;"")*LEN($B34:L34))+SUMPRODUCT(($B34:L34&lt;&gt;"")*1)),""))),"")</f>
        <v/>
      </c>
      <c r="N34" s="4" t="str">
        <f>IFERROR(MID(SUBSTITUTE(Données!$A25,LEFT(Données!$A25,SEARCH($B34,Données!$A25)+SUMPRODUCT(($B34:M34&lt;&gt;"")*LEN($B34:M34))+SUMPRODUCT(($B34:M34&lt;&gt;"")*1)-1),""),1,SEARCH("\",SUBSTITUTE(Données!$A25,LEFT(Données!$A25,SEARCH($B34,Données!$A25)+SUMPRODUCT(($B34:M34&lt;&gt;"")*LEN($B34:M34))+SUMPRODUCT(($B34:M34&lt;&gt;"")*1)),""))),"")</f>
        <v/>
      </c>
      <c r="O34" s="4" t="str">
        <f>IFERROR(MID(SUBSTITUTE(Données!$A25,LEFT(Données!$A25,SEARCH($B34,Données!$A25)+SUMPRODUCT(($B34:N34&lt;&gt;"")*LEN($B34:N34))+SUMPRODUCT(($B34:N34&lt;&gt;"")*1)-1),""),1,SEARCH("\",SUBSTITUTE(Données!$A25,LEFT(Données!$A25,SEARCH($B34,Données!$A25)+SUMPRODUCT(($B34:N34&lt;&gt;"")*LEN($B34:N34))+SUMPRODUCT(($B34:N34&lt;&gt;"")*1)),""))),"")</f>
        <v/>
      </c>
      <c r="P34" s="4" t="str">
        <f>IFERROR(MID(SUBSTITUTE(Données!$A25,LEFT(Données!$A25,SEARCH($B34,Données!$A25)+SUMPRODUCT(($B34:O34&lt;&gt;"")*LEN($B34:O34))+SUMPRODUCT(($B34:O34&lt;&gt;"")*1)-1),""),1,SEARCH("\",SUBSTITUTE(Données!$A25,LEFT(Données!$A25,SEARCH($B34,Données!$A25)+SUMPRODUCT(($B34:O34&lt;&gt;"")*LEN($B34:O34))+SUMPRODUCT(($B34:O34&lt;&gt;"")*1)),""))),"")</f>
        <v/>
      </c>
      <c r="Q34" s="4" t="str">
        <f>IFERROR(MID(SUBSTITUTE(Données!$A25,LEFT(Données!$A25,SEARCH($B34,Données!$A25)+SUMPRODUCT(($B34:P34&lt;&gt;"")*LEN($B34:P34))+SUMPRODUCT(($B34:P34&lt;&gt;"")*1)-1),""),1,SEARCH("\",SUBSTITUTE(Données!$A25,LEFT(Données!$A25,SEARCH($B34,Données!$A25)+SUMPRODUCT(($B34:P34&lt;&gt;"")*LEN($B34:P34))+SUMPRODUCT(($B34:P34&lt;&gt;"")*1)),""))),"")</f>
        <v/>
      </c>
      <c r="R34" s="4" t="str">
        <f>IFERROR(MID(SUBSTITUTE(Données!$A25,LEFT(Données!$A25,SEARCH($B34,Données!$A25)+SUMPRODUCT(($B34:Q34&lt;&gt;"")*LEN($B34:Q34))+SUMPRODUCT(($B34:Q34&lt;&gt;"")*1)-1),""),1,SEARCH("\",SUBSTITUTE(Données!$A25,LEFT(Données!$A25,SEARCH($B34,Données!$A25)+SUMPRODUCT(($B34:Q34&lt;&gt;"")*LEN($B34:Q34))+SUMPRODUCT(($B34:Q34&lt;&gt;"")*1)),""))),"")</f>
        <v/>
      </c>
      <c r="S34" s="4" t="str">
        <f>IFERROR(MID(SUBSTITUTE(Données!$A25,LEFT(Données!$A25,SEARCH($B34,Données!$A25)+SUMPRODUCT(($B34:R34&lt;&gt;"")*LEN($B34:R34))+SUMPRODUCT(($B34:R34&lt;&gt;"")*1)-1),""),1,SEARCH("\",SUBSTITUTE(Données!$A25,LEFT(Données!$A25,SEARCH($B34,Données!$A25)+SUMPRODUCT(($B34:R34&lt;&gt;"")*LEN($B34:R34))+SUMPRODUCT(($B34:R34&lt;&gt;"")*1)),""))),"")</f>
        <v/>
      </c>
      <c r="T34" s="4" t="str">
        <f>IFERROR(MID(SUBSTITUTE(Données!$A25,LEFT(Données!$A25,SEARCH($B34,Données!$A25)+SUMPRODUCT(($B34:S34&lt;&gt;"")*LEN($B34:S34))+SUMPRODUCT(($B34:S34&lt;&gt;"")*1)-1),""),1,SEARCH("\",SUBSTITUTE(Données!$A25,LEFT(Données!$A25,SEARCH($B34,Données!$A25)+SUMPRODUCT(($B34:S34&lt;&gt;"")*LEN($B34:S34))+SUMPRODUCT(($B34:S34&lt;&gt;"")*1)),""))),"")</f>
        <v/>
      </c>
      <c r="U34" s="4" t="str">
        <f>IFERROR(MID(SUBSTITUTE(Données!$A25,LEFT(Données!$A25,SEARCH($B34,Données!$A25)+SUMPRODUCT(($B34:T34&lt;&gt;"")*LEN($B34:T34))+SUMPRODUCT(($B34:T34&lt;&gt;"")*1)-1),""),1,SEARCH("\",SUBSTITUTE(Données!$A25,LEFT(Données!$A25,SEARCH($B34,Données!$A25)+SUMPRODUCT(($B34:T34&lt;&gt;"")*LEN($B34:T34))+SUMPRODUCT(($B34:T34&lt;&gt;"")*1)),""))),"")</f>
        <v/>
      </c>
      <c r="V34" s="4" t="str">
        <f>IFERROR(MID(SUBSTITUTE(Données!$A25,LEFT(Données!$A25,SEARCH($B34,Données!$A25)+SUMPRODUCT(($B34:U34&lt;&gt;"")*LEN($B34:U34))+SUMPRODUCT(($B34:U34&lt;&gt;"")*1)-1),""),1,SEARCH("\",SUBSTITUTE(Données!$A25,LEFT(Données!$A25,SEARCH($B34,Données!$A25)+SUMPRODUCT(($B34:U34&lt;&gt;"")*LEN($B34:U34))+SUMPRODUCT(($B34:U34&lt;&gt;"")*1)),""))),"")</f>
        <v/>
      </c>
      <c r="W34" s="4" t="str">
        <f>IFERROR(MID(SUBSTITUTE(Données!$A25,LEFT(Données!$A25,SEARCH($B34,Données!$A25)+SUMPRODUCT(($B34:V34&lt;&gt;"")*LEN($B34:V34))+SUMPRODUCT(($B34:V34&lt;&gt;"")*1)-1),""),1,SEARCH("\",SUBSTITUTE(Données!$A25,LEFT(Données!$A25,SEARCH($B34,Données!$A25)+SUMPRODUCT(($B34:V34&lt;&gt;"")*LEN($B34:V34))+SUMPRODUCT(($B34:V34&lt;&gt;"")*1)),""))),"")</f>
        <v/>
      </c>
      <c r="X34" s="4" t="str">
        <f>IFERROR(MID(SUBSTITUTE(Données!$A25,LEFT(Données!$A25,SEARCH($B34,Données!$A25)+SUMPRODUCT(($B34:W34&lt;&gt;"")*LEN($B34:W34))+SUMPRODUCT(($B34:W34&lt;&gt;"")*1)-1),""),1,SEARCH("\",SUBSTITUTE(Données!$A25,LEFT(Données!$A25,SEARCH($B34,Données!$A25)+SUMPRODUCT(($B34:W34&lt;&gt;"")*LEN($B34:W34))+SUMPRODUCT(($B34:W34&lt;&gt;"")*1)),""))),"")</f>
        <v/>
      </c>
      <c r="Y34" s="4" t="str">
        <f>IFERROR(MID(SUBSTITUTE(Données!$A25,LEFT(Données!$A25,SEARCH($B34,Données!$A25)+SUMPRODUCT(($B34:X34&lt;&gt;"")*LEN($B34:X34))+SUMPRODUCT(($B34:X34&lt;&gt;"")*1)-1),""),1,SEARCH("\",SUBSTITUTE(Données!$A25,LEFT(Données!$A25,SEARCH($B34,Données!$A25)+SUMPRODUCT(($B34:X34&lt;&gt;"")*LEN($B34:X34))+SUMPRODUCT(($B34:X34&lt;&gt;"")*1)),""))),"")</f>
        <v/>
      </c>
      <c r="Z34" s="4"/>
      <c r="AA34" s="4"/>
      <c r="AB34" s="4" t="str">
        <f>IF(ISBLANK(Données!B25)," ",Données!B25)</f>
        <v>Accès aux CR des CLIRs de ville</v>
      </c>
      <c r="AC34" s="4">
        <f t="shared" si="3"/>
        <v>2</v>
      </c>
      <c r="AD34" s="4">
        <f>IF(ISBLANK(AB34),’ ‘,LEN(AB34))</f>
        <v>31</v>
      </c>
      <c r="AE34" s="4">
        <f t="shared" si="0"/>
        <v>44</v>
      </c>
      <c r="AF34" s="4" t="str">
        <f t="shared" si="1"/>
        <v/>
      </c>
      <c r="AG34" s="4" t="str">
        <f t="shared" si="4"/>
        <v>OK</v>
      </c>
      <c r="AH34" s="4">
        <f>IF(ISBLANK(AE34-128),’ ‘,AE34-128)</f>
        <v>-84</v>
      </c>
      <c r="AI34" s="4" t="str">
        <f>IF(ISBLANK(Données!C25)," ",Données!C25)</f>
        <v>AdminMOA7</v>
      </c>
      <c r="AJ34" s="8" t="str">
        <f>IF(ISBLANK(Données!D25)," ",Données!D25)</f>
        <v>20/12/2010 11:40:52</v>
      </c>
      <c r="AK34" s="4" t="str">
        <f>IF(ISBLANK(Données!E25)," ",Données!E25)</f>
        <v>AdminMOA7</v>
      </c>
      <c r="AL34" s="8" t="str">
        <f>IF(ISBLANK(Données!F25)," ",Données!F25)</f>
        <v>20/12/2010 15:11:51</v>
      </c>
      <c r="AM34" s="4" t="str">
        <f>IF(ISBLANK(Données!G25)," ",Données!G25)</f>
        <v>News</v>
      </c>
      <c r="AN34" s="4" t="str">
        <f>IF(ISBLANK(Données!H25)," ",Données!H25)</f>
        <v>0,05</v>
      </c>
      <c r="AO34" s="4" t="str">
        <f>IF(ISBLANK(Données!I25)," ",Données!I25)</f>
        <v>Information</v>
      </c>
      <c r="AP34" s="4" t="str">
        <f>IF(ISBLANK(Données!J25)," ",Données!J25)</f>
        <v/>
      </c>
    </row>
    <row r="35" spans="1:42" x14ac:dyDescent="0.25">
      <c r="A35" s="6" t="s">
        <v>12</v>
      </c>
      <c r="B35" s="4" t="str">
        <f>IFERROR(MID(SUBSTITUTE(Données!$A26,LEFT(Données!$A26,SEARCH($A35,Données!$A26)+SUMPRODUCT(($A35:A35&lt;&gt;"")*LEN($A35:A35))+SUMPRODUCT(($A35:A35&lt;&gt;"")*1)-1),""),1,SEARCH("\",SUBSTITUTE(Données!$A26,LEFT(Données!$A26,SEARCH($A35,Données!$A26)+SUMPRODUCT(($A35:A35&lt;&gt;"")*LEN($A35:A35))+SUMPRODUCT(($A35:A35&lt;&gt;"")*1)),""))),"")</f>
        <v>Structures</v>
      </c>
      <c r="C35" s="4" t="str">
        <f>IFERROR(MID(SUBSTITUTE(Données!$A26,LEFT(Données!$A26,SEARCH($B35,Données!$A26)+SUMPRODUCT(($B35:B35&lt;&gt;"")*LEN($B35:B35))+SUMPRODUCT(($B35:B35&lt;&gt;"")*1)-1),""),1,SEARCH("\",SUBSTITUTE(Données!$A26,LEFT(Données!$A26,SEARCH($B35,Données!$A26)+SUMPRODUCT(($B35:B35&lt;&gt;"")*LEN($B35:B35))+SUMPRODUCT(($B35:B35&lt;&gt;"")*1)),""))),"")</f>
        <v>/Nom1</v>
      </c>
      <c r="D35" s="4" t="str">
        <f>IFERROR(MID(SUBSTITUTE(Données!$A26,LEFT(Données!$A26,SEARCH($B35,Données!$A26)+SUMPRODUCT(($B35:C35&lt;&gt;"")*LEN($B35:C35))+SUMPRODUCT(($B35:C35&lt;&gt;"")*1)-1),""),1,SEARCH("\",SUBSTITUTE(Données!$A26,LEFT(Données!$A26,SEARCH($B35,Données!$A26)+SUMPRODUCT(($B35:C35&lt;&gt;"")*LEN($B35:C35))+SUMPRODUCT(($B35:C35&lt;&gt;"")*1)),""))),"")</f>
        <v>BIBLIOTHEQUE</v>
      </c>
      <c r="E35" s="4" t="str">
        <f>IFERROR(MID(SUBSTITUTE(Données!$A26,LEFT(Données!$A26,SEARCH($B35,Données!$A26)+SUMPRODUCT(($B35:D35&lt;&gt;"")*LEN($B35:D35))+SUMPRODUCT(($B35:D35&lt;&gt;"")*1)-1),""),1,SEARCH("\",SUBSTITUTE(Données!$A26,LEFT(Données!$A26,SEARCH($B35,Données!$A26)+SUMPRODUCT(($B35:D35&lt;&gt;"")*LEN($B35:D35))+SUMPRODUCT(($B35:D35&lt;&gt;"")*1)),""))),"")</f>
        <v>Actualités de la Nom1 - Page accueil Portail</v>
      </c>
      <c r="F35" s="4" t="str">
        <f>IFERROR(MID(SUBSTITUTE(Données!$A26,LEFT(Données!$A26,SEARCH($B35,Données!$A26)+SUMPRODUCT(($B35:E35&lt;&gt;"")*LEN($B35:E35))+SUMPRODUCT(($B35:E35&lt;&gt;"")*1)-1),""),1,SEARCH("\",SUBSTITUTE(Données!$A26,LEFT(Données!$A26,SEARCH($B35,Données!$A26)+SUMPRODUCT(($B35:E35&lt;&gt;"")*LEN($B35:E35))+SUMPRODUCT(($B35:E35&lt;&gt;"")*1)),""))),"")</f>
        <v>Accès aux CR des CLIRs de ville</v>
      </c>
      <c r="G35" s="4" t="str">
        <f>IFERROR(MID(SUBSTITUTE(Données!$A26,LEFT(Données!$A26,SEARCH($B35,Données!$A26)+SUMPRODUCT(($B35:F35&lt;&gt;"")*LEN($B35:F35))+SUMPRODUCT(($B35:F35&lt;&gt;"")*1)-1),""),1,SEARCH("\",SUBSTITUTE(Données!$A26,LEFT(Données!$A26,SEARCH($B35,Données!$A26)+SUMPRODUCT(($B35:F35&lt;&gt;"")*LEN($B35:F35))+SUMPRODUCT(($B35:F35&lt;&gt;"")*1)),""))),"")</f>
        <v/>
      </c>
      <c r="H35" s="4" t="str">
        <f>IFERROR(MID(SUBSTITUTE(Données!$A26,LEFT(Données!$A26,SEARCH($B35,Données!$A26)+SUMPRODUCT(($B35:G35&lt;&gt;"")*LEN($B35:G35))+SUMPRODUCT(($B35:G35&lt;&gt;"")*1)-1),""),1,SEARCH("\",SUBSTITUTE(Données!$A26,LEFT(Données!$A26,SEARCH($B35,Données!$A26)+SUMPRODUCT(($B35:G35&lt;&gt;"")*LEN($B35:G35))+SUMPRODUCT(($B35:G35&lt;&gt;"")*1)),""))),"")</f>
        <v/>
      </c>
      <c r="I35" s="4" t="str">
        <f>IFERROR(MID(SUBSTITUTE(Données!$A26,LEFT(Données!$A26,SEARCH($B35,Données!$A26)+SUMPRODUCT(($B35:H35&lt;&gt;"")*LEN($B35:H35))+SUMPRODUCT(($B35:H35&lt;&gt;"")*1)-1),""),1,SEARCH("\",SUBSTITUTE(Données!$A26,LEFT(Données!$A26,SEARCH($B35,Données!$A26)+SUMPRODUCT(($B35:H35&lt;&gt;"")*LEN($B35:H35))+SUMPRODUCT(($B35:H35&lt;&gt;"")*1)),""))),"")</f>
        <v/>
      </c>
      <c r="J35" s="4" t="str">
        <f>IFERROR(MID(SUBSTITUTE(Données!$A26,LEFT(Données!$A26,SEARCH($B35,Données!$A26)+SUMPRODUCT(($B35:I35&lt;&gt;"")*LEN($B35:I35))+SUMPRODUCT(($B35:I35&lt;&gt;"")*1)-1),""),1,SEARCH("\",SUBSTITUTE(Données!$A26,LEFT(Données!$A26,SEARCH($B35,Données!$A26)+SUMPRODUCT(($B35:I35&lt;&gt;"")*LEN($B35:I35))+SUMPRODUCT(($B35:I35&lt;&gt;"")*1)),""))),"")</f>
        <v/>
      </c>
      <c r="K35" s="4" t="str">
        <f>IFERROR(MID(SUBSTITUTE(Données!$A26,LEFT(Données!$A26,SEARCH($B35,Données!$A26)+SUMPRODUCT(($B35:J35&lt;&gt;"")*LEN($B35:J35))+SUMPRODUCT(($B35:J35&lt;&gt;"")*1)-1),""),1,SEARCH("\",SUBSTITUTE(Données!$A26,LEFT(Données!$A26,SEARCH($B35,Données!$A26)+SUMPRODUCT(($B35:J35&lt;&gt;"")*LEN($B35:J35))+SUMPRODUCT(($B35:J35&lt;&gt;"")*1)),""))),"")</f>
        <v/>
      </c>
      <c r="L35" s="4" t="str">
        <f>IFERROR(MID(SUBSTITUTE(Données!$A26,LEFT(Données!$A26,SEARCH($B35,Données!$A26)+SUMPRODUCT(($B35:K35&lt;&gt;"")*LEN($B35:K35))+SUMPRODUCT(($B35:K35&lt;&gt;"")*1)-1),""),1,SEARCH("\",SUBSTITUTE(Données!$A26,LEFT(Données!$A26,SEARCH($B35,Données!$A26)+SUMPRODUCT(($B35:K35&lt;&gt;"")*LEN($B35:K35))+SUMPRODUCT(($B35:K35&lt;&gt;"")*1)),""))),"")</f>
        <v/>
      </c>
      <c r="M35" s="4" t="str">
        <f>IFERROR(MID(SUBSTITUTE(Données!$A26,LEFT(Données!$A26,SEARCH($B35,Données!$A26)+SUMPRODUCT(($B35:L35&lt;&gt;"")*LEN($B35:L35))+SUMPRODUCT(($B35:L35&lt;&gt;"")*1)-1),""),1,SEARCH("\",SUBSTITUTE(Données!$A26,LEFT(Données!$A26,SEARCH($B35,Données!$A26)+SUMPRODUCT(($B35:L35&lt;&gt;"")*LEN($B35:L35))+SUMPRODUCT(($B35:L35&lt;&gt;"")*1)),""))),"")</f>
        <v/>
      </c>
      <c r="N35" s="4" t="str">
        <f>IFERROR(MID(SUBSTITUTE(Données!$A26,LEFT(Données!$A26,SEARCH($B35,Données!$A26)+SUMPRODUCT(($B35:M35&lt;&gt;"")*LEN($B35:M35))+SUMPRODUCT(($B35:M35&lt;&gt;"")*1)-1),""),1,SEARCH("\",SUBSTITUTE(Données!$A26,LEFT(Données!$A26,SEARCH($B35,Données!$A26)+SUMPRODUCT(($B35:M35&lt;&gt;"")*LEN($B35:M35))+SUMPRODUCT(($B35:M35&lt;&gt;"")*1)),""))),"")</f>
        <v/>
      </c>
      <c r="O35" s="4" t="str">
        <f>IFERROR(MID(SUBSTITUTE(Données!$A26,LEFT(Données!$A26,SEARCH($B35,Données!$A26)+SUMPRODUCT(($B35:N35&lt;&gt;"")*LEN($B35:N35))+SUMPRODUCT(($B35:N35&lt;&gt;"")*1)-1),""),1,SEARCH("\",SUBSTITUTE(Données!$A26,LEFT(Données!$A26,SEARCH($B35,Données!$A26)+SUMPRODUCT(($B35:N35&lt;&gt;"")*LEN($B35:N35))+SUMPRODUCT(($B35:N35&lt;&gt;"")*1)),""))),"")</f>
        <v/>
      </c>
      <c r="P35" s="4" t="str">
        <f>IFERROR(MID(SUBSTITUTE(Données!$A26,LEFT(Données!$A26,SEARCH($B35,Données!$A26)+SUMPRODUCT(($B35:O35&lt;&gt;"")*LEN($B35:O35))+SUMPRODUCT(($B35:O35&lt;&gt;"")*1)-1),""),1,SEARCH("\",SUBSTITUTE(Données!$A26,LEFT(Données!$A26,SEARCH($B35,Données!$A26)+SUMPRODUCT(($B35:O35&lt;&gt;"")*LEN($B35:O35))+SUMPRODUCT(($B35:O35&lt;&gt;"")*1)),""))),"")</f>
        <v/>
      </c>
      <c r="Q35" s="4" t="str">
        <f>IFERROR(MID(SUBSTITUTE(Données!$A26,LEFT(Données!$A26,SEARCH($B35,Données!$A26)+SUMPRODUCT(($B35:P35&lt;&gt;"")*LEN($B35:P35))+SUMPRODUCT(($B35:P35&lt;&gt;"")*1)-1),""),1,SEARCH("\",SUBSTITUTE(Données!$A26,LEFT(Données!$A26,SEARCH($B35,Données!$A26)+SUMPRODUCT(($B35:P35&lt;&gt;"")*LEN($B35:P35))+SUMPRODUCT(($B35:P35&lt;&gt;"")*1)),""))),"")</f>
        <v/>
      </c>
      <c r="R35" s="4" t="str">
        <f>IFERROR(MID(SUBSTITUTE(Données!$A26,LEFT(Données!$A26,SEARCH($B35,Données!$A26)+SUMPRODUCT(($B35:Q35&lt;&gt;"")*LEN($B35:Q35))+SUMPRODUCT(($B35:Q35&lt;&gt;"")*1)-1),""),1,SEARCH("\",SUBSTITUTE(Données!$A26,LEFT(Données!$A26,SEARCH($B35,Données!$A26)+SUMPRODUCT(($B35:Q35&lt;&gt;"")*LEN($B35:Q35))+SUMPRODUCT(($B35:Q35&lt;&gt;"")*1)),""))),"")</f>
        <v/>
      </c>
      <c r="S35" s="4" t="str">
        <f>IFERROR(MID(SUBSTITUTE(Données!$A26,LEFT(Données!$A26,SEARCH($B35,Données!$A26)+SUMPRODUCT(($B35:R35&lt;&gt;"")*LEN($B35:R35))+SUMPRODUCT(($B35:R35&lt;&gt;"")*1)-1),""),1,SEARCH("\",SUBSTITUTE(Données!$A26,LEFT(Données!$A26,SEARCH($B35,Données!$A26)+SUMPRODUCT(($B35:R35&lt;&gt;"")*LEN($B35:R35))+SUMPRODUCT(($B35:R35&lt;&gt;"")*1)),""))),"")</f>
        <v/>
      </c>
      <c r="T35" s="4" t="str">
        <f>IFERROR(MID(SUBSTITUTE(Données!$A26,LEFT(Données!$A26,SEARCH($B35,Données!$A26)+SUMPRODUCT(($B35:S35&lt;&gt;"")*LEN($B35:S35))+SUMPRODUCT(($B35:S35&lt;&gt;"")*1)-1),""),1,SEARCH("\",SUBSTITUTE(Données!$A26,LEFT(Données!$A26,SEARCH($B35,Données!$A26)+SUMPRODUCT(($B35:S35&lt;&gt;"")*LEN($B35:S35))+SUMPRODUCT(($B35:S35&lt;&gt;"")*1)),""))),"")</f>
        <v/>
      </c>
      <c r="U35" s="4" t="str">
        <f>IFERROR(MID(SUBSTITUTE(Données!$A26,LEFT(Données!$A26,SEARCH($B35,Données!$A26)+SUMPRODUCT(($B35:T35&lt;&gt;"")*LEN($B35:T35))+SUMPRODUCT(($B35:T35&lt;&gt;"")*1)-1),""),1,SEARCH("\",SUBSTITUTE(Données!$A26,LEFT(Données!$A26,SEARCH($B35,Données!$A26)+SUMPRODUCT(($B35:T35&lt;&gt;"")*LEN($B35:T35))+SUMPRODUCT(($B35:T35&lt;&gt;"")*1)),""))),"")</f>
        <v/>
      </c>
      <c r="V35" s="4" t="str">
        <f>IFERROR(MID(SUBSTITUTE(Données!$A26,LEFT(Données!$A26,SEARCH($B35,Données!$A26)+SUMPRODUCT(($B35:U35&lt;&gt;"")*LEN($B35:U35))+SUMPRODUCT(($B35:U35&lt;&gt;"")*1)-1),""),1,SEARCH("\",SUBSTITUTE(Données!$A26,LEFT(Données!$A26,SEARCH($B35,Données!$A26)+SUMPRODUCT(($B35:U35&lt;&gt;"")*LEN($B35:U35))+SUMPRODUCT(($B35:U35&lt;&gt;"")*1)),""))),"")</f>
        <v/>
      </c>
      <c r="W35" s="4" t="str">
        <f>IFERROR(MID(SUBSTITUTE(Données!$A26,LEFT(Données!$A26,SEARCH($B35,Données!$A26)+SUMPRODUCT(($B35:V35&lt;&gt;"")*LEN($B35:V35))+SUMPRODUCT(($B35:V35&lt;&gt;"")*1)-1),""),1,SEARCH("\",SUBSTITUTE(Données!$A26,LEFT(Données!$A26,SEARCH($B35,Données!$A26)+SUMPRODUCT(($B35:V35&lt;&gt;"")*LEN($B35:V35))+SUMPRODUCT(($B35:V35&lt;&gt;"")*1)),""))),"")</f>
        <v/>
      </c>
      <c r="X35" s="4" t="str">
        <f>IFERROR(MID(SUBSTITUTE(Données!$A26,LEFT(Données!$A26,SEARCH($B35,Données!$A26)+SUMPRODUCT(($B35:W35&lt;&gt;"")*LEN($B35:W35))+SUMPRODUCT(($B35:W35&lt;&gt;"")*1)-1),""),1,SEARCH("\",SUBSTITUTE(Données!$A26,LEFT(Données!$A26,SEARCH($B35,Données!$A26)+SUMPRODUCT(($B35:W35&lt;&gt;"")*LEN($B35:W35))+SUMPRODUCT(($B35:W35&lt;&gt;"")*1)),""))),"")</f>
        <v/>
      </c>
      <c r="Y35" s="4" t="str">
        <f>IFERROR(MID(SUBSTITUTE(Données!$A26,LEFT(Données!$A26,SEARCH($B35,Données!$A26)+SUMPRODUCT(($B35:X35&lt;&gt;"")*LEN($B35:X35))+SUMPRODUCT(($B35:X35&lt;&gt;"")*1)-1),""),1,SEARCH("\",SUBSTITUTE(Données!$A26,LEFT(Données!$A26,SEARCH($B35,Données!$A26)+SUMPRODUCT(($B35:X35&lt;&gt;"")*LEN($B35:X35))+SUMPRODUCT(($B35:X35&lt;&gt;"")*1)),""))),"")</f>
        <v/>
      </c>
      <c r="Z35" s="4"/>
      <c r="AA35" s="4"/>
      <c r="AB35" s="4" t="str">
        <f>IF(ISBLANK(Données!B26)," ",Données!B26)</f>
        <v>CR CLIR ville</v>
      </c>
      <c r="AC35" s="4">
        <f t="shared" si="3"/>
        <v>3</v>
      </c>
      <c r="AD35" s="4">
        <f>IF(ISBLANK(AB35),’ ‘,LEN(AB35))</f>
        <v>13</v>
      </c>
      <c r="AE35" s="4">
        <f t="shared" si="0"/>
        <v>75</v>
      </c>
      <c r="AF35" s="4" t="str">
        <f t="shared" si="1"/>
        <v/>
      </c>
      <c r="AG35" s="4" t="str">
        <f t="shared" si="4"/>
        <v>OK</v>
      </c>
      <c r="AH35" s="4">
        <f>IF(ISBLANK(AE35-128),’ ‘,AE35-128)</f>
        <v>-53</v>
      </c>
      <c r="AI35" s="4" t="str">
        <f>IF(ISBLANK(Données!C26)," ",Données!C26)</f>
        <v>AdminMOA7</v>
      </c>
      <c r="AJ35" s="8" t="str">
        <f>IF(ISBLANK(Données!D26)," ",Données!D26)</f>
        <v>20/12/2010 11:55:52</v>
      </c>
      <c r="AK35" s="4" t="str">
        <f>IF(ISBLANK(Données!E26)," ",Données!E26)</f>
        <v>AdminMOA7</v>
      </c>
      <c r="AL35" s="8" t="str">
        <f>IF(ISBLANK(Données!F26)," ",Données!F26)</f>
        <v>20/12/2010 11:55:52</v>
      </c>
      <c r="AM35" s="4" t="str">
        <f>IF(ISBLANK(Données!G26)," ",Données!G26)</f>
        <v>URL</v>
      </c>
      <c r="AN35" s="4" t="str">
        <f>IF(ISBLANK(Données!H26)," ",Données!H26)</f>
        <v>0,05</v>
      </c>
      <c r="AO35" s="4" t="str">
        <f>IF(ISBLANK(Données!I26)," ",Données!I26)</f>
        <v>Information</v>
      </c>
      <c r="AP35" s="4" t="str">
        <f>IF(ISBLANK(Données!J26)," ",Données!J26)</f>
        <v/>
      </c>
    </row>
    <row r="36" spans="1:42" x14ac:dyDescent="0.25">
      <c r="A36" s="6" t="s">
        <v>12</v>
      </c>
      <c r="B36" s="16" t="str">
        <f>IFERROR(MID(SUBSTITUTE(Données!$A27,LEFT(Données!$A27,SEARCH($A36,Données!$A27)+SUMPRODUCT(($A36:A36&lt;&gt;"")*LEN($A36:A36))+SUMPRODUCT(($A36:A36&lt;&gt;"")*1)-1),""),1,SEARCH("\",SUBSTITUTE(Données!$A27,LEFT(Données!$A27,SEARCH($A36,Données!$A27)+SUMPRODUCT(($A36:A36&lt;&gt;"")*LEN($A36:A36))+SUMPRODUCT(($A36:A36&lt;&gt;"")*1)),""))),"")</f>
        <v>Structures</v>
      </c>
      <c r="C36" s="16" t="str">
        <f>IFERROR(MID(SUBSTITUTE(Données!$A27,LEFT(Données!$A27,SEARCH($B36,Données!$A27)+SUMPRODUCT(($B36:B36&lt;&gt;"")*LEN($B36:B36))+SUMPRODUCT(($B36:B36&lt;&gt;"")*1)-1),""),1,SEARCH("\",SUBSTITUTE(Données!$A27,LEFT(Données!$A27,SEARCH($B36,Données!$A27)+SUMPRODUCT(($B36:B36&lt;&gt;"")*LEN($B36:B36))+SUMPRODUCT(($B36:B36&lt;&gt;"")*1)),""))),"")</f>
        <v>/Nom1</v>
      </c>
      <c r="D36" s="16" t="str">
        <f>IFERROR(MID(SUBSTITUTE(Données!$A27,LEFT(Données!$A27,SEARCH($B36,Données!$A27)+SUMPRODUCT(($B36:C36&lt;&gt;"")*LEN($B36:C36))+SUMPRODUCT(($B36:C36&lt;&gt;"")*1)-1),""),1,SEARCH("\",SUBSTITUTE(Données!$A27,LEFT(Données!$A27,SEARCH($B36,Données!$A27)+SUMPRODUCT(($B36:C36&lt;&gt;"")*LEN($B36:C36))+SUMPRODUCT(($B36:C36&lt;&gt;"")*1)),""))),"")</f>
        <v>BIBLIOTHEQUE</v>
      </c>
      <c r="E36" s="16" t="str">
        <f>IFERROR(MID(SUBSTITUTE(Données!$A27,LEFT(Données!$A27,SEARCH($B36,Données!$A27)+SUMPRODUCT(($B36:D36&lt;&gt;"")*LEN($B36:D36))+SUMPRODUCT(($B36:D36&lt;&gt;"")*1)-1),""),1,SEARCH("\",SUBSTITUTE(Données!$A27,LEFT(Données!$A27,SEARCH($B36,Données!$A27)+SUMPRODUCT(($B36:D36&lt;&gt;"")*LEN($B36:D36))+SUMPRODUCT(($B36:D36&lt;&gt;"")*1)),""))),"")</f>
        <v>Actualités de la Nom1 - Page accueil Portail</v>
      </c>
      <c r="F36" s="16" t="str">
        <f>IFERROR(MID(SUBSTITUTE(Données!$A27,LEFT(Données!$A27,SEARCH($B36,Données!$A27)+SUMPRODUCT(($B36:E36&lt;&gt;"")*LEN($B36:E36))+SUMPRODUCT(($B36:E36&lt;&gt;"")*1)-1),""),1,SEARCH("\",SUBSTITUTE(Données!$A27,LEFT(Données!$A27,SEARCH($B36,Données!$A27)+SUMPRODUCT(($B36:E36&lt;&gt;"")*LEN($B36:E36))+SUMPRODUCT(($B36:E36&lt;&gt;"")*1)),""))),"")</f>
        <v/>
      </c>
      <c r="G36" s="16" t="str">
        <f>IFERROR(MID(SUBSTITUTE(Données!$A27,LEFT(Données!$A27,SEARCH($B36,Données!$A27)+SUMPRODUCT(($B36:F36&lt;&gt;"")*LEN($B36:F36))+SUMPRODUCT(($B36:F36&lt;&gt;"")*1)-1),""),1,SEARCH("\",SUBSTITUTE(Données!$A27,LEFT(Données!$A27,SEARCH($B36,Données!$A27)+SUMPRODUCT(($B36:F36&lt;&gt;"")*LEN($B36:F36))+SUMPRODUCT(($B36:F36&lt;&gt;"")*1)),""))),"")</f>
        <v/>
      </c>
      <c r="H36" s="16" t="str">
        <f>IFERROR(MID(SUBSTITUTE(Données!$A27,LEFT(Données!$A27,SEARCH($B36,Données!$A27)+SUMPRODUCT(($B36:G36&lt;&gt;"")*LEN($B36:G36))+SUMPRODUCT(($B36:G36&lt;&gt;"")*1)-1),""),1,SEARCH("\",SUBSTITUTE(Données!$A27,LEFT(Données!$A27,SEARCH($B36,Données!$A27)+SUMPRODUCT(($B36:G36&lt;&gt;"")*LEN($B36:G36))+SUMPRODUCT(($B36:G36&lt;&gt;"")*1)),""))),"")</f>
        <v/>
      </c>
      <c r="I36" s="16" t="str">
        <f>IFERROR(MID(SUBSTITUTE(Données!$A27,LEFT(Données!$A27,SEARCH($B36,Données!$A27)+SUMPRODUCT(($B36:H36&lt;&gt;"")*LEN($B36:H36))+SUMPRODUCT(($B36:H36&lt;&gt;"")*1)-1),""),1,SEARCH("\",SUBSTITUTE(Données!$A27,LEFT(Données!$A27,SEARCH($B36,Données!$A27)+SUMPRODUCT(($B36:H36&lt;&gt;"")*LEN($B36:H36))+SUMPRODUCT(($B36:H36&lt;&gt;"")*1)),""))),"")</f>
        <v/>
      </c>
      <c r="J36" s="16" t="str">
        <f>IFERROR(MID(SUBSTITUTE(Données!$A27,LEFT(Données!$A27,SEARCH($B36,Données!$A27)+SUMPRODUCT(($B36:I36&lt;&gt;"")*LEN($B36:I36))+SUMPRODUCT(($B36:I36&lt;&gt;"")*1)-1),""),1,SEARCH("\",SUBSTITUTE(Données!$A27,LEFT(Données!$A27,SEARCH($B36,Données!$A27)+SUMPRODUCT(($B36:I36&lt;&gt;"")*LEN($B36:I36))+SUMPRODUCT(($B36:I36&lt;&gt;"")*1)),""))),"")</f>
        <v/>
      </c>
      <c r="K36" s="16" t="str">
        <f>IFERROR(MID(SUBSTITUTE(Données!$A27,LEFT(Données!$A27,SEARCH($B36,Données!$A27)+SUMPRODUCT(($B36:J36&lt;&gt;"")*LEN($B36:J36))+SUMPRODUCT(($B36:J36&lt;&gt;"")*1)-1),""),1,SEARCH("\",SUBSTITUTE(Données!$A27,LEFT(Données!$A27,SEARCH($B36,Données!$A27)+SUMPRODUCT(($B36:J36&lt;&gt;"")*LEN($B36:J36))+SUMPRODUCT(($B36:J36&lt;&gt;"")*1)),""))),"")</f>
        <v/>
      </c>
      <c r="L36" s="16" t="str">
        <f>IFERROR(MID(SUBSTITUTE(Données!$A27,LEFT(Données!$A27,SEARCH($B36,Données!$A27)+SUMPRODUCT(($B36:K36&lt;&gt;"")*LEN($B36:K36))+SUMPRODUCT(($B36:K36&lt;&gt;"")*1)-1),""),1,SEARCH("\",SUBSTITUTE(Données!$A27,LEFT(Données!$A27,SEARCH($B36,Données!$A27)+SUMPRODUCT(($B36:K36&lt;&gt;"")*LEN($B36:K36))+SUMPRODUCT(($B36:K36&lt;&gt;"")*1)),""))),"")</f>
        <v/>
      </c>
      <c r="M36" s="16" t="str">
        <f>IFERROR(MID(SUBSTITUTE(Données!$A27,LEFT(Données!$A27,SEARCH($B36,Données!$A27)+SUMPRODUCT(($B36:L36&lt;&gt;"")*LEN($B36:L36))+SUMPRODUCT(($B36:L36&lt;&gt;"")*1)-1),""),1,SEARCH("\",SUBSTITUTE(Données!$A27,LEFT(Données!$A27,SEARCH($B36,Données!$A27)+SUMPRODUCT(($B36:L36&lt;&gt;"")*LEN($B36:L36))+SUMPRODUCT(($B36:L36&lt;&gt;"")*1)),""))),"")</f>
        <v/>
      </c>
      <c r="N36" s="16" t="str">
        <f>IFERROR(MID(SUBSTITUTE(Données!$A27,LEFT(Données!$A27,SEARCH($B36,Données!$A27)+SUMPRODUCT(($B36:M36&lt;&gt;"")*LEN($B36:M36))+SUMPRODUCT(($B36:M36&lt;&gt;"")*1)-1),""),1,SEARCH("\",SUBSTITUTE(Données!$A27,LEFT(Données!$A27,SEARCH($B36,Données!$A27)+SUMPRODUCT(($B36:M36&lt;&gt;"")*LEN($B36:M36))+SUMPRODUCT(($B36:M36&lt;&gt;"")*1)),""))),"")</f>
        <v/>
      </c>
      <c r="O36" s="16" t="str">
        <f>IFERROR(MID(SUBSTITUTE(Données!$A27,LEFT(Données!$A27,SEARCH($B36,Données!$A27)+SUMPRODUCT(($B36:N36&lt;&gt;"")*LEN($B36:N36))+SUMPRODUCT(($B36:N36&lt;&gt;"")*1)-1),""),1,SEARCH("\",SUBSTITUTE(Données!$A27,LEFT(Données!$A27,SEARCH($B36,Données!$A27)+SUMPRODUCT(($B36:N36&lt;&gt;"")*LEN($B36:N36))+SUMPRODUCT(($B36:N36&lt;&gt;"")*1)),""))),"")</f>
        <v/>
      </c>
      <c r="P36" s="16" t="str">
        <f>IFERROR(MID(SUBSTITUTE(Données!$A27,LEFT(Données!$A27,SEARCH($B36,Données!$A27)+SUMPRODUCT(($B36:O36&lt;&gt;"")*LEN($B36:O36))+SUMPRODUCT(($B36:O36&lt;&gt;"")*1)-1),""),1,SEARCH("\",SUBSTITUTE(Données!$A27,LEFT(Données!$A27,SEARCH($B36,Données!$A27)+SUMPRODUCT(($B36:O36&lt;&gt;"")*LEN($B36:O36))+SUMPRODUCT(($B36:O36&lt;&gt;"")*1)),""))),"")</f>
        <v/>
      </c>
      <c r="Q36" s="16" t="str">
        <f>IFERROR(MID(SUBSTITUTE(Données!$A27,LEFT(Données!$A27,SEARCH($B36,Données!$A27)+SUMPRODUCT(($B36:P36&lt;&gt;"")*LEN($B36:P36))+SUMPRODUCT(($B36:P36&lt;&gt;"")*1)-1),""),1,SEARCH("\",SUBSTITUTE(Données!$A27,LEFT(Données!$A27,SEARCH($B36,Données!$A27)+SUMPRODUCT(($B36:P36&lt;&gt;"")*LEN($B36:P36))+SUMPRODUCT(($B36:P36&lt;&gt;"")*1)),""))),"")</f>
        <v/>
      </c>
      <c r="R36" s="16" t="str">
        <f>IFERROR(MID(SUBSTITUTE(Données!$A27,LEFT(Données!$A27,SEARCH($B36,Données!$A27)+SUMPRODUCT(($B36:Q36&lt;&gt;"")*LEN($B36:Q36))+SUMPRODUCT(($B36:Q36&lt;&gt;"")*1)-1),""),1,SEARCH("\",SUBSTITUTE(Données!$A27,LEFT(Données!$A27,SEARCH($B36,Données!$A27)+SUMPRODUCT(($B36:Q36&lt;&gt;"")*LEN($B36:Q36))+SUMPRODUCT(($B36:Q36&lt;&gt;"")*1)),""))),"")</f>
        <v/>
      </c>
      <c r="S36" s="16" t="str">
        <f>IFERROR(MID(SUBSTITUTE(Données!$A27,LEFT(Données!$A27,SEARCH($B36,Données!$A27)+SUMPRODUCT(($B36:R36&lt;&gt;"")*LEN($B36:R36))+SUMPRODUCT(($B36:R36&lt;&gt;"")*1)-1),""),1,SEARCH("\",SUBSTITUTE(Données!$A27,LEFT(Données!$A27,SEARCH($B36,Données!$A27)+SUMPRODUCT(($B36:R36&lt;&gt;"")*LEN($B36:R36))+SUMPRODUCT(($B36:R36&lt;&gt;"")*1)),""))),"")</f>
        <v/>
      </c>
      <c r="T36" s="16" t="str">
        <f>IFERROR(MID(SUBSTITUTE(Données!$A27,LEFT(Données!$A27,SEARCH($B36,Données!$A27)+SUMPRODUCT(($B36:S36&lt;&gt;"")*LEN($B36:S36))+SUMPRODUCT(($B36:S36&lt;&gt;"")*1)-1),""),1,SEARCH("\",SUBSTITUTE(Données!$A27,LEFT(Données!$A27,SEARCH($B36,Données!$A27)+SUMPRODUCT(($B36:S36&lt;&gt;"")*LEN($B36:S36))+SUMPRODUCT(($B36:S36&lt;&gt;"")*1)),""))),"")</f>
        <v/>
      </c>
      <c r="U36" s="16" t="str">
        <f>IFERROR(MID(SUBSTITUTE(Données!$A27,LEFT(Données!$A27,SEARCH($B36,Données!$A27)+SUMPRODUCT(($B36:T36&lt;&gt;"")*LEN($B36:T36))+SUMPRODUCT(($B36:T36&lt;&gt;"")*1)-1),""),1,SEARCH("\",SUBSTITUTE(Données!$A27,LEFT(Données!$A27,SEARCH($B36,Données!$A27)+SUMPRODUCT(($B36:T36&lt;&gt;"")*LEN($B36:T36))+SUMPRODUCT(($B36:T36&lt;&gt;"")*1)),""))),"")</f>
        <v/>
      </c>
      <c r="V36" s="16" t="str">
        <f>IFERROR(MID(SUBSTITUTE(Données!$A27,LEFT(Données!$A27,SEARCH($B36,Données!$A27)+SUMPRODUCT(($B36:U36&lt;&gt;"")*LEN($B36:U36))+SUMPRODUCT(($B36:U36&lt;&gt;"")*1)-1),""),1,SEARCH("\",SUBSTITUTE(Données!$A27,LEFT(Données!$A27,SEARCH($B36,Données!$A27)+SUMPRODUCT(($B36:U36&lt;&gt;"")*LEN($B36:U36))+SUMPRODUCT(($B36:U36&lt;&gt;"")*1)),""))),"")</f>
        <v/>
      </c>
      <c r="W36" s="16" t="str">
        <f>IFERROR(MID(SUBSTITUTE(Données!$A27,LEFT(Données!$A27,SEARCH($B36,Données!$A27)+SUMPRODUCT(($B36:V36&lt;&gt;"")*LEN($B36:V36))+SUMPRODUCT(($B36:V36&lt;&gt;"")*1)-1),""),1,SEARCH("\",SUBSTITUTE(Données!$A27,LEFT(Données!$A27,SEARCH($B36,Données!$A27)+SUMPRODUCT(($B36:V36&lt;&gt;"")*LEN($B36:V36))+SUMPRODUCT(($B36:V36&lt;&gt;"")*1)),""))),"")</f>
        <v/>
      </c>
      <c r="X36" s="16" t="str">
        <f>IFERROR(MID(SUBSTITUTE(Données!$A27,LEFT(Données!$A27,SEARCH($B36,Données!$A27)+SUMPRODUCT(($B36:W36&lt;&gt;"")*LEN($B36:W36))+SUMPRODUCT(($B36:W36&lt;&gt;"")*1)-1),""),1,SEARCH("\",SUBSTITUTE(Données!$A27,LEFT(Données!$A27,SEARCH($B36,Données!$A27)+SUMPRODUCT(($B36:W36&lt;&gt;"")*LEN($B36:W36))+SUMPRODUCT(($B36:W36&lt;&gt;"")*1)),""))),"")</f>
        <v/>
      </c>
      <c r="Y36" s="16" t="str">
        <f>IFERROR(MID(SUBSTITUTE(Données!$A27,LEFT(Données!$A27,SEARCH($B36,Données!$A27)+SUMPRODUCT(($B36:X36&lt;&gt;"")*LEN($B36:X36))+SUMPRODUCT(($B36:X36&lt;&gt;"")*1)-1),""),1,SEARCH("\",SUBSTITUTE(Données!$A27,LEFT(Données!$A27,SEARCH($B36,Données!$A27)+SUMPRODUCT(($B36:X36&lt;&gt;"")*LEN($B36:X36))+SUMPRODUCT(($B36:X36&lt;&gt;"")*1)),""))),"")</f>
        <v/>
      </c>
      <c r="Z36" s="4"/>
      <c r="AA36" s="4"/>
      <c r="AB36" s="16" t="str">
        <f>IF(ISBLANK(Données!B27)," ",Données!B27)</f>
        <v>actualité marchés publics</v>
      </c>
      <c r="AC36" s="16">
        <f t="shared" si="3"/>
        <v>2</v>
      </c>
      <c r="AD36" s="16">
        <f>IF(ISBLANK(AB36),’ ‘,LEN(AB36))</f>
        <v>25</v>
      </c>
      <c r="AE36" s="16">
        <f t="shared" si="0"/>
        <v>44</v>
      </c>
      <c r="AF36" s="16" t="str">
        <f t="shared" ref="AF36:AF63" si="5">IFERROR(MID(AB36,SEARCH(".",AB36)+1,10),"")</f>
        <v/>
      </c>
      <c r="AG36" s="16" t="str">
        <f t="shared" ref="AG36:AG63" si="6">IFERROR(IF(AH36&gt;0,"NOK","OK"),"")</f>
        <v>OK</v>
      </c>
      <c r="AH36" s="16">
        <f>IF(ISBLANK(AE36-128),’ ‘,AE36-128)</f>
        <v>-84</v>
      </c>
      <c r="AI36" s="16" t="str">
        <f>IF(ISBLANK(Données!C27)," ",Données!C27)</f>
        <v>gaussenss</v>
      </c>
      <c r="AJ36" s="8" t="str">
        <f>IF(ISBLANK(Données!D27)," ",Données!D27)</f>
        <v>19/09/2011 11:30:11</v>
      </c>
      <c r="AK36" s="16" t="str">
        <f>IF(ISBLANK(Données!E27)," ",Données!E27)</f>
        <v>gaussenss</v>
      </c>
      <c r="AL36" s="8" t="str">
        <f>IF(ISBLANK(Données!F27)," ",Données!F27)</f>
        <v>05/04/2012 11:51:37</v>
      </c>
      <c r="AM36" s="16" t="str">
        <f>IF(ISBLANK(Données!G27)," ",Données!G27)</f>
        <v>News</v>
      </c>
      <c r="AN36" s="16" t="str">
        <f>IF(ISBLANK(Données!H27)," ",Données!H27)</f>
        <v>0,05</v>
      </c>
      <c r="AO36" s="16" t="str">
        <f>IF(ISBLANK(Données!I27)," ",Données!I27)</f>
        <v>Information</v>
      </c>
      <c r="AP36" s="4" t="str">
        <f>IF(ISBLANK(Données!J27)," ",Données!J27)</f>
        <v/>
      </c>
    </row>
    <row r="37" spans="1:42" x14ac:dyDescent="0.25">
      <c r="A37" s="6" t="s">
        <v>12</v>
      </c>
      <c r="B37" s="16" t="str">
        <f>IFERROR(MID(SUBSTITUTE(Données!$A28,LEFT(Données!$A28,SEARCH($A37,Données!$A28)+SUMPRODUCT(($A37:A37&lt;&gt;"")*LEN($A37:A37))+SUMPRODUCT(($A37:A37&lt;&gt;"")*1)-1),""),1,SEARCH("\",SUBSTITUTE(Données!$A28,LEFT(Données!$A28,SEARCH($A37,Données!$A28)+SUMPRODUCT(($A37:A37&lt;&gt;"")*LEN($A37:A37))+SUMPRODUCT(($A37:A37&lt;&gt;"")*1)),""))),"")</f>
        <v>Structures</v>
      </c>
      <c r="C37" s="16" t="str">
        <f>IFERROR(MID(SUBSTITUTE(Données!$A28,LEFT(Données!$A28,SEARCH($B37,Données!$A28)+SUMPRODUCT(($B37:B37&lt;&gt;"")*LEN($B37:B37))+SUMPRODUCT(($B37:B37&lt;&gt;"")*1)-1),""),1,SEARCH("\",SUBSTITUTE(Données!$A28,LEFT(Données!$A28,SEARCH($B37,Données!$A28)+SUMPRODUCT(($B37:B37&lt;&gt;"")*LEN($B37:B37))+SUMPRODUCT(($B37:B37&lt;&gt;"")*1)),""))),"")</f>
        <v>/Nom1</v>
      </c>
      <c r="D37" s="16" t="str">
        <f>IFERROR(MID(SUBSTITUTE(Données!$A28,LEFT(Données!$A28,SEARCH($B37,Données!$A28)+SUMPRODUCT(($B37:C37&lt;&gt;"")*LEN($B37:C37))+SUMPRODUCT(($B37:C37&lt;&gt;"")*1)-1),""),1,SEARCH("\",SUBSTITUTE(Données!$A28,LEFT(Données!$A28,SEARCH($B37,Données!$A28)+SUMPRODUCT(($B37:C37&lt;&gt;"")*LEN($B37:C37))+SUMPRODUCT(($B37:C37&lt;&gt;"")*1)),""))),"")</f>
        <v>BIBLIOTHEQUE</v>
      </c>
      <c r="E37" s="16" t="str">
        <f>IFERROR(MID(SUBSTITUTE(Données!$A28,LEFT(Données!$A28,SEARCH($B37,Données!$A28)+SUMPRODUCT(($B37:D37&lt;&gt;"")*LEN($B37:D37))+SUMPRODUCT(($B37:D37&lt;&gt;"")*1)-1),""),1,SEARCH("\",SUBSTITUTE(Données!$A28,LEFT(Données!$A28,SEARCH($B37,Données!$A28)+SUMPRODUCT(($B37:D37&lt;&gt;"")*LEN($B37:D37))+SUMPRODUCT(($B37:D37&lt;&gt;"")*1)),""))),"")</f>
        <v>Actualités de la Nom1 - Page accueil Portail</v>
      </c>
      <c r="F37" s="16" t="str">
        <f>IFERROR(MID(SUBSTITUTE(Données!$A28,LEFT(Données!$A28,SEARCH($B37,Données!$A28)+SUMPRODUCT(($B37:E37&lt;&gt;"")*LEN($B37:E37))+SUMPRODUCT(($B37:E37&lt;&gt;"")*1)-1),""),1,SEARCH("\",SUBSTITUTE(Données!$A28,LEFT(Données!$A28,SEARCH($B37,Données!$A28)+SUMPRODUCT(($B37:E37&lt;&gt;"")*LEN($B37:E37))+SUMPRODUCT(($B37:E37&lt;&gt;"")*1)),""))),"")</f>
        <v/>
      </c>
      <c r="G37" s="16" t="str">
        <f>IFERROR(MID(SUBSTITUTE(Données!$A28,LEFT(Données!$A28,SEARCH($B37,Données!$A28)+SUMPRODUCT(($B37:F37&lt;&gt;"")*LEN($B37:F37))+SUMPRODUCT(($B37:F37&lt;&gt;"")*1)-1),""),1,SEARCH("\",SUBSTITUTE(Données!$A28,LEFT(Données!$A28,SEARCH($B37,Données!$A28)+SUMPRODUCT(($B37:F37&lt;&gt;"")*LEN($B37:F37))+SUMPRODUCT(($B37:F37&lt;&gt;"")*1)),""))),"")</f>
        <v/>
      </c>
      <c r="H37" s="16" t="str">
        <f>IFERROR(MID(SUBSTITUTE(Données!$A28,LEFT(Données!$A28,SEARCH($B37,Données!$A28)+SUMPRODUCT(($B37:G37&lt;&gt;"")*LEN($B37:G37))+SUMPRODUCT(($B37:G37&lt;&gt;"")*1)-1),""),1,SEARCH("\",SUBSTITUTE(Données!$A28,LEFT(Données!$A28,SEARCH($B37,Données!$A28)+SUMPRODUCT(($B37:G37&lt;&gt;"")*LEN($B37:G37))+SUMPRODUCT(($B37:G37&lt;&gt;"")*1)),""))),"")</f>
        <v/>
      </c>
      <c r="I37" s="16" t="str">
        <f>IFERROR(MID(SUBSTITUTE(Données!$A28,LEFT(Données!$A28,SEARCH($B37,Données!$A28)+SUMPRODUCT(($B37:H37&lt;&gt;"")*LEN($B37:H37))+SUMPRODUCT(($B37:H37&lt;&gt;"")*1)-1),""),1,SEARCH("\",SUBSTITUTE(Données!$A28,LEFT(Données!$A28,SEARCH($B37,Données!$A28)+SUMPRODUCT(($B37:H37&lt;&gt;"")*LEN($B37:H37))+SUMPRODUCT(($B37:H37&lt;&gt;"")*1)),""))),"")</f>
        <v/>
      </c>
      <c r="J37" s="16" t="str">
        <f>IFERROR(MID(SUBSTITUTE(Données!$A28,LEFT(Données!$A28,SEARCH($B37,Données!$A28)+SUMPRODUCT(($B37:I37&lt;&gt;"")*LEN($B37:I37))+SUMPRODUCT(($B37:I37&lt;&gt;"")*1)-1),""),1,SEARCH("\",SUBSTITUTE(Données!$A28,LEFT(Données!$A28,SEARCH($B37,Données!$A28)+SUMPRODUCT(($B37:I37&lt;&gt;"")*LEN($B37:I37))+SUMPRODUCT(($B37:I37&lt;&gt;"")*1)),""))),"")</f>
        <v/>
      </c>
      <c r="K37" s="16" t="str">
        <f>IFERROR(MID(SUBSTITUTE(Données!$A28,LEFT(Données!$A28,SEARCH($B37,Données!$A28)+SUMPRODUCT(($B37:J37&lt;&gt;"")*LEN($B37:J37))+SUMPRODUCT(($B37:J37&lt;&gt;"")*1)-1),""),1,SEARCH("\",SUBSTITUTE(Données!$A28,LEFT(Données!$A28,SEARCH($B37,Données!$A28)+SUMPRODUCT(($B37:J37&lt;&gt;"")*LEN($B37:J37))+SUMPRODUCT(($B37:J37&lt;&gt;"")*1)),""))),"")</f>
        <v/>
      </c>
      <c r="L37" s="16" t="str">
        <f>IFERROR(MID(SUBSTITUTE(Données!$A28,LEFT(Données!$A28,SEARCH($B37,Données!$A28)+SUMPRODUCT(($B37:K37&lt;&gt;"")*LEN($B37:K37))+SUMPRODUCT(($B37:K37&lt;&gt;"")*1)-1),""),1,SEARCH("\",SUBSTITUTE(Données!$A28,LEFT(Données!$A28,SEARCH($B37,Données!$A28)+SUMPRODUCT(($B37:K37&lt;&gt;"")*LEN($B37:K37))+SUMPRODUCT(($B37:K37&lt;&gt;"")*1)),""))),"")</f>
        <v/>
      </c>
      <c r="M37" s="16" t="str">
        <f>IFERROR(MID(SUBSTITUTE(Données!$A28,LEFT(Données!$A28,SEARCH($B37,Données!$A28)+SUMPRODUCT(($B37:L37&lt;&gt;"")*LEN($B37:L37))+SUMPRODUCT(($B37:L37&lt;&gt;"")*1)-1),""),1,SEARCH("\",SUBSTITUTE(Données!$A28,LEFT(Données!$A28,SEARCH($B37,Données!$A28)+SUMPRODUCT(($B37:L37&lt;&gt;"")*LEN($B37:L37))+SUMPRODUCT(($B37:L37&lt;&gt;"")*1)),""))),"")</f>
        <v/>
      </c>
      <c r="N37" s="16" t="str">
        <f>IFERROR(MID(SUBSTITUTE(Données!$A28,LEFT(Données!$A28,SEARCH($B37,Données!$A28)+SUMPRODUCT(($B37:M37&lt;&gt;"")*LEN($B37:M37))+SUMPRODUCT(($B37:M37&lt;&gt;"")*1)-1),""),1,SEARCH("\",SUBSTITUTE(Données!$A28,LEFT(Données!$A28,SEARCH($B37,Données!$A28)+SUMPRODUCT(($B37:M37&lt;&gt;"")*LEN($B37:M37))+SUMPRODUCT(($B37:M37&lt;&gt;"")*1)),""))),"")</f>
        <v/>
      </c>
      <c r="O37" s="16" t="str">
        <f>IFERROR(MID(SUBSTITUTE(Données!$A28,LEFT(Données!$A28,SEARCH($B37,Données!$A28)+SUMPRODUCT(($B37:N37&lt;&gt;"")*LEN($B37:N37))+SUMPRODUCT(($B37:N37&lt;&gt;"")*1)-1),""),1,SEARCH("\",SUBSTITUTE(Données!$A28,LEFT(Données!$A28,SEARCH($B37,Données!$A28)+SUMPRODUCT(($B37:N37&lt;&gt;"")*LEN($B37:N37))+SUMPRODUCT(($B37:N37&lt;&gt;"")*1)),""))),"")</f>
        <v/>
      </c>
      <c r="P37" s="16" t="str">
        <f>IFERROR(MID(SUBSTITUTE(Données!$A28,LEFT(Données!$A28,SEARCH($B37,Données!$A28)+SUMPRODUCT(($B37:O37&lt;&gt;"")*LEN($B37:O37))+SUMPRODUCT(($B37:O37&lt;&gt;"")*1)-1),""),1,SEARCH("\",SUBSTITUTE(Données!$A28,LEFT(Données!$A28,SEARCH($B37,Données!$A28)+SUMPRODUCT(($B37:O37&lt;&gt;"")*LEN($B37:O37))+SUMPRODUCT(($B37:O37&lt;&gt;"")*1)),""))),"")</f>
        <v/>
      </c>
      <c r="Q37" s="16" t="str">
        <f>IFERROR(MID(SUBSTITUTE(Données!$A28,LEFT(Données!$A28,SEARCH($B37,Données!$A28)+SUMPRODUCT(($B37:P37&lt;&gt;"")*LEN($B37:P37))+SUMPRODUCT(($B37:P37&lt;&gt;"")*1)-1),""),1,SEARCH("\",SUBSTITUTE(Données!$A28,LEFT(Données!$A28,SEARCH($B37,Données!$A28)+SUMPRODUCT(($B37:P37&lt;&gt;"")*LEN($B37:P37))+SUMPRODUCT(($B37:P37&lt;&gt;"")*1)),""))),"")</f>
        <v/>
      </c>
      <c r="R37" s="16" t="str">
        <f>IFERROR(MID(SUBSTITUTE(Données!$A28,LEFT(Données!$A28,SEARCH($B37,Données!$A28)+SUMPRODUCT(($B37:Q37&lt;&gt;"")*LEN($B37:Q37))+SUMPRODUCT(($B37:Q37&lt;&gt;"")*1)-1),""),1,SEARCH("\",SUBSTITUTE(Données!$A28,LEFT(Données!$A28,SEARCH($B37,Données!$A28)+SUMPRODUCT(($B37:Q37&lt;&gt;"")*LEN($B37:Q37))+SUMPRODUCT(($B37:Q37&lt;&gt;"")*1)),""))),"")</f>
        <v/>
      </c>
      <c r="S37" s="16" t="str">
        <f>IFERROR(MID(SUBSTITUTE(Données!$A28,LEFT(Données!$A28,SEARCH($B37,Données!$A28)+SUMPRODUCT(($B37:R37&lt;&gt;"")*LEN($B37:R37))+SUMPRODUCT(($B37:R37&lt;&gt;"")*1)-1),""),1,SEARCH("\",SUBSTITUTE(Données!$A28,LEFT(Données!$A28,SEARCH($B37,Données!$A28)+SUMPRODUCT(($B37:R37&lt;&gt;"")*LEN($B37:R37))+SUMPRODUCT(($B37:R37&lt;&gt;"")*1)),""))),"")</f>
        <v/>
      </c>
      <c r="T37" s="16" t="str">
        <f>IFERROR(MID(SUBSTITUTE(Données!$A28,LEFT(Données!$A28,SEARCH($B37,Données!$A28)+SUMPRODUCT(($B37:S37&lt;&gt;"")*LEN($B37:S37))+SUMPRODUCT(($B37:S37&lt;&gt;"")*1)-1),""),1,SEARCH("\",SUBSTITUTE(Données!$A28,LEFT(Données!$A28,SEARCH($B37,Données!$A28)+SUMPRODUCT(($B37:S37&lt;&gt;"")*LEN($B37:S37))+SUMPRODUCT(($B37:S37&lt;&gt;"")*1)),""))),"")</f>
        <v/>
      </c>
      <c r="U37" s="16" t="str">
        <f>IFERROR(MID(SUBSTITUTE(Données!$A28,LEFT(Données!$A28,SEARCH($B37,Données!$A28)+SUMPRODUCT(($B37:T37&lt;&gt;"")*LEN($B37:T37))+SUMPRODUCT(($B37:T37&lt;&gt;"")*1)-1),""),1,SEARCH("\",SUBSTITUTE(Données!$A28,LEFT(Données!$A28,SEARCH($B37,Données!$A28)+SUMPRODUCT(($B37:T37&lt;&gt;"")*LEN($B37:T37))+SUMPRODUCT(($B37:T37&lt;&gt;"")*1)),""))),"")</f>
        <v/>
      </c>
      <c r="V37" s="16" t="str">
        <f>IFERROR(MID(SUBSTITUTE(Données!$A28,LEFT(Données!$A28,SEARCH($B37,Données!$A28)+SUMPRODUCT(($B37:U37&lt;&gt;"")*LEN($B37:U37))+SUMPRODUCT(($B37:U37&lt;&gt;"")*1)-1),""),1,SEARCH("\",SUBSTITUTE(Données!$A28,LEFT(Données!$A28,SEARCH($B37,Données!$A28)+SUMPRODUCT(($B37:U37&lt;&gt;"")*LEN($B37:U37))+SUMPRODUCT(($B37:U37&lt;&gt;"")*1)),""))),"")</f>
        <v/>
      </c>
      <c r="W37" s="16" t="str">
        <f>IFERROR(MID(SUBSTITUTE(Données!$A28,LEFT(Données!$A28,SEARCH($B37,Données!$A28)+SUMPRODUCT(($B37:V37&lt;&gt;"")*LEN($B37:V37))+SUMPRODUCT(($B37:V37&lt;&gt;"")*1)-1),""),1,SEARCH("\",SUBSTITUTE(Données!$A28,LEFT(Données!$A28,SEARCH($B37,Données!$A28)+SUMPRODUCT(($B37:V37&lt;&gt;"")*LEN($B37:V37))+SUMPRODUCT(($B37:V37&lt;&gt;"")*1)),""))),"")</f>
        <v/>
      </c>
      <c r="X37" s="16" t="str">
        <f>IFERROR(MID(SUBSTITUTE(Données!$A28,LEFT(Données!$A28,SEARCH($B37,Données!$A28)+SUMPRODUCT(($B37:W37&lt;&gt;"")*LEN($B37:W37))+SUMPRODUCT(($B37:W37&lt;&gt;"")*1)-1),""),1,SEARCH("\",SUBSTITUTE(Données!$A28,LEFT(Données!$A28,SEARCH($B37,Données!$A28)+SUMPRODUCT(($B37:W37&lt;&gt;"")*LEN($B37:W37))+SUMPRODUCT(($B37:W37&lt;&gt;"")*1)),""))),"")</f>
        <v/>
      </c>
      <c r="Y37" s="16" t="str">
        <f>IFERROR(MID(SUBSTITUTE(Données!$A28,LEFT(Données!$A28,SEARCH($B37,Données!$A28)+SUMPRODUCT(($B37:X37&lt;&gt;"")*LEN($B37:X37))+SUMPRODUCT(($B37:X37&lt;&gt;"")*1)-1),""),1,SEARCH("\",SUBSTITUTE(Données!$A28,LEFT(Données!$A28,SEARCH($B37,Données!$A28)+SUMPRODUCT(($B37:X37&lt;&gt;"")*LEN($B37:X37))+SUMPRODUCT(($B37:X37&lt;&gt;"")*1)),""))),"")</f>
        <v/>
      </c>
      <c r="Z37" s="4"/>
      <c r="AA37" s="4"/>
      <c r="AB37" s="16" t="str">
        <f>IF(ISBLANK(Données!B28)," ",Données!B28)</f>
        <v>Actualités du décret modifiant les seuils des procédures formalisées</v>
      </c>
      <c r="AC37" s="16">
        <f t="shared" si="3"/>
        <v>2</v>
      </c>
      <c r="AD37" s="16">
        <f>IF(ISBLANK(AB37),’ ‘,LEN(AB37))</f>
        <v>68</v>
      </c>
      <c r="AE37" s="16">
        <f t="shared" si="0"/>
        <v>44</v>
      </c>
      <c r="AF37" s="16" t="str">
        <f t="shared" si="5"/>
        <v/>
      </c>
      <c r="AG37" s="16" t="str">
        <f t="shared" si="6"/>
        <v>OK</v>
      </c>
      <c r="AH37" s="16">
        <f>IF(ISBLANK(AE37-128),’ ‘,AE37-128)</f>
        <v>-84</v>
      </c>
      <c r="AI37" s="16" t="str">
        <f>IF(ISBLANK(Données!C28)," ",Données!C28)</f>
        <v>AdminMOA7</v>
      </c>
      <c r="AJ37" s="8" t="str">
        <f>IF(ISBLANK(Données!D28)," ",Données!D28)</f>
        <v>20/12/2010 14:20:33</v>
      </c>
      <c r="AK37" s="16" t="str">
        <f>IF(ISBLANK(Données!E28)," ",Données!E28)</f>
        <v>AdminMOA7</v>
      </c>
      <c r="AL37" s="8" t="str">
        <f>IF(ISBLANK(Données!F28)," ",Données!F28)</f>
        <v>20/12/2010 15:19:42</v>
      </c>
      <c r="AM37" s="16" t="str">
        <f>IF(ISBLANK(Données!G28)," ",Données!G28)</f>
        <v>News</v>
      </c>
      <c r="AN37" s="16" t="str">
        <f>IF(ISBLANK(Données!H28)," ",Données!H28)</f>
        <v>0,05</v>
      </c>
      <c r="AO37" s="16" t="str">
        <f>IF(ISBLANK(Données!I28)," ",Données!I28)</f>
        <v>Information</v>
      </c>
      <c r="AP37" s="4" t="str">
        <f>IF(ISBLANK(Données!J28)," ",Données!J28)</f>
        <v/>
      </c>
    </row>
    <row r="38" spans="1:42" x14ac:dyDescent="0.25">
      <c r="A38" s="6" t="s">
        <v>12</v>
      </c>
      <c r="B38" s="16" t="str">
        <f>IFERROR(MID(SUBSTITUTE(Données!$A29,LEFT(Données!$A29,SEARCH($A38,Données!$A29)+SUMPRODUCT(($A38:A38&lt;&gt;"")*LEN($A38:A38))+SUMPRODUCT(($A38:A38&lt;&gt;"")*1)-1),""),1,SEARCH("\",SUBSTITUTE(Données!$A29,LEFT(Données!$A29,SEARCH($A38,Données!$A29)+SUMPRODUCT(($A38:A38&lt;&gt;"")*LEN($A38:A38))+SUMPRODUCT(($A38:A38&lt;&gt;"")*1)),""))),"")</f>
        <v>Structures</v>
      </c>
      <c r="C38" s="16" t="str">
        <f>IFERROR(MID(SUBSTITUTE(Données!$A29,LEFT(Données!$A29,SEARCH($B38,Données!$A29)+SUMPRODUCT(($B38:B38&lt;&gt;"")*LEN($B38:B38))+SUMPRODUCT(($B38:B38&lt;&gt;"")*1)-1),""),1,SEARCH("\",SUBSTITUTE(Données!$A29,LEFT(Données!$A29,SEARCH($B38,Données!$A29)+SUMPRODUCT(($B38:B38&lt;&gt;"")*LEN($B38:B38))+SUMPRODUCT(($B38:B38&lt;&gt;"")*1)),""))),"")</f>
        <v>/Nom1</v>
      </c>
      <c r="D38" s="16" t="str">
        <f>IFERROR(MID(SUBSTITUTE(Données!$A29,LEFT(Données!$A29,SEARCH($B38,Données!$A29)+SUMPRODUCT(($B38:C38&lt;&gt;"")*LEN($B38:C38))+SUMPRODUCT(($B38:C38&lt;&gt;"")*1)-1),""),1,SEARCH("\",SUBSTITUTE(Données!$A29,LEFT(Données!$A29,SEARCH($B38,Données!$A29)+SUMPRODUCT(($B38:C38&lt;&gt;"")*LEN($B38:C38))+SUMPRODUCT(($B38:C38&lt;&gt;"")*1)),""))),"")</f>
        <v>BIBLIOTHEQUE</v>
      </c>
      <c r="E38" s="16" t="str">
        <f>IFERROR(MID(SUBSTITUTE(Données!$A29,LEFT(Données!$A29,SEARCH($B38,Données!$A29)+SUMPRODUCT(($B38:D38&lt;&gt;"")*LEN($B38:D38))+SUMPRODUCT(($B38:D38&lt;&gt;"")*1)-1),""),1,SEARCH("\",SUBSTITUTE(Données!$A29,LEFT(Données!$A29,SEARCH($B38,Données!$A29)+SUMPRODUCT(($B38:D38&lt;&gt;"")*LEN($B38:D38))+SUMPRODUCT(($B38:D38&lt;&gt;"")*1)),""))),"")</f>
        <v>Actualités de la Nom1 - Page accueil Portail</v>
      </c>
      <c r="F38" s="16" t="str">
        <f>IFERROR(MID(SUBSTITUTE(Données!$A29,LEFT(Données!$A29,SEARCH($B38,Données!$A29)+SUMPRODUCT(($B38:E38&lt;&gt;"")*LEN($B38:E38))+SUMPRODUCT(($B38:E38&lt;&gt;"")*1)-1),""),1,SEARCH("\",SUBSTITUTE(Données!$A29,LEFT(Données!$A29,SEARCH($B38,Données!$A29)+SUMPRODUCT(($B38:E38&lt;&gt;"")*LEN($B38:E38))+SUMPRODUCT(($B38:E38&lt;&gt;"")*1)),""))),"")</f>
        <v>Actualités du décret modifiant les seuils des procédures formalisées</v>
      </c>
      <c r="G38" s="16" t="str">
        <f>IFERROR(MID(SUBSTITUTE(Données!$A29,LEFT(Données!$A29,SEARCH($B38,Données!$A29)+SUMPRODUCT(($B38:F38&lt;&gt;"")*LEN($B38:F38))+SUMPRODUCT(($B38:F38&lt;&gt;"")*1)-1),""),1,SEARCH("\",SUBSTITUTE(Données!$A29,LEFT(Données!$A29,SEARCH($B38,Données!$A29)+SUMPRODUCT(($B38:F38&lt;&gt;"")*LEN($B38:F38))+SUMPRODUCT(($B38:F38&lt;&gt;"")*1)),""))),"")</f>
        <v>répertoire2</v>
      </c>
      <c r="H38" s="16" t="str">
        <f>IFERROR(MID(SUBSTITUTE(Données!$A29,LEFT(Données!$A29,SEARCH($B38,Données!$A29)+SUMPRODUCT(($B38:G38&lt;&gt;"")*LEN($B38:G38))+SUMPRODUCT(($B38:G38&lt;&gt;"")*1)-1),""),1,SEARCH("\",SUBSTITUTE(Données!$A29,LEFT(Données!$A29,SEARCH($B38,Données!$A29)+SUMPRODUCT(($B38:G38&lt;&gt;"")*LEN($B38:G38))+SUMPRODUCT(($B38:G38&lt;&gt;"")*1)),""))),"")</f>
        <v>répertoire3</v>
      </c>
      <c r="I38" s="16" t="str">
        <f>IFERROR(MID(SUBSTITUTE(Données!$A29,LEFT(Données!$A29,SEARCH($B38,Données!$A29)+SUMPRODUCT(($B38:H38&lt;&gt;"")*LEN($B38:H38))+SUMPRODUCT(($B38:H38&lt;&gt;"")*1)-1),""),1,SEARCH("\",SUBSTITUTE(Données!$A29,LEFT(Données!$A29,SEARCH($B38,Données!$A29)+SUMPRODUCT(($B38:H38&lt;&gt;"")*LEN($B38:H38))+SUMPRODUCT(($B38:H38&lt;&gt;"")*1)),""))),"")</f>
        <v>repertoire4</v>
      </c>
      <c r="J38" s="16" t="str">
        <f>IFERROR(MID(SUBSTITUTE(Données!$A29,LEFT(Données!$A29,SEARCH($B38,Données!$A29)+SUMPRODUCT(($B38:I38&lt;&gt;"")*LEN($B38:I38))+SUMPRODUCT(($B38:I38&lt;&gt;"")*1)-1),""),1,SEARCH("\",SUBSTITUTE(Données!$A29,LEFT(Données!$A29,SEARCH($B38,Données!$A29)+SUMPRODUCT(($B38:I38&lt;&gt;"")*LEN($B38:I38))+SUMPRODUCT(($B38:I38&lt;&gt;"")*1)),""))),"")</f>
        <v/>
      </c>
      <c r="K38" s="16" t="str">
        <f>IFERROR(MID(SUBSTITUTE(Données!$A29,LEFT(Données!$A29,SEARCH($B38,Données!$A29)+SUMPRODUCT(($B38:J38&lt;&gt;"")*LEN($B38:J38))+SUMPRODUCT(($B38:J38&lt;&gt;"")*1)-1),""),1,SEARCH("\",SUBSTITUTE(Données!$A29,LEFT(Données!$A29,SEARCH($B38,Données!$A29)+SUMPRODUCT(($B38:J38&lt;&gt;"")*LEN($B38:J38))+SUMPRODUCT(($B38:J38&lt;&gt;"")*1)),""))),"")</f>
        <v/>
      </c>
      <c r="L38" s="16" t="str">
        <f>IFERROR(MID(SUBSTITUTE(Données!$A29,LEFT(Données!$A29,SEARCH($B38,Données!$A29)+SUMPRODUCT(($B38:K38&lt;&gt;"")*LEN($B38:K38))+SUMPRODUCT(($B38:K38&lt;&gt;"")*1)-1),""),1,SEARCH("\",SUBSTITUTE(Données!$A29,LEFT(Données!$A29,SEARCH($B38,Données!$A29)+SUMPRODUCT(($B38:K38&lt;&gt;"")*LEN($B38:K38))+SUMPRODUCT(($B38:K38&lt;&gt;"")*1)),""))),"")</f>
        <v/>
      </c>
      <c r="M38" s="16" t="str">
        <f>IFERROR(MID(SUBSTITUTE(Données!$A29,LEFT(Données!$A29,SEARCH($B38,Données!$A29)+SUMPRODUCT(($B38:L38&lt;&gt;"")*LEN($B38:L38))+SUMPRODUCT(($B38:L38&lt;&gt;"")*1)-1),""),1,SEARCH("\",SUBSTITUTE(Données!$A29,LEFT(Données!$A29,SEARCH($B38,Données!$A29)+SUMPRODUCT(($B38:L38&lt;&gt;"")*LEN($B38:L38))+SUMPRODUCT(($B38:L38&lt;&gt;"")*1)),""))),"")</f>
        <v/>
      </c>
      <c r="N38" s="16" t="str">
        <f>IFERROR(MID(SUBSTITUTE(Données!$A29,LEFT(Données!$A29,SEARCH($B38,Données!$A29)+SUMPRODUCT(($B38:M38&lt;&gt;"")*LEN($B38:M38))+SUMPRODUCT(($B38:M38&lt;&gt;"")*1)-1),""),1,SEARCH("\",SUBSTITUTE(Données!$A29,LEFT(Données!$A29,SEARCH($B38,Données!$A29)+SUMPRODUCT(($B38:M38&lt;&gt;"")*LEN($B38:M38))+SUMPRODUCT(($B38:M38&lt;&gt;"")*1)),""))),"")</f>
        <v/>
      </c>
      <c r="O38" s="16" t="str">
        <f>IFERROR(MID(SUBSTITUTE(Données!$A29,LEFT(Données!$A29,SEARCH($B38,Données!$A29)+SUMPRODUCT(($B38:N38&lt;&gt;"")*LEN($B38:N38))+SUMPRODUCT(($B38:N38&lt;&gt;"")*1)-1),""),1,SEARCH("\",SUBSTITUTE(Données!$A29,LEFT(Données!$A29,SEARCH($B38,Données!$A29)+SUMPRODUCT(($B38:N38&lt;&gt;"")*LEN($B38:N38))+SUMPRODUCT(($B38:N38&lt;&gt;"")*1)),""))),"")</f>
        <v/>
      </c>
      <c r="P38" s="16" t="str">
        <f>IFERROR(MID(SUBSTITUTE(Données!$A29,LEFT(Données!$A29,SEARCH($B38,Données!$A29)+SUMPRODUCT(($B38:O38&lt;&gt;"")*LEN($B38:O38))+SUMPRODUCT(($B38:O38&lt;&gt;"")*1)-1),""),1,SEARCH("\",SUBSTITUTE(Données!$A29,LEFT(Données!$A29,SEARCH($B38,Données!$A29)+SUMPRODUCT(($B38:O38&lt;&gt;"")*LEN($B38:O38))+SUMPRODUCT(($B38:O38&lt;&gt;"")*1)),""))),"")</f>
        <v/>
      </c>
      <c r="Q38" s="16" t="str">
        <f>IFERROR(MID(SUBSTITUTE(Données!$A29,LEFT(Données!$A29,SEARCH($B38,Données!$A29)+SUMPRODUCT(($B38:P38&lt;&gt;"")*LEN($B38:P38))+SUMPRODUCT(($B38:P38&lt;&gt;"")*1)-1),""),1,SEARCH("\",SUBSTITUTE(Données!$A29,LEFT(Données!$A29,SEARCH($B38,Données!$A29)+SUMPRODUCT(($B38:P38&lt;&gt;"")*LEN($B38:P38))+SUMPRODUCT(($B38:P38&lt;&gt;"")*1)),""))),"")</f>
        <v/>
      </c>
      <c r="R38" s="16" t="str">
        <f>IFERROR(MID(SUBSTITUTE(Données!$A29,LEFT(Données!$A29,SEARCH($B38,Données!$A29)+SUMPRODUCT(($B38:Q38&lt;&gt;"")*LEN($B38:Q38))+SUMPRODUCT(($B38:Q38&lt;&gt;"")*1)-1),""),1,SEARCH("\",SUBSTITUTE(Données!$A29,LEFT(Données!$A29,SEARCH($B38,Données!$A29)+SUMPRODUCT(($B38:Q38&lt;&gt;"")*LEN($B38:Q38))+SUMPRODUCT(($B38:Q38&lt;&gt;"")*1)),""))),"")</f>
        <v/>
      </c>
      <c r="S38" s="16" t="str">
        <f>IFERROR(MID(SUBSTITUTE(Données!$A29,LEFT(Données!$A29,SEARCH($B38,Données!$A29)+SUMPRODUCT(($B38:R38&lt;&gt;"")*LEN($B38:R38))+SUMPRODUCT(($B38:R38&lt;&gt;"")*1)-1),""),1,SEARCH("\",SUBSTITUTE(Données!$A29,LEFT(Données!$A29,SEARCH($B38,Données!$A29)+SUMPRODUCT(($B38:R38&lt;&gt;"")*LEN($B38:R38))+SUMPRODUCT(($B38:R38&lt;&gt;"")*1)),""))),"")</f>
        <v/>
      </c>
      <c r="T38" s="16" t="str">
        <f>IFERROR(MID(SUBSTITUTE(Données!$A29,LEFT(Données!$A29,SEARCH($B38,Données!$A29)+SUMPRODUCT(($B38:S38&lt;&gt;"")*LEN($B38:S38))+SUMPRODUCT(($B38:S38&lt;&gt;"")*1)-1),""),1,SEARCH("\",SUBSTITUTE(Données!$A29,LEFT(Données!$A29,SEARCH($B38,Données!$A29)+SUMPRODUCT(($B38:S38&lt;&gt;"")*LEN($B38:S38))+SUMPRODUCT(($B38:S38&lt;&gt;"")*1)),""))),"")</f>
        <v/>
      </c>
      <c r="U38" s="16" t="str">
        <f>IFERROR(MID(SUBSTITUTE(Données!$A29,LEFT(Données!$A29,SEARCH($B38,Données!$A29)+SUMPRODUCT(($B38:T38&lt;&gt;"")*LEN($B38:T38))+SUMPRODUCT(($B38:T38&lt;&gt;"")*1)-1),""),1,SEARCH("\",SUBSTITUTE(Données!$A29,LEFT(Données!$A29,SEARCH($B38,Données!$A29)+SUMPRODUCT(($B38:T38&lt;&gt;"")*LEN($B38:T38))+SUMPRODUCT(($B38:T38&lt;&gt;"")*1)),""))),"")</f>
        <v/>
      </c>
      <c r="V38" s="16" t="str">
        <f>IFERROR(MID(SUBSTITUTE(Données!$A29,LEFT(Données!$A29,SEARCH($B38,Données!$A29)+SUMPRODUCT(($B38:U38&lt;&gt;"")*LEN($B38:U38))+SUMPRODUCT(($B38:U38&lt;&gt;"")*1)-1),""),1,SEARCH("\",SUBSTITUTE(Données!$A29,LEFT(Données!$A29,SEARCH($B38,Données!$A29)+SUMPRODUCT(($B38:U38&lt;&gt;"")*LEN($B38:U38))+SUMPRODUCT(($B38:U38&lt;&gt;"")*1)),""))),"")</f>
        <v/>
      </c>
      <c r="W38" s="16" t="str">
        <f>IFERROR(MID(SUBSTITUTE(Données!$A29,LEFT(Données!$A29,SEARCH($B38,Données!$A29)+SUMPRODUCT(($B38:V38&lt;&gt;"")*LEN($B38:V38))+SUMPRODUCT(($B38:V38&lt;&gt;"")*1)-1),""),1,SEARCH("\",SUBSTITUTE(Données!$A29,LEFT(Données!$A29,SEARCH($B38,Données!$A29)+SUMPRODUCT(($B38:V38&lt;&gt;"")*LEN($B38:V38))+SUMPRODUCT(($B38:V38&lt;&gt;"")*1)),""))),"")</f>
        <v/>
      </c>
      <c r="X38" s="16" t="str">
        <f>IFERROR(MID(SUBSTITUTE(Données!$A29,LEFT(Données!$A29,SEARCH($B38,Données!$A29)+SUMPRODUCT(($B38:W38&lt;&gt;"")*LEN($B38:W38))+SUMPRODUCT(($B38:W38&lt;&gt;"")*1)-1),""),1,SEARCH("\",SUBSTITUTE(Données!$A29,LEFT(Données!$A29,SEARCH($B38,Données!$A29)+SUMPRODUCT(($B38:W38&lt;&gt;"")*LEN($B38:W38))+SUMPRODUCT(($B38:W38&lt;&gt;"")*1)),""))),"")</f>
        <v/>
      </c>
      <c r="Y38" s="16" t="str">
        <f>IFERROR(MID(SUBSTITUTE(Données!$A29,LEFT(Données!$A29,SEARCH($B38,Données!$A29)+SUMPRODUCT(($B38:X38&lt;&gt;"")*LEN($B38:X38))+SUMPRODUCT(($B38:X38&lt;&gt;"")*1)-1),""),1,SEARCH("\",SUBSTITUTE(Données!$A29,LEFT(Données!$A29,SEARCH($B38,Données!$A29)+SUMPRODUCT(($B38:X38&lt;&gt;"")*LEN($B38:X38))+SUMPRODUCT(($B38:X38&lt;&gt;"")*1)),""))),"")</f>
        <v/>
      </c>
      <c r="Z38" s="4"/>
      <c r="AA38" s="4"/>
      <c r="AB38" s="16" t="str">
        <f>IF(ISBLANK(Données!B29)," ",Données!B29)</f>
        <v>Décret (fichier .pdf)</v>
      </c>
      <c r="AC38" s="16">
        <f t="shared" si="3"/>
        <v>6</v>
      </c>
      <c r="AD38" s="16">
        <f>IF(ISBLANK(AB38),’ ‘,LEN(AB38))</f>
        <v>21</v>
      </c>
      <c r="AE38" s="16">
        <f t="shared" si="0"/>
        <v>145</v>
      </c>
      <c r="AF38" s="16" t="str">
        <f t="shared" si="5"/>
        <v>pdf)</v>
      </c>
      <c r="AG38" s="16" t="str">
        <f t="shared" si="6"/>
        <v>NOK</v>
      </c>
      <c r="AH38" s="16">
        <f>IF(ISBLANK(AE38-128),’ ‘,AE38-128)</f>
        <v>17</v>
      </c>
      <c r="AI38" s="16" t="str">
        <f>IF(ISBLANK(Données!C29)," ",Données!C29)</f>
        <v>AdminMOA7</v>
      </c>
      <c r="AJ38" s="8" t="str">
        <f>IF(ISBLANK(Données!D29)," ",Données!D29)</f>
        <v>20/12/2010 14:22:15</v>
      </c>
      <c r="AK38" s="16" t="str">
        <f>IF(ISBLANK(Données!E29)," ",Données!E29)</f>
        <v>AdminMOA7</v>
      </c>
      <c r="AL38" s="8" t="str">
        <f>IF(ISBLANK(Données!F29)," ",Données!F29)</f>
        <v>20/12/2010 14:22:15</v>
      </c>
      <c r="AM38" s="16" t="str">
        <f>IF(ISBLANK(Données!G29)," ",Données!G29)</f>
        <v>URL</v>
      </c>
      <c r="AN38" s="16" t="str">
        <f>IF(ISBLANK(Données!H29)," ",Données!H29)</f>
        <v>0,05</v>
      </c>
      <c r="AO38" s="16" t="str">
        <f>IF(ISBLANK(Données!I29)," ",Données!I29)</f>
        <v>Information</v>
      </c>
      <c r="AP38" s="4" t="str">
        <f>IF(ISBLANK(Données!J29)," ",Données!J29)</f>
        <v/>
      </c>
    </row>
    <row r="39" spans="1:42" x14ac:dyDescent="0.25">
      <c r="A39" s="6" t="s">
        <v>12</v>
      </c>
      <c r="B39" s="16" t="str">
        <f>IFERROR(MID(SUBSTITUTE(Données!$A30,LEFT(Données!$A30,SEARCH($A39,Données!$A30)+SUMPRODUCT(($A39:A39&lt;&gt;"")*LEN($A39:A39))+SUMPRODUCT(($A39:A39&lt;&gt;"")*1)-1),""),1,SEARCH("\",SUBSTITUTE(Données!$A30,LEFT(Données!$A30,SEARCH($A39,Données!$A30)+SUMPRODUCT(($A39:A39&lt;&gt;"")*LEN($A39:A39))+SUMPRODUCT(($A39:A39&lt;&gt;"")*1)),""))),"")</f>
        <v>Structures</v>
      </c>
      <c r="C39" s="16" t="str">
        <f>IFERROR(MID(SUBSTITUTE(Données!$A30,LEFT(Données!$A30,SEARCH($B39,Données!$A30)+SUMPRODUCT(($B39:B39&lt;&gt;"")*LEN($B39:B39))+SUMPRODUCT(($B39:B39&lt;&gt;"")*1)-1),""),1,SEARCH("\",SUBSTITUTE(Données!$A30,LEFT(Données!$A30,SEARCH($B39,Données!$A30)+SUMPRODUCT(($B39:B39&lt;&gt;"")*LEN($B39:B39))+SUMPRODUCT(($B39:B39&lt;&gt;"")*1)),""))),"")</f>
        <v>/Nom1</v>
      </c>
      <c r="D39" s="16" t="str">
        <f>IFERROR(MID(SUBSTITUTE(Données!$A30,LEFT(Données!$A30,SEARCH($B39,Données!$A30)+SUMPRODUCT(($B39:C39&lt;&gt;"")*LEN($B39:C39))+SUMPRODUCT(($B39:C39&lt;&gt;"")*1)-1),""),1,SEARCH("\",SUBSTITUTE(Données!$A30,LEFT(Données!$A30,SEARCH($B39,Données!$A30)+SUMPRODUCT(($B39:C39&lt;&gt;"")*LEN($B39:C39))+SUMPRODUCT(($B39:C39&lt;&gt;"")*1)),""))),"")</f>
        <v>BIBLIOTHEQUE</v>
      </c>
      <c r="E39" s="16" t="str">
        <f>IFERROR(MID(SUBSTITUTE(Données!$A30,LEFT(Données!$A30,SEARCH($B39,Données!$A30)+SUMPRODUCT(($B39:D39&lt;&gt;"")*LEN($B39:D39))+SUMPRODUCT(($B39:D39&lt;&gt;"")*1)-1),""),1,SEARCH("\",SUBSTITUTE(Données!$A30,LEFT(Données!$A30,SEARCH($B39,Données!$A30)+SUMPRODUCT(($B39:D39&lt;&gt;"")*LEN($B39:D39))+SUMPRODUCT(($B39:D39&lt;&gt;"")*1)),""))),"")</f>
        <v>Actualités de la Nom1 - Page accueil Portail</v>
      </c>
      <c r="F39" s="16" t="str">
        <f>IFERROR(MID(SUBSTITUTE(Données!$A30,LEFT(Données!$A30,SEARCH($B39,Données!$A30)+SUMPRODUCT(($B39:E39&lt;&gt;"")*LEN($B39:E39))+SUMPRODUCT(($B39:E39&lt;&gt;"")*1)-1),""),1,SEARCH("\",SUBSTITUTE(Données!$A30,LEFT(Données!$A30,SEARCH($B39,Données!$A30)+SUMPRODUCT(($B39:E39&lt;&gt;"")*LEN($B39:E39))+SUMPRODUCT(($B39:E39&lt;&gt;"")*1)),""))),"")</f>
        <v/>
      </c>
      <c r="G39" s="16" t="str">
        <f>IFERROR(MID(SUBSTITUTE(Données!$A30,LEFT(Données!$A30,SEARCH($B39,Données!$A30)+SUMPRODUCT(($B39:F39&lt;&gt;"")*LEN($B39:F39))+SUMPRODUCT(($B39:F39&lt;&gt;"")*1)-1),""),1,SEARCH("\",SUBSTITUTE(Données!$A30,LEFT(Données!$A30,SEARCH($B39,Données!$A30)+SUMPRODUCT(($B39:F39&lt;&gt;"")*LEN($B39:F39))+SUMPRODUCT(($B39:F39&lt;&gt;"")*1)),""))),"")</f>
        <v/>
      </c>
      <c r="H39" s="16" t="str">
        <f>IFERROR(MID(SUBSTITUTE(Données!$A30,LEFT(Données!$A30,SEARCH($B39,Données!$A30)+SUMPRODUCT(($B39:G39&lt;&gt;"")*LEN($B39:G39))+SUMPRODUCT(($B39:G39&lt;&gt;"")*1)-1),""),1,SEARCH("\",SUBSTITUTE(Données!$A30,LEFT(Données!$A30,SEARCH($B39,Données!$A30)+SUMPRODUCT(($B39:G39&lt;&gt;"")*LEN($B39:G39))+SUMPRODUCT(($B39:G39&lt;&gt;"")*1)),""))),"")</f>
        <v/>
      </c>
      <c r="I39" s="16" t="str">
        <f>IFERROR(MID(SUBSTITUTE(Données!$A30,LEFT(Données!$A30,SEARCH($B39,Données!$A30)+SUMPRODUCT(($B39:H39&lt;&gt;"")*LEN($B39:H39))+SUMPRODUCT(($B39:H39&lt;&gt;"")*1)-1),""),1,SEARCH("\",SUBSTITUTE(Données!$A30,LEFT(Données!$A30,SEARCH($B39,Données!$A30)+SUMPRODUCT(($B39:H39&lt;&gt;"")*LEN($B39:H39))+SUMPRODUCT(($B39:H39&lt;&gt;"")*1)),""))),"")</f>
        <v/>
      </c>
      <c r="J39" s="16" t="str">
        <f>IFERROR(MID(SUBSTITUTE(Données!$A30,LEFT(Données!$A30,SEARCH($B39,Données!$A30)+SUMPRODUCT(($B39:I39&lt;&gt;"")*LEN($B39:I39))+SUMPRODUCT(($B39:I39&lt;&gt;"")*1)-1),""),1,SEARCH("\",SUBSTITUTE(Données!$A30,LEFT(Données!$A30,SEARCH($B39,Données!$A30)+SUMPRODUCT(($B39:I39&lt;&gt;"")*LEN($B39:I39))+SUMPRODUCT(($B39:I39&lt;&gt;"")*1)),""))),"")</f>
        <v/>
      </c>
      <c r="K39" s="16" t="str">
        <f>IFERROR(MID(SUBSTITUTE(Données!$A30,LEFT(Données!$A30,SEARCH($B39,Données!$A30)+SUMPRODUCT(($B39:J39&lt;&gt;"")*LEN($B39:J39))+SUMPRODUCT(($B39:J39&lt;&gt;"")*1)-1),""),1,SEARCH("\",SUBSTITUTE(Données!$A30,LEFT(Données!$A30,SEARCH($B39,Données!$A30)+SUMPRODUCT(($B39:J39&lt;&gt;"")*LEN($B39:J39))+SUMPRODUCT(($B39:J39&lt;&gt;"")*1)),""))),"")</f>
        <v/>
      </c>
      <c r="L39" s="16" t="str">
        <f>IFERROR(MID(SUBSTITUTE(Données!$A30,LEFT(Données!$A30,SEARCH($B39,Données!$A30)+SUMPRODUCT(($B39:K39&lt;&gt;"")*LEN($B39:K39))+SUMPRODUCT(($B39:K39&lt;&gt;"")*1)-1),""),1,SEARCH("\",SUBSTITUTE(Données!$A30,LEFT(Données!$A30,SEARCH($B39,Données!$A30)+SUMPRODUCT(($B39:K39&lt;&gt;"")*LEN($B39:K39))+SUMPRODUCT(($B39:K39&lt;&gt;"")*1)),""))),"")</f>
        <v/>
      </c>
      <c r="M39" s="16" t="str">
        <f>IFERROR(MID(SUBSTITUTE(Données!$A30,LEFT(Données!$A30,SEARCH($B39,Données!$A30)+SUMPRODUCT(($B39:L39&lt;&gt;"")*LEN($B39:L39))+SUMPRODUCT(($B39:L39&lt;&gt;"")*1)-1),""),1,SEARCH("\",SUBSTITUTE(Données!$A30,LEFT(Données!$A30,SEARCH($B39,Données!$A30)+SUMPRODUCT(($B39:L39&lt;&gt;"")*LEN($B39:L39))+SUMPRODUCT(($B39:L39&lt;&gt;"")*1)),""))),"")</f>
        <v/>
      </c>
      <c r="N39" s="16" t="str">
        <f>IFERROR(MID(SUBSTITUTE(Données!$A30,LEFT(Données!$A30,SEARCH($B39,Données!$A30)+SUMPRODUCT(($B39:M39&lt;&gt;"")*LEN($B39:M39))+SUMPRODUCT(($B39:M39&lt;&gt;"")*1)-1),""),1,SEARCH("\",SUBSTITUTE(Données!$A30,LEFT(Données!$A30,SEARCH($B39,Données!$A30)+SUMPRODUCT(($B39:M39&lt;&gt;"")*LEN($B39:M39))+SUMPRODUCT(($B39:M39&lt;&gt;"")*1)),""))),"")</f>
        <v/>
      </c>
      <c r="O39" s="16" t="str">
        <f>IFERROR(MID(SUBSTITUTE(Données!$A30,LEFT(Données!$A30,SEARCH($B39,Données!$A30)+SUMPRODUCT(($B39:N39&lt;&gt;"")*LEN($B39:N39))+SUMPRODUCT(($B39:N39&lt;&gt;"")*1)-1),""),1,SEARCH("\",SUBSTITUTE(Données!$A30,LEFT(Données!$A30,SEARCH($B39,Données!$A30)+SUMPRODUCT(($B39:N39&lt;&gt;"")*LEN($B39:N39))+SUMPRODUCT(($B39:N39&lt;&gt;"")*1)),""))),"")</f>
        <v/>
      </c>
      <c r="P39" s="16" t="str">
        <f>IFERROR(MID(SUBSTITUTE(Données!$A30,LEFT(Données!$A30,SEARCH($B39,Données!$A30)+SUMPRODUCT(($B39:O39&lt;&gt;"")*LEN($B39:O39))+SUMPRODUCT(($B39:O39&lt;&gt;"")*1)-1),""),1,SEARCH("\",SUBSTITUTE(Données!$A30,LEFT(Données!$A30,SEARCH($B39,Données!$A30)+SUMPRODUCT(($B39:O39&lt;&gt;"")*LEN($B39:O39))+SUMPRODUCT(($B39:O39&lt;&gt;"")*1)),""))),"")</f>
        <v/>
      </c>
      <c r="Q39" s="16" t="str">
        <f>IFERROR(MID(SUBSTITUTE(Données!$A30,LEFT(Données!$A30,SEARCH($B39,Données!$A30)+SUMPRODUCT(($B39:P39&lt;&gt;"")*LEN($B39:P39))+SUMPRODUCT(($B39:P39&lt;&gt;"")*1)-1),""),1,SEARCH("\",SUBSTITUTE(Données!$A30,LEFT(Données!$A30,SEARCH($B39,Données!$A30)+SUMPRODUCT(($B39:P39&lt;&gt;"")*LEN($B39:P39))+SUMPRODUCT(($B39:P39&lt;&gt;"")*1)),""))),"")</f>
        <v/>
      </c>
      <c r="R39" s="16" t="str">
        <f>IFERROR(MID(SUBSTITUTE(Données!$A30,LEFT(Données!$A30,SEARCH($B39,Données!$A30)+SUMPRODUCT(($B39:Q39&lt;&gt;"")*LEN($B39:Q39))+SUMPRODUCT(($B39:Q39&lt;&gt;"")*1)-1),""),1,SEARCH("\",SUBSTITUTE(Données!$A30,LEFT(Données!$A30,SEARCH($B39,Données!$A30)+SUMPRODUCT(($B39:Q39&lt;&gt;"")*LEN($B39:Q39))+SUMPRODUCT(($B39:Q39&lt;&gt;"")*1)),""))),"")</f>
        <v/>
      </c>
      <c r="S39" s="16" t="str">
        <f>IFERROR(MID(SUBSTITUTE(Données!$A30,LEFT(Données!$A30,SEARCH($B39,Données!$A30)+SUMPRODUCT(($B39:R39&lt;&gt;"")*LEN($B39:R39))+SUMPRODUCT(($B39:R39&lt;&gt;"")*1)-1),""),1,SEARCH("\",SUBSTITUTE(Données!$A30,LEFT(Données!$A30,SEARCH($B39,Données!$A30)+SUMPRODUCT(($B39:R39&lt;&gt;"")*LEN($B39:R39))+SUMPRODUCT(($B39:R39&lt;&gt;"")*1)),""))),"")</f>
        <v/>
      </c>
      <c r="T39" s="16" t="str">
        <f>IFERROR(MID(SUBSTITUTE(Données!$A30,LEFT(Données!$A30,SEARCH($B39,Données!$A30)+SUMPRODUCT(($B39:S39&lt;&gt;"")*LEN($B39:S39))+SUMPRODUCT(($B39:S39&lt;&gt;"")*1)-1),""),1,SEARCH("\",SUBSTITUTE(Données!$A30,LEFT(Données!$A30,SEARCH($B39,Données!$A30)+SUMPRODUCT(($B39:S39&lt;&gt;"")*LEN($B39:S39))+SUMPRODUCT(($B39:S39&lt;&gt;"")*1)),""))),"")</f>
        <v/>
      </c>
      <c r="U39" s="16" t="str">
        <f>IFERROR(MID(SUBSTITUTE(Données!$A30,LEFT(Données!$A30,SEARCH($B39,Données!$A30)+SUMPRODUCT(($B39:T39&lt;&gt;"")*LEN($B39:T39))+SUMPRODUCT(($B39:T39&lt;&gt;"")*1)-1),""),1,SEARCH("\",SUBSTITUTE(Données!$A30,LEFT(Données!$A30,SEARCH($B39,Données!$A30)+SUMPRODUCT(($B39:T39&lt;&gt;"")*LEN($B39:T39))+SUMPRODUCT(($B39:T39&lt;&gt;"")*1)),""))),"")</f>
        <v/>
      </c>
      <c r="V39" s="16" t="str">
        <f>IFERROR(MID(SUBSTITUTE(Données!$A30,LEFT(Données!$A30,SEARCH($B39,Données!$A30)+SUMPRODUCT(($B39:U39&lt;&gt;"")*LEN($B39:U39))+SUMPRODUCT(($B39:U39&lt;&gt;"")*1)-1),""),1,SEARCH("\",SUBSTITUTE(Données!$A30,LEFT(Données!$A30,SEARCH($B39,Données!$A30)+SUMPRODUCT(($B39:U39&lt;&gt;"")*LEN($B39:U39))+SUMPRODUCT(($B39:U39&lt;&gt;"")*1)),""))),"")</f>
        <v/>
      </c>
      <c r="W39" s="16" t="str">
        <f>IFERROR(MID(SUBSTITUTE(Données!$A30,LEFT(Données!$A30,SEARCH($B39,Données!$A30)+SUMPRODUCT(($B39:V39&lt;&gt;"")*LEN($B39:V39))+SUMPRODUCT(($B39:V39&lt;&gt;"")*1)-1),""),1,SEARCH("\",SUBSTITUTE(Données!$A30,LEFT(Données!$A30,SEARCH($B39,Données!$A30)+SUMPRODUCT(($B39:V39&lt;&gt;"")*LEN($B39:V39))+SUMPRODUCT(($B39:V39&lt;&gt;"")*1)),""))),"")</f>
        <v/>
      </c>
      <c r="X39" s="16" t="str">
        <f>IFERROR(MID(SUBSTITUTE(Données!$A30,LEFT(Données!$A30,SEARCH($B39,Données!$A30)+SUMPRODUCT(($B39:W39&lt;&gt;"")*LEN($B39:W39))+SUMPRODUCT(($B39:W39&lt;&gt;"")*1)-1),""),1,SEARCH("\",SUBSTITUTE(Données!$A30,LEFT(Données!$A30,SEARCH($B39,Données!$A30)+SUMPRODUCT(($B39:W39&lt;&gt;"")*LEN($B39:W39))+SUMPRODUCT(($B39:W39&lt;&gt;"")*1)),""))),"")</f>
        <v/>
      </c>
      <c r="Y39" s="16" t="str">
        <f>IFERROR(MID(SUBSTITUTE(Données!$A30,LEFT(Données!$A30,SEARCH($B39,Données!$A30)+SUMPRODUCT(($B39:X39&lt;&gt;"")*LEN($B39:X39))+SUMPRODUCT(($B39:X39&lt;&gt;"")*1)-1),""),1,SEARCH("\",SUBSTITUTE(Données!$A30,LEFT(Données!$A30,SEARCH($B39,Données!$A30)+SUMPRODUCT(($B39:X39&lt;&gt;"")*LEN($B39:X39))+SUMPRODUCT(($B39:X39&lt;&gt;"")*1)),""))),"")</f>
        <v/>
      </c>
      <c r="Z39" s="4"/>
      <c r="AA39" s="4"/>
      <c r="AB39" s="16" t="str">
        <f>IF(ISBLANK(Données!B30)," ",Données!B30)</f>
        <v>arrivées Nom1 - départs Nom1 juillet et août</v>
      </c>
      <c r="AC39" s="16">
        <f t="shared" si="3"/>
        <v>2</v>
      </c>
      <c r="AD39" s="16">
        <f>IF(ISBLANK(AB39),’ ‘,LEN(AB39))</f>
        <v>44</v>
      </c>
      <c r="AE39" s="16">
        <f t="shared" si="0"/>
        <v>44</v>
      </c>
      <c r="AF39" s="16" t="str">
        <f t="shared" si="5"/>
        <v/>
      </c>
      <c r="AG39" s="16" t="str">
        <f t="shared" si="6"/>
        <v>OK</v>
      </c>
      <c r="AH39" s="16">
        <f>IF(ISBLANK(AE39-128),’ ‘,AE39-128)</f>
        <v>-84</v>
      </c>
      <c r="AI39" s="16" t="str">
        <f>IF(ISBLANK(Données!C30)," ",Données!C30)</f>
        <v>gaussenss</v>
      </c>
      <c r="AJ39" s="8" t="str">
        <f>IF(ISBLANK(Données!D30)," ",Données!D30)</f>
        <v>21/08/2012 09:57:50</v>
      </c>
      <c r="AK39" s="16" t="str">
        <f>IF(ISBLANK(Données!E30)," ",Données!E30)</f>
        <v>gaussenss</v>
      </c>
      <c r="AL39" s="8" t="str">
        <f>IF(ISBLANK(Données!F30)," ",Données!F30)</f>
        <v>23/08/2012 14:06:27</v>
      </c>
      <c r="AM39" s="16" t="str">
        <f>IF(ISBLANK(Données!G30)," ",Données!G30)</f>
        <v>News</v>
      </c>
      <c r="AN39" s="16" t="str">
        <f>IF(ISBLANK(Données!H30)," ",Données!H30)</f>
        <v>0,05</v>
      </c>
      <c r="AO39" s="16" t="str">
        <f>IF(ISBLANK(Données!I30)," ",Données!I30)</f>
        <v>Information</v>
      </c>
      <c r="AP39" s="4" t="str">
        <f>IF(ISBLANK(Données!J30)," ",Données!J30)</f>
        <v/>
      </c>
    </row>
    <row r="40" spans="1:42" x14ac:dyDescent="0.25">
      <c r="A40" s="6" t="s">
        <v>12</v>
      </c>
      <c r="B40" s="16" t="str">
        <f>IFERROR(MID(SUBSTITUTE(Données!$A31,LEFT(Données!$A31,SEARCH($A40,Données!$A31)+SUMPRODUCT(($A40:A40&lt;&gt;"")*LEN($A40:A40))+SUMPRODUCT(($A40:A40&lt;&gt;"")*1)-1),""),1,SEARCH("\",SUBSTITUTE(Données!$A31,LEFT(Données!$A31,SEARCH($A40,Données!$A31)+SUMPRODUCT(($A40:A40&lt;&gt;"")*LEN($A40:A40))+SUMPRODUCT(($A40:A40&lt;&gt;"")*1)),""))),"")</f>
        <v>Structures</v>
      </c>
      <c r="C40" s="16" t="str">
        <f>IFERROR(MID(SUBSTITUTE(Données!$A31,LEFT(Données!$A31,SEARCH($B40,Données!$A31)+SUMPRODUCT(($B40:B40&lt;&gt;"")*LEN($B40:B40))+SUMPRODUCT(($B40:B40&lt;&gt;"")*1)-1),""),1,SEARCH("\",SUBSTITUTE(Données!$A31,LEFT(Données!$A31,SEARCH($B40,Données!$A31)+SUMPRODUCT(($B40:B40&lt;&gt;"")*LEN($B40:B40))+SUMPRODUCT(($B40:B40&lt;&gt;"")*1)),""))),"")</f>
        <v>/Nom1</v>
      </c>
      <c r="D40" s="16" t="str">
        <f>IFERROR(MID(SUBSTITUTE(Données!$A31,LEFT(Données!$A31,SEARCH($B40,Données!$A31)+SUMPRODUCT(($B40:C40&lt;&gt;"")*LEN($B40:C40))+SUMPRODUCT(($B40:C40&lt;&gt;"")*1)-1),""),1,SEARCH("\",SUBSTITUTE(Données!$A31,LEFT(Données!$A31,SEARCH($B40,Données!$A31)+SUMPRODUCT(($B40:C40&lt;&gt;"")*LEN($B40:C40))+SUMPRODUCT(($B40:C40&lt;&gt;"")*1)),""))),"")</f>
        <v>BIBLIOTHEQUE</v>
      </c>
      <c r="E40" s="16" t="str">
        <f>IFERROR(MID(SUBSTITUTE(Données!$A31,LEFT(Données!$A31,SEARCH($B40,Données!$A31)+SUMPRODUCT(($B40:D40&lt;&gt;"")*LEN($B40:D40))+SUMPRODUCT(($B40:D40&lt;&gt;"")*1)-1),""),1,SEARCH("\",SUBSTITUTE(Données!$A31,LEFT(Données!$A31,SEARCH($B40,Données!$A31)+SUMPRODUCT(($B40:D40&lt;&gt;"")*LEN($B40:D40))+SUMPRODUCT(($B40:D40&lt;&gt;"")*1)),""))),"")</f>
        <v>Actualités de la Nom1 - Page accueil Portail</v>
      </c>
      <c r="F40" s="16" t="str">
        <f>IFERROR(MID(SUBSTITUTE(Données!$A31,LEFT(Données!$A31,SEARCH($B40,Données!$A31)+SUMPRODUCT(($B40:E40&lt;&gt;"")*LEN($B40:E40))+SUMPRODUCT(($B40:E40&lt;&gt;"")*1)-1),""),1,SEARCH("\",SUBSTITUTE(Données!$A31,LEFT(Données!$A31,SEARCH($B40,Données!$A31)+SUMPRODUCT(($B40:E40&lt;&gt;"")*LEN($B40:E40))+SUMPRODUCT(($B40:E40&lt;&gt;"")*1)),""))),"")</f>
        <v/>
      </c>
      <c r="G40" s="16" t="str">
        <f>IFERROR(MID(SUBSTITUTE(Données!$A31,LEFT(Données!$A31,SEARCH($B40,Données!$A31)+SUMPRODUCT(($B40:F40&lt;&gt;"")*LEN($B40:F40))+SUMPRODUCT(($B40:F40&lt;&gt;"")*1)-1),""),1,SEARCH("\",SUBSTITUTE(Données!$A31,LEFT(Données!$A31,SEARCH($B40,Données!$A31)+SUMPRODUCT(($B40:F40&lt;&gt;"")*LEN($B40:F40))+SUMPRODUCT(($B40:F40&lt;&gt;"")*1)),""))),"")</f>
        <v/>
      </c>
      <c r="H40" s="16" t="str">
        <f>IFERROR(MID(SUBSTITUTE(Données!$A31,LEFT(Données!$A31,SEARCH($B40,Données!$A31)+SUMPRODUCT(($B40:G40&lt;&gt;"")*LEN($B40:G40))+SUMPRODUCT(($B40:G40&lt;&gt;"")*1)-1),""),1,SEARCH("\",SUBSTITUTE(Données!$A31,LEFT(Données!$A31,SEARCH($B40,Données!$A31)+SUMPRODUCT(($B40:G40&lt;&gt;"")*LEN($B40:G40))+SUMPRODUCT(($B40:G40&lt;&gt;"")*1)),""))),"")</f>
        <v/>
      </c>
      <c r="I40" s="16" t="str">
        <f>IFERROR(MID(SUBSTITUTE(Données!$A31,LEFT(Données!$A31,SEARCH($B40,Données!$A31)+SUMPRODUCT(($B40:H40&lt;&gt;"")*LEN($B40:H40))+SUMPRODUCT(($B40:H40&lt;&gt;"")*1)-1),""),1,SEARCH("\",SUBSTITUTE(Données!$A31,LEFT(Données!$A31,SEARCH($B40,Données!$A31)+SUMPRODUCT(($B40:H40&lt;&gt;"")*LEN($B40:H40))+SUMPRODUCT(($B40:H40&lt;&gt;"")*1)),""))),"")</f>
        <v/>
      </c>
      <c r="J40" s="16" t="str">
        <f>IFERROR(MID(SUBSTITUTE(Données!$A31,LEFT(Données!$A31,SEARCH($B40,Données!$A31)+SUMPRODUCT(($B40:I40&lt;&gt;"")*LEN($B40:I40))+SUMPRODUCT(($B40:I40&lt;&gt;"")*1)-1),""),1,SEARCH("\",SUBSTITUTE(Données!$A31,LEFT(Données!$A31,SEARCH($B40,Données!$A31)+SUMPRODUCT(($B40:I40&lt;&gt;"")*LEN($B40:I40))+SUMPRODUCT(($B40:I40&lt;&gt;"")*1)),""))),"")</f>
        <v/>
      </c>
      <c r="K40" s="16" t="str">
        <f>IFERROR(MID(SUBSTITUTE(Données!$A31,LEFT(Données!$A31,SEARCH($B40,Données!$A31)+SUMPRODUCT(($B40:J40&lt;&gt;"")*LEN($B40:J40))+SUMPRODUCT(($B40:J40&lt;&gt;"")*1)-1),""),1,SEARCH("\",SUBSTITUTE(Données!$A31,LEFT(Données!$A31,SEARCH($B40,Données!$A31)+SUMPRODUCT(($B40:J40&lt;&gt;"")*LEN($B40:J40))+SUMPRODUCT(($B40:J40&lt;&gt;"")*1)),""))),"")</f>
        <v/>
      </c>
      <c r="L40" s="16" t="str">
        <f>IFERROR(MID(SUBSTITUTE(Données!$A31,LEFT(Données!$A31,SEARCH($B40,Données!$A31)+SUMPRODUCT(($B40:K40&lt;&gt;"")*LEN($B40:K40))+SUMPRODUCT(($B40:K40&lt;&gt;"")*1)-1),""),1,SEARCH("\",SUBSTITUTE(Données!$A31,LEFT(Données!$A31,SEARCH($B40,Données!$A31)+SUMPRODUCT(($B40:K40&lt;&gt;"")*LEN($B40:K40))+SUMPRODUCT(($B40:K40&lt;&gt;"")*1)),""))),"")</f>
        <v/>
      </c>
      <c r="M40" s="16" t="str">
        <f>IFERROR(MID(SUBSTITUTE(Données!$A31,LEFT(Données!$A31,SEARCH($B40,Données!$A31)+SUMPRODUCT(($B40:L40&lt;&gt;"")*LEN($B40:L40))+SUMPRODUCT(($B40:L40&lt;&gt;"")*1)-1),""),1,SEARCH("\",SUBSTITUTE(Données!$A31,LEFT(Données!$A31,SEARCH($B40,Données!$A31)+SUMPRODUCT(($B40:L40&lt;&gt;"")*LEN($B40:L40))+SUMPRODUCT(($B40:L40&lt;&gt;"")*1)),""))),"")</f>
        <v/>
      </c>
      <c r="N40" s="16" t="str">
        <f>IFERROR(MID(SUBSTITUTE(Données!$A31,LEFT(Données!$A31,SEARCH($B40,Données!$A31)+SUMPRODUCT(($B40:M40&lt;&gt;"")*LEN($B40:M40))+SUMPRODUCT(($B40:M40&lt;&gt;"")*1)-1),""),1,SEARCH("\",SUBSTITUTE(Données!$A31,LEFT(Données!$A31,SEARCH($B40,Données!$A31)+SUMPRODUCT(($B40:M40&lt;&gt;"")*LEN($B40:M40))+SUMPRODUCT(($B40:M40&lt;&gt;"")*1)),""))),"")</f>
        <v/>
      </c>
      <c r="O40" s="16" t="str">
        <f>IFERROR(MID(SUBSTITUTE(Données!$A31,LEFT(Données!$A31,SEARCH($B40,Données!$A31)+SUMPRODUCT(($B40:N40&lt;&gt;"")*LEN($B40:N40))+SUMPRODUCT(($B40:N40&lt;&gt;"")*1)-1),""),1,SEARCH("\",SUBSTITUTE(Données!$A31,LEFT(Données!$A31,SEARCH($B40,Données!$A31)+SUMPRODUCT(($B40:N40&lt;&gt;"")*LEN($B40:N40))+SUMPRODUCT(($B40:N40&lt;&gt;"")*1)),""))),"")</f>
        <v/>
      </c>
      <c r="P40" s="16" t="str">
        <f>IFERROR(MID(SUBSTITUTE(Données!$A31,LEFT(Données!$A31,SEARCH($B40,Données!$A31)+SUMPRODUCT(($B40:O40&lt;&gt;"")*LEN($B40:O40))+SUMPRODUCT(($B40:O40&lt;&gt;"")*1)-1),""),1,SEARCH("\",SUBSTITUTE(Données!$A31,LEFT(Données!$A31,SEARCH($B40,Données!$A31)+SUMPRODUCT(($B40:O40&lt;&gt;"")*LEN($B40:O40))+SUMPRODUCT(($B40:O40&lt;&gt;"")*1)),""))),"")</f>
        <v/>
      </c>
      <c r="Q40" s="16" t="str">
        <f>IFERROR(MID(SUBSTITUTE(Données!$A31,LEFT(Données!$A31,SEARCH($B40,Données!$A31)+SUMPRODUCT(($B40:P40&lt;&gt;"")*LEN($B40:P40))+SUMPRODUCT(($B40:P40&lt;&gt;"")*1)-1),""),1,SEARCH("\",SUBSTITUTE(Données!$A31,LEFT(Données!$A31,SEARCH($B40,Données!$A31)+SUMPRODUCT(($B40:P40&lt;&gt;"")*LEN($B40:P40))+SUMPRODUCT(($B40:P40&lt;&gt;"")*1)),""))),"")</f>
        <v/>
      </c>
      <c r="R40" s="16" t="str">
        <f>IFERROR(MID(SUBSTITUTE(Données!$A31,LEFT(Données!$A31,SEARCH($B40,Données!$A31)+SUMPRODUCT(($B40:Q40&lt;&gt;"")*LEN($B40:Q40))+SUMPRODUCT(($B40:Q40&lt;&gt;"")*1)-1),""),1,SEARCH("\",SUBSTITUTE(Données!$A31,LEFT(Données!$A31,SEARCH($B40,Données!$A31)+SUMPRODUCT(($B40:Q40&lt;&gt;"")*LEN($B40:Q40))+SUMPRODUCT(($B40:Q40&lt;&gt;"")*1)),""))),"")</f>
        <v/>
      </c>
      <c r="S40" s="16" t="str">
        <f>IFERROR(MID(SUBSTITUTE(Données!$A31,LEFT(Données!$A31,SEARCH($B40,Données!$A31)+SUMPRODUCT(($B40:R40&lt;&gt;"")*LEN($B40:R40))+SUMPRODUCT(($B40:R40&lt;&gt;"")*1)-1),""),1,SEARCH("\",SUBSTITUTE(Données!$A31,LEFT(Données!$A31,SEARCH($B40,Données!$A31)+SUMPRODUCT(($B40:R40&lt;&gt;"")*LEN($B40:R40))+SUMPRODUCT(($B40:R40&lt;&gt;"")*1)),""))),"")</f>
        <v/>
      </c>
      <c r="T40" s="16" t="str">
        <f>IFERROR(MID(SUBSTITUTE(Données!$A31,LEFT(Données!$A31,SEARCH($B40,Données!$A31)+SUMPRODUCT(($B40:S40&lt;&gt;"")*LEN($B40:S40))+SUMPRODUCT(($B40:S40&lt;&gt;"")*1)-1),""),1,SEARCH("\",SUBSTITUTE(Données!$A31,LEFT(Données!$A31,SEARCH($B40,Données!$A31)+SUMPRODUCT(($B40:S40&lt;&gt;"")*LEN($B40:S40))+SUMPRODUCT(($B40:S40&lt;&gt;"")*1)),""))),"")</f>
        <v/>
      </c>
      <c r="U40" s="16" t="str">
        <f>IFERROR(MID(SUBSTITUTE(Données!$A31,LEFT(Données!$A31,SEARCH($B40,Données!$A31)+SUMPRODUCT(($B40:T40&lt;&gt;"")*LEN($B40:T40))+SUMPRODUCT(($B40:T40&lt;&gt;"")*1)-1),""),1,SEARCH("\",SUBSTITUTE(Données!$A31,LEFT(Données!$A31,SEARCH($B40,Données!$A31)+SUMPRODUCT(($B40:T40&lt;&gt;"")*LEN($B40:T40))+SUMPRODUCT(($B40:T40&lt;&gt;"")*1)),""))),"")</f>
        <v/>
      </c>
      <c r="V40" s="16" t="str">
        <f>IFERROR(MID(SUBSTITUTE(Données!$A31,LEFT(Données!$A31,SEARCH($B40,Données!$A31)+SUMPRODUCT(($B40:U40&lt;&gt;"")*LEN($B40:U40))+SUMPRODUCT(($B40:U40&lt;&gt;"")*1)-1),""),1,SEARCH("\",SUBSTITUTE(Données!$A31,LEFT(Données!$A31,SEARCH($B40,Données!$A31)+SUMPRODUCT(($B40:U40&lt;&gt;"")*LEN($B40:U40))+SUMPRODUCT(($B40:U40&lt;&gt;"")*1)),""))),"")</f>
        <v/>
      </c>
      <c r="W40" s="16" t="str">
        <f>IFERROR(MID(SUBSTITUTE(Données!$A31,LEFT(Données!$A31,SEARCH($B40,Données!$A31)+SUMPRODUCT(($B40:V40&lt;&gt;"")*LEN($B40:V40))+SUMPRODUCT(($B40:V40&lt;&gt;"")*1)-1),""),1,SEARCH("\",SUBSTITUTE(Données!$A31,LEFT(Données!$A31,SEARCH($B40,Données!$A31)+SUMPRODUCT(($B40:V40&lt;&gt;"")*LEN($B40:V40))+SUMPRODUCT(($B40:V40&lt;&gt;"")*1)),""))),"")</f>
        <v/>
      </c>
      <c r="X40" s="16" t="str">
        <f>IFERROR(MID(SUBSTITUTE(Données!$A31,LEFT(Données!$A31,SEARCH($B40,Données!$A31)+SUMPRODUCT(($B40:W40&lt;&gt;"")*LEN($B40:W40))+SUMPRODUCT(($B40:W40&lt;&gt;"")*1)-1),""),1,SEARCH("\",SUBSTITUTE(Données!$A31,LEFT(Données!$A31,SEARCH($B40,Données!$A31)+SUMPRODUCT(($B40:W40&lt;&gt;"")*LEN($B40:W40))+SUMPRODUCT(($B40:W40&lt;&gt;"")*1)),""))),"")</f>
        <v/>
      </c>
      <c r="Y40" s="16" t="str">
        <f>IFERROR(MID(SUBSTITUTE(Données!$A31,LEFT(Données!$A31,SEARCH($B40,Données!$A31)+SUMPRODUCT(($B40:X40&lt;&gt;"")*LEN($B40:X40))+SUMPRODUCT(($B40:X40&lt;&gt;"")*1)-1),""),1,SEARCH("\",SUBSTITUTE(Données!$A31,LEFT(Données!$A31,SEARCH($B40,Données!$A31)+SUMPRODUCT(($B40:X40&lt;&gt;"")*LEN($B40:X40))+SUMPRODUCT(($B40:X40&lt;&gt;"")*1)),""))),"")</f>
        <v/>
      </c>
      <c r="Z40" s="4"/>
      <c r="AA40" s="4"/>
      <c r="AB40" s="16" t="str">
        <f>IF(ISBLANK(Données!B31)," ",Données!B31)</f>
        <v>Avis publiés au JOUE - évolution des formulaires</v>
      </c>
      <c r="AC40" s="16">
        <f t="shared" si="3"/>
        <v>2</v>
      </c>
      <c r="AD40" s="16">
        <f>IF(ISBLANK(AB40),’ ‘,LEN(AB40))</f>
        <v>48</v>
      </c>
      <c r="AE40" s="16">
        <f t="shared" si="0"/>
        <v>44</v>
      </c>
      <c r="AF40" s="16" t="str">
        <f t="shared" si="5"/>
        <v/>
      </c>
      <c r="AG40" s="16" t="str">
        <f t="shared" si="6"/>
        <v>OK</v>
      </c>
      <c r="AH40" s="16">
        <f>IF(ISBLANK(AE40-128),’ ‘,AE40-128)</f>
        <v>-84</v>
      </c>
      <c r="AI40" s="16" t="str">
        <f>IF(ISBLANK(Données!C31)," ",Données!C31)</f>
        <v>gaussenss</v>
      </c>
      <c r="AJ40" s="8" t="str">
        <f>IF(ISBLANK(Données!D31)," ",Données!D31)</f>
        <v>19/09/2011 14:44:34</v>
      </c>
      <c r="AK40" s="16" t="str">
        <f>IF(ISBLANK(Données!E31)," ",Données!E31)</f>
        <v>gaussenss</v>
      </c>
      <c r="AL40" s="8" t="str">
        <f>IF(ISBLANK(Données!F31)," ",Données!F31)</f>
        <v>05/04/2012 11:51:25</v>
      </c>
      <c r="AM40" s="16" t="str">
        <f>IF(ISBLANK(Données!G31)," ",Données!G31)</f>
        <v>News</v>
      </c>
      <c r="AN40" s="16" t="str">
        <f>IF(ISBLANK(Données!H31)," ",Données!H31)</f>
        <v>0,05</v>
      </c>
      <c r="AO40" s="16" t="str">
        <f>IF(ISBLANK(Données!I31)," ",Données!I31)</f>
        <v>Information</v>
      </c>
      <c r="AP40" s="4" t="str">
        <f>IF(ISBLANK(Données!J31)," ",Données!J31)</f>
        <v/>
      </c>
    </row>
    <row r="41" spans="1:42" x14ac:dyDescent="0.25">
      <c r="A41" s="6" t="s">
        <v>12</v>
      </c>
      <c r="B41" s="16" t="str">
        <f>IFERROR(MID(SUBSTITUTE(Données!$A32,LEFT(Données!$A32,SEARCH($A41,Données!$A32)+SUMPRODUCT(($A41:A41&lt;&gt;"")*LEN($A41:A41))+SUMPRODUCT(($A41:A41&lt;&gt;"")*1)-1),""),1,SEARCH("\",SUBSTITUTE(Données!$A32,LEFT(Données!$A32,SEARCH($A41,Données!$A32)+SUMPRODUCT(($A41:A41&lt;&gt;"")*LEN($A41:A41))+SUMPRODUCT(($A41:A41&lt;&gt;"")*1)),""))),"")</f>
        <v>Structures</v>
      </c>
      <c r="C41" s="16" t="str">
        <f>IFERROR(MID(SUBSTITUTE(Données!$A32,LEFT(Données!$A32,SEARCH($B41,Données!$A32)+SUMPRODUCT(($B41:B41&lt;&gt;"")*LEN($B41:B41))+SUMPRODUCT(($B41:B41&lt;&gt;"")*1)-1),""),1,SEARCH("\",SUBSTITUTE(Données!$A32,LEFT(Données!$A32,SEARCH($B41,Données!$A32)+SUMPRODUCT(($B41:B41&lt;&gt;"")*LEN($B41:B41))+SUMPRODUCT(($B41:B41&lt;&gt;"")*1)),""))),"")</f>
        <v>/Nom1</v>
      </c>
      <c r="D41" s="16" t="str">
        <f>IFERROR(MID(SUBSTITUTE(Données!$A32,LEFT(Données!$A32,SEARCH($B41,Données!$A32)+SUMPRODUCT(($B41:C41&lt;&gt;"")*LEN($B41:C41))+SUMPRODUCT(($B41:C41&lt;&gt;"")*1)-1),""),1,SEARCH("\",SUBSTITUTE(Données!$A32,LEFT(Données!$A32,SEARCH($B41,Données!$A32)+SUMPRODUCT(($B41:C41&lt;&gt;"")*LEN($B41:C41))+SUMPRODUCT(($B41:C41&lt;&gt;"")*1)),""))),"")</f>
        <v>BIBLIOTHEQUE</v>
      </c>
      <c r="E41" s="16" t="str">
        <f>IFERROR(MID(SUBSTITUTE(Données!$A32,LEFT(Données!$A32,SEARCH($B41,Données!$A32)+SUMPRODUCT(($B41:D41&lt;&gt;"")*LEN($B41:D41))+SUMPRODUCT(($B41:D41&lt;&gt;"")*1)-1),""),1,SEARCH("\",SUBSTITUTE(Données!$A32,LEFT(Données!$A32,SEARCH($B41,Données!$A32)+SUMPRODUCT(($B41:D41&lt;&gt;"")*LEN($B41:D41))+SUMPRODUCT(($B41:D41&lt;&gt;"")*1)),""))),"")</f>
        <v>Actualités de la Nom1 - Page accueil Portail</v>
      </c>
      <c r="F41" s="16" t="str">
        <f>IFERROR(MID(SUBSTITUTE(Données!$A32,LEFT(Données!$A32,SEARCH($B41,Données!$A32)+SUMPRODUCT(($B41:E41&lt;&gt;"")*LEN($B41:E41))+SUMPRODUCT(($B41:E41&lt;&gt;"")*1)-1),""),1,SEARCH("\",SUBSTITUTE(Données!$A32,LEFT(Données!$A32,SEARCH($B41,Données!$A32)+SUMPRODUCT(($B41:E41&lt;&gt;"")*LEN($B41:E41))+SUMPRODUCT(($B41:E41&lt;&gt;"")*1)),""))),"")</f>
        <v/>
      </c>
      <c r="G41" s="16" t="str">
        <f>IFERROR(MID(SUBSTITUTE(Données!$A32,LEFT(Données!$A32,SEARCH($B41,Données!$A32)+SUMPRODUCT(($B41:F41&lt;&gt;"")*LEN($B41:F41))+SUMPRODUCT(($B41:F41&lt;&gt;"")*1)-1),""),1,SEARCH("\",SUBSTITUTE(Données!$A32,LEFT(Données!$A32,SEARCH($B41,Données!$A32)+SUMPRODUCT(($B41:F41&lt;&gt;"")*LEN($B41:F41))+SUMPRODUCT(($B41:F41&lt;&gt;"")*1)),""))),"")</f>
        <v/>
      </c>
      <c r="H41" s="16" t="str">
        <f>IFERROR(MID(SUBSTITUTE(Données!$A32,LEFT(Données!$A32,SEARCH($B41,Données!$A32)+SUMPRODUCT(($B41:G41&lt;&gt;"")*LEN($B41:G41))+SUMPRODUCT(($B41:G41&lt;&gt;"")*1)-1),""),1,SEARCH("\",SUBSTITUTE(Données!$A32,LEFT(Données!$A32,SEARCH($B41,Données!$A32)+SUMPRODUCT(($B41:G41&lt;&gt;"")*LEN($B41:G41))+SUMPRODUCT(($B41:G41&lt;&gt;"")*1)),""))),"")</f>
        <v/>
      </c>
      <c r="I41" s="16" t="str">
        <f>IFERROR(MID(SUBSTITUTE(Données!$A32,LEFT(Données!$A32,SEARCH($B41,Données!$A32)+SUMPRODUCT(($B41:H41&lt;&gt;"")*LEN($B41:H41))+SUMPRODUCT(($B41:H41&lt;&gt;"")*1)-1),""),1,SEARCH("\",SUBSTITUTE(Données!$A32,LEFT(Données!$A32,SEARCH($B41,Données!$A32)+SUMPRODUCT(($B41:H41&lt;&gt;"")*LEN($B41:H41))+SUMPRODUCT(($B41:H41&lt;&gt;"")*1)),""))),"")</f>
        <v/>
      </c>
      <c r="J41" s="16" t="str">
        <f>IFERROR(MID(SUBSTITUTE(Données!$A32,LEFT(Données!$A32,SEARCH($B41,Données!$A32)+SUMPRODUCT(($B41:I41&lt;&gt;"")*LEN($B41:I41))+SUMPRODUCT(($B41:I41&lt;&gt;"")*1)-1),""),1,SEARCH("\",SUBSTITUTE(Données!$A32,LEFT(Données!$A32,SEARCH($B41,Données!$A32)+SUMPRODUCT(($B41:I41&lt;&gt;"")*LEN($B41:I41))+SUMPRODUCT(($B41:I41&lt;&gt;"")*1)),""))),"")</f>
        <v/>
      </c>
      <c r="K41" s="16" t="str">
        <f>IFERROR(MID(SUBSTITUTE(Données!$A32,LEFT(Données!$A32,SEARCH($B41,Données!$A32)+SUMPRODUCT(($B41:J41&lt;&gt;"")*LEN($B41:J41))+SUMPRODUCT(($B41:J41&lt;&gt;"")*1)-1),""),1,SEARCH("\",SUBSTITUTE(Données!$A32,LEFT(Données!$A32,SEARCH($B41,Données!$A32)+SUMPRODUCT(($B41:J41&lt;&gt;"")*LEN($B41:J41))+SUMPRODUCT(($B41:J41&lt;&gt;"")*1)),""))),"")</f>
        <v/>
      </c>
      <c r="L41" s="16" t="str">
        <f>IFERROR(MID(SUBSTITUTE(Données!$A32,LEFT(Données!$A32,SEARCH($B41,Données!$A32)+SUMPRODUCT(($B41:K41&lt;&gt;"")*LEN($B41:K41))+SUMPRODUCT(($B41:K41&lt;&gt;"")*1)-1),""),1,SEARCH("\",SUBSTITUTE(Données!$A32,LEFT(Données!$A32,SEARCH($B41,Données!$A32)+SUMPRODUCT(($B41:K41&lt;&gt;"")*LEN($B41:K41))+SUMPRODUCT(($B41:K41&lt;&gt;"")*1)),""))),"")</f>
        <v/>
      </c>
      <c r="M41" s="16" t="str">
        <f>IFERROR(MID(SUBSTITUTE(Données!$A32,LEFT(Données!$A32,SEARCH($B41,Données!$A32)+SUMPRODUCT(($B41:L41&lt;&gt;"")*LEN($B41:L41))+SUMPRODUCT(($B41:L41&lt;&gt;"")*1)-1),""),1,SEARCH("\",SUBSTITUTE(Données!$A32,LEFT(Données!$A32,SEARCH($B41,Données!$A32)+SUMPRODUCT(($B41:L41&lt;&gt;"")*LEN($B41:L41))+SUMPRODUCT(($B41:L41&lt;&gt;"")*1)),""))),"")</f>
        <v/>
      </c>
      <c r="N41" s="16" t="str">
        <f>IFERROR(MID(SUBSTITUTE(Données!$A32,LEFT(Données!$A32,SEARCH($B41,Données!$A32)+SUMPRODUCT(($B41:M41&lt;&gt;"")*LEN($B41:M41))+SUMPRODUCT(($B41:M41&lt;&gt;"")*1)-1),""),1,SEARCH("\",SUBSTITUTE(Données!$A32,LEFT(Données!$A32,SEARCH($B41,Données!$A32)+SUMPRODUCT(($B41:M41&lt;&gt;"")*LEN($B41:M41))+SUMPRODUCT(($B41:M41&lt;&gt;"")*1)),""))),"")</f>
        <v/>
      </c>
      <c r="O41" s="16" t="str">
        <f>IFERROR(MID(SUBSTITUTE(Données!$A32,LEFT(Données!$A32,SEARCH($B41,Données!$A32)+SUMPRODUCT(($B41:N41&lt;&gt;"")*LEN($B41:N41))+SUMPRODUCT(($B41:N41&lt;&gt;"")*1)-1),""),1,SEARCH("\",SUBSTITUTE(Données!$A32,LEFT(Données!$A32,SEARCH($B41,Données!$A32)+SUMPRODUCT(($B41:N41&lt;&gt;"")*LEN($B41:N41))+SUMPRODUCT(($B41:N41&lt;&gt;"")*1)),""))),"")</f>
        <v/>
      </c>
      <c r="P41" s="16" t="str">
        <f>IFERROR(MID(SUBSTITUTE(Données!$A32,LEFT(Données!$A32,SEARCH($B41,Données!$A32)+SUMPRODUCT(($B41:O41&lt;&gt;"")*LEN($B41:O41))+SUMPRODUCT(($B41:O41&lt;&gt;"")*1)-1),""),1,SEARCH("\",SUBSTITUTE(Données!$A32,LEFT(Données!$A32,SEARCH($B41,Données!$A32)+SUMPRODUCT(($B41:O41&lt;&gt;"")*LEN($B41:O41))+SUMPRODUCT(($B41:O41&lt;&gt;"")*1)),""))),"")</f>
        <v/>
      </c>
      <c r="Q41" s="16" t="str">
        <f>IFERROR(MID(SUBSTITUTE(Données!$A32,LEFT(Données!$A32,SEARCH($B41,Données!$A32)+SUMPRODUCT(($B41:P41&lt;&gt;"")*LEN($B41:P41))+SUMPRODUCT(($B41:P41&lt;&gt;"")*1)-1),""),1,SEARCH("\",SUBSTITUTE(Données!$A32,LEFT(Données!$A32,SEARCH($B41,Données!$A32)+SUMPRODUCT(($B41:P41&lt;&gt;"")*LEN($B41:P41))+SUMPRODUCT(($B41:P41&lt;&gt;"")*1)),""))),"")</f>
        <v/>
      </c>
      <c r="R41" s="16" t="str">
        <f>IFERROR(MID(SUBSTITUTE(Données!$A32,LEFT(Données!$A32,SEARCH($B41,Données!$A32)+SUMPRODUCT(($B41:Q41&lt;&gt;"")*LEN($B41:Q41))+SUMPRODUCT(($B41:Q41&lt;&gt;"")*1)-1),""),1,SEARCH("\",SUBSTITUTE(Données!$A32,LEFT(Données!$A32,SEARCH($B41,Données!$A32)+SUMPRODUCT(($B41:Q41&lt;&gt;"")*LEN($B41:Q41))+SUMPRODUCT(($B41:Q41&lt;&gt;"")*1)),""))),"")</f>
        <v/>
      </c>
      <c r="S41" s="16" t="str">
        <f>IFERROR(MID(SUBSTITUTE(Données!$A32,LEFT(Données!$A32,SEARCH($B41,Données!$A32)+SUMPRODUCT(($B41:R41&lt;&gt;"")*LEN($B41:R41))+SUMPRODUCT(($B41:R41&lt;&gt;"")*1)-1),""),1,SEARCH("\",SUBSTITUTE(Données!$A32,LEFT(Données!$A32,SEARCH($B41,Données!$A32)+SUMPRODUCT(($B41:R41&lt;&gt;"")*LEN($B41:R41))+SUMPRODUCT(($B41:R41&lt;&gt;"")*1)),""))),"")</f>
        <v/>
      </c>
      <c r="T41" s="16" t="str">
        <f>IFERROR(MID(SUBSTITUTE(Données!$A32,LEFT(Données!$A32,SEARCH($B41,Données!$A32)+SUMPRODUCT(($B41:S41&lt;&gt;"")*LEN($B41:S41))+SUMPRODUCT(($B41:S41&lt;&gt;"")*1)-1),""),1,SEARCH("\",SUBSTITUTE(Données!$A32,LEFT(Données!$A32,SEARCH($B41,Données!$A32)+SUMPRODUCT(($B41:S41&lt;&gt;"")*LEN($B41:S41))+SUMPRODUCT(($B41:S41&lt;&gt;"")*1)),""))),"")</f>
        <v/>
      </c>
      <c r="U41" s="16" t="str">
        <f>IFERROR(MID(SUBSTITUTE(Données!$A32,LEFT(Données!$A32,SEARCH($B41,Données!$A32)+SUMPRODUCT(($B41:T41&lt;&gt;"")*LEN($B41:T41))+SUMPRODUCT(($B41:T41&lt;&gt;"")*1)-1),""),1,SEARCH("\",SUBSTITUTE(Données!$A32,LEFT(Données!$A32,SEARCH($B41,Données!$A32)+SUMPRODUCT(($B41:T41&lt;&gt;"")*LEN($B41:T41))+SUMPRODUCT(($B41:T41&lt;&gt;"")*1)),""))),"")</f>
        <v/>
      </c>
      <c r="V41" s="16" t="str">
        <f>IFERROR(MID(SUBSTITUTE(Données!$A32,LEFT(Données!$A32,SEARCH($B41,Données!$A32)+SUMPRODUCT(($B41:U41&lt;&gt;"")*LEN($B41:U41))+SUMPRODUCT(($B41:U41&lt;&gt;"")*1)-1),""),1,SEARCH("\",SUBSTITUTE(Données!$A32,LEFT(Données!$A32,SEARCH($B41,Données!$A32)+SUMPRODUCT(($B41:U41&lt;&gt;"")*LEN($B41:U41))+SUMPRODUCT(($B41:U41&lt;&gt;"")*1)),""))),"")</f>
        <v/>
      </c>
      <c r="W41" s="16" t="str">
        <f>IFERROR(MID(SUBSTITUTE(Données!$A32,LEFT(Données!$A32,SEARCH($B41,Données!$A32)+SUMPRODUCT(($B41:V41&lt;&gt;"")*LEN($B41:V41))+SUMPRODUCT(($B41:V41&lt;&gt;"")*1)-1),""),1,SEARCH("\",SUBSTITUTE(Données!$A32,LEFT(Données!$A32,SEARCH($B41,Données!$A32)+SUMPRODUCT(($B41:V41&lt;&gt;"")*LEN($B41:V41))+SUMPRODUCT(($B41:V41&lt;&gt;"")*1)),""))),"")</f>
        <v/>
      </c>
      <c r="X41" s="16" t="str">
        <f>IFERROR(MID(SUBSTITUTE(Données!$A32,LEFT(Données!$A32,SEARCH($B41,Données!$A32)+SUMPRODUCT(($B41:W41&lt;&gt;"")*LEN($B41:W41))+SUMPRODUCT(($B41:W41&lt;&gt;"")*1)-1),""),1,SEARCH("\",SUBSTITUTE(Données!$A32,LEFT(Données!$A32,SEARCH($B41,Données!$A32)+SUMPRODUCT(($B41:W41&lt;&gt;"")*LEN($B41:W41))+SUMPRODUCT(($B41:W41&lt;&gt;"")*1)),""))),"")</f>
        <v/>
      </c>
      <c r="Y41" s="16" t="str">
        <f>IFERROR(MID(SUBSTITUTE(Données!$A32,LEFT(Données!$A32,SEARCH($B41,Données!$A32)+SUMPRODUCT(($B41:X41&lt;&gt;"")*LEN($B41:X41))+SUMPRODUCT(($B41:X41&lt;&gt;"")*1)-1),""),1,SEARCH("\",SUBSTITUTE(Données!$A32,LEFT(Données!$A32,SEARCH($B41,Données!$A32)+SUMPRODUCT(($B41:X41&lt;&gt;"")*LEN($B41:X41))+SUMPRODUCT(($B41:X41&lt;&gt;"")*1)),""))),"")</f>
        <v/>
      </c>
      <c r="Z41" s="4"/>
      <c r="AA41" s="4"/>
      <c r="AB41" s="16" t="str">
        <f>IF(ISBLANK(Données!B32)," ",Données!B32)</f>
        <v>calendrier des Pré-CIMs et CIMs 2012</v>
      </c>
      <c r="AC41" s="16">
        <f t="shared" si="3"/>
        <v>2</v>
      </c>
      <c r="AD41" s="16">
        <f>IF(ISBLANK(AB41),’ ‘,LEN(AB41))</f>
        <v>36</v>
      </c>
      <c r="AE41" s="16">
        <f t="shared" si="0"/>
        <v>44</v>
      </c>
      <c r="AF41" s="16" t="str">
        <f t="shared" si="5"/>
        <v/>
      </c>
      <c r="AG41" s="16" t="str">
        <f t="shared" si="6"/>
        <v>OK</v>
      </c>
      <c r="AH41" s="16">
        <f>IF(ISBLANK(AE41-128),’ ‘,AE41-128)</f>
        <v>-84</v>
      </c>
      <c r="AI41" s="16" t="str">
        <f>IF(ISBLANK(Données!C32)," ",Données!C32)</f>
        <v>gaussenss</v>
      </c>
      <c r="AJ41" s="8" t="str">
        <f>IF(ISBLANK(Données!D32)," ",Données!D32)</f>
        <v>13/12/2011 12:27:35</v>
      </c>
      <c r="AK41" s="16" t="str">
        <f>IF(ISBLANK(Données!E32)," ",Données!E32)</f>
        <v>gaussenss</v>
      </c>
      <c r="AL41" s="8" t="str">
        <f>IF(ISBLANK(Données!F32)," ",Données!F32)</f>
        <v>30/08/2012 09:26:00</v>
      </c>
      <c r="AM41" s="16" t="str">
        <f>IF(ISBLANK(Données!G32)," ",Données!G32)</f>
        <v>News</v>
      </c>
      <c r="AN41" s="16" t="str">
        <f>IF(ISBLANK(Données!H32)," ",Données!H32)</f>
        <v>0,05</v>
      </c>
      <c r="AO41" s="16" t="str">
        <f>IF(ISBLANK(Données!I32)," ",Données!I32)</f>
        <v>Information</v>
      </c>
      <c r="AP41" s="4" t="str">
        <f>IF(ISBLANK(Données!J32)," ",Données!J32)</f>
        <v/>
      </c>
    </row>
    <row r="42" spans="1:42" x14ac:dyDescent="0.25">
      <c r="A42" s="6" t="s">
        <v>12</v>
      </c>
      <c r="B42" s="16" t="str">
        <f>IFERROR(MID(SUBSTITUTE(Données!$A33,LEFT(Données!$A33,SEARCH($A42,Données!$A33)+SUMPRODUCT(($A42:A42&lt;&gt;"")*LEN($A42:A42))+SUMPRODUCT(($A42:A42&lt;&gt;"")*1)-1),""),1,SEARCH("\",SUBSTITUTE(Données!$A33,LEFT(Données!$A33,SEARCH($A42,Données!$A33)+SUMPRODUCT(($A42:A42&lt;&gt;"")*LEN($A42:A42))+SUMPRODUCT(($A42:A42&lt;&gt;"")*1)),""))),"")</f>
        <v>Structures</v>
      </c>
      <c r="C42" s="16" t="str">
        <f>IFERROR(MID(SUBSTITUTE(Données!$A33,LEFT(Données!$A33,SEARCH($B42,Données!$A33)+SUMPRODUCT(($B42:B42&lt;&gt;"")*LEN($B42:B42))+SUMPRODUCT(($B42:B42&lt;&gt;"")*1)-1),""),1,SEARCH("\",SUBSTITUTE(Données!$A33,LEFT(Données!$A33,SEARCH($B42,Données!$A33)+SUMPRODUCT(($B42:B42&lt;&gt;"")*LEN($B42:B42))+SUMPRODUCT(($B42:B42&lt;&gt;"")*1)),""))),"")</f>
        <v>/Nom1</v>
      </c>
      <c r="D42" s="16" t="str">
        <f>IFERROR(MID(SUBSTITUTE(Données!$A33,LEFT(Données!$A33,SEARCH($B42,Données!$A33)+SUMPRODUCT(($B42:C42&lt;&gt;"")*LEN($B42:C42))+SUMPRODUCT(($B42:C42&lt;&gt;"")*1)-1),""),1,SEARCH("\",SUBSTITUTE(Données!$A33,LEFT(Données!$A33,SEARCH($B42,Données!$A33)+SUMPRODUCT(($B42:C42&lt;&gt;"")*LEN($B42:C42))+SUMPRODUCT(($B42:C42&lt;&gt;"")*1)),""))),"")</f>
        <v>BIBLIOTHEQUE</v>
      </c>
      <c r="E42" s="16" t="str">
        <f>IFERROR(MID(SUBSTITUTE(Données!$A33,LEFT(Données!$A33,SEARCH($B42,Données!$A33)+SUMPRODUCT(($B42:D42&lt;&gt;"")*LEN($B42:D42))+SUMPRODUCT(($B42:D42&lt;&gt;"")*1)-1),""),1,SEARCH("\",SUBSTITUTE(Données!$A33,LEFT(Données!$A33,SEARCH($B42,Données!$A33)+SUMPRODUCT(($B42:D42&lt;&gt;"")*LEN($B42:D42))+SUMPRODUCT(($B42:D42&lt;&gt;"")*1)),""))),"")</f>
        <v>Actualités de la Nom1 - Page accueil Portail</v>
      </c>
      <c r="F42" s="16" t="str">
        <f>IFERROR(MID(SUBSTITUTE(Données!$A33,LEFT(Données!$A33,SEARCH($B42,Données!$A33)+SUMPRODUCT(($B42:E42&lt;&gt;"")*LEN($B42:E42))+SUMPRODUCT(($B42:E42&lt;&gt;"")*1)-1),""),1,SEARCH("\",SUBSTITUTE(Données!$A33,LEFT(Données!$A33,SEARCH($B42,Données!$A33)+SUMPRODUCT(($B42:E42&lt;&gt;"")*LEN($B42:E42))+SUMPRODUCT(($B42:E42&lt;&gt;"")*1)),""))),"")</f>
        <v>calendrier des Pré-CIMs et CIMs 2012</v>
      </c>
      <c r="G42" s="16" t="str">
        <f>IFERROR(MID(SUBSTITUTE(Données!$A33,LEFT(Données!$A33,SEARCH($B42,Données!$A33)+SUMPRODUCT(($B42:F42&lt;&gt;"")*LEN($B42:F42))+SUMPRODUCT(($B42:F42&lt;&gt;"")*1)-1),""),1,SEARCH("\",SUBSTITUTE(Données!$A33,LEFT(Données!$A33,SEARCH($B42,Données!$A33)+SUMPRODUCT(($B42:F42&lt;&gt;"")*LEN($B42:F42))+SUMPRODUCT(($B42:F42&lt;&gt;"")*1)),""))),"")</f>
        <v/>
      </c>
      <c r="H42" s="16" t="str">
        <f>IFERROR(MID(SUBSTITUTE(Données!$A33,LEFT(Données!$A33,SEARCH($B42,Données!$A33)+SUMPRODUCT(($B42:G42&lt;&gt;"")*LEN($B42:G42))+SUMPRODUCT(($B42:G42&lt;&gt;"")*1)-1),""),1,SEARCH("\",SUBSTITUTE(Données!$A33,LEFT(Données!$A33,SEARCH($B42,Données!$A33)+SUMPRODUCT(($B42:G42&lt;&gt;"")*LEN($B42:G42))+SUMPRODUCT(($B42:G42&lt;&gt;"")*1)),""))),"")</f>
        <v/>
      </c>
      <c r="I42" s="16" t="str">
        <f>IFERROR(MID(SUBSTITUTE(Données!$A33,LEFT(Données!$A33,SEARCH($B42,Données!$A33)+SUMPRODUCT(($B42:H42&lt;&gt;"")*LEN($B42:H42))+SUMPRODUCT(($B42:H42&lt;&gt;"")*1)-1),""),1,SEARCH("\",SUBSTITUTE(Données!$A33,LEFT(Données!$A33,SEARCH($B42,Données!$A33)+SUMPRODUCT(($B42:H42&lt;&gt;"")*LEN($B42:H42))+SUMPRODUCT(($B42:H42&lt;&gt;"")*1)),""))),"")</f>
        <v/>
      </c>
      <c r="J42" s="16" t="str">
        <f>IFERROR(MID(SUBSTITUTE(Données!$A33,LEFT(Données!$A33,SEARCH($B42,Données!$A33)+SUMPRODUCT(($B42:I42&lt;&gt;"")*LEN($B42:I42))+SUMPRODUCT(($B42:I42&lt;&gt;"")*1)-1),""),1,SEARCH("\",SUBSTITUTE(Données!$A33,LEFT(Données!$A33,SEARCH($B42,Données!$A33)+SUMPRODUCT(($B42:I42&lt;&gt;"")*LEN($B42:I42))+SUMPRODUCT(($B42:I42&lt;&gt;"")*1)),""))),"")</f>
        <v/>
      </c>
      <c r="K42" s="16" t="str">
        <f>IFERROR(MID(SUBSTITUTE(Données!$A33,LEFT(Données!$A33,SEARCH($B42,Données!$A33)+SUMPRODUCT(($B42:J42&lt;&gt;"")*LEN($B42:J42))+SUMPRODUCT(($B42:J42&lt;&gt;"")*1)-1),""),1,SEARCH("\",SUBSTITUTE(Données!$A33,LEFT(Données!$A33,SEARCH($B42,Données!$A33)+SUMPRODUCT(($B42:J42&lt;&gt;"")*LEN($B42:J42))+SUMPRODUCT(($B42:J42&lt;&gt;"")*1)),""))),"")</f>
        <v/>
      </c>
      <c r="L42" s="16" t="str">
        <f>IFERROR(MID(SUBSTITUTE(Données!$A33,LEFT(Données!$A33,SEARCH($B42,Données!$A33)+SUMPRODUCT(($B42:K42&lt;&gt;"")*LEN($B42:K42))+SUMPRODUCT(($B42:K42&lt;&gt;"")*1)-1),""),1,SEARCH("\",SUBSTITUTE(Données!$A33,LEFT(Données!$A33,SEARCH($B42,Données!$A33)+SUMPRODUCT(($B42:K42&lt;&gt;"")*LEN($B42:K42))+SUMPRODUCT(($B42:K42&lt;&gt;"")*1)),""))),"")</f>
        <v/>
      </c>
      <c r="M42" s="16" t="str">
        <f>IFERROR(MID(SUBSTITUTE(Données!$A33,LEFT(Données!$A33,SEARCH($B42,Données!$A33)+SUMPRODUCT(($B42:L42&lt;&gt;"")*LEN($B42:L42))+SUMPRODUCT(($B42:L42&lt;&gt;"")*1)-1),""),1,SEARCH("\",SUBSTITUTE(Données!$A33,LEFT(Données!$A33,SEARCH($B42,Données!$A33)+SUMPRODUCT(($B42:L42&lt;&gt;"")*LEN($B42:L42))+SUMPRODUCT(($B42:L42&lt;&gt;"")*1)),""))),"")</f>
        <v/>
      </c>
      <c r="N42" s="16" t="str">
        <f>IFERROR(MID(SUBSTITUTE(Données!$A33,LEFT(Données!$A33,SEARCH($B42,Données!$A33)+SUMPRODUCT(($B42:M42&lt;&gt;"")*LEN($B42:M42))+SUMPRODUCT(($B42:M42&lt;&gt;"")*1)-1),""),1,SEARCH("\",SUBSTITUTE(Données!$A33,LEFT(Données!$A33,SEARCH($B42,Données!$A33)+SUMPRODUCT(($B42:M42&lt;&gt;"")*LEN($B42:M42))+SUMPRODUCT(($B42:M42&lt;&gt;"")*1)),""))),"")</f>
        <v/>
      </c>
      <c r="O42" s="16" t="str">
        <f>IFERROR(MID(SUBSTITUTE(Données!$A33,LEFT(Données!$A33,SEARCH($B42,Données!$A33)+SUMPRODUCT(($B42:N42&lt;&gt;"")*LEN($B42:N42))+SUMPRODUCT(($B42:N42&lt;&gt;"")*1)-1),""),1,SEARCH("\",SUBSTITUTE(Données!$A33,LEFT(Données!$A33,SEARCH($B42,Données!$A33)+SUMPRODUCT(($B42:N42&lt;&gt;"")*LEN($B42:N42))+SUMPRODUCT(($B42:N42&lt;&gt;"")*1)),""))),"")</f>
        <v/>
      </c>
      <c r="P42" s="16" t="str">
        <f>IFERROR(MID(SUBSTITUTE(Données!$A33,LEFT(Données!$A33,SEARCH($B42,Données!$A33)+SUMPRODUCT(($B42:O42&lt;&gt;"")*LEN($B42:O42))+SUMPRODUCT(($B42:O42&lt;&gt;"")*1)-1),""),1,SEARCH("\",SUBSTITUTE(Données!$A33,LEFT(Données!$A33,SEARCH($B42,Données!$A33)+SUMPRODUCT(($B42:O42&lt;&gt;"")*LEN($B42:O42))+SUMPRODUCT(($B42:O42&lt;&gt;"")*1)),""))),"")</f>
        <v/>
      </c>
      <c r="Q42" s="16" t="str">
        <f>IFERROR(MID(SUBSTITUTE(Données!$A33,LEFT(Données!$A33,SEARCH($B42,Données!$A33)+SUMPRODUCT(($B42:P42&lt;&gt;"")*LEN($B42:P42))+SUMPRODUCT(($B42:P42&lt;&gt;"")*1)-1),""),1,SEARCH("\",SUBSTITUTE(Données!$A33,LEFT(Données!$A33,SEARCH($B42,Données!$A33)+SUMPRODUCT(($B42:P42&lt;&gt;"")*LEN($B42:P42))+SUMPRODUCT(($B42:P42&lt;&gt;"")*1)),""))),"")</f>
        <v/>
      </c>
      <c r="R42" s="16" t="str">
        <f>IFERROR(MID(SUBSTITUTE(Données!$A33,LEFT(Données!$A33,SEARCH($B42,Données!$A33)+SUMPRODUCT(($B42:Q42&lt;&gt;"")*LEN($B42:Q42))+SUMPRODUCT(($B42:Q42&lt;&gt;"")*1)-1),""),1,SEARCH("\",SUBSTITUTE(Données!$A33,LEFT(Données!$A33,SEARCH($B42,Données!$A33)+SUMPRODUCT(($B42:Q42&lt;&gt;"")*LEN($B42:Q42))+SUMPRODUCT(($B42:Q42&lt;&gt;"")*1)),""))),"")</f>
        <v/>
      </c>
      <c r="S42" s="16" t="str">
        <f>IFERROR(MID(SUBSTITUTE(Données!$A33,LEFT(Données!$A33,SEARCH($B42,Données!$A33)+SUMPRODUCT(($B42:R42&lt;&gt;"")*LEN($B42:R42))+SUMPRODUCT(($B42:R42&lt;&gt;"")*1)-1),""),1,SEARCH("\",SUBSTITUTE(Données!$A33,LEFT(Données!$A33,SEARCH($B42,Données!$A33)+SUMPRODUCT(($B42:R42&lt;&gt;"")*LEN($B42:R42))+SUMPRODUCT(($B42:R42&lt;&gt;"")*1)),""))),"")</f>
        <v/>
      </c>
      <c r="T42" s="16" t="str">
        <f>IFERROR(MID(SUBSTITUTE(Données!$A33,LEFT(Données!$A33,SEARCH($B42,Données!$A33)+SUMPRODUCT(($B42:S42&lt;&gt;"")*LEN($B42:S42))+SUMPRODUCT(($B42:S42&lt;&gt;"")*1)-1),""),1,SEARCH("\",SUBSTITUTE(Données!$A33,LEFT(Données!$A33,SEARCH($B42,Données!$A33)+SUMPRODUCT(($B42:S42&lt;&gt;"")*LEN($B42:S42))+SUMPRODUCT(($B42:S42&lt;&gt;"")*1)),""))),"")</f>
        <v/>
      </c>
      <c r="U42" s="16" t="str">
        <f>IFERROR(MID(SUBSTITUTE(Données!$A33,LEFT(Données!$A33,SEARCH($B42,Données!$A33)+SUMPRODUCT(($B42:T42&lt;&gt;"")*LEN($B42:T42))+SUMPRODUCT(($B42:T42&lt;&gt;"")*1)-1),""),1,SEARCH("\",SUBSTITUTE(Données!$A33,LEFT(Données!$A33,SEARCH($B42,Données!$A33)+SUMPRODUCT(($B42:T42&lt;&gt;"")*LEN($B42:T42))+SUMPRODUCT(($B42:T42&lt;&gt;"")*1)),""))),"")</f>
        <v/>
      </c>
      <c r="V42" s="16" t="str">
        <f>IFERROR(MID(SUBSTITUTE(Données!$A33,LEFT(Données!$A33,SEARCH($B42,Données!$A33)+SUMPRODUCT(($B42:U42&lt;&gt;"")*LEN($B42:U42))+SUMPRODUCT(($B42:U42&lt;&gt;"")*1)-1),""),1,SEARCH("\",SUBSTITUTE(Données!$A33,LEFT(Données!$A33,SEARCH($B42,Données!$A33)+SUMPRODUCT(($B42:U42&lt;&gt;"")*LEN($B42:U42))+SUMPRODUCT(($B42:U42&lt;&gt;"")*1)),""))),"")</f>
        <v/>
      </c>
      <c r="W42" s="16" t="str">
        <f>IFERROR(MID(SUBSTITUTE(Données!$A33,LEFT(Données!$A33,SEARCH($B42,Données!$A33)+SUMPRODUCT(($B42:V42&lt;&gt;"")*LEN($B42:V42))+SUMPRODUCT(($B42:V42&lt;&gt;"")*1)-1),""),1,SEARCH("\",SUBSTITUTE(Données!$A33,LEFT(Données!$A33,SEARCH($B42,Données!$A33)+SUMPRODUCT(($B42:V42&lt;&gt;"")*LEN($B42:V42))+SUMPRODUCT(($B42:V42&lt;&gt;"")*1)),""))),"")</f>
        <v/>
      </c>
      <c r="X42" s="16" t="str">
        <f>IFERROR(MID(SUBSTITUTE(Données!$A33,LEFT(Données!$A33,SEARCH($B42,Données!$A33)+SUMPRODUCT(($B42:W42&lt;&gt;"")*LEN($B42:W42))+SUMPRODUCT(($B42:W42&lt;&gt;"")*1)-1),""),1,SEARCH("\",SUBSTITUTE(Données!$A33,LEFT(Données!$A33,SEARCH($B42,Données!$A33)+SUMPRODUCT(($B42:W42&lt;&gt;"")*LEN($B42:W42))+SUMPRODUCT(($B42:W42&lt;&gt;"")*1)),""))),"")</f>
        <v/>
      </c>
      <c r="Y42" s="16" t="str">
        <f>IFERROR(MID(SUBSTITUTE(Données!$A33,LEFT(Données!$A33,SEARCH($B42,Données!$A33)+SUMPRODUCT(($B42:X42&lt;&gt;"")*LEN($B42:X42))+SUMPRODUCT(($B42:X42&lt;&gt;"")*1)-1),""),1,SEARCH("\",SUBSTITUTE(Données!$A33,LEFT(Données!$A33,SEARCH($B42,Données!$A33)+SUMPRODUCT(($B42:X42&lt;&gt;"")*LEN($B42:X42))+SUMPRODUCT(($B42:X42&lt;&gt;"")*1)),""))),"")</f>
        <v/>
      </c>
      <c r="Z42" s="4"/>
      <c r="AA42" s="4"/>
      <c r="AB42" s="16" t="str">
        <f>IF(ISBLANK(Données!B33)," ",Données!B33)</f>
        <v>Calendrier</v>
      </c>
      <c r="AC42" s="16">
        <f t="shared" si="3"/>
        <v>3</v>
      </c>
      <c r="AD42" s="16">
        <f>IF(ISBLANK(AB42),’ ‘,LEN(AB42))</f>
        <v>10</v>
      </c>
      <c r="AE42" s="16">
        <f t="shared" si="0"/>
        <v>80</v>
      </c>
      <c r="AF42" s="16" t="str">
        <f t="shared" si="5"/>
        <v/>
      </c>
      <c r="AG42" s="16" t="str">
        <f t="shared" si="6"/>
        <v>OK</v>
      </c>
      <c r="AH42" s="16">
        <f>IF(ISBLANK(AE42-128),’ ‘,AE42-128)</f>
        <v>-48</v>
      </c>
      <c r="AI42" s="16" t="str">
        <f>IF(ISBLANK(Données!C33)," ",Données!C33)</f>
        <v>gaussenss</v>
      </c>
      <c r="AJ42" s="8" t="str">
        <f>IF(ISBLANK(Données!D33)," ",Données!D33)</f>
        <v>13/12/2011 12:27:35</v>
      </c>
      <c r="AK42" s="16" t="str">
        <f>IF(ISBLANK(Données!E33)," ",Données!E33)</f>
        <v>gaussenss</v>
      </c>
      <c r="AL42" s="8" t="str">
        <f>IF(ISBLANK(Données!F33)," ",Données!F33)</f>
        <v>13/12/2011 12:27:35</v>
      </c>
      <c r="AM42" s="16" t="str">
        <f>IF(ISBLANK(Données!G33)," ",Données!G33)</f>
        <v>Shortcut</v>
      </c>
      <c r="AN42" s="16" t="str">
        <f>IF(ISBLANK(Données!H33)," ",Données!H33)</f>
        <v>0,05</v>
      </c>
      <c r="AO42" s="16" t="str">
        <f>IF(ISBLANK(Données!I33)," ",Données!I33)</f>
        <v>Information</v>
      </c>
      <c r="AP42" s="4" t="str">
        <f>IF(ISBLANK(Données!J33)," ",Données!J33)</f>
        <v/>
      </c>
    </row>
    <row r="43" spans="1:42" x14ac:dyDescent="0.25">
      <c r="A43" s="6" t="s">
        <v>12</v>
      </c>
      <c r="B43" s="16" t="str">
        <f>IFERROR(MID(SUBSTITUTE(Données!$A34,LEFT(Données!$A34,SEARCH($A43,Données!$A34)+SUMPRODUCT(($A43:A43&lt;&gt;"")*LEN($A43:A43))+SUMPRODUCT(($A43:A43&lt;&gt;"")*1)-1),""),1,SEARCH("\",SUBSTITUTE(Données!$A34,LEFT(Données!$A34,SEARCH($A43,Données!$A34)+SUMPRODUCT(($A43:A43&lt;&gt;"")*LEN($A43:A43))+SUMPRODUCT(($A43:A43&lt;&gt;"")*1)),""))),"")</f>
        <v>Structures</v>
      </c>
      <c r="C43" s="16" t="str">
        <f>IFERROR(MID(SUBSTITUTE(Données!$A34,LEFT(Données!$A34,SEARCH($B43,Données!$A34)+SUMPRODUCT(($B43:B43&lt;&gt;"")*LEN($B43:B43))+SUMPRODUCT(($B43:B43&lt;&gt;"")*1)-1),""),1,SEARCH("\",SUBSTITUTE(Données!$A34,LEFT(Données!$A34,SEARCH($B43,Données!$A34)+SUMPRODUCT(($B43:B43&lt;&gt;"")*LEN($B43:B43))+SUMPRODUCT(($B43:B43&lt;&gt;"")*1)),""))),"")</f>
        <v>/Nom1</v>
      </c>
      <c r="D43" s="16" t="str">
        <f>IFERROR(MID(SUBSTITUTE(Données!$A34,LEFT(Données!$A34,SEARCH($B43,Données!$A34)+SUMPRODUCT(($B43:C43&lt;&gt;"")*LEN($B43:C43))+SUMPRODUCT(($B43:C43&lt;&gt;"")*1)-1),""),1,SEARCH("\",SUBSTITUTE(Données!$A34,LEFT(Données!$A34,SEARCH($B43,Données!$A34)+SUMPRODUCT(($B43:C43&lt;&gt;"")*LEN($B43:C43))+SUMPRODUCT(($B43:C43&lt;&gt;"")*1)),""))),"")</f>
        <v>BIBLIOTHEQUE</v>
      </c>
      <c r="E43" s="16" t="str">
        <f>IFERROR(MID(SUBSTITUTE(Données!$A34,LEFT(Données!$A34,SEARCH($B43,Données!$A34)+SUMPRODUCT(($B43:D43&lt;&gt;"")*LEN($B43:D43))+SUMPRODUCT(($B43:D43&lt;&gt;"")*1)-1),""),1,SEARCH("\",SUBSTITUTE(Données!$A34,LEFT(Données!$A34,SEARCH($B43,Données!$A34)+SUMPRODUCT(($B43:D43&lt;&gt;"")*LEN($B43:D43))+SUMPRODUCT(($B43:D43&lt;&gt;"")*1)),""))),"")</f>
        <v>Actualités de la Nom1 - Page accueil Portail</v>
      </c>
      <c r="F43" s="16" t="str">
        <f>IFERROR(MID(SUBSTITUTE(Données!$A34,LEFT(Données!$A34,SEARCH($B43,Données!$A34)+SUMPRODUCT(($B43:E43&lt;&gt;"")*LEN($B43:E43))+SUMPRODUCT(($B43:E43&lt;&gt;"")*1)-1),""),1,SEARCH("\",SUBSTITUTE(Données!$A34,LEFT(Données!$A34,SEARCH($B43,Données!$A34)+SUMPRODUCT(($B43:E43&lt;&gt;"")*LEN($B43:E43))+SUMPRODUCT(($B43:E43&lt;&gt;"")*1)),""))),"")</f>
        <v/>
      </c>
      <c r="G43" s="16" t="str">
        <f>IFERROR(MID(SUBSTITUTE(Données!$A34,LEFT(Données!$A34,SEARCH($B43,Données!$A34)+SUMPRODUCT(($B43:F43&lt;&gt;"")*LEN($B43:F43))+SUMPRODUCT(($B43:F43&lt;&gt;"")*1)-1),""),1,SEARCH("\",SUBSTITUTE(Données!$A34,LEFT(Données!$A34,SEARCH($B43,Données!$A34)+SUMPRODUCT(($B43:F43&lt;&gt;"")*LEN($B43:F43))+SUMPRODUCT(($B43:F43&lt;&gt;"")*1)),""))),"")</f>
        <v/>
      </c>
      <c r="H43" s="16" t="str">
        <f>IFERROR(MID(SUBSTITUTE(Données!$A34,LEFT(Données!$A34,SEARCH($B43,Données!$A34)+SUMPRODUCT(($B43:G43&lt;&gt;"")*LEN($B43:G43))+SUMPRODUCT(($B43:G43&lt;&gt;"")*1)-1),""),1,SEARCH("\",SUBSTITUTE(Données!$A34,LEFT(Données!$A34,SEARCH($B43,Données!$A34)+SUMPRODUCT(($B43:G43&lt;&gt;"")*LEN($B43:G43))+SUMPRODUCT(($B43:G43&lt;&gt;"")*1)),""))),"")</f>
        <v/>
      </c>
      <c r="I43" s="16" t="str">
        <f>IFERROR(MID(SUBSTITUTE(Données!$A34,LEFT(Données!$A34,SEARCH($B43,Données!$A34)+SUMPRODUCT(($B43:H43&lt;&gt;"")*LEN($B43:H43))+SUMPRODUCT(($B43:H43&lt;&gt;"")*1)-1),""),1,SEARCH("\",SUBSTITUTE(Données!$A34,LEFT(Données!$A34,SEARCH($B43,Données!$A34)+SUMPRODUCT(($B43:H43&lt;&gt;"")*LEN($B43:H43))+SUMPRODUCT(($B43:H43&lt;&gt;"")*1)),""))),"")</f>
        <v/>
      </c>
      <c r="J43" s="16" t="str">
        <f>IFERROR(MID(SUBSTITUTE(Données!$A34,LEFT(Données!$A34,SEARCH($B43,Données!$A34)+SUMPRODUCT(($B43:I43&lt;&gt;"")*LEN($B43:I43))+SUMPRODUCT(($B43:I43&lt;&gt;"")*1)-1),""),1,SEARCH("\",SUBSTITUTE(Données!$A34,LEFT(Données!$A34,SEARCH($B43,Données!$A34)+SUMPRODUCT(($B43:I43&lt;&gt;"")*LEN($B43:I43))+SUMPRODUCT(($B43:I43&lt;&gt;"")*1)),""))),"")</f>
        <v/>
      </c>
      <c r="K43" s="16" t="str">
        <f>IFERROR(MID(SUBSTITUTE(Données!$A34,LEFT(Données!$A34,SEARCH($B43,Données!$A34)+SUMPRODUCT(($B43:J43&lt;&gt;"")*LEN($B43:J43))+SUMPRODUCT(($B43:J43&lt;&gt;"")*1)-1),""),1,SEARCH("\",SUBSTITUTE(Données!$A34,LEFT(Données!$A34,SEARCH($B43,Données!$A34)+SUMPRODUCT(($B43:J43&lt;&gt;"")*LEN($B43:J43))+SUMPRODUCT(($B43:J43&lt;&gt;"")*1)),""))),"")</f>
        <v/>
      </c>
      <c r="L43" s="16" t="str">
        <f>IFERROR(MID(SUBSTITUTE(Données!$A34,LEFT(Données!$A34,SEARCH($B43,Données!$A34)+SUMPRODUCT(($B43:K43&lt;&gt;"")*LEN($B43:K43))+SUMPRODUCT(($B43:K43&lt;&gt;"")*1)-1),""),1,SEARCH("\",SUBSTITUTE(Données!$A34,LEFT(Données!$A34,SEARCH($B43,Données!$A34)+SUMPRODUCT(($B43:K43&lt;&gt;"")*LEN($B43:K43))+SUMPRODUCT(($B43:K43&lt;&gt;"")*1)),""))),"")</f>
        <v/>
      </c>
      <c r="M43" s="16" t="str">
        <f>IFERROR(MID(SUBSTITUTE(Données!$A34,LEFT(Données!$A34,SEARCH($B43,Données!$A34)+SUMPRODUCT(($B43:L43&lt;&gt;"")*LEN($B43:L43))+SUMPRODUCT(($B43:L43&lt;&gt;"")*1)-1),""),1,SEARCH("\",SUBSTITUTE(Données!$A34,LEFT(Données!$A34,SEARCH($B43,Données!$A34)+SUMPRODUCT(($B43:L43&lt;&gt;"")*LEN($B43:L43))+SUMPRODUCT(($B43:L43&lt;&gt;"")*1)),""))),"")</f>
        <v/>
      </c>
      <c r="N43" s="16" t="str">
        <f>IFERROR(MID(SUBSTITUTE(Données!$A34,LEFT(Données!$A34,SEARCH($B43,Données!$A34)+SUMPRODUCT(($B43:M43&lt;&gt;"")*LEN($B43:M43))+SUMPRODUCT(($B43:M43&lt;&gt;"")*1)-1),""),1,SEARCH("\",SUBSTITUTE(Données!$A34,LEFT(Données!$A34,SEARCH($B43,Données!$A34)+SUMPRODUCT(($B43:M43&lt;&gt;"")*LEN($B43:M43))+SUMPRODUCT(($B43:M43&lt;&gt;"")*1)),""))),"")</f>
        <v/>
      </c>
      <c r="O43" s="16" t="str">
        <f>IFERROR(MID(SUBSTITUTE(Données!$A34,LEFT(Données!$A34,SEARCH($B43,Données!$A34)+SUMPRODUCT(($B43:N43&lt;&gt;"")*LEN($B43:N43))+SUMPRODUCT(($B43:N43&lt;&gt;"")*1)-1),""),1,SEARCH("\",SUBSTITUTE(Données!$A34,LEFT(Données!$A34,SEARCH($B43,Données!$A34)+SUMPRODUCT(($B43:N43&lt;&gt;"")*LEN($B43:N43))+SUMPRODUCT(($B43:N43&lt;&gt;"")*1)),""))),"")</f>
        <v/>
      </c>
      <c r="P43" s="16" t="str">
        <f>IFERROR(MID(SUBSTITUTE(Données!$A34,LEFT(Données!$A34,SEARCH($B43,Données!$A34)+SUMPRODUCT(($B43:O43&lt;&gt;"")*LEN($B43:O43))+SUMPRODUCT(($B43:O43&lt;&gt;"")*1)-1),""),1,SEARCH("\",SUBSTITUTE(Données!$A34,LEFT(Données!$A34,SEARCH($B43,Données!$A34)+SUMPRODUCT(($B43:O43&lt;&gt;"")*LEN($B43:O43))+SUMPRODUCT(($B43:O43&lt;&gt;"")*1)),""))),"")</f>
        <v/>
      </c>
      <c r="Q43" s="16" t="str">
        <f>IFERROR(MID(SUBSTITUTE(Données!$A34,LEFT(Données!$A34,SEARCH($B43,Données!$A34)+SUMPRODUCT(($B43:P43&lt;&gt;"")*LEN($B43:P43))+SUMPRODUCT(($B43:P43&lt;&gt;"")*1)-1),""),1,SEARCH("\",SUBSTITUTE(Données!$A34,LEFT(Données!$A34,SEARCH($B43,Données!$A34)+SUMPRODUCT(($B43:P43&lt;&gt;"")*LEN($B43:P43))+SUMPRODUCT(($B43:P43&lt;&gt;"")*1)),""))),"")</f>
        <v/>
      </c>
      <c r="R43" s="16" t="str">
        <f>IFERROR(MID(SUBSTITUTE(Données!$A34,LEFT(Données!$A34,SEARCH($B43,Données!$A34)+SUMPRODUCT(($B43:Q43&lt;&gt;"")*LEN($B43:Q43))+SUMPRODUCT(($B43:Q43&lt;&gt;"")*1)-1),""),1,SEARCH("\",SUBSTITUTE(Données!$A34,LEFT(Données!$A34,SEARCH($B43,Données!$A34)+SUMPRODUCT(($B43:Q43&lt;&gt;"")*LEN($B43:Q43))+SUMPRODUCT(($B43:Q43&lt;&gt;"")*1)),""))),"")</f>
        <v/>
      </c>
      <c r="S43" s="16" t="str">
        <f>IFERROR(MID(SUBSTITUTE(Données!$A34,LEFT(Données!$A34,SEARCH($B43,Données!$A34)+SUMPRODUCT(($B43:R43&lt;&gt;"")*LEN($B43:R43))+SUMPRODUCT(($B43:R43&lt;&gt;"")*1)-1),""),1,SEARCH("\",SUBSTITUTE(Données!$A34,LEFT(Données!$A34,SEARCH($B43,Données!$A34)+SUMPRODUCT(($B43:R43&lt;&gt;"")*LEN($B43:R43))+SUMPRODUCT(($B43:R43&lt;&gt;"")*1)),""))),"")</f>
        <v/>
      </c>
      <c r="T43" s="16" t="str">
        <f>IFERROR(MID(SUBSTITUTE(Données!$A34,LEFT(Données!$A34,SEARCH($B43,Données!$A34)+SUMPRODUCT(($B43:S43&lt;&gt;"")*LEN($B43:S43))+SUMPRODUCT(($B43:S43&lt;&gt;"")*1)-1),""),1,SEARCH("\",SUBSTITUTE(Données!$A34,LEFT(Données!$A34,SEARCH($B43,Données!$A34)+SUMPRODUCT(($B43:S43&lt;&gt;"")*LEN($B43:S43))+SUMPRODUCT(($B43:S43&lt;&gt;"")*1)),""))),"")</f>
        <v/>
      </c>
      <c r="U43" s="16" t="str">
        <f>IFERROR(MID(SUBSTITUTE(Données!$A34,LEFT(Données!$A34,SEARCH($B43,Données!$A34)+SUMPRODUCT(($B43:T43&lt;&gt;"")*LEN($B43:T43))+SUMPRODUCT(($B43:T43&lt;&gt;"")*1)-1),""),1,SEARCH("\",SUBSTITUTE(Données!$A34,LEFT(Données!$A34,SEARCH($B43,Données!$A34)+SUMPRODUCT(($B43:T43&lt;&gt;"")*LEN($B43:T43))+SUMPRODUCT(($B43:T43&lt;&gt;"")*1)),""))),"")</f>
        <v/>
      </c>
      <c r="V43" s="16" t="str">
        <f>IFERROR(MID(SUBSTITUTE(Données!$A34,LEFT(Données!$A34,SEARCH($B43,Données!$A34)+SUMPRODUCT(($B43:U43&lt;&gt;"")*LEN($B43:U43))+SUMPRODUCT(($B43:U43&lt;&gt;"")*1)-1),""),1,SEARCH("\",SUBSTITUTE(Données!$A34,LEFT(Données!$A34,SEARCH($B43,Données!$A34)+SUMPRODUCT(($B43:U43&lt;&gt;"")*LEN($B43:U43))+SUMPRODUCT(($B43:U43&lt;&gt;"")*1)),""))),"")</f>
        <v/>
      </c>
      <c r="W43" s="16" t="str">
        <f>IFERROR(MID(SUBSTITUTE(Données!$A34,LEFT(Données!$A34,SEARCH($B43,Données!$A34)+SUMPRODUCT(($B43:V43&lt;&gt;"")*LEN($B43:V43))+SUMPRODUCT(($B43:V43&lt;&gt;"")*1)-1),""),1,SEARCH("\",SUBSTITUTE(Données!$A34,LEFT(Données!$A34,SEARCH($B43,Données!$A34)+SUMPRODUCT(($B43:V43&lt;&gt;"")*LEN($B43:V43))+SUMPRODUCT(($B43:V43&lt;&gt;"")*1)),""))),"")</f>
        <v/>
      </c>
      <c r="X43" s="16" t="str">
        <f>IFERROR(MID(SUBSTITUTE(Données!$A34,LEFT(Données!$A34,SEARCH($B43,Données!$A34)+SUMPRODUCT(($B43:W43&lt;&gt;"")*LEN($B43:W43))+SUMPRODUCT(($B43:W43&lt;&gt;"")*1)-1),""),1,SEARCH("\",SUBSTITUTE(Données!$A34,LEFT(Données!$A34,SEARCH($B43,Données!$A34)+SUMPRODUCT(($B43:W43&lt;&gt;"")*LEN($B43:W43))+SUMPRODUCT(($B43:W43&lt;&gt;"")*1)),""))),"")</f>
        <v/>
      </c>
      <c r="Y43" s="16" t="str">
        <f>IFERROR(MID(SUBSTITUTE(Données!$A34,LEFT(Données!$A34,SEARCH($B43,Données!$A34)+SUMPRODUCT(($B43:X43&lt;&gt;"")*LEN($B43:X43))+SUMPRODUCT(($B43:X43&lt;&gt;"")*1)-1),""),1,SEARCH("\",SUBSTITUTE(Données!$A34,LEFT(Données!$A34,SEARCH($B43,Données!$A34)+SUMPRODUCT(($B43:X43&lt;&gt;"")*LEN($B43:X43))+SUMPRODUCT(($B43:X43&lt;&gt;"")*1)),""))),"")</f>
        <v/>
      </c>
      <c r="Z43" s="4"/>
      <c r="AA43" s="4"/>
      <c r="AB43" s="16" t="str">
        <f>IF(ISBLANK(Données!B34)," ",Données!B34)</f>
        <v>Calendrier PRE-CIMs et CIMs 2010</v>
      </c>
      <c r="AC43" s="16">
        <f t="shared" ref="AC43:AC63" si="7">IFERROR(SUMPRODUCT((C43:AA43&lt;&gt;"")*1)-1," ")</f>
        <v>2</v>
      </c>
      <c r="AD43" s="16">
        <f>IF(ISBLANK(AB43),’ ‘,LEN(AB43))</f>
        <v>32</v>
      </c>
      <c r="AE43" s="16">
        <f t="shared" ref="AE43:AE63" si="8">IF(ISBLANK(E43:AA43)," ",SUMPRODUCT((E43:AA43&lt;&gt;"")*LEN(E43:AA43)))</f>
        <v>44</v>
      </c>
      <c r="AF43" s="16" t="str">
        <f t="shared" si="5"/>
        <v/>
      </c>
      <c r="AG43" s="16" t="str">
        <f t="shared" si="6"/>
        <v>OK</v>
      </c>
      <c r="AH43" s="16">
        <f>IF(ISBLANK(AE43-128),’ ‘,AE43-128)</f>
        <v>-84</v>
      </c>
      <c r="AI43" s="16" t="str">
        <f>IF(ISBLANK(Données!C34)," ",Données!C34)</f>
        <v>AdminMOA7</v>
      </c>
      <c r="AJ43" s="8" t="str">
        <f>IF(ISBLANK(Données!D34)," ",Données!D34)</f>
        <v>20/12/2010 14:25:14</v>
      </c>
      <c r="AK43" s="16" t="str">
        <f>IF(ISBLANK(Données!E34)," ",Données!E34)</f>
        <v>AdminMOA7</v>
      </c>
      <c r="AL43" s="8" t="str">
        <f>IF(ISBLANK(Données!F34)," ",Données!F34)</f>
        <v>20/12/2010 15:20:26</v>
      </c>
      <c r="AM43" s="16" t="str">
        <f>IF(ISBLANK(Données!G34)," ",Données!G34)</f>
        <v>News</v>
      </c>
      <c r="AN43" s="16" t="str">
        <f>IF(ISBLANK(Données!H34)," ",Données!H34)</f>
        <v>0,05</v>
      </c>
      <c r="AO43" s="16" t="str">
        <f>IF(ISBLANK(Données!I34)," ",Données!I34)</f>
        <v>Information</v>
      </c>
      <c r="AP43" s="4" t="str">
        <f>IF(ISBLANK(Données!J34)," ",Données!J34)</f>
        <v/>
      </c>
    </row>
    <row r="44" spans="1:42" x14ac:dyDescent="0.25">
      <c r="A44" s="6" t="s">
        <v>12</v>
      </c>
      <c r="B44" s="16" t="str">
        <f>IFERROR(MID(SUBSTITUTE(Données!$A35,LEFT(Données!$A35,SEARCH($A44,Données!$A35)+SUMPRODUCT(($A44:A44&lt;&gt;"")*LEN($A44:A44))+SUMPRODUCT(($A44:A44&lt;&gt;"")*1)-1),""),1,SEARCH("\",SUBSTITUTE(Données!$A35,LEFT(Données!$A35,SEARCH($A44,Données!$A35)+SUMPRODUCT(($A44:A44&lt;&gt;"")*LEN($A44:A44))+SUMPRODUCT(($A44:A44&lt;&gt;"")*1)),""))),"")</f>
        <v>Structures</v>
      </c>
      <c r="C44" s="16" t="str">
        <f>IFERROR(MID(SUBSTITUTE(Données!$A35,LEFT(Données!$A35,SEARCH($B44,Données!$A35)+SUMPRODUCT(($B44:B44&lt;&gt;"")*LEN($B44:B44))+SUMPRODUCT(($B44:B44&lt;&gt;"")*1)-1),""),1,SEARCH("\",SUBSTITUTE(Données!$A35,LEFT(Données!$A35,SEARCH($B44,Données!$A35)+SUMPRODUCT(($B44:B44&lt;&gt;"")*LEN($B44:B44))+SUMPRODUCT(($B44:B44&lt;&gt;"")*1)),""))),"")</f>
        <v>/Nom1</v>
      </c>
      <c r="D44" s="16" t="str">
        <f>IFERROR(MID(SUBSTITUTE(Données!$A35,LEFT(Données!$A35,SEARCH($B44,Données!$A35)+SUMPRODUCT(($B44:C44&lt;&gt;"")*LEN($B44:C44))+SUMPRODUCT(($B44:C44&lt;&gt;"")*1)-1),""),1,SEARCH("\",SUBSTITUTE(Données!$A35,LEFT(Données!$A35,SEARCH($B44,Données!$A35)+SUMPRODUCT(($B44:C44&lt;&gt;"")*LEN($B44:C44))+SUMPRODUCT(($B44:C44&lt;&gt;"")*1)),""))),"")</f>
        <v>BIBLIOTHEQUE</v>
      </c>
      <c r="E44" s="16" t="str">
        <f>IFERROR(MID(SUBSTITUTE(Données!$A35,LEFT(Données!$A35,SEARCH($B44,Données!$A35)+SUMPRODUCT(($B44:D44&lt;&gt;"")*LEN($B44:D44))+SUMPRODUCT(($B44:D44&lt;&gt;"")*1)-1),""),1,SEARCH("\",SUBSTITUTE(Données!$A35,LEFT(Données!$A35,SEARCH($B44,Données!$A35)+SUMPRODUCT(($B44:D44&lt;&gt;"")*LEN($B44:D44))+SUMPRODUCT(($B44:D44&lt;&gt;"")*1)),""))),"")</f>
        <v>Actualités de la Nom1 - Page accueil Portail</v>
      </c>
      <c r="F44" s="16" t="str">
        <f>IFERROR(MID(SUBSTITUTE(Données!$A35,LEFT(Données!$A35,SEARCH($B44,Données!$A35)+SUMPRODUCT(($B44:E44&lt;&gt;"")*LEN($B44:E44))+SUMPRODUCT(($B44:E44&lt;&gt;"")*1)-1),""),1,SEARCH("\",SUBSTITUTE(Données!$A35,LEFT(Données!$A35,SEARCH($B44,Données!$A35)+SUMPRODUCT(($B44:E44&lt;&gt;"")*LEN($B44:E44))+SUMPRODUCT(($B44:E44&lt;&gt;"")*1)),""))),"")</f>
        <v>Calendrier PRE-CIMs et CIMs 2010</v>
      </c>
      <c r="G44" s="16" t="str">
        <f>IFERROR(MID(SUBSTITUTE(Données!$A35,LEFT(Données!$A35,SEARCH($B44,Données!$A35)+SUMPRODUCT(($B44:F44&lt;&gt;"")*LEN($B44:F44))+SUMPRODUCT(($B44:F44&lt;&gt;"")*1)-1),""),1,SEARCH("\",SUBSTITUTE(Données!$A35,LEFT(Données!$A35,SEARCH($B44,Données!$A35)+SUMPRODUCT(($B44:F44&lt;&gt;"")*LEN($B44:F44))+SUMPRODUCT(($B44:F44&lt;&gt;"")*1)),""))),"")</f>
        <v/>
      </c>
      <c r="H44" s="16" t="str">
        <f>IFERROR(MID(SUBSTITUTE(Données!$A35,LEFT(Données!$A35,SEARCH($B44,Données!$A35)+SUMPRODUCT(($B44:G44&lt;&gt;"")*LEN($B44:G44))+SUMPRODUCT(($B44:G44&lt;&gt;"")*1)-1),""),1,SEARCH("\",SUBSTITUTE(Données!$A35,LEFT(Données!$A35,SEARCH($B44,Données!$A35)+SUMPRODUCT(($B44:G44&lt;&gt;"")*LEN($B44:G44))+SUMPRODUCT(($B44:G44&lt;&gt;"")*1)),""))),"")</f>
        <v/>
      </c>
      <c r="I44" s="16" t="str">
        <f>IFERROR(MID(SUBSTITUTE(Données!$A35,LEFT(Données!$A35,SEARCH($B44,Données!$A35)+SUMPRODUCT(($B44:H44&lt;&gt;"")*LEN($B44:H44))+SUMPRODUCT(($B44:H44&lt;&gt;"")*1)-1),""),1,SEARCH("\",SUBSTITUTE(Données!$A35,LEFT(Données!$A35,SEARCH($B44,Données!$A35)+SUMPRODUCT(($B44:H44&lt;&gt;"")*LEN($B44:H44))+SUMPRODUCT(($B44:H44&lt;&gt;"")*1)),""))),"")</f>
        <v/>
      </c>
      <c r="J44" s="16" t="str">
        <f>IFERROR(MID(SUBSTITUTE(Données!$A35,LEFT(Données!$A35,SEARCH($B44,Données!$A35)+SUMPRODUCT(($B44:I44&lt;&gt;"")*LEN($B44:I44))+SUMPRODUCT(($B44:I44&lt;&gt;"")*1)-1),""),1,SEARCH("\",SUBSTITUTE(Données!$A35,LEFT(Données!$A35,SEARCH($B44,Données!$A35)+SUMPRODUCT(($B44:I44&lt;&gt;"")*LEN($B44:I44))+SUMPRODUCT(($B44:I44&lt;&gt;"")*1)),""))),"")</f>
        <v/>
      </c>
      <c r="K44" s="16" t="str">
        <f>IFERROR(MID(SUBSTITUTE(Données!$A35,LEFT(Données!$A35,SEARCH($B44,Données!$A35)+SUMPRODUCT(($B44:J44&lt;&gt;"")*LEN($B44:J44))+SUMPRODUCT(($B44:J44&lt;&gt;"")*1)-1),""),1,SEARCH("\",SUBSTITUTE(Données!$A35,LEFT(Données!$A35,SEARCH($B44,Données!$A35)+SUMPRODUCT(($B44:J44&lt;&gt;"")*LEN($B44:J44))+SUMPRODUCT(($B44:J44&lt;&gt;"")*1)),""))),"")</f>
        <v/>
      </c>
      <c r="L44" s="16" t="str">
        <f>IFERROR(MID(SUBSTITUTE(Données!$A35,LEFT(Données!$A35,SEARCH($B44,Données!$A35)+SUMPRODUCT(($B44:K44&lt;&gt;"")*LEN($B44:K44))+SUMPRODUCT(($B44:K44&lt;&gt;"")*1)-1),""),1,SEARCH("\",SUBSTITUTE(Données!$A35,LEFT(Données!$A35,SEARCH($B44,Données!$A35)+SUMPRODUCT(($B44:K44&lt;&gt;"")*LEN($B44:K44))+SUMPRODUCT(($B44:K44&lt;&gt;"")*1)),""))),"")</f>
        <v/>
      </c>
      <c r="M44" s="16" t="str">
        <f>IFERROR(MID(SUBSTITUTE(Données!$A35,LEFT(Données!$A35,SEARCH($B44,Données!$A35)+SUMPRODUCT(($B44:L44&lt;&gt;"")*LEN($B44:L44))+SUMPRODUCT(($B44:L44&lt;&gt;"")*1)-1),""),1,SEARCH("\",SUBSTITUTE(Données!$A35,LEFT(Données!$A35,SEARCH($B44,Données!$A35)+SUMPRODUCT(($B44:L44&lt;&gt;"")*LEN($B44:L44))+SUMPRODUCT(($B44:L44&lt;&gt;"")*1)),""))),"")</f>
        <v/>
      </c>
      <c r="N44" s="16" t="str">
        <f>IFERROR(MID(SUBSTITUTE(Données!$A35,LEFT(Données!$A35,SEARCH($B44,Données!$A35)+SUMPRODUCT(($B44:M44&lt;&gt;"")*LEN($B44:M44))+SUMPRODUCT(($B44:M44&lt;&gt;"")*1)-1),""),1,SEARCH("\",SUBSTITUTE(Données!$A35,LEFT(Données!$A35,SEARCH($B44,Données!$A35)+SUMPRODUCT(($B44:M44&lt;&gt;"")*LEN($B44:M44))+SUMPRODUCT(($B44:M44&lt;&gt;"")*1)),""))),"")</f>
        <v/>
      </c>
      <c r="O44" s="16" t="str">
        <f>IFERROR(MID(SUBSTITUTE(Données!$A35,LEFT(Données!$A35,SEARCH($B44,Données!$A35)+SUMPRODUCT(($B44:N44&lt;&gt;"")*LEN($B44:N44))+SUMPRODUCT(($B44:N44&lt;&gt;"")*1)-1),""),1,SEARCH("\",SUBSTITUTE(Données!$A35,LEFT(Données!$A35,SEARCH($B44,Données!$A35)+SUMPRODUCT(($B44:N44&lt;&gt;"")*LEN($B44:N44))+SUMPRODUCT(($B44:N44&lt;&gt;"")*1)),""))),"")</f>
        <v/>
      </c>
      <c r="P44" s="16" t="str">
        <f>IFERROR(MID(SUBSTITUTE(Données!$A35,LEFT(Données!$A35,SEARCH($B44,Données!$A35)+SUMPRODUCT(($B44:O44&lt;&gt;"")*LEN($B44:O44))+SUMPRODUCT(($B44:O44&lt;&gt;"")*1)-1),""),1,SEARCH("\",SUBSTITUTE(Données!$A35,LEFT(Données!$A35,SEARCH($B44,Données!$A35)+SUMPRODUCT(($B44:O44&lt;&gt;"")*LEN($B44:O44))+SUMPRODUCT(($B44:O44&lt;&gt;"")*1)),""))),"")</f>
        <v/>
      </c>
      <c r="Q44" s="16" t="str">
        <f>IFERROR(MID(SUBSTITUTE(Données!$A35,LEFT(Données!$A35,SEARCH($B44,Données!$A35)+SUMPRODUCT(($B44:P44&lt;&gt;"")*LEN($B44:P44))+SUMPRODUCT(($B44:P44&lt;&gt;"")*1)-1),""),1,SEARCH("\",SUBSTITUTE(Données!$A35,LEFT(Données!$A35,SEARCH($B44,Données!$A35)+SUMPRODUCT(($B44:P44&lt;&gt;"")*LEN($B44:P44))+SUMPRODUCT(($B44:P44&lt;&gt;"")*1)),""))),"")</f>
        <v/>
      </c>
      <c r="R44" s="16" t="str">
        <f>IFERROR(MID(SUBSTITUTE(Données!$A35,LEFT(Données!$A35,SEARCH($B44,Données!$A35)+SUMPRODUCT(($B44:Q44&lt;&gt;"")*LEN($B44:Q44))+SUMPRODUCT(($B44:Q44&lt;&gt;"")*1)-1),""),1,SEARCH("\",SUBSTITUTE(Données!$A35,LEFT(Données!$A35,SEARCH($B44,Données!$A35)+SUMPRODUCT(($B44:Q44&lt;&gt;"")*LEN($B44:Q44))+SUMPRODUCT(($B44:Q44&lt;&gt;"")*1)),""))),"")</f>
        <v/>
      </c>
      <c r="S44" s="16" t="str">
        <f>IFERROR(MID(SUBSTITUTE(Données!$A35,LEFT(Données!$A35,SEARCH($B44,Données!$A35)+SUMPRODUCT(($B44:R44&lt;&gt;"")*LEN($B44:R44))+SUMPRODUCT(($B44:R44&lt;&gt;"")*1)-1),""),1,SEARCH("\",SUBSTITUTE(Données!$A35,LEFT(Données!$A35,SEARCH($B44,Données!$A35)+SUMPRODUCT(($B44:R44&lt;&gt;"")*LEN($B44:R44))+SUMPRODUCT(($B44:R44&lt;&gt;"")*1)),""))),"")</f>
        <v/>
      </c>
      <c r="T44" s="16" t="str">
        <f>IFERROR(MID(SUBSTITUTE(Données!$A35,LEFT(Données!$A35,SEARCH($B44,Données!$A35)+SUMPRODUCT(($B44:S44&lt;&gt;"")*LEN($B44:S44))+SUMPRODUCT(($B44:S44&lt;&gt;"")*1)-1),""),1,SEARCH("\",SUBSTITUTE(Données!$A35,LEFT(Données!$A35,SEARCH($B44,Données!$A35)+SUMPRODUCT(($B44:S44&lt;&gt;"")*LEN($B44:S44))+SUMPRODUCT(($B44:S44&lt;&gt;"")*1)),""))),"")</f>
        <v/>
      </c>
      <c r="U44" s="16" t="str">
        <f>IFERROR(MID(SUBSTITUTE(Données!$A35,LEFT(Données!$A35,SEARCH($B44,Données!$A35)+SUMPRODUCT(($B44:T44&lt;&gt;"")*LEN($B44:T44))+SUMPRODUCT(($B44:T44&lt;&gt;"")*1)-1),""),1,SEARCH("\",SUBSTITUTE(Données!$A35,LEFT(Données!$A35,SEARCH($B44,Données!$A35)+SUMPRODUCT(($B44:T44&lt;&gt;"")*LEN($B44:T44))+SUMPRODUCT(($B44:T44&lt;&gt;"")*1)),""))),"")</f>
        <v/>
      </c>
      <c r="V44" s="16" t="str">
        <f>IFERROR(MID(SUBSTITUTE(Données!$A35,LEFT(Données!$A35,SEARCH($B44,Données!$A35)+SUMPRODUCT(($B44:U44&lt;&gt;"")*LEN($B44:U44))+SUMPRODUCT(($B44:U44&lt;&gt;"")*1)-1),""),1,SEARCH("\",SUBSTITUTE(Données!$A35,LEFT(Données!$A35,SEARCH($B44,Données!$A35)+SUMPRODUCT(($B44:U44&lt;&gt;"")*LEN($B44:U44))+SUMPRODUCT(($B44:U44&lt;&gt;"")*1)),""))),"")</f>
        <v/>
      </c>
      <c r="W44" s="16" t="str">
        <f>IFERROR(MID(SUBSTITUTE(Données!$A35,LEFT(Données!$A35,SEARCH($B44,Données!$A35)+SUMPRODUCT(($B44:V44&lt;&gt;"")*LEN($B44:V44))+SUMPRODUCT(($B44:V44&lt;&gt;"")*1)-1),""),1,SEARCH("\",SUBSTITUTE(Données!$A35,LEFT(Données!$A35,SEARCH($B44,Données!$A35)+SUMPRODUCT(($B44:V44&lt;&gt;"")*LEN($B44:V44))+SUMPRODUCT(($B44:V44&lt;&gt;"")*1)),""))),"")</f>
        <v/>
      </c>
      <c r="X44" s="16" t="str">
        <f>IFERROR(MID(SUBSTITUTE(Données!$A35,LEFT(Données!$A35,SEARCH($B44,Données!$A35)+SUMPRODUCT(($B44:W44&lt;&gt;"")*LEN($B44:W44))+SUMPRODUCT(($B44:W44&lt;&gt;"")*1)-1),""),1,SEARCH("\",SUBSTITUTE(Données!$A35,LEFT(Données!$A35,SEARCH($B44,Données!$A35)+SUMPRODUCT(($B44:W44&lt;&gt;"")*LEN($B44:W44))+SUMPRODUCT(($B44:W44&lt;&gt;"")*1)),""))),"")</f>
        <v/>
      </c>
      <c r="Y44" s="16" t="str">
        <f>IFERROR(MID(SUBSTITUTE(Données!$A35,LEFT(Données!$A35,SEARCH($B44,Données!$A35)+SUMPRODUCT(($B44:X44&lt;&gt;"")*LEN($B44:X44))+SUMPRODUCT(($B44:X44&lt;&gt;"")*1)-1),""),1,SEARCH("\",SUBSTITUTE(Données!$A35,LEFT(Données!$A35,SEARCH($B44,Données!$A35)+SUMPRODUCT(($B44:X44&lt;&gt;"")*LEN($B44:X44))+SUMPRODUCT(($B44:X44&lt;&gt;"")*1)),""))),"")</f>
        <v/>
      </c>
      <c r="Z44" s="4"/>
      <c r="AA44" s="4"/>
      <c r="AB44" s="16" t="str">
        <f>IF(ISBLANK(Données!B35)," ",Données!B35)</f>
        <v>Calendrier des réunions de PRE-CIM, CIM et CA</v>
      </c>
      <c r="AC44" s="16">
        <f t="shared" si="7"/>
        <v>3</v>
      </c>
      <c r="AD44" s="16">
        <f>IF(ISBLANK(AB44),’ ‘,LEN(AB44))</f>
        <v>45</v>
      </c>
      <c r="AE44" s="16">
        <f t="shared" si="8"/>
        <v>76</v>
      </c>
      <c r="AF44" s="16" t="str">
        <f t="shared" si="5"/>
        <v/>
      </c>
      <c r="AG44" s="16" t="str">
        <f t="shared" si="6"/>
        <v>OK</v>
      </c>
      <c r="AH44" s="16">
        <f>IF(ISBLANK(AE44-128),’ ‘,AE44-128)</f>
        <v>-52</v>
      </c>
      <c r="AI44" s="16" t="str">
        <f>IF(ISBLANK(Données!C35)," ",Données!C35)</f>
        <v>AdminMOA7</v>
      </c>
      <c r="AJ44" s="8" t="str">
        <f>IF(ISBLANK(Données!D35)," ",Données!D35)</f>
        <v>20/12/2010 14:26:15</v>
      </c>
      <c r="AK44" s="16" t="str">
        <f>IF(ISBLANK(Données!E35)," ",Données!E35)</f>
        <v>AdminMOA7</v>
      </c>
      <c r="AL44" s="8" t="str">
        <f>IF(ISBLANK(Données!F35)," ",Données!F35)</f>
        <v>20/12/2010 14:26:15</v>
      </c>
      <c r="AM44" s="16" t="str">
        <f>IF(ISBLANK(Données!G35)," ",Données!G35)</f>
        <v>URL</v>
      </c>
      <c r="AN44" s="16" t="str">
        <f>IF(ISBLANK(Données!H35)," ",Données!H35)</f>
        <v>0,05</v>
      </c>
      <c r="AO44" s="16" t="str">
        <f>IF(ISBLANK(Données!I35)," ",Données!I35)</f>
        <v>Information</v>
      </c>
      <c r="AP44" s="4" t="str">
        <f>IF(ISBLANK(Données!J35)," ",Données!J35)</f>
        <v/>
      </c>
    </row>
    <row r="45" spans="1:42" x14ac:dyDescent="0.25">
      <c r="A45" s="6" t="s">
        <v>12</v>
      </c>
      <c r="B45" s="16" t="str">
        <f>IFERROR(MID(SUBSTITUTE(Données!$A36,LEFT(Données!$A36,SEARCH($A45,Données!$A36)+SUMPRODUCT(($A45:A45&lt;&gt;"")*LEN($A45:A45))+SUMPRODUCT(($A45:A45&lt;&gt;"")*1)-1),""),1,SEARCH("\",SUBSTITUTE(Données!$A36,LEFT(Données!$A36,SEARCH($A45,Données!$A36)+SUMPRODUCT(($A45:A45&lt;&gt;"")*LEN($A45:A45))+SUMPRODUCT(($A45:A45&lt;&gt;"")*1)),""))),"")</f>
        <v/>
      </c>
      <c r="C45" s="16" t="str">
        <f>IFERROR(MID(SUBSTITUTE(Données!$A36,LEFT(Données!$A36,SEARCH($B45,Données!$A36)+SUMPRODUCT(($B45:B45&lt;&gt;"")*LEN($B45:B45))+SUMPRODUCT(($B45:B45&lt;&gt;"")*1)-1),""),1,SEARCH("\",SUBSTITUTE(Données!$A36,LEFT(Données!$A36,SEARCH($B45,Données!$A36)+SUMPRODUCT(($B45:B45&lt;&gt;"")*LEN($B45:B45))+SUMPRODUCT(($B45:B45&lt;&gt;"")*1)),""))),"")</f>
        <v/>
      </c>
      <c r="D45" s="16" t="str">
        <f>IFERROR(MID(SUBSTITUTE(Données!$A36,LEFT(Données!$A36,SEARCH($B45,Données!$A36)+SUMPRODUCT(($B45:C45&lt;&gt;"")*LEN($B45:C45))+SUMPRODUCT(($B45:C45&lt;&gt;"")*1)-1),""),1,SEARCH("\",SUBSTITUTE(Données!$A36,LEFT(Données!$A36,SEARCH($B45,Données!$A36)+SUMPRODUCT(($B45:C45&lt;&gt;"")*LEN($B45:C45))+SUMPRODUCT(($B45:C45&lt;&gt;"")*1)),""))),"")</f>
        <v/>
      </c>
      <c r="E45" s="16" t="str">
        <f>IFERROR(MID(SUBSTITUTE(Données!$A36,LEFT(Données!$A36,SEARCH($B45,Données!$A36)+SUMPRODUCT(($B45:D45&lt;&gt;"")*LEN($B45:D45))+SUMPRODUCT(($B45:D45&lt;&gt;"")*1)-1),""),1,SEARCH("\",SUBSTITUTE(Données!$A36,LEFT(Données!$A36,SEARCH($B45,Données!$A36)+SUMPRODUCT(($B45:D45&lt;&gt;"")*LEN($B45:D45))+SUMPRODUCT(($B45:D45&lt;&gt;"")*1)),""))),"")</f>
        <v/>
      </c>
      <c r="F45" s="16" t="str">
        <f>IFERROR(MID(SUBSTITUTE(Données!$A36,LEFT(Données!$A36,SEARCH($B45,Données!$A36)+SUMPRODUCT(($B45:E45&lt;&gt;"")*LEN($B45:E45))+SUMPRODUCT(($B45:E45&lt;&gt;"")*1)-1),""),1,SEARCH("\",SUBSTITUTE(Données!$A36,LEFT(Données!$A36,SEARCH($B45,Données!$A36)+SUMPRODUCT(($B45:E45&lt;&gt;"")*LEN($B45:E45))+SUMPRODUCT(($B45:E45&lt;&gt;"")*1)),""))),"")</f>
        <v/>
      </c>
      <c r="G45" s="16" t="str">
        <f>IFERROR(MID(SUBSTITUTE(Données!$A36,LEFT(Données!$A36,SEARCH($B45,Données!$A36)+SUMPRODUCT(($B45:F45&lt;&gt;"")*LEN($B45:F45))+SUMPRODUCT(($B45:F45&lt;&gt;"")*1)-1),""),1,SEARCH("\",SUBSTITUTE(Données!$A36,LEFT(Données!$A36,SEARCH($B45,Données!$A36)+SUMPRODUCT(($B45:F45&lt;&gt;"")*LEN($B45:F45))+SUMPRODUCT(($B45:F45&lt;&gt;"")*1)),""))),"")</f>
        <v/>
      </c>
      <c r="H45" s="16" t="str">
        <f>IFERROR(MID(SUBSTITUTE(Données!$A36,LEFT(Données!$A36,SEARCH($B45,Données!$A36)+SUMPRODUCT(($B45:G45&lt;&gt;"")*LEN($B45:G45))+SUMPRODUCT(($B45:G45&lt;&gt;"")*1)-1),""),1,SEARCH("\",SUBSTITUTE(Données!$A36,LEFT(Données!$A36,SEARCH($B45,Données!$A36)+SUMPRODUCT(($B45:G45&lt;&gt;"")*LEN($B45:G45))+SUMPRODUCT(($B45:G45&lt;&gt;"")*1)),""))),"")</f>
        <v/>
      </c>
      <c r="I45" s="16" t="str">
        <f>IFERROR(MID(SUBSTITUTE(Données!$A36,LEFT(Données!$A36,SEARCH($B45,Données!$A36)+SUMPRODUCT(($B45:H45&lt;&gt;"")*LEN($B45:H45))+SUMPRODUCT(($B45:H45&lt;&gt;"")*1)-1),""),1,SEARCH("\",SUBSTITUTE(Données!$A36,LEFT(Données!$A36,SEARCH($B45,Données!$A36)+SUMPRODUCT(($B45:H45&lt;&gt;"")*LEN($B45:H45))+SUMPRODUCT(($B45:H45&lt;&gt;"")*1)),""))),"")</f>
        <v/>
      </c>
      <c r="J45" s="16" t="str">
        <f>IFERROR(MID(SUBSTITUTE(Données!$A36,LEFT(Données!$A36,SEARCH($B45,Données!$A36)+SUMPRODUCT(($B45:I45&lt;&gt;"")*LEN($B45:I45))+SUMPRODUCT(($B45:I45&lt;&gt;"")*1)-1),""),1,SEARCH("\",SUBSTITUTE(Données!$A36,LEFT(Données!$A36,SEARCH($B45,Données!$A36)+SUMPRODUCT(($B45:I45&lt;&gt;"")*LEN($B45:I45))+SUMPRODUCT(($B45:I45&lt;&gt;"")*1)),""))),"")</f>
        <v/>
      </c>
      <c r="K45" s="16" t="str">
        <f>IFERROR(MID(SUBSTITUTE(Données!$A36,LEFT(Données!$A36,SEARCH($B45,Données!$A36)+SUMPRODUCT(($B45:J45&lt;&gt;"")*LEN($B45:J45))+SUMPRODUCT(($B45:J45&lt;&gt;"")*1)-1),""),1,SEARCH("\",SUBSTITUTE(Données!$A36,LEFT(Données!$A36,SEARCH($B45,Données!$A36)+SUMPRODUCT(($B45:J45&lt;&gt;"")*LEN($B45:J45))+SUMPRODUCT(($B45:J45&lt;&gt;"")*1)),""))),"")</f>
        <v/>
      </c>
      <c r="L45" s="16" t="str">
        <f>IFERROR(MID(SUBSTITUTE(Données!$A36,LEFT(Données!$A36,SEARCH($B45,Données!$A36)+SUMPRODUCT(($B45:K45&lt;&gt;"")*LEN($B45:K45))+SUMPRODUCT(($B45:K45&lt;&gt;"")*1)-1),""),1,SEARCH("\",SUBSTITUTE(Données!$A36,LEFT(Données!$A36,SEARCH($B45,Données!$A36)+SUMPRODUCT(($B45:K45&lt;&gt;"")*LEN($B45:K45))+SUMPRODUCT(($B45:K45&lt;&gt;"")*1)),""))),"")</f>
        <v/>
      </c>
      <c r="M45" s="16" t="str">
        <f>IFERROR(MID(SUBSTITUTE(Données!$A36,LEFT(Données!$A36,SEARCH($B45,Données!$A36)+SUMPRODUCT(($B45:L45&lt;&gt;"")*LEN($B45:L45))+SUMPRODUCT(($B45:L45&lt;&gt;"")*1)-1),""),1,SEARCH("\",SUBSTITUTE(Données!$A36,LEFT(Données!$A36,SEARCH($B45,Données!$A36)+SUMPRODUCT(($B45:L45&lt;&gt;"")*LEN($B45:L45))+SUMPRODUCT(($B45:L45&lt;&gt;"")*1)),""))),"")</f>
        <v/>
      </c>
      <c r="N45" s="16" t="str">
        <f>IFERROR(MID(SUBSTITUTE(Données!$A36,LEFT(Données!$A36,SEARCH($B45,Données!$A36)+SUMPRODUCT(($B45:M45&lt;&gt;"")*LEN($B45:M45))+SUMPRODUCT(($B45:M45&lt;&gt;"")*1)-1),""),1,SEARCH("\",SUBSTITUTE(Données!$A36,LEFT(Données!$A36,SEARCH($B45,Données!$A36)+SUMPRODUCT(($B45:M45&lt;&gt;"")*LEN($B45:M45))+SUMPRODUCT(($B45:M45&lt;&gt;"")*1)),""))),"")</f>
        <v/>
      </c>
      <c r="O45" s="16" t="str">
        <f>IFERROR(MID(SUBSTITUTE(Données!$A36,LEFT(Données!$A36,SEARCH($B45,Données!$A36)+SUMPRODUCT(($B45:N45&lt;&gt;"")*LEN($B45:N45))+SUMPRODUCT(($B45:N45&lt;&gt;"")*1)-1),""),1,SEARCH("\",SUBSTITUTE(Données!$A36,LEFT(Données!$A36,SEARCH($B45,Données!$A36)+SUMPRODUCT(($B45:N45&lt;&gt;"")*LEN($B45:N45))+SUMPRODUCT(($B45:N45&lt;&gt;"")*1)),""))),"")</f>
        <v/>
      </c>
      <c r="P45" s="16" t="str">
        <f>IFERROR(MID(SUBSTITUTE(Données!$A36,LEFT(Données!$A36,SEARCH($B45,Données!$A36)+SUMPRODUCT(($B45:O45&lt;&gt;"")*LEN($B45:O45))+SUMPRODUCT(($B45:O45&lt;&gt;"")*1)-1),""),1,SEARCH("\",SUBSTITUTE(Données!$A36,LEFT(Données!$A36,SEARCH($B45,Données!$A36)+SUMPRODUCT(($B45:O45&lt;&gt;"")*LEN($B45:O45))+SUMPRODUCT(($B45:O45&lt;&gt;"")*1)),""))),"")</f>
        <v/>
      </c>
      <c r="Q45" s="16" t="str">
        <f>IFERROR(MID(SUBSTITUTE(Données!$A36,LEFT(Données!$A36,SEARCH($B45,Données!$A36)+SUMPRODUCT(($B45:P45&lt;&gt;"")*LEN($B45:P45))+SUMPRODUCT(($B45:P45&lt;&gt;"")*1)-1),""),1,SEARCH("\",SUBSTITUTE(Données!$A36,LEFT(Données!$A36,SEARCH($B45,Données!$A36)+SUMPRODUCT(($B45:P45&lt;&gt;"")*LEN($B45:P45))+SUMPRODUCT(($B45:P45&lt;&gt;"")*1)),""))),"")</f>
        <v/>
      </c>
      <c r="R45" s="16" t="str">
        <f>IFERROR(MID(SUBSTITUTE(Données!$A36,LEFT(Données!$A36,SEARCH($B45,Données!$A36)+SUMPRODUCT(($B45:Q45&lt;&gt;"")*LEN($B45:Q45))+SUMPRODUCT(($B45:Q45&lt;&gt;"")*1)-1),""),1,SEARCH("\",SUBSTITUTE(Données!$A36,LEFT(Données!$A36,SEARCH($B45,Données!$A36)+SUMPRODUCT(($B45:Q45&lt;&gt;"")*LEN($B45:Q45))+SUMPRODUCT(($B45:Q45&lt;&gt;"")*1)),""))),"")</f>
        <v/>
      </c>
      <c r="S45" s="16" t="str">
        <f>IFERROR(MID(SUBSTITUTE(Données!$A36,LEFT(Données!$A36,SEARCH($B45,Données!$A36)+SUMPRODUCT(($B45:R45&lt;&gt;"")*LEN($B45:R45))+SUMPRODUCT(($B45:R45&lt;&gt;"")*1)-1),""),1,SEARCH("\",SUBSTITUTE(Données!$A36,LEFT(Données!$A36,SEARCH($B45,Données!$A36)+SUMPRODUCT(($B45:R45&lt;&gt;"")*LEN($B45:R45))+SUMPRODUCT(($B45:R45&lt;&gt;"")*1)),""))),"")</f>
        <v/>
      </c>
      <c r="T45" s="16" t="str">
        <f>IFERROR(MID(SUBSTITUTE(Données!$A36,LEFT(Données!$A36,SEARCH($B45,Données!$A36)+SUMPRODUCT(($B45:S45&lt;&gt;"")*LEN($B45:S45))+SUMPRODUCT(($B45:S45&lt;&gt;"")*1)-1),""),1,SEARCH("\",SUBSTITUTE(Données!$A36,LEFT(Données!$A36,SEARCH($B45,Données!$A36)+SUMPRODUCT(($B45:S45&lt;&gt;"")*LEN($B45:S45))+SUMPRODUCT(($B45:S45&lt;&gt;"")*1)),""))),"")</f>
        <v/>
      </c>
      <c r="U45" s="16" t="str">
        <f>IFERROR(MID(SUBSTITUTE(Données!$A36,LEFT(Données!$A36,SEARCH($B45,Données!$A36)+SUMPRODUCT(($B45:T45&lt;&gt;"")*LEN($B45:T45))+SUMPRODUCT(($B45:T45&lt;&gt;"")*1)-1),""),1,SEARCH("\",SUBSTITUTE(Données!$A36,LEFT(Données!$A36,SEARCH($B45,Données!$A36)+SUMPRODUCT(($B45:T45&lt;&gt;"")*LEN($B45:T45))+SUMPRODUCT(($B45:T45&lt;&gt;"")*1)),""))),"")</f>
        <v/>
      </c>
      <c r="V45" s="16" t="str">
        <f>IFERROR(MID(SUBSTITUTE(Données!$A36,LEFT(Données!$A36,SEARCH($B45,Données!$A36)+SUMPRODUCT(($B45:U45&lt;&gt;"")*LEN($B45:U45))+SUMPRODUCT(($B45:U45&lt;&gt;"")*1)-1),""),1,SEARCH("\",SUBSTITUTE(Données!$A36,LEFT(Données!$A36,SEARCH($B45,Données!$A36)+SUMPRODUCT(($B45:U45&lt;&gt;"")*LEN($B45:U45))+SUMPRODUCT(($B45:U45&lt;&gt;"")*1)),""))),"")</f>
        <v/>
      </c>
      <c r="W45" s="16" t="str">
        <f>IFERROR(MID(SUBSTITUTE(Données!$A36,LEFT(Données!$A36,SEARCH($B45,Données!$A36)+SUMPRODUCT(($B45:V45&lt;&gt;"")*LEN($B45:V45))+SUMPRODUCT(($B45:V45&lt;&gt;"")*1)-1),""),1,SEARCH("\",SUBSTITUTE(Données!$A36,LEFT(Données!$A36,SEARCH($B45,Données!$A36)+SUMPRODUCT(($B45:V45&lt;&gt;"")*LEN($B45:V45))+SUMPRODUCT(($B45:V45&lt;&gt;"")*1)),""))),"")</f>
        <v/>
      </c>
      <c r="X45" s="16" t="str">
        <f>IFERROR(MID(SUBSTITUTE(Données!$A36,LEFT(Données!$A36,SEARCH($B45,Données!$A36)+SUMPRODUCT(($B45:W45&lt;&gt;"")*LEN($B45:W45))+SUMPRODUCT(($B45:W45&lt;&gt;"")*1)-1),""),1,SEARCH("\",SUBSTITUTE(Données!$A36,LEFT(Données!$A36,SEARCH($B45,Données!$A36)+SUMPRODUCT(($B45:W45&lt;&gt;"")*LEN($B45:W45))+SUMPRODUCT(($B45:W45&lt;&gt;"")*1)),""))),"")</f>
        <v/>
      </c>
      <c r="Y45" s="16" t="str">
        <f>IFERROR(MID(SUBSTITUTE(Données!$A36,LEFT(Données!$A36,SEARCH($B45,Données!$A36)+SUMPRODUCT(($B45:X45&lt;&gt;"")*LEN($B45:X45))+SUMPRODUCT(($B45:X45&lt;&gt;"")*1)-1),""),1,SEARCH("\",SUBSTITUTE(Données!$A36,LEFT(Données!$A36,SEARCH($B45,Données!$A36)+SUMPRODUCT(($B45:X45&lt;&gt;"")*LEN($B45:X45))+SUMPRODUCT(($B45:X45&lt;&gt;"")*1)),""))),"")</f>
        <v/>
      </c>
      <c r="Z45" s="4"/>
      <c r="AA45" s="4"/>
      <c r="AB45" s="16" t="str">
        <f>IF(ISBLANK(Données!B36)," ",Données!B36)</f>
        <v xml:space="preserve"> </v>
      </c>
      <c r="AC45" s="16">
        <f t="shared" si="7"/>
        <v>-1</v>
      </c>
      <c r="AD45" s="16">
        <f>IF(ISBLANK(AB45),’ ‘,LEN(AB45))</f>
        <v>1</v>
      </c>
      <c r="AE45" s="16">
        <f t="shared" si="8"/>
        <v>0</v>
      </c>
      <c r="AF45" s="16" t="str">
        <f t="shared" si="5"/>
        <v/>
      </c>
      <c r="AG45" s="16" t="str">
        <f t="shared" si="6"/>
        <v>OK</v>
      </c>
      <c r="AH45" s="16">
        <f>IF(ISBLANK(AE45-128),’ ‘,AE45-128)</f>
        <v>-128</v>
      </c>
      <c r="AI45" s="16" t="str">
        <f>IF(ISBLANK(Données!C36)," ",Données!C36)</f>
        <v xml:space="preserve"> </v>
      </c>
      <c r="AJ45" s="8" t="str">
        <f>IF(ISBLANK(Données!D36)," ",Données!D36)</f>
        <v xml:space="preserve"> </v>
      </c>
      <c r="AK45" s="16" t="str">
        <f>IF(ISBLANK(Données!E36)," ",Données!E36)</f>
        <v xml:space="preserve"> </v>
      </c>
      <c r="AL45" s="8" t="str">
        <f>IF(ISBLANK(Données!F36)," ",Données!F36)</f>
        <v xml:space="preserve"> </v>
      </c>
      <c r="AM45" s="16" t="str">
        <f>IF(ISBLANK(Données!G36)," ",Données!G36)</f>
        <v xml:space="preserve"> </v>
      </c>
      <c r="AN45" s="16" t="str">
        <f>IF(ISBLANK(Données!H36)," ",Données!H36)</f>
        <v xml:space="preserve"> </v>
      </c>
      <c r="AO45" s="16" t="str">
        <f>IF(ISBLANK(Données!I36)," ",Données!I36)</f>
        <v xml:space="preserve"> </v>
      </c>
      <c r="AP45" s="4" t="str">
        <f>IF(ISBLANK(Données!J36)," ",Données!J36)</f>
        <v xml:space="preserve"> </v>
      </c>
    </row>
    <row r="46" spans="1:42" x14ac:dyDescent="0.25">
      <c r="A46" s="6" t="s">
        <v>12</v>
      </c>
      <c r="B46" s="16" t="str">
        <f>IFERROR(MID(SUBSTITUTE(Données!$A37,LEFT(Données!$A37,SEARCH($A46,Données!$A37)+SUMPRODUCT(($A46:A46&lt;&gt;"")*LEN($A46:A46))+SUMPRODUCT(($A46:A46&lt;&gt;"")*1)-1),""),1,SEARCH("\",SUBSTITUTE(Données!$A37,LEFT(Données!$A37,SEARCH($A46,Données!$A37)+SUMPRODUCT(($A46:A46&lt;&gt;"")*LEN($A46:A46))+SUMPRODUCT(($A46:A46&lt;&gt;"")*1)),""))),"")</f>
        <v/>
      </c>
      <c r="C46" s="16" t="str">
        <f>IFERROR(MID(SUBSTITUTE(Données!$A37,LEFT(Données!$A37,SEARCH($B46,Données!$A37)+SUMPRODUCT(($B46:B46&lt;&gt;"")*LEN($B46:B46))+SUMPRODUCT(($B46:B46&lt;&gt;"")*1)-1),""),1,SEARCH("\",SUBSTITUTE(Données!$A37,LEFT(Données!$A37,SEARCH($B46,Données!$A37)+SUMPRODUCT(($B46:B46&lt;&gt;"")*LEN($B46:B46))+SUMPRODUCT(($B46:B46&lt;&gt;"")*1)),""))),"")</f>
        <v/>
      </c>
      <c r="D46" s="16" t="str">
        <f>IFERROR(MID(SUBSTITUTE(Données!$A37,LEFT(Données!$A37,SEARCH($B46,Données!$A37)+SUMPRODUCT(($B46:C46&lt;&gt;"")*LEN($B46:C46))+SUMPRODUCT(($B46:C46&lt;&gt;"")*1)-1),""),1,SEARCH("\",SUBSTITUTE(Données!$A37,LEFT(Données!$A37,SEARCH($B46,Données!$A37)+SUMPRODUCT(($B46:C46&lt;&gt;"")*LEN($B46:C46))+SUMPRODUCT(($B46:C46&lt;&gt;"")*1)),""))),"")</f>
        <v/>
      </c>
      <c r="E46" s="16" t="str">
        <f>IFERROR(MID(SUBSTITUTE(Données!$A37,LEFT(Données!$A37,SEARCH($B46,Données!$A37)+SUMPRODUCT(($B46:D46&lt;&gt;"")*LEN($B46:D46))+SUMPRODUCT(($B46:D46&lt;&gt;"")*1)-1),""),1,SEARCH("\",SUBSTITUTE(Données!$A37,LEFT(Données!$A37,SEARCH($B46,Données!$A37)+SUMPRODUCT(($B46:D46&lt;&gt;"")*LEN($B46:D46))+SUMPRODUCT(($B46:D46&lt;&gt;"")*1)),""))),"")</f>
        <v/>
      </c>
      <c r="F46" s="16" t="str">
        <f>IFERROR(MID(SUBSTITUTE(Données!$A37,LEFT(Données!$A37,SEARCH($B46,Données!$A37)+SUMPRODUCT(($B46:E46&lt;&gt;"")*LEN($B46:E46))+SUMPRODUCT(($B46:E46&lt;&gt;"")*1)-1),""),1,SEARCH("\",SUBSTITUTE(Données!$A37,LEFT(Données!$A37,SEARCH($B46,Données!$A37)+SUMPRODUCT(($B46:E46&lt;&gt;"")*LEN($B46:E46))+SUMPRODUCT(($B46:E46&lt;&gt;"")*1)),""))),"")</f>
        <v/>
      </c>
      <c r="G46" s="16" t="str">
        <f>IFERROR(MID(SUBSTITUTE(Données!$A37,LEFT(Données!$A37,SEARCH($B46,Données!$A37)+SUMPRODUCT(($B46:F46&lt;&gt;"")*LEN($B46:F46))+SUMPRODUCT(($B46:F46&lt;&gt;"")*1)-1),""),1,SEARCH("\",SUBSTITUTE(Données!$A37,LEFT(Données!$A37,SEARCH($B46,Données!$A37)+SUMPRODUCT(($B46:F46&lt;&gt;"")*LEN($B46:F46))+SUMPRODUCT(($B46:F46&lt;&gt;"")*1)),""))),"")</f>
        <v/>
      </c>
      <c r="H46" s="16" t="str">
        <f>IFERROR(MID(SUBSTITUTE(Données!$A37,LEFT(Données!$A37,SEARCH($B46,Données!$A37)+SUMPRODUCT(($B46:G46&lt;&gt;"")*LEN($B46:G46))+SUMPRODUCT(($B46:G46&lt;&gt;"")*1)-1),""),1,SEARCH("\",SUBSTITUTE(Données!$A37,LEFT(Données!$A37,SEARCH($B46,Données!$A37)+SUMPRODUCT(($B46:G46&lt;&gt;"")*LEN($B46:G46))+SUMPRODUCT(($B46:G46&lt;&gt;"")*1)),""))),"")</f>
        <v/>
      </c>
      <c r="I46" s="16" t="str">
        <f>IFERROR(MID(SUBSTITUTE(Données!$A37,LEFT(Données!$A37,SEARCH($B46,Données!$A37)+SUMPRODUCT(($B46:H46&lt;&gt;"")*LEN($B46:H46))+SUMPRODUCT(($B46:H46&lt;&gt;"")*1)-1),""),1,SEARCH("\",SUBSTITUTE(Données!$A37,LEFT(Données!$A37,SEARCH($B46,Données!$A37)+SUMPRODUCT(($B46:H46&lt;&gt;"")*LEN($B46:H46))+SUMPRODUCT(($B46:H46&lt;&gt;"")*1)),""))),"")</f>
        <v/>
      </c>
      <c r="J46" s="16" t="str">
        <f>IFERROR(MID(SUBSTITUTE(Données!$A37,LEFT(Données!$A37,SEARCH($B46,Données!$A37)+SUMPRODUCT(($B46:I46&lt;&gt;"")*LEN($B46:I46))+SUMPRODUCT(($B46:I46&lt;&gt;"")*1)-1),""),1,SEARCH("\",SUBSTITUTE(Données!$A37,LEFT(Données!$A37,SEARCH($B46,Données!$A37)+SUMPRODUCT(($B46:I46&lt;&gt;"")*LEN($B46:I46))+SUMPRODUCT(($B46:I46&lt;&gt;"")*1)),""))),"")</f>
        <v/>
      </c>
      <c r="K46" s="16" t="str">
        <f>IFERROR(MID(SUBSTITUTE(Données!$A37,LEFT(Données!$A37,SEARCH($B46,Données!$A37)+SUMPRODUCT(($B46:J46&lt;&gt;"")*LEN($B46:J46))+SUMPRODUCT(($B46:J46&lt;&gt;"")*1)-1),""),1,SEARCH("\",SUBSTITUTE(Données!$A37,LEFT(Données!$A37,SEARCH($B46,Données!$A37)+SUMPRODUCT(($B46:J46&lt;&gt;"")*LEN($B46:J46))+SUMPRODUCT(($B46:J46&lt;&gt;"")*1)),""))),"")</f>
        <v/>
      </c>
      <c r="L46" s="16" t="str">
        <f>IFERROR(MID(SUBSTITUTE(Données!$A37,LEFT(Données!$A37,SEARCH($B46,Données!$A37)+SUMPRODUCT(($B46:K46&lt;&gt;"")*LEN($B46:K46))+SUMPRODUCT(($B46:K46&lt;&gt;"")*1)-1),""),1,SEARCH("\",SUBSTITUTE(Données!$A37,LEFT(Données!$A37,SEARCH($B46,Données!$A37)+SUMPRODUCT(($B46:K46&lt;&gt;"")*LEN($B46:K46))+SUMPRODUCT(($B46:K46&lt;&gt;"")*1)),""))),"")</f>
        <v/>
      </c>
      <c r="M46" s="16" t="str">
        <f>IFERROR(MID(SUBSTITUTE(Données!$A37,LEFT(Données!$A37,SEARCH($B46,Données!$A37)+SUMPRODUCT(($B46:L46&lt;&gt;"")*LEN($B46:L46))+SUMPRODUCT(($B46:L46&lt;&gt;"")*1)-1),""),1,SEARCH("\",SUBSTITUTE(Données!$A37,LEFT(Données!$A37,SEARCH($B46,Données!$A37)+SUMPRODUCT(($B46:L46&lt;&gt;"")*LEN($B46:L46))+SUMPRODUCT(($B46:L46&lt;&gt;"")*1)),""))),"")</f>
        <v/>
      </c>
      <c r="N46" s="16" t="str">
        <f>IFERROR(MID(SUBSTITUTE(Données!$A37,LEFT(Données!$A37,SEARCH($B46,Données!$A37)+SUMPRODUCT(($B46:M46&lt;&gt;"")*LEN($B46:M46))+SUMPRODUCT(($B46:M46&lt;&gt;"")*1)-1),""),1,SEARCH("\",SUBSTITUTE(Données!$A37,LEFT(Données!$A37,SEARCH($B46,Données!$A37)+SUMPRODUCT(($B46:M46&lt;&gt;"")*LEN($B46:M46))+SUMPRODUCT(($B46:M46&lt;&gt;"")*1)),""))),"")</f>
        <v/>
      </c>
      <c r="O46" s="16" t="str">
        <f>IFERROR(MID(SUBSTITUTE(Données!$A37,LEFT(Données!$A37,SEARCH($B46,Données!$A37)+SUMPRODUCT(($B46:N46&lt;&gt;"")*LEN($B46:N46))+SUMPRODUCT(($B46:N46&lt;&gt;"")*1)-1),""),1,SEARCH("\",SUBSTITUTE(Données!$A37,LEFT(Données!$A37,SEARCH($B46,Données!$A37)+SUMPRODUCT(($B46:N46&lt;&gt;"")*LEN($B46:N46))+SUMPRODUCT(($B46:N46&lt;&gt;"")*1)),""))),"")</f>
        <v/>
      </c>
      <c r="P46" s="16" t="str">
        <f>IFERROR(MID(SUBSTITUTE(Données!$A37,LEFT(Données!$A37,SEARCH($B46,Données!$A37)+SUMPRODUCT(($B46:O46&lt;&gt;"")*LEN($B46:O46))+SUMPRODUCT(($B46:O46&lt;&gt;"")*1)-1),""),1,SEARCH("\",SUBSTITUTE(Données!$A37,LEFT(Données!$A37,SEARCH($B46,Données!$A37)+SUMPRODUCT(($B46:O46&lt;&gt;"")*LEN($B46:O46))+SUMPRODUCT(($B46:O46&lt;&gt;"")*1)),""))),"")</f>
        <v/>
      </c>
      <c r="Q46" s="16" t="str">
        <f>IFERROR(MID(SUBSTITUTE(Données!$A37,LEFT(Données!$A37,SEARCH($B46,Données!$A37)+SUMPRODUCT(($B46:P46&lt;&gt;"")*LEN($B46:P46))+SUMPRODUCT(($B46:P46&lt;&gt;"")*1)-1),""),1,SEARCH("\",SUBSTITUTE(Données!$A37,LEFT(Données!$A37,SEARCH($B46,Données!$A37)+SUMPRODUCT(($B46:P46&lt;&gt;"")*LEN($B46:P46))+SUMPRODUCT(($B46:P46&lt;&gt;"")*1)),""))),"")</f>
        <v/>
      </c>
      <c r="R46" s="16" t="str">
        <f>IFERROR(MID(SUBSTITUTE(Données!$A37,LEFT(Données!$A37,SEARCH($B46,Données!$A37)+SUMPRODUCT(($B46:Q46&lt;&gt;"")*LEN($B46:Q46))+SUMPRODUCT(($B46:Q46&lt;&gt;"")*1)-1),""),1,SEARCH("\",SUBSTITUTE(Données!$A37,LEFT(Données!$A37,SEARCH($B46,Données!$A37)+SUMPRODUCT(($B46:Q46&lt;&gt;"")*LEN($B46:Q46))+SUMPRODUCT(($B46:Q46&lt;&gt;"")*1)),""))),"")</f>
        <v/>
      </c>
      <c r="S46" s="16" t="str">
        <f>IFERROR(MID(SUBSTITUTE(Données!$A37,LEFT(Données!$A37,SEARCH($B46,Données!$A37)+SUMPRODUCT(($B46:R46&lt;&gt;"")*LEN($B46:R46))+SUMPRODUCT(($B46:R46&lt;&gt;"")*1)-1),""),1,SEARCH("\",SUBSTITUTE(Données!$A37,LEFT(Données!$A37,SEARCH($B46,Données!$A37)+SUMPRODUCT(($B46:R46&lt;&gt;"")*LEN($B46:R46))+SUMPRODUCT(($B46:R46&lt;&gt;"")*1)),""))),"")</f>
        <v/>
      </c>
      <c r="T46" s="16" t="str">
        <f>IFERROR(MID(SUBSTITUTE(Données!$A37,LEFT(Données!$A37,SEARCH($B46,Données!$A37)+SUMPRODUCT(($B46:S46&lt;&gt;"")*LEN($B46:S46))+SUMPRODUCT(($B46:S46&lt;&gt;"")*1)-1),""),1,SEARCH("\",SUBSTITUTE(Données!$A37,LEFT(Données!$A37,SEARCH($B46,Données!$A37)+SUMPRODUCT(($B46:S46&lt;&gt;"")*LEN($B46:S46))+SUMPRODUCT(($B46:S46&lt;&gt;"")*1)),""))),"")</f>
        <v/>
      </c>
      <c r="U46" s="16" t="str">
        <f>IFERROR(MID(SUBSTITUTE(Données!$A37,LEFT(Données!$A37,SEARCH($B46,Données!$A37)+SUMPRODUCT(($B46:T46&lt;&gt;"")*LEN($B46:T46))+SUMPRODUCT(($B46:T46&lt;&gt;"")*1)-1),""),1,SEARCH("\",SUBSTITUTE(Données!$A37,LEFT(Données!$A37,SEARCH($B46,Données!$A37)+SUMPRODUCT(($B46:T46&lt;&gt;"")*LEN($B46:T46))+SUMPRODUCT(($B46:T46&lt;&gt;"")*1)),""))),"")</f>
        <v/>
      </c>
      <c r="V46" s="16" t="str">
        <f>IFERROR(MID(SUBSTITUTE(Données!$A37,LEFT(Données!$A37,SEARCH($B46,Données!$A37)+SUMPRODUCT(($B46:U46&lt;&gt;"")*LEN($B46:U46))+SUMPRODUCT(($B46:U46&lt;&gt;"")*1)-1),""),1,SEARCH("\",SUBSTITUTE(Données!$A37,LEFT(Données!$A37,SEARCH($B46,Données!$A37)+SUMPRODUCT(($B46:U46&lt;&gt;"")*LEN($B46:U46))+SUMPRODUCT(($B46:U46&lt;&gt;"")*1)),""))),"")</f>
        <v/>
      </c>
      <c r="W46" s="16" t="str">
        <f>IFERROR(MID(SUBSTITUTE(Données!$A37,LEFT(Données!$A37,SEARCH($B46,Données!$A37)+SUMPRODUCT(($B46:V46&lt;&gt;"")*LEN($B46:V46))+SUMPRODUCT(($B46:V46&lt;&gt;"")*1)-1),""),1,SEARCH("\",SUBSTITUTE(Données!$A37,LEFT(Données!$A37,SEARCH($B46,Données!$A37)+SUMPRODUCT(($B46:V46&lt;&gt;"")*LEN($B46:V46))+SUMPRODUCT(($B46:V46&lt;&gt;"")*1)),""))),"")</f>
        <v/>
      </c>
      <c r="X46" s="16" t="str">
        <f>IFERROR(MID(SUBSTITUTE(Données!$A37,LEFT(Données!$A37,SEARCH($B46,Données!$A37)+SUMPRODUCT(($B46:W46&lt;&gt;"")*LEN($B46:W46))+SUMPRODUCT(($B46:W46&lt;&gt;"")*1)-1),""),1,SEARCH("\",SUBSTITUTE(Données!$A37,LEFT(Données!$A37,SEARCH($B46,Données!$A37)+SUMPRODUCT(($B46:W46&lt;&gt;"")*LEN($B46:W46))+SUMPRODUCT(($B46:W46&lt;&gt;"")*1)),""))),"")</f>
        <v/>
      </c>
      <c r="Y46" s="16" t="str">
        <f>IFERROR(MID(SUBSTITUTE(Données!$A37,LEFT(Données!$A37,SEARCH($B46,Données!$A37)+SUMPRODUCT(($B46:X46&lt;&gt;"")*LEN($B46:X46))+SUMPRODUCT(($B46:X46&lt;&gt;"")*1)-1),""),1,SEARCH("\",SUBSTITUTE(Données!$A37,LEFT(Données!$A37,SEARCH($B46,Données!$A37)+SUMPRODUCT(($B46:X46&lt;&gt;"")*LEN($B46:X46))+SUMPRODUCT(($B46:X46&lt;&gt;"")*1)),""))),"")</f>
        <v/>
      </c>
      <c r="Z46" s="4"/>
      <c r="AA46" s="4"/>
      <c r="AB46" s="16" t="str">
        <f>IF(ISBLANK(Données!B37)," ",Données!B37)</f>
        <v xml:space="preserve"> </v>
      </c>
      <c r="AC46" s="16">
        <f t="shared" si="7"/>
        <v>-1</v>
      </c>
      <c r="AD46" s="16">
        <f>IF(ISBLANK(AB46),’ ‘,LEN(AB46))</f>
        <v>1</v>
      </c>
      <c r="AE46" s="16">
        <f t="shared" si="8"/>
        <v>0</v>
      </c>
      <c r="AF46" s="16" t="str">
        <f t="shared" si="5"/>
        <v/>
      </c>
      <c r="AG46" s="16" t="str">
        <f t="shared" si="6"/>
        <v>OK</v>
      </c>
      <c r="AH46" s="16">
        <f>IF(ISBLANK(AE46-128),’ ‘,AE46-128)</f>
        <v>-128</v>
      </c>
      <c r="AI46" s="16" t="str">
        <f>IF(ISBLANK(Données!C37)," ",Données!C37)</f>
        <v xml:space="preserve"> </v>
      </c>
      <c r="AJ46" s="8" t="str">
        <f>IF(ISBLANK(Données!D37)," ",Données!D37)</f>
        <v xml:space="preserve"> </v>
      </c>
      <c r="AK46" s="16" t="str">
        <f>IF(ISBLANK(Données!E37)," ",Données!E37)</f>
        <v xml:space="preserve"> </v>
      </c>
      <c r="AL46" s="8" t="str">
        <f>IF(ISBLANK(Données!F37)," ",Données!F37)</f>
        <v xml:space="preserve"> </v>
      </c>
      <c r="AM46" s="16" t="str">
        <f>IF(ISBLANK(Données!G37)," ",Données!G37)</f>
        <v xml:space="preserve"> </v>
      </c>
      <c r="AN46" s="16" t="str">
        <f>IF(ISBLANK(Données!H37)," ",Données!H37)</f>
        <v xml:space="preserve"> </v>
      </c>
      <c r="AO46" s="16" t="str">
        <f>IF(ISBLANK(Données!I37)," ",Données!I37)</f>
        <v xml:space="preserve"> </v>
      </c>
      <c r="AP46" s="4" t="str">
        <f>IF(ISBLANK(Données!J37)," ",Données!J37)</f>
        <v xml:space="preserve"> </v>
      </c>
    </row>
    <row r="47" spans="1:42" x14ac:dyDescent="0.25">
      <c r="A47" s="6" t="s">
        <v>12</v>
      </c>
      <c r="B47" s="16" t="str">
        <f>IFERROR(MID(SUBSTITUTE(Données!$A38,LEFT(Données!$A38,SEARCH($A47,Données!$A38)+SUMPRODUCT(($A47:A47&lt;&gt;"")*LEN($A47:A47))+SUMPRODUCT(($A47:A47&lt;&gt;"")*1)-1),""),1,SEARCH("\",SUBSTITUTE(Données!$A38,LEFT(Données!$A38,SEARCH($A47,Données!$A38)+SUMPRODUCT(($A47:A47&lt;&gt;"")*LEN($A47:A47))+SUMPRODUCT(($A47:A47&lt;&gt;"")*1)),""))),"")</f>
        <v/>
      </c>
      <c r="C47" s="16" t="str">
        <f>IFERROR(MID(SUBSTITUTE(Données!$A38,LEFT(Données!$A38,SEARCH($B47,Données!$A38)+SUMPRODUCT(($B47:B47&lt;&gt;"")*LEN($B47:B47))+SUMPRODUCT(($B47:B47&lt;&gt;"")*1)-1),""),1,SEARCH("\",SUBSTITUTE(Données!$A38,LEFT(Données!$A38,SEARCH($B47,Données!$A38)+SUMPRODUCT(($B47:B47&lt;&gt;"")*LEN($B47:B47))+SUMPRODUCT(($B47:B47&lt;&gt;"")*1)),""))),"")</f>
        <v/>
      </c>
      <c r="D47" s="16" t="str">
        <f>IFERROR(MID(SUBSTITUTE(Données!$A38,LEFT(Données!$A38,SEARCH($B47,Données!$A38)+SUMPRODUCT(($B47:C47&lt;&gt;"")*LEN($B47:C47))+SUMPRODUCT(($B47:C47&lt;&gt;"")*1)-1),""),1,SEARCH("\",SUBSTITUTE(Données!$A38,LEFT(Données!$A38,SEARCH($B47,Données!$A38)+SUMPRODUCT(($B47:C47&lt;&gt;"")*LEN($B47:C47))+SUMPRODUCT(($B47:C47&lt;&gt;"")*1)),""))),"")</f>
        <v/>
      </c>
      <c r="E47" s="16" t="str">
        <f>IFERROR(MID(SUBSTITUTE(Données!$A38,LEFT(Données!$A38,SEARCH($B47,Données!$A38)+SUMPRODUCT(($B47:D47&lt;&gt;"")*LEN($B47:D47))+SUMPRODUCT(($B47:D47&lt;&gt;"")*1)-1),""),1,SEARCH("\",SUBSTITUTE(Données!$A38,LEFT(Données!$A38,SEARCH($B47,Données!$A38)+SUMPRODUCT(($B47:D47&lt;&gt;"")*LEN($B47:D47))+SUMPRODUCT(($B47:D47&lt;&gt;"")*1)),""))),"")</f>
        <v/>
      </c>
      <c r="F47" s="16" t="str">
        <f>IFERROR(MID(SUBSTITUTE(Données!$A38,LEFT(Données!$A38,SEARCH($B47,Données!$A38)+SUMPRODUCT(($B47:E47&lt;&gt;"")*LEN($B47:E47))+SUMPRODUCT(($B47:E47&lt;&gt;"")*1)-1),""),1,SEARCH("\",SUBSTITUTE(Données!$A38,LEFT(Données!$A38,SEARCH($B47,Données!$A38)+SUMPRODUCT(($B47:E47&lt;&gt;"")*LEN($B47:E47))+SUMPRODUCT(($B47:E47&lt;&gt;"")*1)),""))),"")</f>
        <v/>
      </c>
      <c r="G47" s="16" t="str">
        <f>IFERROR(MID(SUBSTITUTE(Données!$A38,LEFT(Données!$A38,SEARCH($B47,Données!$A38)+SUMPRODUCT(($B47:F47&lt;&gt;"")*LEN($B47:F47))+SUMPRODUCT(($B47:F47&lt;&gt;"")*1)-1),""),1,SEARCH("\",SUBSTITUTE(Données!$A38,LEFT(Données!$A38,SEARCH($B47,Données!$A38)+SUMPRODUCT(($B47:F47&lt;&gt;"")*LEN($B47:F47))+SUMPRODUCT(($B47:F47&lt;&gt;"")*1)),""))),"")</f>
        <v/>
      </c>
      <c r="H47" s="16" t="str">
        <f>IFERROR(MID(SUBSTITUTE(Données!$A38,LEFT(Données!$A38,SEARCH($B47,Données!$A38)+SUMPRODUCT(($B47:G47&lt;&gt;"")*LEN($B47:G47))+SUMPRODUCT(($B47:G47&lt;&gt;"")*1)-1),""),1,SEARCH("\",SUBSTITUTE(Données!$A38,LEFT(Données!$A38,SEARCH($B47,Données!$A38)+SUMPRODUCT(($B47:G47&lt;&gt;"")*LEN($B47:G47))+SUMPRODUCT(($B47:G47&lt;&gt;"")*1)),""))),"")</f>
        <v/>
      </c>
      <c r="I47" s="16" t="str">
        <f>IFERROR(MID(SUBSTITUTE(Données!$A38,LEFT(Données!$A38,SEARCH($B47,Données!$A38)+SUMPRODUCT(($B47:H47&lt;&gt;"")*LEN($B47:H47))+SUMPRODUCT(($B47:H47&lt;&gt;"")*1)-1),""),1,SEARCH("\",SUBSTITUTE(Données!$A38,LEFT(Données!$A38,SEARCH($B47,Données!$A38)+SUMPRODUCT(($B47:H47&lt;&gt;"")*LEN($B47:H47))+SUMPRODUCT(($B47:H47&lt;&gt;"")*1)),""))),"")</f>
        <v/>
      </c>
      <c r="J47" s="16" t="str">
        <f>IFERROR(MID(SUBSTITUTE(Données!$A38,LEFT(Données!$A38,SEARCH($B47,Données!$A38)+SUMPRODUCT(($B47:I47&lt;&gt;"")*LEN($B47:I47))+SUMPRODUCT(($B47:I47&lt;&gt;"")*1)-1),""),1,SEARCH("\",SUBSTITUTE(Données!$A38,LEFT(Données!$A38,SEARCH($B47,Données!$A38)+SUMPRODUCT(($B47:I47&lt;&gt;"")*LEN($B47:I47))+SUMPRODUCT(($B47:I47&lt;&gt;"")*1)),""))),"")</f>
        <v/>
      </c>
      <c r="K47" s="16" t="str">
        <f>IFERROR(MID(SUBSTITUTE(Données!$A38,LEFT(Données!$A38,SEARCH($B47,Données!$A38)+SUMPRODUCT(($B47:J47&lt;&gt;"")*LEN($B47:J47))+SUMPRODUCT(($B47:J47&lt;&gt;"")*1)-1),""),1,SEARCH("\",SUBSTITUTE(Données!$A38,LEFT(Données!$A38,SEARCH($B47,Données!$A38)+SUMPRODUCT(($B47:J47&lt;&gt;"")*LEN($B47:J47))+SUMPRODUCT(($B47:J47&lt;&gt;"")*1)),""))),"")</f>
        <v/>
      </c>
      <c r="L47" s="16" t="str">
        <f>IFERROR(MID(SUBSTITUTE(Données!$A38,LEFT(Données!$A38,SEARCH($B47,Données!$A38)+SUMPRODUCT(($B47:K47&lt;&gt;"")*LEN($B47:K47))+SUMPRODUCT(($B47:K47&lt;&gt;"")*1)-1),""),1,SEARCH("\",SUBSTITUTE(Données!$A38,LEFT(Données!$A38,SEARCH($B47,Données!$A38)+SUMPRODUCT(($B47:K47&lt;&gt;"")*LEN($B47:K47))+SUMPRODUCT(($B47:K47&lt;&gt;"")*1)),""))),"")</f>
        <v/>
      </c>
      <c r="M47" s="16" t="str">
        <f>IFERROR(MID(SUBSTITUTE(Données!$A38,LEFT(Données!$A38,SEARCH($B47,Données!$A38)+SUMPRODUCT(($B47:L47&lt;&gt;"")*LEN($B47:L47))+SUMPRODUCT(($B47:L47&lt;&gt;"")*1)-1),""),1,SEARCH("\",SUBSTITUTE(Données!$A38,LEFT(Données!$A38,SEARCH($B47,Données!$A38)+SUMPRODUCT(($B47:L47&lt;&gt;"")*LEN($B47:L47))+SUMPRODUCT(($B47:L47&lt;&gt;"")*1)),""))),"")</f>
        <v/>
      </c>
      <c r="N47" s="16" t="str">
        <f>IFERROR(MID(SUBSTITUTE(Données!$A38,LEFT(Données!$A38,SEARCH($B47,Données!$A38)+SUMPRODUCT(($B47:M47&lt;&gt;"")*LEN($B47:M47))+SUMPRODUCT(($B47:M47&lt;&gt;"")*1)-1),""),1,SEARCH("\",SUBSTITUTE(Données!$A38,LEFT(Données!$A38,SEARCH($B47,Données!$A38)+SUMPRODUCT(($B47:M47&lt;&gt;"")*LEN($B47:M47))+SUMPRODUCT(($B47:M47&lt;&gt;"")*1)),""))),"")</f>
        <v/>
      </c>
      <c r="O47" s="16" t="str">
        <f>IFERROR(MID(SUBSTITUTE(Données!$A38,LEFT(Données!$A38,SEARCH($B47,Données!$A38)+SUMPRODUCT(($B47:N47&lt;&gt;"")*LEN($B47:N47))+SUMPRODUCT(($B47:N47&lt;&gt;"")*1)-1),""),1,SEARCH("\",SUBSTITUTE(Données!$A38,LEFT(Données!$A38,SEARCH($B47,Données!$A38)+SUMPRODUCT(($B47:N47&lt;&gt;"")*LEN($B47:N47))+SUMPRODUCT(($B47:N47&lt;&gt;"")*1)),""))),"")</f>
        <v/>
      </c>
      <c r="P47" s="16" t="str">
        <f>IFERROR(MID(SUBSTITUTE(Données!$A38,LEFT(Données!$A38,SEARCH($B47,Données!$A38)+SUMPRODUCT(($B47:O47&lt;&gt;"")*LEN($B47:O47))+SUMPRODUCT(($B47:O47&lt;&gt;"")*1)-1),""),1,SEARCH("\",SUBSTITUTE(Données!$A38,LEFT(Données!$A38,SEARCH($B47,Données!$A38)+SUMPRODUCT(($B47:O47&lt;&gt;"")*LEN($B47:O47))+SUMPRODUCT(($B47:O47&lt;&gt;"")*1)),""))),"")</f>
        <v/>
      </c>
      <c r="Q47" s="16" t="str">
        <f>IFERROR(MID(SUBSTITUTE(Données!$A38,LEFT(Données!$A38,SEARCH($B47,Données!$A38)+SUMPRODUCT(($B47:P47&lt;&gt;"")*LEN($B47:P47))+SUMPRODUCT(($B47:P47&lt;&gt;"")*1)-1),""),1,SEARCH("\",SUBSTITUTE(Données!$A38,LEFT(Données!$A38,SEARCH($B47,Données!$A38)+SUMPRODUCT(($B47:P47&lt;&gt;"")*LEN($B47:P47))+SUMPRODUCT(($B47:P47&lt;&gt;"")*1)),""))),"")</f>
        <v/>
      </c>
      <c r="R47" s="16" t="str">
        <f>IFERROR(MID(SUBSTITUTE(Données!$A38,LEFT(Données!$A38,SEARCH($B47,Données!$A38)+SUMPRODUCT(($B47:Q47&lt;&gt;"")*LEN($B47:Q47))+SUMPRODUCT(($B47:Q47&lt;&gt;"")*1)-1),""),1,SEARCH("\",SUBSTITUTE(Données!$A38,LEFT(Données!$A38,SEARCH($B47,Données!$A38)+SUMPRODUCT(($B47:Q47&lt;&gt;"")*LEN($B47:Q47))+SUMPRODUCT(($B47:Q47&lt;&gt;"")*1)),""))),"")</f>
        <v/>
      </c>
      <c r="S47" s="16" t="str">
        <f>IFERROR(MID(SUBSTITUTE(Données!$A38,LEFT(Données!$A38,SEARCH($B47,Données!$A38)+SUMPRODUCT(($B47:R47&lt;&gt;"")*LEN($B47:R47))+SUMPRODUCT(($B47:R47&lt;&gt;"")*1)-1),""),1,SEARCH("\",SUBSTITUTE(Données!$A38,LEFT(Données!$A38,SEARCH($B47,Données!$A38)+SUMPRODUCT(($B47:R47&lt;&gt;"")*LEN($B47:R47))+SUMPRODUCT(($B47:R47&lt;&gt;"")*1)),""))),"")</f>
        <v/>
      </c>
      <c r="T47" s="16" t="str">
        <f>IFERROR(MID(SUBSTITUTE(Données!$A38,LEFT(Données!$A38,SEARCH($B47,Données!$A38)+SUMPRODUCT(($B47:S47&lt;&gt;"")*LEN($B47:S47))+SUMPRODUCT(($B47:S47&lt;&gt;"")*1)-1),""),1,SEARCH("\",SUBSTITUTE(Données!$A38,LEFT(Données!$A38,SEARCH($B47,Données!$A38)+SUMPRODUCT(($B47:S47&lt;&gt;"")*LEN($B47:S47))+SUMPRODUCT(($B47:S47&lt;&gt;"")*1)),""))),"")</f>
        <v/>
      </c>
      <c r="U47" s="16" t="str">
        <f>IFERROR(MID(SUBSTITUTE(Données!$A38,LEFT(Données!$A38,SEARCH($B47,Données!$A38)+SUMPRODUCT(($B47:T47&lt;&gt;"")*LEN($B47:T47))+SUMPRODUCT(($B47:T47&lt;&gt;"")*1)-1),""),1,SEARCH("\",SUBSTITUTE(Données!$A38,LEFT(Données!$A38,SEARCH($B47,Données!$A38)+SUMPRODUCT(($B47:T47&lt;&gt;"")*LEN($B47:T47))+SUMPRODUCT(($B47:T47&lt;&gt;"")*1)),""))),"")</f>
        <v/>
      </c>
      <c r="V47" s="16" t="str">
        <f>IFERROR(MID(SUBSTITUTE(Données!$A38,LEFT(Données!$A38,SEARCH($B47,Données!$A38)+SUMPRODUCT(($B47:U47&lt;&gt;"")*LEN($B47:U47))+SUMPRODUCT(($B47:U47&lt;&gt;"")*1)-1),""),1,SEARCH("\",SUBSTITUTE(Données!$A38,LEFT(Données!$A38,SEARCH($B47,Données!$A38)+SUMPRODUCT(($B47:U47&lt;&gt;"")*LEN($B47:U47))+SUMPRODUCT(($B47:U47&lt;&gt;"")*1)),""))),"")</f>
        <v/>
      </c>
      <c r="W47" s="16" t="str">
        <f>IFERROR(MID(SUBSTITUTE(Données!$A38,LEFT(Données!$A38,SEARCH($B47,Données!$A38)+SUMPRODUCT(($B47:V47&lt;&gt;"")*LEN($B47:V47))+SUMPRODUCT(($B47:V47&lt;&gt;"")*1)-1),""),1,SEARCH("\",SUBSTITUTE(Données!$A38,LEFT(Données!$A38,SEARCH($B47,Données!$A38)+SUMPRODUCT(($B47:V47&lt;&gt;"")*LEN($B47:V47))+SUMPRODUCT(($B47:V47&lt;&gt;"")*1)),""))),"")</f>
        <v/>
      </c>
      <c r="X47" s="16" t="str">
        <f>IFERROR(MID(SUBSTITUTE(Données!$A38,LEFT(Données!$A38,SEARCH($B47,Données!$A38)+SUMPRODUCT(($B47:W47&lt;&gt;"")*LEN($B47:W47))+SUMPRODUCT(($B47:W47&lt;&gt;"")*1)-1),""),1,SEARCH("\",SUBSTITUTE(Données!$A38,LEFT(Données!$A38,SEARCH($B47,Données!$A38)+SUMPRODUCT(($B47:W47&lt;&gt;"")*LEN($B47:W47))+SUMPRODUCT(($B47:W47&lt;&gt;"")*1)),""))),"")</f>
        <v/>
      </c>
      <c r="Y47" s="16" t="str">
        <f>IFERROR(MID(SUBSTITUTE(Données!$A38,LEFT(Données!$A38,SEARCH($B47,Données!$A38)+SUMPRODUCT(($B47:X47&lt;&gt;"")*LEN($B47:X47))+SUMPRODUCT(($B47:X47&lt;&gt;"")*1)-1),""),1,SEARCH("\",SUBSTITUTE(Données!$A38,LEFT(Données!$A38,SEARCH($B47,Données!$A38)+SUMPRODUCT(($B47:X47&lt;&gt;"")*LEN($B47:X47))+SUMPRODUCT(($B47:X47&lt;&gt;"")*1)),""))),"")</f>
        <v/>
      </c>
      <c r="Z47" s="4"/>
      <c r="AA47" s="4"/>
      <c r="AB47" s="16" t="str">
        <f>IF(ISBLANK(Données!B38)," ",Données!B38)</f>
        <v xml:space="preserve"> </v>
      </c>
      <c r="AC47" s="16">
        <f t="shared" si="7"/>
        <v>-1</v>
      </c>
      <c r="AD47" s="16">
        <f>IF(ISBLANK(AB47),’ ‘,LEN(AB47))</f>
        <v>1</v>
      </c>
      <c r="AE47" s="16">
        <f t="shared" si="8"/>
        <v>0</v>
      </c>
      <c r="AF47" s="16" t="str">
        <f t="shared" si="5"/>
        <v/>
      </c>
      <c r="AG47" s="16" t="str">
        <f t="shared" si="6"/>
        <v>OK</v>
      </c>
      <c r="AH47" s="16">
        <f>IF(ISBLANK(AE47-128),’ ‘,AE47-128)</f>
        <v>-128</v>
      </c>
      <c r="AI47" s="16" t="str">
        <f>IF(ISBLANK(Données!C38)," ",Données!C38)</f>
        <v xml:space="preserve"> </v>
      </c>
      <c r="AJ47" s="8" t="str">
        <f>IF(ISBLANK(Données!D38)," ",Données!D38)</f>
        <v xml:space="preserve"> </v>
      </c>
      <c r="AK47" s="16" t="str">
        <f>IF(ISBLANK(Données!E38)," ",Données!E38)</f>
        <v xml:space="preserve"> </v>
      </c>
      <c r="AL47" s="8" t="str">
        <f>IF(ISBLANK(Données!F38)," ",Données!F38)</f>
        <v xml:space="preserve"> </v>
      </c>
      <c r="AM47" s="16" t="str">
        <f>IF(ISBLANK(Données!G38)," ",Données!G38)</f>
        <v xml:space="preserve"> </v>
      </c>
      <c r="AN47" s="16" t="str">
        <f>IF(ISBLANK(Données!H38)," ",Données!H38)</f>
        <v xml:space="preserve"> </v>
      </c>
      <c r="AO47" s="16" t="str">
        <f>IF(ISBLANK(Données!I38)," ",Données!I38)</f>
        <v xml:space="preserve"> </v>
      </c>
      <c r="AP47" s="4" t="str">
        <f>IF(ISBLANK(Données!J38)," ",Données!J38)</f>
        <v xml:space="preserve"> </v>
      </c>
    </row>
    <row r="48" spans="1:42" x14ac:dyDescent="0.25">
      <c r="A48" s="6" t="s">
        <v>12</v>
      </c>
      <c r="B48" s="16" t="str">
        <f>IFERROR(MID(SUBSTITUTE(Données!$A39,LEFT(Données!$A39,SEARCH($A48,Données!$A39)+SUMPRODUCT(($A48:A48&lt;&gt;"")*LEN($A48:A48))+SUMPRODUCT(($A48:A48&lt;&gt;"")*1)-1),""),1,SEARCH("\",SUBSTITUTE(Données!$A39,LEFT(Données!$A39,SEARCH($A48,Données!$A39)+SUMPRODUCT(($A48:A48&lt;&gt;"")*LEN($A48:A48))+SUMPRODUCT(($A48:A48&lt;&gt;"")*1)),""))),"")</f>
        <v/>
      </c>
      <c r="C48" s="16" t="str">
        <f>IFERROR(MID(SUBSTITUTE(Données!$A39,LEFT(Données!$A39,SEARCH($B48,Données!$A39)+SUMPRODUCT(($B48:B48&lt;&gt;"")*LEN($B48:B48))+SUMPRODUCT(($B48:B48&lt;&gt;"")*1)-1),""),1,SEARCH("\",SUBSTITUTE(Données!$A39,LEFT(Données!$A39,SEARCH($B48,Données!$A39)+SUMPRODUCT(($B48:B48&lt;&gt;"")*LEN($B48:B48))+SUMPRODUCT(($B48:B48&lt;&gt;"")*1)),""))),"")</f>
        <v/>
      </c>
      <c r="D48" s="16" t="str">
        <f>IFERROR(MID(SUBSTITUTE(Données!$A39,LEFT(Données!$A39,SEARCH($B48,Données!$A39)+SUMPRODUCT(($B48:C48&lt;&gt;"")*LEN($B48:C48))+SUMPRODUCT(($B48:C48&lt;&gt;"")*1)-1),""),1,SEARCH("\",SUBSTITUTE(Données!$A39,LEFT(Données!$A39,SEARCH($B48,Données!$A39)+SUMPRODUCT(($B48:C48&lt;&gt;"")*LEN($B48:C48))+SUMPRODUCT(($B48:C48&lt;&gt;"")*1)),""))),"")</f>
        <v/>
      </c>
      <c r="E48" s="16" t="str">
        <f>IFERROR(MID(SUBSTITUTE(Données!$A39,LEFT(Données!$A39,SEARCH($B48,Données!$A39)+SUMPRODUCT(($B48:D48&lt;&gt;"")*LEN($B48:D48))+SUMPRODUCT(($B48:D48&lt;&gt;"")*1)-1),""),1,SEARCH("\",SUBSTITUTE(Données!$A39,LEFT(Données!$A39,SEARCH($B48,Données!$A39)+SUMPRODUCT(($B48:D48&lt;&gt;"")*LEN($B48:D48))+SUMPRODUCT(($B48:D48&lt;&gt;"")*1)),""))),"")</f>
        <v/>
      </c>
      <c r="F48" s="16" t="str">
        <f>IFERROR(MID(SUBSTITUTE(Données!$A39,LEFT(Données!$A39,SEARCH($B48,Données!$A39)+SUMPRODUCT(($B48:E48&lt;&gt;"")*LEN($B48:E48))+SUMPRODUCT(($B48:E48&lt;&gt;"")*1)-1),""),1,SEARCH("\",SUBSTITUTE(Données!$A39,LEFT(Données!$A39,SEARCH($B48,Données!$A39)+SUMPRODUCT(($B48:E48&lt;&gt;"")*LEN($B48:E48))+SUMPRODUCT(($B48:E48&lt;&gt;"")*1)),""))),"")</f>
        <v/>
      </c>
      <c r="G48" s="16" t="str">
        <f>IFERROR(MID(SUBSTITUTE(Données!$A39,LEFT(Données!$A39,SEARCH($B48,Données!$A39)+SUMPRODUCT(($B48:F48&lt;&gt;"")*LEN($B48:F48))+SUMPRODUCT(($B48:F48&lt;&gt;"")*1)-1),""),1,SEARCH("\",SUBSTITUTE(Données!$A39,LEFT(Données!$A39,SEARCH($B48,Données!$A39)+SUMPRODUCT(($B48:F48&lt;&gt;"")*LEN($B48:F48))+SUMPRODUCT(($B48:F48&lt;&gt;"")*1)),""))),"")</f>
        <v/>
      </c>
      <c r="H48" s="16" t="str">
        <f>IFERROR(MID(SUBSTITUTE(Données!$A39,LEFT(Données!$A39,SEARCH($B48,Données!$A39)+SUMPRODUCT(($B48:G48&lt;&gt;"")*LEN($B48:G48))+SUMPRODUCT(($B48:G48&lt;&gt;"")*1)-1),""),1,SEARCH("\",SUBSTITUTE(Données!$A39,LEFT(Données!$A39,SEARCH($B48,Données!$A39)+SUMPRODUCT(($B48:G48&lt;&gt;"")*LEN($B48:G48))+SUMPRODUCT(($B48:G48&lt;&gt;"")*1)),""))),"")</f>
        <v/>
      </c>
      <c r="I48" s="16" t="str">
        <f>IFERROR(MID(SUBSTITUTE(Données!$A39,LEFT(Données!$A39,SEARCH($B48,Données!$A39)+SUMPRODUCT(($B48:H48&lt;&gt;"")*LEN($B48:H48))+SUMPRODUCT(($B48:H48&lt;&gt;"")*1)-1),""),1,SEARCH("\",SUBSTITUTE(Données!$A39,LEFT(Données!$A39,SEARCH($B48,Données!$A39)+SUMPRODUCT(($B48:H48&lt;&gt;"")*LEN($B48:H48))+SUMPRODUCT(($B48:H48&lt;&gt;"")*1)),""))),"")</f>
        <v/>
      </c>
      <c r="J48" s="16" t="str">
        <f>IFERROR(MID(SUBSTITUTE(Données!$A39,LEFT(Données!$A39,SEARCH($B48,Données!$A39)+SUMPRODUCT(($B48:I48&lt;&gt;"")*LEN($B48:I48))+SUMPRODUCT(($B48:I48&lt;&gt;"")*1)-1),""),1,SEARCH("\",SUBSTITUTE(Données!$A39,LEFT(Données!$A39,SEARCH($B48,Données!$A39)+SUMPRODUCT(($B48:I48&lt;&gt;"")*LEN($B48:I48))+SUMPRODUCT(($B48:I48&lt;&gt;"")*1)),""))),"")</f>
        <v/>
      </c>
      <c r="K48" s="16" t="str">
        <f>IFERROR(MID(SUBSTITUTE(Données!$A39,LEFT(Données!$A39,SEARCH($B48,Données!$A39)+SUMPRODUCT(($B48:J48&lt;&gt;"")*LEN($B48:J48))+SUMPRODUCT(($B48:J48&lt;&gt;"")*1)-1),""),1,SEARCH("\",SUBSTITUTE(Données!$A39,LEFT(Données!$A39,SEARCH($B48,Données!$A39)+SUMPRODUCT(($B48:J48&lt;&gt;"")*LEN($B48:J48))+SUMPRODUCT(($B48:J48&lt;&gt;"")*1)),""))),"")</f>
        <v/>
      </c>
      <c r="L48" s="16" t="str">
        <f>IFERROR(MID(SUBSTITUTE(Données!$A39,LEFT(Données!$A39,SEARCH($B48,Données!$A39)+SUMPRODUCT(($B48:K48&lt;&gt;"")*LEN($B48:K48))+SUMPRODUCT(($B48:K48&lt;&gt;"")*1)-1),""),1,SEARCH("\",SUBSTITUTE(Données!$A39,LEFT(Données!$A39,SEARCH($B48,Données!$A39)+SUMPRODUCT(($B48:K48&lt;&gt;"")*LEN($B48:K48))+SUMPRODUCT(($B48:K48&lt;&gt;"")*1)),""))),"")</f>
        <v/>
      </c>
      <c r="M48" s="16" t="str">
        <f>IFERROR(MID(SUBSTITUTE(Données!$A39,LEFT(Données!$A39,SEARCH($B48,Données!$A39)+SUMPRODUCT(($B48:L48&lt;&gt;"")*LEN($B48:L48))+SUMPRODUCT(($B48:L48&lt;&gt;"")*1)-1),""),1,SEARCH("\",SUBSTITUTE(Données!$A39,LEFT(Données!$A39,SEARCH($B48,Données!$A39)+SUMPRODUCT(($B48:L48&lt;&gt;"")*LEN($B48:L48))+SUMPRODUCT(($B48:L48&lt;&gt;"")*1)),""))),"")</f>
        <v/>
      </c>
      <c r="N48" s="16" t="str">
        <f>IFERROR(MID(SUBSTITUTE(Données!$A39,LEFT(Données!$A39,SEARCH($B48,Données!$A39)+SUMPRODUCT(($B48:M48&lt;&gt;"")*LEN($B48:M48))+SUMPRODUCT(($B48:M48&lt;&gt;"")*1)-1),""),1,SEARCH("\",SUBSTITUTE(Données!$A39,LEFT(Données!$A39,SEARCH($B48,Données!$A39)+SUMPRODUCT(($B48:M48&lt;&gt;"")*LEN($B48:M48))+SUMPRODUCT(($B48:M48&lt;&gt;"")*1)),""))),"")</f>
        <v/>
      </c>
      <c r="O48" s="16" t="str">
        <f>IFERROR(MID(SUBSTITUTE(Données!$A39,LEFT(Données!$A39,SEARCH($B48,Données!$A39)+SUMPRODUCT(($B48:N48&lt;&gt;"")*LEN($B48:N48))+SUMPRODUCT(($B48:N48&lt;&gt;"")*1)-1),""),1,SEARCH("\",SUBSTITUTE(Données!$A39,LEFT(Données!$A39,SEARCH($B48,Données!$A39)+SUMPRODUCT(($B48:N48&lt;&gt;"")*LEN($B48:N48))+SUMPRODUCT(($B48:N48&lt;&gt;"")*1)),""))),"")</f>
        <v/>
      </c>
      <c r="P48" s="16" t="str">
        <f>IFERROR(MID(SUBSTITUTE(Données!$A39,LEFT(Données!$A39,SEARCH($B48,Données!$A39)+SUMPRODUCT(($B48:O48&lt;&gt;"")*LEN($B48:O48))+SUMPRODUCT(($B48:O48&lt;&gt;"")*1)-1),""),1,SEARCH("\",SUBSTITUTE(Données!$A39,LEFT(Données!$A39,SEARCH($B48,Données!$A39)+SUMPRODUCT(($B48:O48&lt;&gt;"")*LEN($B48:O48))+SUMPRODUCT(($B48:O48&lt;&gt;"")*1)),""))),"")</f>
        <v/>
      </c>
      <c r="Q48" s="16" t="str">
        <f>IFERROR(MID(SUBSTITUTE(Données!$A39,LEFT(Données!$A39,SEARCH($B48,Données!$A39)+SUMPRODUCT(($B48:P48&lt;&gt;"")*LEN($B48:P48))+SUMPRODUCT(($B48:P48&lt;&gt;"")*1)-1),""),1,SEARCH("\",SUBSTITUTE(Données!$A39,LEFT(Données!$A39,SEARCH($B48,Données!$A39)+SUMPRODUCT(($B48:P48&lt;&gt;"")*LEN($B48:P48))+SUMPRODUCT(($B48:P48&lt;&gt;"")*1)),""))),"")</f>
        <v/>
      </c>
      <c r="R48" s="16" t="str">
        <f>IFERROR(MID(SUBSTITUTE(Données!$A39,LEFT(Données!$A39,SEARCH($B48,Données!$A39)+SUMPRODUCT(($B48:Q48&lt;&gt;"")*LEN($B48:Q48))+SUMPRODUCT(($B48:Q48&lt;&gt;"")*1)-1),""),1,SEARCH("\",SUBSTITUTE(Données!$A39,LEFT(Données!$A39,SEARCH($B48,Données!$A39)+SUMPRODUCT(($B48:Q48&lt;&gt;"")*LEN($B48:Q48))+SUMPRODUCT(($B48:Q48&lt;&gt;"")*1)),""))),"")</f>
        <v/>
      </c>
      <c r="S48" s="16" t="str">
        <f>IFERROR(MID(SUBSTITUTE(Données!$A39,LEFT(Données!$A39,SEARCH($B48,Données!$A39)+SUMPRODUCT(($B48:R48&lt;&gt;"")*LEN($B48:R48))+SUMPRODUCT(($B48:R48&lt;&gt;"")*1)-1),""),1,SEARCH("\",SUBSTITUTE(Données!$A39,LEFT(Données!$A39,SEARCH($B48,Données!$A39)+SUMPRODUCT(($B48:R48&lt;&gt;"")*LEN($B48:R48))+SUMPRODUCT(($B48:R48&lt;&gt;"")*1)),""))),"")</f>
        <v/>
      </c>
      <c r="T48" s="16" t="str">
        <f>IFERROR(MID(SUBSTITUTE(Données!$A39,LEFT(Données!$A39,SEARCH($B48,Données!$A39)+SUMPRODUCT(($B48:S48&lt;&gt;"")*LEN($B48:S48))+SUMPRODUCT(($B48:S48&lt;&gt;"")*1)-1),""),1,SEARCH("\",SUBSTITUTE(Données!$A39,LEFT(Données!$A39,SEARCH($B48,Données!$A39)+SUMPRODUCT(($B48:S48&lt;&gt;"")*LEN($B48:S48))+SUMPRODUCT(($B48:S48&lt;&gt;"")*1)),""))),"")</f>
        <v/>
      </c>
      <c r="U48" s="16" t="str">
        <f>IFERROR(MID(SUBSTITUTE(Données!$A39,LEFT(Données!$A39,SEARCH($B48,Données!$A39)+SUMPRODUCT(($B48:T48&lt;&gt;"")*LEN($B48:T48))+SUMPRODUCT(($B48:T48&lt;&gt;"")*1)-1),""),1,SEARCH("\",SUBSTITUTE(Données!$A39,LEFT(Données!$A39,SEARCH($B48,Données!$A39)+SUMPRODUCT(($B48:T48&lt;&gt;"")*LEN($B48:T48))+SUMPRODUCT(($B48:T48&lt;&gt;"")*1)),""))),"")</f>
        <v/>
      </c>
      <c r="V48" s="16" t="str">
        <f>IFERROR(MID(SUBSTITUTE(Données!$A39,LEFT(Données!$A39,SEARCH($B48,Données!$A39)+SUMPRODUCT(($B48:U48&lt;&gt;"")*LEN($B48:U48))+SUMPRODUCT(($B48:U48&lt;&gt;"")*1)-1),""),1,SEARCH("\",SUBSTITUTE(Données!$A39,LEFT(Données!$A39,SEARCH($B48,Données!$A39)+SUMPRODUCT(($B48:U48&lt;&gt;"")*LEN($B48:U48))+SUMPRODUCT(($B48:U48&lt;&gt;"")*1)),""))),"")</f>
        <v/>
      </c>
      <c r="W48" s="16" t="str">
        <f>IFERROR(MID(SUBSTITUTE(Données!$A39,LEFT(Données!$A39,SEARCH($B48,Données!$A39)+SUMPRODUCT(($B48:V48&lt;&gt;"")*LEN($B48:V48))+SUMPRODUCT(($B48:V48&lt;&gt;"")*1)-1),""),1,SEARCH("\",SUBSTITUTE(Données!$A39,LEFT(Données!$A39,SEARCH($B48,Données!$A39)+SUMPRODUCT(($B48:V48&lt;&gt;"")*LEN($B48:V48))+SUMPRODUCT(($B48:V48&lt;&gt;"")*1)),""))),"")</f>
        <v/>
      </c>
      <c r="X48" s="16" t="str">
        <f>IFERROR(MID(SUBSTITUTE(Données!$A39,LEFT(Données!$A39,SEARCH($B48,Données!$A39)+SUMPRODUCT(($B48:W48&lt;&gt;"")*LEN($B48:W48))+SUMPRODUCT(($B48:W48&lt;&gt;"")*1)-1),""),1,SEARCH("\",SUBSTITUTE(Données!$A39,LEFT(Données!$A39,SEARCH($B48,Données!$A39)+SUMPRODUCT(($B48:W48&lt;&gt;"")*LEN($B48:W48))+SUMPRODUCT(($B48:W48&lt;&gt;"")*1)),""))),"")</f>
        <v/>
      </c>
      <c r="Y48" s="16" t="str">
        <f>IFERROR(MID(SUBSTITUTE(Données!$A39,LEFT(Données!$A39,SEARCH($B48,Données!$A39)+SUMPRODUCT(($B48:X48&lt;&gt;"")*LEN($B48:X48))+SUMPRODUCT(($B48:X48&lt;&gt;"")*1)-1),""),1,SEARCH("\",SUBSTITUTE(Données!$A39,LEFT(Données!$A39,SEARCH($B48,Données!$A39)+SUMPRODUCT(($B48:X48&lt;&gt;"")*LEN($B48:X48))+SUMPRODUCT(($B48:X48&lt;&gt;"")*1)),""))),"")</f>
        <v/>
      </c>
      <c r="Z48" s="4"/>
      <c r="AA48" s="4"/>
      <c r="AB48" s="16" t="str">
        <f>IF(ISBLANK(Données!B39)," ",Données!B39)</f>
        <v xml:space="preserve"> </v>
      </c>
      <c r="AC48" s="16">
        <f t="shared" si="7"/>
        <v>-1</v>
      </c>
      <c r="AD48" s="16">
        <f>IF(ISBLANK(AB48),’ ‘,LEN(AB48))</f>
        <v>1</v>
      </c>
      <c r="AE48" s="16">
        <f t="shared" si="8"/>
        <v>0</v>
      </c>
      <c r="AF48" s="16" t="str">
        <f t="shared" si="5"/>
        <v/>
      </c>
      <c r="AG48" s="16" t="str">
        <f t="shared" si="6"/>
        <v>OK</v>
      </c>
      <c r="AH48" s="16">
        <f>IF(ISBLANK(AE48-128),’ ‘,AE48-128)</f>
        <v>-128</v>
      </c>
      <c r="AI48" s="16" t="str">
        <f>IF(ISBLANK(Données!C39)," ",Données!C39)</f>
        <v xml:space="preserve"> </v>
      </c>
      <c r="AJ48" s="8" t="str">
        <f>IF(ISBLANK(Données!D39)," ",Données!D39)</f>
        <v xml:space="preserve"> </v>
      </c>
      <c r="AK48" s="16" t="str">
        <f>IF(ISBLANK(Données!E39)," ",Données!E39)</f>
        <v xml:space="preserve"> </v>
      </c>
      <c r="AL48" s="8" t="str">
        <f>IF(ISBLANK(Données!F39)," ",Données!F39)</f>
        <v xml:space="preserve"> </v>
      </c>
      <c r="AM48" s="16" t="str">
        <f>IF(ISBLANK(Données!G39)," ",Données!G39)</f>
        <v xml:space="preserve"> </v>
      </c>
      <c r="AN48" s="16" t="str">
        <f>IF(ISBLANK(Données!H39)," ",Données!H39)</f>
        <v xml:space="preserve"> </v>
      </c>
      <c r="AO48" s="16" t="str">
        <f>IF(ISBLANK(Données!I39)," ",Données!I39)</f>
        <v xml:space="preserve"> </v>
      </c>
      <c r="AP48" s="4" t="str">
        <f>IF(ISBLANK(Données!J39)," ",Données!J39)</f>
        <v xml:space="preserve"> </v>
      </c>
    </row>
    <row r="49" spans="1:42" x14ac:dyDescent="0.25">
      <c r="A49" s="6" t="s">
        <v>12</v>
      </c>
      <c r="B49" s="16" t="str">
        <f>IFERROR(MID(SUBSTITUTE(Données!$A40,LEFT(Données!$A40,SEARCH($A49,Données!$A40)+SUMPRODUCT(($A49:A49&lt;&gt;"")*LEN($A49:A49))+SUMPRODUCT(($A49:A49&lt;&gt;"")*1)-1),""),1,SEARCH("\",SUBSTITUTE(Données!$A40,LEFT(Données!$A40,SEARCH($A49,Données!$A40)+SUMPRODUCT(($A49:A49&lt;&gt;"")*LEN($A49:A49))+SUMPRODUCT(($A49:A49&lt;&gt;"")*1)),""))),"")</f>
        <v/>
      </c>
      <c r="C49" s="16" t="str">
        <f>IFERROR(MID(SUBSTITUTE(Données!$A40,LEFT(Données!$A40,SEARCH($B49,Données!$A40)+SUMPRODUCT(($B49:B49&lt;&gt;"")*LEN($B49:B49))+SUMPRODUCT(($B49:B49&lt;&gt;"")*1)-1),""),1,SEARCH("\",SUBSTITUTE(Données!$A40,LEFT(Données!$A40,SEARCH($B49,Données!$A40)+SUMPRODUCT(($B49:B49&lt;&gt;"")*LEN($B49:B49))+SUMPRODUCT(($B49:B49&lt;&gt;"")*1)),""))),"")</f>
        <v/>
      </c>
      <c r="D49" s="16" t="str">
        <f>IFERROR(MID(SUBSTITUTE(Données!$A40,LEFT(Données!$A40,SEARCH($B49,Données!$A40)+SUMPRODUCT(($B49:C49&lt;&gt;"")*LEN($B49:C49))+SUMPRODUCT(($B49:C49&lt;&gt;"")*1)-1),""),1,SEARCH("\",SUBSTITUTE(Données!$A40,LEFT(Données!$A40,SEARCH($B49,Données!$A40)+SUMPRODUCT(($B49:C49&lt;&gt;"")*LEN($B49:C49))+SUMPRODUCT(($B49:C49&lt;&gt;"")*1)),""))),"")</f>
        <v/>
      </c>
      <c r="E49" s="16" t="str">
        <f>IFERROR(MID(SUBSTITUTE(Données!$A40,LEFT(Données!$A40,SEARCH($B49,Données!$A40)+SUMPRODUCT(($B49:D49&lt;&gt;"")*LEN($B49:D49))+SUMPRODUCT(($B49:D49&lt;&gt;"")*1)-1),""),1,SEARCH("\",SUBSTITUTE(Données!$A40,LEFT(Données!$A40,SEARCH($B49,Données!$A40)+SUMPRODUCT(($B49:D49&lt;&gt;"")*LEN($B49:D49))+SUMPRODUCT(($B49:D49&lt;&gt;"")*1)),""))),"")</f>
        <v/>
      </c>
      <c r="F49" s="16" t="str">
        <f>IFERROR(MID(SUBSTITUTE(Données!$A40,LEFT(Données!$A40,SEARCH($B49,Données!$A40)+SUMPRODUCT(($B49:E49&lt;&gt;"")*LEN($B49:E49))+SUMPRODUCT(($B49:E49&lt;&gt;"")*1)-1),""),1,SEARCH("\",SUBSTITUTE(Données!$A40,LEFT(Données!$A40,SEARCH($B49,Données!$A40)+SUMPRODUCT(($B49:E49&lt;&gt;"")*LEN($B49:E49))+SUMPRODUCT(($B49:E49&lt;&gt;"")*1)),""))),"")</f>
        <v/>
      </c>
      <c r="G49" s="16" t="str">
        <f>IFERROR(MID(SUBSTITUTE(Données!$A40,LEFT(Données!$A40,SEARCH($B49,Données!$A40)+SUMPRODUCT(($B49:F49&lt;&gt;"")*LEN($B49:F49))+SUMPRODUCT(($B49:F49&lt;&gt;"")*1)-1),""),1,SEARCH("\",SUBSTITUTE(Données!$A40,LEFT(Données!$A40,SEARCH($B49,Données!$A40)+SUMPRODUCT(($B49:F49&lt;&gt;"")*LEN($B49:F49))+SUMPRODUCT(($B49:F49&lt;&gt;"")*1)),""))),"")</f>
        <v/>
      </c>
      <c r="H49" s="16" t="str">
        <f>IFERROR(MID(SUBSTITUTE(Données!$A40,LEFT(Données!$A40,SEARCH($B49,Données!$A40)+SUMPRODUCT(($B49:G49&lt;&gt;"")*LEN($B49:G49))+SUMPRODUCT(($B49:G49&lt;&gt;"")*1)-1),""),1,SEARCH("\",SUBSTITUTE(Données!$A40,LEFT(Données!$A40,SEARCH($B49,Données!$A40)+SUMPRODUCT(($B49:G49&lt;&gt;"")*LEN($B49:G49))+SUMPRODUCT(($B49:G49&lt;&gt;"")*1)),""))),"")</f>
        <v/>
      </c>
      <c r="I49" s="16" t="str">
        <f>IFERROR(MID(SUBSTITUTE(Données!$A40,LEFT(Données!$A40,SEARCH($B49,Données!$A40)+SUMPRODUCT(($B49:H49&lt;&gt;"")*LEN($B49:H49))+SUMPRODUCT(($B49:H49&lt;&gt;"")*1)-1),""),1,SEARCH("\",SUBSTITUTE(Données!$A40,LEFT(Données!$A40,SEARCH($B49,Données!$A40)+SUMPRODUCT(($B49:H49&lt;&gt;"")*LEN($B49:H49))+SUMPRODUCT(($B49:H49&lt;&gt;"")*1)),""))),"")</f>
        <v/>
      </c>
      <c r="J49" s="16" t="str">
        <f>IFERROR(MID(SUBSTITUTE(Données!$A40,LEFT(Données!$A40,SEARCH($B49,Données!$A40)+SUMPRODUCT(($B49:I49&lt;&gt;"")*LEN($B49:I49))+SUMPRODUCT(($B49:I49&lt;&gt;"")*1)-1),""),1,SEARCH("\",SUBSTITUTE(Données!$A40,LEFT(Données!$A40,SEARCH($B49,Données!$A40)+SUMPRODUCT(($B49:I49&lt;&gt;"")*LEN($B49:I49))+SUMPRODUCT(($B49:I49&lt;&gt;"")*1)),""))),"")</f>
        <v/>
      </c>
      <c r="K49" s="16" t="str">
        <f>IFERROR(MID(SUBSTITUTE(Données!$A40,LEFT(Données!$A40,SEARCH($B49,Données!$A40)+SUMPRODUCT(($B49:J49&lt;&gt;"")*LEN($B49:J49))+SUMPRODUCT(($B49:J49&lt;&gt;"")*1)-1),""),1,SEARCH("\",SUBSTITUTE(Données!$A40,LEFT(Données!$A40,SEARCH($B49,Données!$A40)+SUMPRODUCT(($B49:J49&lt;&gt;"")*LEN($B49:J49))+SUMPRODUCT(($B49:J49&lt;&gt;"")*1)),""))),"")</f>
        <v/>
      </c>
      <c r="L49" s="16" t="str">
        <f>IFERROR(MID(SUBSTITUTE(Données!$A40,LEFT(Données!$A40,SEARCH($B49,Données!$A40)+SUMPRODUCT(($B49:K49&lt;&gt;"")*LEN($B49:K49))+SUMPRODUCT(($B49:K49&lt;&gt;"")*1)-1),""),1,SEARCH("\",SUBSTITUTE(Données!$A40,LEFT(Données!$A40,SEARCH($B49,Données!$A40)+SUMPRODUCT(($B49:K49&lt;&gt;"")*LEN($B49:K49))+SUMPRODUCT(($B49:K49&lt;&gt;"")*1)),""))),"")</f>
        <v/>
      </c>
      <c r="M49" s="16" t="str">
        <f>IFERROR(MID(SUBSTITUTE(Données!$A40,LEFT(Données!$A40,SEARCH($B49,Données!$A40)+SUMPRODUCT(($B49:L49&lt;&gt;"")*LEN($B49:L49))+SUMPRODUCT(($B49:L49&lt;&gt;"")*1)-1),""),1,SEARCH("\",SUBSTITUTE(Données!$A40,LEFT(Données!$A40,SEARCH($B49,Données!$A40)+SUMPRODUCT(($B49:L49&lt;&gt;"")*LEN($B49:L49))+SUMPRODUCT(($B49:L49&lt;&gt;"")*1)),""))),"")</f>
        <v/>
      </c>
      <c r="N49" s="16" t="str">
        <f>IFERROR(MID(SUBSTITUTE(Données!$A40,LEFT(Données!$A40,SEARCH($B49,Données!$A40)+SUMPRODUCT(($B49:M49&lt;&gt;"")*LEN($B49:M49))+SUMPRODUCT(($B49:M49&lt;&gt;"")*1)-1),""),1,SEARCH("\",SUBSTITUTE(Données!$A40,LEFT(Données!$A40,SEARCH($B49,Données!$A40)+SUMPRODUCT(($B49:M49&lt;&gt;"")*LEN($B49:M49))+SUMPRODUCT(($B49:M49&lt;&gt;"")*1)),""))),"")</f>
        <v/>
      </c>
      <c r="O49" s="16" t="str">
        <f>IFERROR(MID(SUBSTITUTE(Données!$A40,LEFT(Données!$A40,SEARCH($B49,Données!$A40)+SUMPRODUCT(($B49:N49&lt;&gt;"")*LEN($B49:N49))+SUMPRODUCT(($B49:N49&lt;&gt;"")*1)-1),""),1,SEARCH("\",SUBSTITUTE(Données!$A40,LEFT(Données!$A40,SEARCH($B49,Données!$A40)+SUMPRODUCT(($B49:N49&lt;&gt;"")*LEN($B49:N49))+SUMPRODUCT(($B49:N49&lt;&gt;"")*1)),""))),"")</f>
        <v/>
      </c>
      <c r="P49" s="16" t="str">
        <f>IFERROR(MID(SUBSTITUTE(Données!$A40,LEFT(Données!$A40,SEARCH($B49,Données!$A40)+SUMPRODUCT(($B49:O49&lt;&gt;"")*LEN($B49:O49))+SUMPRODUCT(($B49:O49&lt;&gt;"")*1)-1),""),1,SEARCH("\",SUBSTITUTE(Données!$A40,LEFT(Données!$A40,SEARCH($B49,Données!$A40)+SUMPRODUCT(($B49:O49&lt;&gt;"")*LEN($B49:O49))+SUMPRODUCT(($B49:O49&lt;&gt;"")*1)),""))),"")</f>
        <v/>
      </c>
      <c r="Q49" s="16" t="str">
        <f>IFERROR(MID(SUBSTITUTE(Données!$A40,LEFT(Données!$A40,SEARCH($B49,Données!$A40)+SUMPRODUCT(($B49:P49&lt;&gt;"")*LEN($B49:P49))+SUMPRODUCT(($B49:P49&lt;&gt;"")*1)-1),""),1,SEARCH("\",SUBSTITUTE(Données!$A40,LEFT(Données!$A40,SEARCH($B49,Données!$A40)+SUMPRODUCT(($B49:P49&lt;&gt;"")*LEN($B49:P49))+SUMPRODUCT(($B49:P49&lt;&gt;"")*1)),""))),"")</f>
        <v/>
      </c>
      <c r="R49" s="16" t="str">
        <f>IFERROR(MID(SUBSTITUTE(Données!$A40,LEFT(Données!$A40,SEARCH($B49,Données!$A40)+SUMPRODUCT(($B49:Q49&lt;&gt;"")*LEN($B49:Q49))+SUMPRODUCT(($B49:Q49&lt;&gt;"")*1)-1),""),1,SEARCH("\",SUBSTITUTE(Données!$A40,LEFT(Données!$A40,SEARCH($B49,Données!$A40)+SUMPRODUCT(($B49:Q49&lt;&gt;"")*LEN($B49:Q49))+SUMPRODUCT(($B49:Q49&lt;&gt;"")*1)),""))),"")</f>
        <v/>
      </c>
      <c r="S49" s="16" t="str">
        <f>IFERROR(MID(SUBSTITUTE(Données!$A40,LEFT(Données!$A40,SEARCH($B49,Données!$A40)+SUMPRODUCT(($B49:R49&lt;&gt;"")*LEN($B49:R49))+SUMPRODUCT(($B49:R49&lt;&gt;"")*1)-1),""),1,SEARCH("\",SUBSTITUTE(Données!$A40,LEFT(Données!$A40,SEARCH($B49,Données!$A40)+SUMPRODUCT(($B49:R49&lt;&gt;"")*LEN($B49:R49))+SUMPRODUCT(($B49:R49&lt;&gt;"")*1)),""))),"")</f>
        <v/>
      </c>
      <c r="T49" s="16" t="str">
        <f>IFERROR(MID(SUBSTITUTE(Données!$A40,LEFT(Données!$A40,SEARCH($B49,Données!$A40)+SUMPRODUCT(($B49:S49&lt;&gt;"")*LEN($B49:S49))+SUMPRODUCT(($B49:S49&lt;&gt;"")*1)-1),""),1,SEARCH("\",SUBSTITUTE(Données!$A40,LEFT(Données!$A40,SEARCH($B49,Données!$A40)+SUMPRODUCT(($B49:S49&lt;&gt;"")*LEN($B49:S49))+SUMPRODUCT(($B49:S49&lt;&gt;"")*1)),""))),"")</f>
        <v/>
      </c>
      <c r="U49" s="16" t="str">
        <f>IFERROR(MID(SUBSTITUTE(Données!$A40,LEFT(Données!$A40,SEARCH($B49,Données!$A40)+SUMPRODUCT(($B49:T49&lt;&gt;"")*LEN($B49:T49))+SUMPRODUCT(($B49:T49&lt;&gt;"")*1)-1),""),1,SEARCH("\",SUBSTITUTE(Données!$A40,LEFT(Données!$A40,SEARCH($B49,Données!$A40)+SUMPRODUCT(($B49:T49&lt;&gt;"")*LEN($B49:T49))+SUMPRODUCT(($B49:T49&lt;&gt;"")*1)),""))),"")</f>
        <v/>
      </c>
      <c r="V49" s="16" t="str">
        <f>IFERROR(MID(SUBSTITUTE(Données!$A40,LEFT(Données!$A40,SEARCH($B49,Données!$A40)+SUMPRODUCT(($B49:U49&lt;&gt;"")*LEN($B49:U49))+SUMPRODUCT(($B49:U49&lt;&gt;"")*1)-1),""),1,SEARCH("\",SUBSTITUTE(Données!$A40,LEFT(Données!$A40,SEARCH($B49,Données!$A40)+SUMPRODUCT(($B49:U49&lt;&gt;"")*LEN($B49:U49))+SUMPRODUCT(($B49:U49&lt;&gt;"")*1)),""))),"")</f>
        <v/>
      </c>
      <c r="W49" s="16" t="str">
        <f>IFERROR(MID(SUBSTITUTE(Données!$A40,LEFT(Données!$A40,SEARCH($B49,Données!$A40)+SUMPRODUCT(($B49:V49&lt;&gt;"")*LEN($B49:V49))+SUMPRODUCT(($B49:V49&lt;&gt;"")*1)-1),""),1,SEARCH("\",SUBSTITUTE(Données!$A40,LEFT(Données!$A40,SEARCH($B49,Données!$A40)+SUMPRODUCT(($B49:V49&lt;&gt;"")*LEN($B49:V49))+SUMPRODUCT(($B49:V49&lt;&gt;"")*1)),""))),"")</f>
        <v/>
      </c>
      <c r="X49" s="16" t="str">
        <f>IFERROR(MID(SUBSTITUTE(Données!$A40,LEFT(Données!$A40,SEARCH($B49,Données!$A40)+SUMPRODUCT(($B49:W49&lt;&gt;"")*LEN($B49:W49))+SUMPRODUCT(($B49:W49&lt;&gt;"")*1)-1),""),1,SEARCH("\",SUBSTITUTE(Données!$A40,LEFT(Données!$A40,SEARCH($B49,Données!$A40)+SUMPRODUCT(($B49:W49&lt;&gt;"")*LEN($B49:W49))+SUMPRODUCT(($B49:W49&lt;&gt;"")*1)),""))),"")</f>
        <v/>
      </c>
      <c r="Y49" s="16" t="str">
        <f>IFERROR(MID(SUBSTITUTE(Données!$A40,LEFT(Données!$A40,SEARCH($B49,Données!$A40)+SUMPRODUCT(($B49:X49&lt;&gt;"")*LEN($B49:X49))+SUMPRODUCT(($B49:X49&lt;&gt;"")*1)-1),""),1,SEARCH("\",SUBSTITUTE(Données!$A40,LEFT(Données!$A40,SEARCH($B49,Données!$A40)+SUMPRODUCT(($B49:X49&lt;&gt;"")*LEN($B49:X49))+SUMPRODUCT(($B49:X49&lt;&gt;"")*1)),""))),"")</f>
        <v/>
      </c>
      <c r="Z49" s="4"/>
      <c r="AA49" s="4"/>
      <c r="AB49" s="16" t="str">
        <f>IF(ISBLANK(Données!B40)," ",Données!B40)</f>
        <v xml:space="preserve"> </v>
      </c>
      <c r="AC49" s="16">
        <f t="shared" si="7"/>
        <v>-1</v>
      </c>
      <c r="AD49" s="16">
        <f>IF(ISBLANK(AB49),’ ‘,LEN(AB49))</f>
        <v>1</v>
      </c>
      <c r="AE49" s="16">
        <f t="shared" si="8"/>
        <v>0</v>
      </c>
      <c r="AF49" s="16" t="str">
        <f t="shared" si="5"/>
        <v/>
      </c>
      <c r="AG49" s="16" t="str">
        <f t="shared" si="6"/>
        <v>OK</v>
      </c>
      <c r="AH49" s="16">
        <f>IF(ISBLANK(AE49-128),’ ‘,AE49-128)</f>
        <v>-128</v>
      </c>
      <c r="AI49" s="16" t="str">
        <f>IF(ISBLANK(Données!C40)," ",Données!C40)</f>
        <v xml:space="preserve"> </v>
      </c>
      <c r="AJ49" s="8" t="str">
        <f>IF(ISBLANK(Données!D40)," ",Données!D40)</f>
        <v xml:space="preserve"> </v>
      </c>
      <c r="AK49" s="16" t="str">
        <f>IF(ISBLANK(Données!E40)," ",Données!E40)</f>
        <v xml:space="preserve"> </v>
      </c>
      <c r="AL49" s="8" t="str">
        <f>IF(ISBLANK(Données!F40)," ",Données!F40)</f>
        <v xml:space="preserve"> </v>
      </c>
      <c r="AM49" s="16" t="str">
        <f>IF(ISBLANK(Données!G40)," ",Données!G40)</f>
        <v xml:space="preserve"> </v>
      </c>
      <c r="AN49" s="16" t="str">
        <f>IF(ISBLANK(Données!H40)," ",Données!H40)</f>
        <v xml:space="preserve"> </v>
      </c>
      <c r="AO49" s="16" t="str">
        <f>IF(ISBLANK(Données!I40)," ",Données!I40)</f>
        <v xml:space="preserve"> </v>
      </c>
      <c r="AP49" s="4" t="str">
        <f>IF(ISBLANK(Données!J40)," ",Données!J40)</f>
        <v xml:space="preserve"> </v>
      </c>
    </row>
    <row r="50" spans="1:42" x14ac:dyDescent="0.25">
      <c r="A50" s="6" t="s">
        <v>12</v>
      </c>
      <c r="B50" s="16" t="str">
        <f>IFERROR(MID(SUBSTITUTE(Données!$A41,LEFT(Données!$A41,SEARCH($A50,Données!$A41)+SUMPRODUCT(($A50:A50&lt;&gt;"")*LEN($A50:A50))+SUMPRODUCT(($A50:A50&lt;&gt;"")*1)-1),""),1,SEARCH("\",SUBSTITUTE(Données!$A41,LEFT(Données!$A41,SEARCH($A50,Données!$A41)+SUMPRODUCT(($A50:A50&lt;&gt;"")*LEN($A50:A50))+SUMPRODUCT(($A50:A50&lt;&gt;"")*1)),""))),"")</f>
        <v/>
      </c>
      <c r="C50" s="16" t="str">
        <f>IFERROR(MID(SUBSTITUTE(Données!$A41,LEFT(Données!$A41,SEARCH($B50,Données!$A41)+SUMPRODUCT(($B50:B50&lt;&gt;"")*LEN($B50:B50))+SUMPRODUCT(($B50:B50&lt;&gt;"")*1)-1),""),1,SEARCH("\",SUBSTITUTE(Données!$A41,LEFT(Données!$A41,SEARCH($B50,Données!$A41)+SUMPRODUCT(($B50:B50&lt;&gt;"")*LEN($B50:B50))+SUMPRODUCT(($B50:B50&lt;&gt;"")*1)),""))),"")</f>
        <v/>
      </c>
      <c r="D50" s="16" t="str">
        <f>IFERROR(MID(SUBSTITUTE(Données!$A41,LEFT(Données!$A41,SEARCH($B50,Données!$A41)+SUMPRODUCT(($B50:C50&lt;&gt;"")*LEN($B50:C50))+SUMPRODUCT(($B50:C50&lt;&gt;"")*1)-1),""),1,SEARCH("\",SUBSTITUTE(Données!$A41,LEFT(Données!$A41,SEARCH($B50,Données!$A41)+SUMPRODUCT(($B50:C50&lt;&gt;"")*LEN($B50:C50))+SUMPRODUCT(($B50:C50&lt;&gt;"")*1)),""))),"")</f>
        <v/>
      </c>
      <c r="E50" s="16" t="str">
        <f>IFERROR(MID(SUBSTITUTE(Données!$A41,LEFT(Données!$A41,SEARCH($B50,Données!$A41)+SUMPRODUCT(($B50:D50&lt;&gt;"")*LEN($B50:D50))+SUMPRODUCT(($B50:D50&lt;&gt;"")*1)-1),""),1,SEARCH("\",SUBSTITUTE(Données!$A41,LEFT(Données!$A41,SEARCH($B50,Données!$A41)+SUMPRODUCT(($B50:D50&lt;&gt;"")*LEN($B50:D50))+SUMPRODUCT(($B50:D50&lt;&gt;"")*1)),""))),"")</f>
        <v/>
      </c>
      <c r="F50" s="16" t="str">
        <f>IFERROR(MID(SUBSTITUTE(Données!$A41,LEFT(Données!$A41,SEARCH($B50,Données!$A41)+SUMPRODUCT(($B50:E50&lt;&gt;"")*LEN($B50:E50))+SUMPRODUCT(($B50:E50&lt;&gt;"")*1)-1),""),1,SEARCH("\",SUBSTITUTE(Données!$A41,LEFT(Données!$A41,SEARCH($B50,Données!$A41)+SUMPRODUCT(($B50:E50&lt;&gt;"")*LEN($B50:E50))+SUMPRODUCT(($B50:E50&lt;&gt;"")*1)),""))),"")</f>
        <v/>
      </c>
      <c r="G50" s="16" t="str">
        <f>IFERROR(MID(SUBSTITUTE(Données!$A41,LEFT(Données!$A41,SEARCH($B50,Données!$A41)+SUMPRODUCT(($B50:F50&lt;&gt;"")*LEN($B50:F50))+SUMPRODUCT(($B50:F50&lt;&gt;"")*1)-1),""),1,SEARCH("\",SUBSTITUTE(Données!$A41,LEFT(Données!$A41,SEARCH($B50,Données!$A41)+SUMPRODUCT(($B50:F50&lt;&gt;"")*LEN($B50:F50))+SUMPRODUCT(($B50:F50&lt;&gt;"")*1)),""))),"")</f>
        <v/>
      </c>
      <c r="H50" s="16" t="str">
        <f>IFERROR(MID(SUBSTITUTE(Données!$A41,LEFT(Données!$A41,SEARCH($B50,Données!$A41)+SUMPRODUCT(($B50:G50&lt;&gt;"")*LEN($B50:G50))+SUMPRODUCT(($B50:G50&lt;&gt;"")*1)-1),""),1,SEARCH("\",SUBSTITUTE(Données!$A41,LEFT(Données!$A41,SEARCH($B50,Données!$A41)+SUMPRODUCT(($B50:G50&lt;&gt;"")*LEN($B50:G50))+SUMPRODUCT(($B50:G50&lt;&gt;"")*1)),""))),"")</f>
        <v/>
      </c>
      <c r="I50" s="16" t="str">
        <f>IFERROR(MID(SUBSTITUTE(Données!$A41,LEFT(Données!$A41,SEARCH($B50,Données!$A41)+SUMPRODUCT(($B50:H50&lt;&gt;"")*LEN($B50:H50))+SUMPRODUCT(($B50:H50&lt;&gt;"")*1)-1),""),1,SEARCH("\",SUBSTITUTE(Données!$A41,LEFT(Données!$A41,SEARCH($B50,Données!$A41)+SUMPRODUCT(($B50:H50&lt;&gt;"")*LEN($B50:H50))+SUMPRODUCT(($B50:H50&lt;&gt;"")*1)),""))),"")</f>
        <v/>
      </c>
      <c r="J50" s="16" t="str">
        <f>IFERROR(MID(SUBSTITUTE(Données!$A41,LEFT(Données!$A41,SEARCH($B50,Données!$A41)+SUMPRODUCT(($B50:I50&lt;&gt;"")*LEN($B50:I50))+SUMPRODUCT(($B50:I50&lt;&gt;"")*1)-1),""),1,SEARCH("\",SUBSTITUTE(Données!$A41,LEFT(Données!$A41,SEARCH($B50,Données!$A41)+SUMPRODUCT(($B50:I50&lt;&gt;"")*LEN($B50:I50))+SUMPRODUCT(($B50:I50&lt;&gt;"")*1)),""))),"")</f>
        <v/>
      </c>
      <c r="K50" s="16" t="str">
        <f>IFERROR(MID(SUBSTITUTE(Données!$A41,LEFT(Données!$A41,SEARCH($B50,Données!$A41)+SUMPRODUCT(($B50:J50&lt;&gt;"")*LEN($B50:J50))+SUMPRODUCT(($B50:J50&lt;&gt;"")*1)-1),""),1,SEARCH("\",SUBSTITUTE(Données!$A41,LEFT(Données!$A41,SEARCH($B50,Données!$A41)+SUMPRODUCT(($B50:J50&lt;&gt;"")*LEN($B50:J50))+SUMPRODUCT(($B50:J50&lt;&gt;"")*1)),""))),"")</f>
        <v/>
      </c>
      <c r="L50" s="16" t="str">
        <f>IFERROR(MID(SUBSTITUTE(Données!$A41,LEFT(Données!$A41,SEARCH($B50,Données!$A41)+SUMPRODUCT(($B50:K50&lt;&gt;"")*LEN($B50:K50))+SUMPRODUCT(($B50:K50&lt;&gt;"")*1)-1),""),1,SEARCH("\",SUBSTITUTE(Données!$A41,LEFT(Données!$A41,SEARCH($B50,Données!$A41)+SUMPRODUCT(($B50:K50&lt;&gt;"")*LEN($B50:K50))+SUMPRODUCT(($B50:K50&lt;&gt;"")*1)),""))),"")</f>
        <v/>
      </c>
      <c r="M50" s="16" t="str">
        <f>IFERROR(MID(SUBSTITUTE(Données!$A41,LEFT(Données!$A41,SEARCH($B50,Données!$A41)+SUMPRODUCT(($B50:L50&lt;&gt;"")*LEN($B50:L50))+SUMPRODUCT(($B50:L50&lt;&gt;"")*1)-1),""),1,SEARCH("\",SUBSTITUTE(Données!$A41,LEFT(Données!$A41,SEARCH($B50,Données!$A41)+SUMPRODUCT(($B50:L50&lt;&gt;"")*LEN($B50:L50))+SUMPRODUCT(($B50:L50&lt;&gt;"")*1)),""))),"")</f>
        <v/>
      </c>
      <c r="N50" s="16" t="str">
        <f>IFERROR(MID(SUBSTITUTE(Données!$A41,LEFT(Données!$A41,SEARCH($B50,Données!$A41)+SUMPRODUCT(($B50:M50&lt;&gt;"")*LEN($B50:M50))+SUMPRODUCT(($B50:M50&lt;&gt;"")*1)-1),""),1,SEARCH("\",SUBSTITUTE(Données!$A41,LEFT(Données!$A41,SEARCH($B50,Données!$A41)+SUMPRODUCT(($B50:M50&lt;&gt;"")*LEN($B50:M50))+SUMPRODUCT(($B50:M50&lt;&gt;"")*1)),""))),"")</f>
        <v/>
      </c>
      <c r="O50" s="16" t="str">
        <f>IFERROR(MID(SUBSTITUTE(Données!$A41,LEFT(Données!$A41,SEARCH($B50,Données!$A41)+SUMPRODUCT(($B50:N50&lt;&gt;"")*LEN($B50:N50))+SUMPRODUCT(($B50:N50&lt;&gt;"")*1)-1),""),1,SEARCH("\",SUBSTITUTE(Données!$A41,LEFT(Données!$A41,SEARCH($B50,Données!$A41)+SUMPRODUCT(($B50:N50&lt;&gt;"")*LEN($B50:N50))+SUMPRODUCT(($B50:N50&lt;&gt;"")*1)),""))),"")</f>
        <v/>
      </c>
      <c r="P50" s="16" t="str">
        <f>IFERROR(MID(SUBSTITUTE(Données!$A41,LEFT(Données!$A41,SEARCH($B50,Données!$A41)+SUMPRODUCT(($B50:O50&lt;&gt;"")*LEN($B50:O50))+SUMPRODUCT(($B50:O50&lt;&gt;"")*1)-1),""),1,SEARCH("\",SUBSTITUTE(Données!$A41,LEFT(Données!$A41,SEARCH($B50,Données!$A41)+SUMPRODUCT(($B50:O50&lt;&gt;"")*LEN($B50:O50))+SUMPRODUCT(($B50:O50&lt;&gt;"")*1)),""))),"")</f>
        <v/>
      </c>
      <c r="Q50" s="16" t="str">
        <f>IFERROR(MID(SUBSTITUTE(Données!$A41,LEFT(Données!$A41,SEARCH($B50,Données!$A41)+SUMPRODUCT(($B50:P50&lt;&gt;"")*LEN($B50:P50))+SUMPRODUCT(($B50:P50&lt;&gt;"")*1)-1),""),1,SEARCH("\",SUBSTITUTE(Données!$A41,LEFT(Données!$A41,SEARCH($B50,Données!$A41)+SUMPRODUCT(($B50:P50&lt;&gt;"")*LEN($B50:P50))+SUMPRODUCT(($B50:P50&lt;&gt;"")*1)),""))),"")</f>
        <v/>
      </c>
      <c r="R50" s="16" t="str">
        <f>IFERROR(MID(SUBSTITUTE(Données!$A41,LEFT(Données!$A41,SEARCH($B50,Données!$A41)+SUMPRODUCT(($B50:Q50&lt;&gt;"")*LEN($B50:Q50))+SUMPRODUCT(($B50:Q50&lt;&gt;"")*1)-1),""),1,SEARCH("\",SUBSTITUTE(Données!$A41,LEFT(Données!$A41,SEARCH($B50,Données!$A41)+SUMPRODUCT(($B50:Q50&lt;&gt;"")*LEN($B50:Q50))+SUMPRODUCT(($B50:Q50&lt;&gt;"")*1)),""))),"")</f>
        <v/>
      </c>
      <c r="S50" s="16" t="str">
        <f>IFERROR(MID(SUBSTITUTE(Données!$A41,LEFT(Données!$A41,SEARCH($B50,Données!$A41)+SUMPRODUCT(($B50:R50&lt;&gt;"")*LEN($B50:R50))+SUMPRODUCT(($B50:R50&lt;&gt;"")*1)-1),""),1,SEARCH("\",SUBSTITUTE(Données!$A41,LEFT(Données!$A41,SEARCH($B50,Données!$A41)+SUMPRODUCT(($B50:R50&lt;&gt;"")*LEN($B50:R50))+SUMPRODUCT(($B50:R50&lt;&gt;"")*1)),""))),"")</f>
        <v/>
      </c>
      <c r="T50" s="16" t="str">
        <f>IFERROR(MID(SUBSTITUTE(Données!$A41,LEFT(Données!$A41,SEARCH($B50,Données!$A41)+SUMPRODUCT(($B50:S50&lt;&gt;"")*LEN($B50:S50))+SUMPRODUCT(($B50:S50&lt;&gt;"")*1)-1),""),1,SEARCH("\",SUBSTITUTE(Données!$A41,LEFT(Données!$A41,SEARCH($B50,Données!$A41)+SUMPRODUCT(($B50:S50&lt;&gt;"")*LEN($B50:S50))+SUMPRODUCT(($B50:S50&lt;&gt;"")*1)),""))),"")</f>
        <v/>
      </c>
      <c r="U50" s="16" t="str">
        <f>IFERROR(MID(SUBSTITUTE(Données!$A41,LEFT(Données!$A41,SEARCH($B50,Données!$A41)+SUMPRODUCT(($B50:T50&lt;&gt;"")*LEN($B50:T50))+SUMPRODUCT(($B50:T50&lt;&gt;"")*1)-1),""),1,SEARCH("\",SUBSTITUTE(Données!$A41,LEFT(Données!$A41,SEARCH($B50,Données!$A41)+SUMPRODUCT(($B50:T50&lt;&gt;"")*LEN($B50:T50))+SUMPRODUCT(($B50:T50&lt;&gt;"")*1)),""))),"")</f>
        <v/>
      </c>
      <c r="V50" s="16" t="str">
        <f>IFERROR(MID(SUBSTITUTE(Données!$A41,LEFT(Données!$A41,SEARCH($B50,Données!$A41)+SUMPRODUCT(($B50:U50&lt;&gt;"")*LEN($B50:U50))+SUMPRODUCT(($B50:U50&lt;&gt;"")*1)-1),""),1,SEARCH("\",SUBSTITUTE(Données!$A41,LEFT(Données!$A41,SEARCH($B50,Données!$A41)+SUMPRODUCT(($B50:U50&lt;&gt;"")*LEN($B50:U50))+SUMPRODUCT(($B50:U50&lt;&gt;"")*1)),""))),"")</f>
        <v/>
      </c>
      <c r="W50" s="16" t="str">
        <f>IFERROR(MID(SUBSTITUTE(Données!$A41,LEFT(Données!$A41,SEARCH($B50,Données!$A41)+SUMPRODUCT(($B50:V50&lt;&gt;"")*LEN($B50:V50))+SUMPRODUCT(($B50:V50&lt;&gt;"")*1)-1),""),1,SEARCH("\",SUBSTITUTE(Données!$A41,LEFT(Données!$A41,SEARCH($B50,Données!$A41)+SUMPRODUCT(($B50:V50&lt;&gt;"")*LEN($B50:V50))+SUMPRODUCT(($B50:V50&lt;&gt;"")*1)),""))),"")</f>
        <v/>
      </c>
      <c r="X50" s="16" t="str">
        <f>IFERROR(MID(SUBSTITUTE(Données!$A41,LEFT(Données!$A41,SEARCH($B50,Données!$A41)+SUMPRODUCT(($B50:W50&lt;&gt;"")*LEN($B50:W50))+SUMPRODUCT(($B50:W50&lt;&gt;"")*1)-1),""),1,SEARCH("\",SUBSTITUTE(Données!$A41,LEFT(Données!$A41,SEARCH($B50,Données!$A41)+SUMPRODUCT(($B50:W50&lt;&gt;"")*LEN($B50:W50))+SUMPRODUCT(($B50:W50&lt;&gt;"")*1)),""))),"")</f>
        <v/>
      </c>
      <c r="Y50" s="16" t="str">
        <f>IFERROR(MID(SUBSTITUTE(Données!$A41,LEFT(Données!$A41,SEARCH($B50,Données!$A41)+SUMPRODUCT(($B50:X50&lt;&gt;"")*LEN($B50:X50))+SUMPRODUCT(($B50:X50&lt;&gt;"")*1)-1),""),1,SEARCH("\",SUBSTITUTE(Données!$A41,LEFT(Données!$A41,SEARCH($B50,Données!$A41)+SUMPRODUCT(($B50:X50&lt;&gt;"")*LEN($B50:X50))+SUMPRODUCT(($B50:X50&lt;&gt;"")*1)),""))),"")</f>
        <v/>
      </c>
      <c r="Z50" s="4"/>
      <c r="AA50" s="4"/>
      <c r="AB50" s="16" t="str">
        <f>IF(ISBLANK(Données!B41)," ",Données!B41)</f>
        <v xml:space="preserve"> </v>
      </c>
      <c r="AC50" s="16">
        <f t="shared" si="7"/>
        <v>-1</v>
      </c>
      <c r="AD50" s="16">
        <f>IF(ISBLANK(AB50),’ ‘,LEN(AB50))</f>
        <v>1</v>
      </c>
      <c r="AE50" s="16">
        <f t="shared" si="8"/>
        <v>0</v>
      </c>
      <c r="AF50" s="16" t="str">
        <f t="shared" si="5"/>
        <v/>
      </c>
      <c r="AG50" s="16" t="str">
        <f t="shared" si="6"/>
        <v>OK</v>
      </c>
      <c r="AH50" s="16">
        <f>IF(ISBLANK(AE50-128),’ ‘,AE50-128)</f>
        <v>-128</v>
      </c>
      <c r="AI50" s="16" t="str">
        <f>IF(ISBLANK(Données!C41)," ",Données!C41)</f>
        <v xml:space="preserve"> </v>
      </c>
      <c r="AJ50" s="8" t="str">
        <f>IF(ISBLANK(Données!D41)," ",Données!D41)</f>
        <v xml:space="preserve"> </v>
      </c>
      <c r="AK50" s="16" t="str">
        <f>IF(ISBLANK(Données!E41)," ",Données!E41)</f>
        <v xml:space="preserve"> </v>
      </c>
      <c r="AL50" s="8" t="str">
        <f>IF(ISBLANK(Données!F41)," ",Données!F41)</f>
        <v xml:space="preserve"> </v>
      </c>
      <c r="AM50" s="16" t="str">
        <f>IF(ISBLANK(Données!G41)," ",Données!G41)</f>
        <v xml:space="preserve"> </v>
      </c>
      <c r="AN50" s="16" t="str">
        <f>IF(ISBLANK(Données!H41)," ",Données!H41)</f>
        <v xml:space="preserve"> </v>
      </c>
      <c r="AO50" s="16" t="str">
        <f>IF(ISBLANK(Données!I41)," ",Données!I41)</f>
        <v xml:space="preserve"> </v>
      </c>
      <c r="AP50" s="4" t="str">
        <f>IF(ISBLANK(Données!J41)," ",Données!J41)</f>
        <v xml:space="preserve"> </v>
      </c>
    </row>
    <row r="51" spans="1:42" x14ac:dyDescent="0.25">
      <c r="A51" s="6" t="s">
        <v>12</v>
      </c>
      <c r="B51" s="16" t="str">
        <f>IFERROR(MID(SUBSTITUTE(Données!$A42,LEFT(Données!$A42,SEARCH($A51,Données!$A42)+SUMPRODUCT(($A51:A51&lt;&gt;"")*LEN($A51:A51))+SUMPRODUCT(($A51:A51&lt;&gt;"")*1)-1),""),1,SEARCH("\",SUBSTITUTE(Données!$A42,LEFT(Données!$A42,SEARCH($A51,Données!$A42)+SUMPRODUCT(($A51:A51&lt;&gt;"")*LEN($A51:A51))+SUMPRODUCT(($A51:A51&lt;&gt;"")*1)),""))),"")</f>
        <v/>
      </c>
      <c r="C51" s="16" t="str">
        <f>IFERROR(MID(SUBSTITUTE(Données!$A42,LEFT(Données!$A42,SEARCH($B51,Données!$A42)+SUMPRODUCT(($B51:B51&lt;&gt;"")*LEN($B51:B51))+SUMPRODUCT(($B51:B51&lt;&gt;"")*1)-1),""),1,SEARCH("\",SUBSTITUTE(Données!$A42,LEFT(Données!$A42,SEARCH($B51,Données!$A42)+SUMPRODUCT(($B51:B51&lt;&gt;"")*LEN($B51:B51))+SUMPRODUCT(($B51:B51&lt;&gt;"")*1)),""))),"")</f>
        <v/>
      </c>
      <c r="D51" s="16" t="str">
        <f>IFERROR(MID(SUBSTITUTE(Données!$A42,LEFT(Données!$A42,SEARCH($B51,Données!$A42)+SUMPRODUCT(($B51:C51&lt;&gt;"")*LEN($B51:C51))+SUMPRODUCT(($B51:C51&lt;&gt;"")*1)-1),""),1,SEARCH("\",SUBSTITUTE(Données!$A42,LEFT(Données!$A42,SEARCH($B51,Données!$A42)+SUMPRODUCT(($B51:C51&lt;&gt;"")*LEN($B51:C51))+SUMPRODUCT(($B51:C51&lt;&gt;"")*1)),""))),"")</f>
        <v/>
      </c>
      <c r="E51" s="16" t="str">
        <f>IFERROR(MID(SUBSTITUTE(Données!$A42,LEFT(Données!$A42,SEARCH($B51,Données!$A42)+SUMPRODUCT(($B51:D51&lt;&gt;"")*LEN($B51:D51))+SUMPRODUCT(($B51:D51&lt;&gt;"")*1)-1),""),1,SEARCH("\",SUBSTITUTE(Données!$A42,LEFT(Données!$A42,SEARCH($B51,Données!$A42)+SUMPRODUCT(($B51:D51&lt;&gt;"")*LEN($B51:D51))+SUMPRODUCT(($B51:D51&lt;&gt;"")*1)),""))),"")</f>
        <v/>
      </c>
      <c r="F51" s="16" t="str">
        <f>IFERROR(MID(SUBSTITUTE(Données!$A42,LEFT(Données!$A42,SEARCH($B51,Données!$A42)+SUMPRODUCT(($B51:E51&lt;&gt;"")*LEN($B51:E51))+SUMPRODUCT(($B51:E51&lt;&gt;"")*1)-1),""),1,SEARCH("\",SUBSTITUTE(Données!$A42,LEFT(Données!$A42,SEARCH($B51,Données!$A42)+SUMPRODUCT(($B51:E51&lt;&gt;"")*LEN($B51:E51))+SUMPRODUCT(($B51:E51&lt;&gt;"")*1)),""))),"")</f>
        <v/>
      </c>
      <c r="G51" s="16" t="str">
        <f>IFERROR(MID(SUBSTITUTE(Données!$A42,LEFT(Données!$A42,SEARCH($B51,Données!$A42)+SUMPRODUCT(($B51:F51&lt;&gt;"")*LEN($B51:F51))+SUMPRODUCT(($B51:F51&lt;&gt;"")*1)-1),""),1,SEARCH("\",SUBSTITUTE(Données!$A42,LEFT(Données!$A42,SEARCH($B51,Données!$A42)+SUMPRODUCT(($B51:F51&lt;&gt;"")*LEN($B51:F51))+SUMPRODUCT(($B51:F51&lt;&gt;"")*1)),""))),"")</f>
        <v/>
      </c>
      <c r="H51" s="16" t="str">
        <f>IFERROR(MID(SUBSTITUTE(Données!$A42,LEFT(Données!$A42,SEARCH($B51,Données!$A42)+SUMPRODUCT(($B51:G51&lt;&gt;"")*LEN($B51:G51))+SUMPRODUCT(($B51:G51&lt;&gt;"")*1)-1),""),1,SEARCH("\",SUBSTITUTE(Données!$A42,LEFT(Données!$A42,SEARCH($B51,Données!$A42)+SUMPRODUCT(($B51:G51&lt;&gt;"")*LEN($B51:G51))+SUMPRODUCT(($B51:G51&lt;&gt;"")*1)),""))),"")</f>
        <v/>
      </c>
      <c r="I51" s="16" t="str">
        <f>IFERROR(MID(SUBSTITUTE(Données!$A42,LEFT(Données!$A42,SEARCH($B51,Données!$A42)+SUMPRODUCT(($B51:H51&lt;&gt;"")*LEN($B51:H51))+SUMPRODUCT(($B51:H51&lt;&gt;"")*1)-1),""),1,SEARCH("\",SUBSTITUTE(Données!$A42,LEFT(Données!$A42,SEARCH($B51,Données!$A42)+SUMPRODUCT(($B51:H51&lt;&gt;"")*LEN($B51:H51))+SUMPRODUCT(($B51:H51&lt;&gt;"")*1)),""))),"")</f>
        <v/>
      </c>
      <c r="J51" s="16" t="str">
        <f>IFERROR(MID(SUBSTITUTE(Données!$A42,LEFT(Données!$A42,SEARCH($B51,Données!$A42)+SUMPRODUCT(($B51:I51&lt;&gt;"")*LEN($B51:I51))+SUMPRODUCT(($B51:I51&lt;&gt;"")*1)-1),""),1,SEARCH("\",SUBSTITUTE(Données!$A42,LEFT(Données!$A42,SEARCH($B51,Données!$A42)+SUMPRODUCT(($B51:I51&lt;&gt;"")*LEN($B51:I51))+SUMPRODUCT(($B51:I51&lt;&gt;"")*1)),""))),"")</f>
        <v/>
      </c>
      <c r="K51" s="16" t="str">
        <f>IFERROR(MID(SUBSTITUTE(Données!$A42,LEFT(Données!$A42,SEARCH($B51,Données!$A42)+SUMPRODUCT(($B51:J51&lt;&gt;"")*LEN($B51:J51))+SUMPRODUCT(($B51:J51&lt;&gt;"")*1)-1),""),1,SEARCH("\",SUBSTITUTE(Données!$A42,LEFT(Données!$A42,SEARCH($B51,Données!$A42)+SUMPRODUCT(($B51:J51&lt;&gt;"")*LEN($B51:J51))+SUMPRODUCT(($B51:J51&lt;&gt;"")*1)),""))),"")</f>
        <v/>
      </c>
      <c r="L51" s="16" t="str">
        <f>IFERROR(MID(SUBSTITUTE(Données!$A42,LEFT(Données!$A42,SEARCH($B51,Données!$A42)+SUMPRODUCT(($B51:K51&lt;&gt;"")*LEN($B51:K51))+SUMPRODUCT(($B51:K51&lt;&gt;"")*1)-1),""),1,SEARCH("\",SUBSTITUTE(Données!$A42,LEFT(Données!$A42,SEARCH($B51,Données!$A42)+SUMPRODUCT(($B51:K51&lt;&gt;"")*LEN($B51:K51))+SUMPRODUCT(($B51:K51&lt;&gt;"")*1)),""))),"")</f>
        <v/>
      </c>
      <c r="M51" s="16" t="str">
        <f>IFERROR(MID(SUBSTITUTE(Données!$A42,LEFT(Données!$A42,SEARCH($B51,Données!$A42)+SUMPRODUCT(($B51:L51&lt;&gt;"")*LEN($B51:L51))+SUMPRODUCT(($B51:L51&lt;&gt;"")*1)-1),""),1,SEARCH("\",SUBSTITUTE(Données!$A42,LEFT(Données!$A42,SEARCH($B51,Données!$A42)+SUMPRODUCT(($B51:L51&lt;&gt;"")*LEN($B51:L51))+SUMPRODUCT(($B51:L51&lt;&gt;"")*1)),""))),"")</f>
        <v/>
      </c>
      <c r="N51" s="16" t="str">
        <f>IFERROR(MID(SUBSTITUTE(Données!$A42,LEFT(Données!$A42,SEARCH($B51,Données!$A42)+SUMPRODUCT(($B51:M51&lt;&gt;"")*LEN($B51:M51))+SUMPRODUCT(($B51:M51&lt;&gt;"")*1)-1),""),1,SEARCH("\",SUBSTITUTE(Données!$A42,LEFT(Données!$A42,SEARCH($B51,Données!$A42)+SUMPRODUCT(($B51:M51&lt;&gt;"")*LEN($B51:M51))+SUMPRODUCT(($B51:M51&lt;&gt;"")*1)),""))),"")</f>
        <v/>
      </c>
      <c r="O51" s="16" t="str">
        <f>IFERROR(MID(SUBSTITUTE(Données!$A42,LEFT(Données!$A42,SEARCH($B51,Données!$A42)+SUMPRODUCT(($B51:N51&lt;&gt;"")*LEN($B51:N51))+SUMPRODUCT(($B51:N51&lt;&gt;"")*1)-1),""),1,SEARCH("\",SUBSTITUTE(Données!$A42,LEFT(Données!$A42,SEARCH($B51,Données!$A42)+SUMPRODUCT(($B51:N51&lt;&gt;"")*LEN($B51:N51))+SUMPRODUCT(($B51:N51&lt;&gt;"")*1)),""))),"")</f>
        <v/>
      </c>
      <c r="P51" s="16" t="str">
        <f>IFERROR(MID(SUBSTITUTE(Données!$A42,LEFT(Données!$A42,SEARCH($B51,Données!$A42)+SUMPRODUCT(($B51:O51&lt;&gt;"")*LEN($B51:O51))+SUMPRODUCT(($B51:O51&lt;&gt;"")*1)-1),""),1,SEARCH("\",SUBSTITUTE(Données!$A42,LEFT(Données!$A42,SEARCH($B51,Données!$A42)+SUMPRODUCT(($B51:O51&lt;&gt;"")*LEN($B51:O51))+SUMPRODUCT(($B51:O51&lt;&gt;"")*1)),""))),"")</f>
        <v/>
      </c>
      <c r="Q51" s="16" t="str">
        <f>IFERROR(MID(SUBSTITUTE(Données!$A42,LEFT(Données!$A42,SEARCH($B51,Données!$A42)+SUMPRODUCT(($B51:P51&lt;&gt;"")*LEN($B51:P51))+SUMPRODUCT(($B51:P51&lt;&gt;"")*1)-1),""),1,SEARCH("\",SUBSTITUTE(Données!$A42,LEFT(Données!$A42,SEARCH($B51,Données!$A42)+SUMPRODUCT(($B51:P51&lt;&gt;"")*LEN($B51:P51))+SUMPRODUCT(($B51:P51&lt;&gt;"")*1)),""))),"")</f>
        <v/>
      </c>
      <c r="R51" s="16" t="str">
        <f>IFERROR(MID(SUBSTITUTE(Données!$A42,LEFT(Données!$A42,SEARCH($B51,Données!$A42)+SUMPRODUCT(($B51:Q51&lt;&gt;"")*LEN($B51:Q51))+SUMPRODUCT(($B51:Q51&lt;&gt;"")*1)-1),""),1,SEARCH("\",SUBSTITUTE(Données!$A42,LEFT(Données!$A42,SEARCH($B51,Données!$A42)+SUMPRODUCT(($B51:Q51&lt;&gt;"")*LEN($B51:Q51))+SUMPRODUCT(($B51:Q51&lt;&gt;"")*1)),""))),"")</f>
        <v/>
      </c>
      <c r="S51" s="16" t="str">
        <f>IFERROR(MID(SUBSTITUTE(Données!$A42,LEFT(Données!$A42,SEARCH($B51,Données!$A42)+SUMPRODUCT(($B51:R51&lt;&gt;"")*LEN($B51:R51))+SUMPRODUCT(($B51:R51&lt;&gt;"")*1)-1),""),1,SEARCH("\",SUBSTITUTE(Données!$A42,LEFT(Données!$A42,SEARCH($B51,Données!$A42)+SUMPRODUCT(($B51:R51&lt;&gt;"")*LEN($B51:R51))+SUMPRODUCT(($B51:R51&lt;&gt;"")*1)),""))),"")</f>
        <v/>
      </c>
      <c r="T51" s="16" t="str">
        <f>IFERROR(MID(SUBSTITUTE(Données!$A42,LEFT(Données!$A42,SEARCH($B51,Données!$A42)+SUMPRODUCT(($B51:S51&lt;&gt;"")*LEN($B51:S51))+SUMPRODUCT(($B51:S51&lt;&gt;"")*1)-1),""),1,SEARCH("\",SUBSTITUTE(Données!$A42,LEFT(Données!$A42,SEARCH($B51,Données!$A42)+SUMPRODUCT(($B51:S51&lt;&gt;"")*LEN($B51:S51))+SUMPRODUCT(($B51:S51&lt;&gt;"")*1)),""))),"")</f>
        <v/>
      </c>
      <c r="U51" s="16" t="str">
        <f>IFERROR(MID(SUBSTITUTE(Données!$A42,LEFT(Données!$A42,SEARCH($B51,Données!$A42)+SUMPRODUCT(($B51:T51&lt;&gt;"")*LEN($B51:T51))+SUMPRODUCT(($B51:T51&lt;&gt;"")*1)-1),""),1,SEARCH("\",SUBSTITUTE(Données!$A42,LEFT(Données!$A42,SEARCH($B51,Données!$A42)+SUMPRODUCT(($B51:T51&lt;&gt;"")*LEN($B51:T51))+SUMPRODUCT(($B51:T51&lt;&gt;"")*1)),""))),"")</f>
        <v/>
      </c>
      <c r="V51" s="16" t="str">
        <f>IFERROR(MID(SUBSTITUTE(Données!$A42,LEFT(Données!$A42,SEARCH($B51,Données!$A42)+SUMPRODUCT(($B51:U51&lt;&gt;"")*LEN($B51:U51))+SUMPRODUCT(($B51:U51&lt;&gt;"")*1)-1),""),1,SEARCH("\",SUBSTITUTE(Données!$A42,LEFT(Données!$A42,SEARCH($B51,Données!$A42)+SUMPRODUCT(($B51:U51&lt;&gt;"")*LEN($B51:U51))+SUMPRODUCT(($B51:U51&lt;&gt;"")*1)),""))),"")</f>
        <v/>
      </c>
      <c r="W51" s="16" t="str">
        <f>IFERROR(MID(SUBSTITUTE(Données!$A42,LEFT(Données!$A42,SEARCH($B51,Données!$A42)+SUMPRODUCT(($B51:V51&lt;&gt;"")*LEN($B51:V51))+SUMPRODUCT(($B51:V51&lt;&gt;"")*1)-1),""),1,SEARCH("\",SUBSTITUTE(Données!$A42,LEFT(Données!$A42,SEARCH($B51,Données!$A42)+SUMPRODUCT(($B51:V51&lt;&gt;"")*LEN($B51:V51))+SUMPRODUCT(($B51:V51&lt;&gt;"")*1)),""))),"")</f>
        <v/>
      </c>
      <c r="X51" s="16" t="str">
        <f>IFERROR(MID(SUBSTITUTE(Données!$A42,LEFT(Données!$A42,SEARCH($B51,Données!$A42)+SUMPRODUCT(($B51:W51&lt;&gt;"")*LEN($B51:W51))+SUMPRODUCT(($B51:W51&lt;&gt;"")*1)-1),""),1,SEARCH("\",SUBSTITUTE(Données!$A42,LEFT(Données!$A42,SEARCH($B51,Données!$A42)+SUMPRODUCT(($B51:W51&lt;&gt;"")*LEN($B51:W51))+SUMPRODUCT(($B51:W51&lt;&gt;"")*1)),""))),"")</f>
        <v/>
      </c>
      <c r="Y51" s="16" t="str">
        <f>IFERROR(MID(SUBSTITUTE(Données!$A42,LEFT(Données!$A42,SEARCH($B51,Données!$A42)+SUMPRODUCT(($B51:X51&lt;&gt;"")*LEN($B51:X51))+SUMPRODUCT(($B51:X51&lt;&gt;"")*1)-1),""),1,SEARCH("\",SUBSTITUTE(Données!$A42,LEFT(Données!$A42,SEARCH($B51,Données!$A42)+SUMPRODUCT(($B51:X51&lt;&gt;"")*LEN($B51:X51))+SUMPRODUCT(($B51:X51&lt;&gt;"")*1)),""))),"")</f>
        <v/>
      </c>
      <c r="Z51" s="4"/>
      <c r="AA51" s="4"/>
      <c r="AB51" s="16" t="str">
        <f>IF(ISBLANK(Données!B42)," ",Données!B42)</f>
        <v xml:space="preserve"> </v>
      </c>
      <c r="AC51" s="16">
        <f t="shared" si="7"/>
        <v>-1</v>
      </c>
      <c r="AD51" s="16">
        <f>IF(ISBLANK(AB51),’ ‘,LEN(AB51))</f>
        <v>1</v>
      </c>
      <c r="AE51" s="16">
        <f t="shared" si="8"/>
        <v>0</v>
      </c>
      <c r="AF51" s="16" t="str">
        <f t="shared" si="5"/>
        <v/>
      </c>
      <c r="AG51" s="16" t="str">
        <f t="shared" si="6"/>
        <v>OK</v>
      </c>
      <c r="AH51" s="16">
        <f>IF(ISBLANK(AE51-128),’ ‘,AE51-128)</f>
        <v>-128</v>
      </c>
      <c r="AI51" s="16" t="str">
        <f>IF(ISBLANK(Données!C42)," ",Données!C42)</f>
        <v xml:space="preserve"> </v>
      </c>
      <c r="AJ51" s="8" t="str">
        <f>IF(ISBLANK(Données!D42)," ",Données!D42)</f>
        <v xml:space="preserve"> </v>
      </c>
      <c r="AK51" s="16" t="str">
        <f>IF(ISBLANK(Données!E42)," ",Données!E42)</f>
        <v xml:space="preserve"> </v>
      </c>
      <c r="AL51" s="8" t="str">
        <f>IF(ISBLANK(Données!F42)," ",Données!F42)</f>
        <v xml:space="preserve"> </v>
      </c>
      <c r="AM51" s="16" t="str">
        <f>IF(ISBLANK(Données!G42)," ",Données!G42)</f>
        <v xml:space="preserve"> </v>
      </c>
      <c r="AN51" s="16" t="str">
        <f>IF(ISBLANK(Données!H42)," ",Données!H42)</f>
        <v xml:space="preserve"> </v>
      </c>
      <c r="AO51" s="16" t="str">
        <f>IF(ISBLANK(Données!I42)," ",Données!I42)</f>
        <v xml:space="preserve"> </v>
      </c>
      <c r="AP51" s="4" t="str">
        <f>IF(ISBLANK(Données!J42)," ",Données!J42)</f>
        <v xml:space="preserve"> </v>
      </c>
    </row>
    <row r="52" spans="1:42" x14ac:dyDescent="0.25">
      <c r="A52" s="6" t="s">
        <v>12</v>
      </c>
      <c r="B52" s="16" t="str">
        <f>IFERROR(MID(SUBSTITUTE(Données!$A43,LEFT(Données!$A43,SEARCH($A52,Données!$A43)+SUMPRODUCT(($A52:A52&lt;&gt;"")*LEN($A52:A52))+SUMPRODUCT(($A52:A52&lt;&gt;"")*1)-1),""),1,SEARCH("\",SUBSTITUTE(Données!$A43,LEFT(Données!$A43,SEARCH($A52,Données!$A43)+SUMPRODUCT(($A52:A52&lt;&gt;"")*LEN($A52:A52))+SUMPRODUCT(($A52:A52&lt;&gt;"")*1)),""))),"")</f>
        <v/>
      </c>
      <c r="C52" s="16" t="str">
        <f>IFERROR(MID(SUBSTITUTE(Données!$A43,LEFT(Données!$A43,SEARCH($B52,Données!$A43)+SUMPRODUCT(($B52:B52&lt;&gt;"")*LEN($B52:B52))+SUMPRODUCT(($B52:B52&lt;&gt;"")*1)-1),""),1,SEARCH("\",SUBSTITUTE(Données!$A43,LEFT(Données!$A43,SEARCH($B52,Données!$A43)+SUMPRODUCT(($B52:B52&lt;&gt;"")*LEN($B52:B52))+SUMPRODUCT(($B52:B52&lt;&gt;"")*1)),""))),"")</f>
        <v/>
      </c>
      <c r="D52" s="16" t="str">
        <f>IFERROR(MID(SUBSTITUTE(Données!$A43,LEFT(Données!$A43,SEARCH($B52,Données!$A43)+SUMPRODUCT(($B52:C52&lt;&gt;"")*LEN($B52:C52))+SUMPRODUCT(($B52:C52&lt;&gt;"")*1)-1),""),1,SEARCH("\",SUBSTITUTE(Données!$A43,LEFT(Données!$A43,SEARCH($B52,Données!$A43)+SUMPRODUCT(($B52:C52&lt;&gt;"")*LEN($B52:C52))+SUMPRODUCT(($B52:C52&lt;&gt;"")*1)),""))),"")</f>
        <v/>
      </c>
      <c r="E52" s="16" t="str">
        <f>IFERROR(MID(SUBSTITUTE(Données!$A43,LEFT(Données!$A43,SEARCH($B52,Données!$A43)+SUMPRODUCT(($B52:D52&lt;&gt;"")*LEN($B52:D52))+SUMPRODUCT(($B52:D52&lt;&gt;"")*1)-1),""),1,SEARCH("\",SUBSTITUTE(Données!$A43,LEFT(Données!$A43,SEARCH($B52,Données!$A43)+SUMPRODUCT(($B52:D52&lt;&gt;"")*LEN($B52:D52))+SUMPRODUCT(($B52:D52&lt;&gt;"")*1)),""))),"")</f>
        <v/>
      </c>
      <c r="F52" s="16" t="str">
        <f>IFERROR(MID(SUBSTITUTE(Données!$A43,LEFT(Données!$A43,SEARCH($B52,Données!$A43)+SUMPRODUCT(($B52:E52&lt;&gt;"")*LEN($B52:E52))+SUMPRODUCT(($B52:E52&lt;&gt;"")*1)-1),""),1,SEARCH("\",SUBSTITUTE(Données!$A43,LEFT(Données!$A43,SEARCH($B52,Données!$A43)+SUMPRODUCT(($B52:E52&lt;&gt;"")*LEN($B52:E52))+SUMPRODUCT(($B52:E52&lt;&gt;"")*1)),""))),"")</f>
        <v/>
      </c>
      <c r="G52" s="16" t="str">
        <f>IFERROR(MID(SUBSTITUTE(Données!$A43,LEFT(Données!$A43,SEARCH($B52,Données!$A43)+SUMPRODUCT(($B52:F52&lt;&gt;"")*LEN($B52:F52))+SUMPRODUCT(($B52:F52&lt;&gt;"")*1)-1),""),1,SEARCH("\",SUBSTITUTE(Données!$A43,LEFT(Données!$A43,SEARCH($B52,Données!$A43)+SUMPRODUCT(($B52:F52&lt;&gt;"")*LEN($B52:F52))+SUMPRODUCT(($B52:F52&lt;&gt;"")*1)),""))),"")</f>
        <v/>
      </c>
      <c r="H52" s="16" t="str">
        <f>IFERROR(MID(SUBSTITUTE(Données!$A43,LEFT(Données!$A43,SEARCH($B52,Données!$A43)+SUMPRODUCT(($B52:G52&lt;&gt;"")*LEN($B52:G52))+SUMPRODUCT(($B52:G52&lt;&gt;"")*1)-1),""),1,SEARCH("\",SUBSTITUTE(Données!$A43,LEFT(Données!$A43,SEARCH($B52,Données!$A43)+SUMPRODUCT(($B52:G52&lt;&gt;"")*LEN($B52:G52))+SUMPRODUCT(($B52:G52&lt;&gt;"")*1)),""))),"")</f>
        <v/>
      </c>
      <c r="I52" s="16" t="str">
        <f>IFERROR(MID(SUBSTITUTE(Données!$A43,LEFT(Données!$A43,SEARCH($B52,Données!$A43)+SUMPRODUCT(($B52:H52&lt;&gt;"")*LEN($B52:H52))+SUMPRODUCT(($B52:H52&lt;&gt;"")*1)-1),""),1,SEARCH("\",SUBSTITUTE(Données!$A43,LEFT(Données!$A43,SEARCH($B52,Données!$A43)+SUMPRODUCT(($B52:H52&lt;&gt;"")*LEN($B52:H52))+SUMPRODUCT(($B52:H52&lt;&gt;"")*1)),""))),"")</f>
        <v/>
      </c>
      <c r="J52" s="16" t="str">
        <f>IFERROR(MID(SUBSTITUTE(Données!$A43,LEFT(Données!$A43,SEARCH($B52,Données!$A43)+SUMPRODUCT(($B52:I52&lt;&gt;"")*LEN($B52:I52))+SUMPRODUCT(($B52:I52&lt;&gt;"")*1)-1),""),1,SEARCH("\",SUBSTITUTE(Données!$A43,LEFT(Données!$A43,SEARCH($B52,Données!$A43)+SUMPRODUCT(($B52:I52&lt;&gt;"")*LEN($B52:I52))+SUMPRODUCT(($B52:I52&lt;&gt;"")*1)),""))),"")</f>
        <v/>
      </c>
      <c r="K52" s="16" t="str">
        <f>IFERROR(MID(SUBSTITUTE(Données!$A43,LEFT(Données!$A43,SEARCH($B52,Données!$A43)+SUMPRODUCT(($B52:J52&lt;&gt;"")*LEN($B52:J52))+SUMPRODUCT(($B52:J52&lt;&gt;"")*1)-1),""),1,SEARCH("\",SUBSTITUTE(Données!$A43,LEFT(Données!$A43,SEARCH($B52,Données!$A43)+SUMPRODUCT(($B52:J52&lt;&gt;"")*LEN($B52:J52))+SUMPRODUCT(($B52:J52&lt;&gt;"")*1)),""))),"")</f>
        <v/>
      </c>
      <c r="L52" s="16" t="str">
        <f>IFERROR(MID(SUBSTITUTE(Données!$A43,LEFT(Données!$A43,SEARCH($B52,Données!$A43)+SUMPRODUCT(($B52:K52&lt;&gt;"")*LEN($B52:K52))+SUMPRODUCT(($B52:K52&lt;&gt;"")*1)-1),""),1,SEARCH("\",SUBSTITUTE(Données!$A43,LEFT(Données!$A43,SEARCH($B52,Données!$A43)+SUMPRODUCT(($B52:K52&lt;&gt;"")*LEN($B52:K52))+SUMPRODUCT(($B52:K52&lt;&gt;"")*1)),""))),"")</f>
        <v/>
      </c>
      <c r="M52" s="16" t="str">
        <f>IFERROR(MID(SUBSTITUTE(Données!$A43,LEFT(Données!$A43,SEARCH($B52,Données!$A43)+SUMPRODUCT(($B52:L52&lt;&gt;"")*LEN($B52:L52))+SUMPRODUCT(($B52:L52&lt;&gt;"")*1)-1),""),1,SEARCH("\",SUBSTITUTE(Données!$A43,LEFT(Données!$A43,SEARCH($B52,Données!$A43)+SUMPRODUCT(($B52:L52&lt;&gt;"")*LEN($B52:L52))+SUMPRODUCT(($B52:L52&lt;&gt;"")*1)),""))),"")</f>
        <v/>
      </c>
      <c r="N52" s="16" t="str">
        <f>IFERROR(MID(SUBSTITUTE(Données!$A43,LEFT(Données!$A43,SEARCH($B52,Données!$A43)+SUMPRODUCT(($B52:M52&lt;&gt;"")*LEN($B52:M52))+SUMPRODUCT(($B52:M52&lt;&gt;"")*1)-1),""),1,SEARCH("\",SUBSTITUTE(Données!$A43,LEFT(Données!$A43,SEARCH($B52,Données!$A43)+SUMPRODUCT(($B52:M52&lt;&gt;"")*LEN($B52:M52))+SUMPRODUCT(($B52:M52&lt;&gt;"")*1)),""))),"")</f>
        <v/>
      </c>
      <c r="O52" s="16" t="str">
        <f>IFERROR(MID(SUBSTITUTE(Données!$A43,LEFT(Données!$A43,SEARCH($B52,Données!$A43)+SUMPRODUCT(($B52:N52&lt;&gt;"")*LEN($B52:N52))+SUMPRODUCT(($B52:N52&lt;&gt;"")*1)-1),""),1,SEARCH("\",SUBSTITUTE(Données!$A43,LEFT(Données!$A43,SEARCH($B52,Données!$A43)+SUMPRODUCT(($B52:N52&lt;&gt;"")*LEN($B52:N52))+SUMPRODUCT(($B52:N52&lt;&gt;"")*1)),""))),"")</f>
        <v/>
      </c>
      <c r="P52" s="16" t="str">
        <f>IFERROR(MID(SUBSTITUTE(Données!$A43,LEFT(Données!$A43,SEARCH($B52,Données!$A43)+SUMPRODUCT(($B52:O52&lt;&gt;"")*LEN($B52:O52))+SUMPRODUCT(($B52:O52&lt;&gt;"")*1)-1),""),1,SEARCH("\",SUBSTITUTE(Données!$A43,LEFT(Données!$A43,SEARCH($B52,Données!$A43)+SUMPRODUCT(($B52:O52&lt;&gt;"")*LEN($B52:O52))+SUMPRODUCT(($B52:O52&lt;&gt;"")*1)),""))),"")</f>
        <v/>
      </c>
      <c r="Q52" s="16" t="str">
        <f>IFERROR(MID(SUBSTITUTE(Données!$A43,LEFT(Données!$A43,SEARCH($B52,Données!$A43)+SUMPRODUCT(($B52:P52&lt;&gt;"")*LEN($B52:P52))+SUMPRODUCT(($B52:P52&lt;&gt;"")*1)-1),""),1,SEARCH("\",SUBSTITUTE(Données!$A43,LEFT(Données!$A43,SEARCH($B52,Données!$A43)+SUMPRODUCT(($B52:P52&lt;&gt;"")*LEN($B52:P52))+SUMPRODUCT(($B52:P52&lt;&gt;"")*1)),""))),"")</f>
        <v/>
      </c>
      <c r="R52" s="16" t="str">
        <f>IFERROR(MID(SUBSTITUTE(Données!$A43,LEFT(Données!$A43,SEARCH($B52,Données!$A43)+SUMPRODUCT(($B52:Q52&lt;&gt;"")*LEN($B52:Q52))+SUMPRODUCT(($B52:Q52&lt;&gt;"")*1)-1),""),1,SEARCH("\",SUBSTITUTE(Données!$A43,LEFT(Données!$A43,SEARCH($B52,Données!$A43)+SUMPRODUCT(($B52:Q52&lt;&gt;"")*LEN($B52:Q52))+SUMPRODUCT(($B52:Q52&lt;&gt;"")*1)),""))),"")</f>
        <v/>
      </c>
      <c r="S52" s="16" t="str">
        <f>IFERROR(MID(SUBSTITUTE(Données!$A43,LEFT(Données!$A43,SEARCH($B52,Données!$A43)+SUMPRODUCT(($B52:R52&lt;&gt;"")*LEN($B52:R52))+SUMPRODUCT(($B52:R52&lt;&gt;"")*1)-1),""),1,SEARCH("\",SUBSTITUTE(Données!$A43,LEFT(Données!$A43,SEARCH($B52,Données!$A43)+SUMPRODUCT(($B52:R52&lt;&gt;"")*LEN($B52:R52))+SUMPRODUCT(($B52:R52&lt;&gt;"")*1)),""))),"")</f>
        <v/>
      </c>
      <c r="T52" s="16" t="str">
        <f>IFERROR(MID(SUBSTITUTE(Données!$A43,LEFT(Données!$A43,SEARCH($B52,Données!$A43)+SUMPRODUCT(($B52:S52&lt;&gt;"")*LEN($B52:S52))+SUMPRODUCT(($B52:S52&lt;&gt;"")*1)-1),""),1,SEARCH("\",SUBSTITUTE(Données!$A43,LEFT(Données!$A43,SEARCH($B52,Données!$A43)+SUMPRODUCT(($B52:S52&lt;&gt;"")*LEN($B52:S52))+SUMPRODUCT(($B52:S52&lt;&gt;"")*1)),""))),"")</f>
        <v/>
      </c>
      <c r="U52" s="16" t="str">
        <f>IFERROR(MID(SUBSTITUTE(Données!$A43,LEFT(Données!$A43,SEARCH($B52,Données!$A43)+SUMPRODUCT(($B52:T52&lt;&gt;"")*LEN($B52:T52))+SUMPRODUCT(($B52:T52&lt;&gt;"")*1)-1),""),1,SEARCH("\",SUBSTITUTE(Données!$A43,LEFT(Données!$A43,SEARCH($B52,Données!$A43)+SUMPRODUCT(($B52:T52&lt;&gt;"")*LEN($B52:T52))+SUMPRODUCT(($B52:T52&lt;&gt;"")*1)),""))),"")</f>
        <v/>
      </c>
      <c r="V52" s="16" t="str">
        <f>IFERROR(MID(SUBSTITUTE(Données!$A43,LEFT(Données!$A43,SEARCH($B52,Données!$A43)+SUMPRODUCT(($B52:U52&lt;&gt;"")*LEN($B52:U52))+SUMPRODUCT(($B52:U52&lt;&gt;"")*1)-1),""),1,SEARCH("\",SUBSTITUTE(Données!$A43,LEFT(Données!$A43,SEARCH($B52,Données!$A43)+SUMPRODUCT(($B52:U52&lt;&gt;"")*LEN($B52:U52))+SUMPRODUCT(($B52:U52&lt;&gt;"")*1)),""))),"")</f>
        <v/>
      </c>
      <c r="W52" s="16" t="str">
        <f>IFERROR(MID(SUBSTITUTE(Données!$A43,LEFT(Données!$A43,SEARCH($B52,Données!$A43)+SUMPRODUCT(($B52:V52&lt;&gt;"")*LEN($B52:V52))+SUMPRODUCT(($B52:V52&lt;&gt;"")*1)-1),""),1,SEARCH("\",SUBSTITUTE(Données!$A43,LEFT(Données!$A43,SEARCH($B52,Données!$A43)+SUMPRODUCT(($B52:V52&lt;&gt;"")*LEN($B52:V52))+SUMPRODUCT(($B52:V52&lt;&gt;"")*1)),""))),"")</f>
        <v/>
      </c>
      <c r="X52" s="16" t="str">
        <f>IFERROR(MID(SUBSTITUTE(Données!$A43,LEFT(Données!$A43,SEARCH($B52,Données!$A43)+SUMPRODUCT(($B52:W52&lt;&gt;"")*LEN($B52:W52))+SUMPRODUCT(($B52:W52&lt;&gt;"")*1)-1),""),1,SEARCH("\",SUBSTITUTE(Données!$A43,LEFT(Données!$A43,SEARCH($B52,Données!$A43)+SUMPRODUCT(($B52:W52&lt;&gt;"")*LEN($B52:W52))+SUMPRODUCT(($B52:W52&lt;&gt;"")*1)),""))),"")</f>
        <v/>
      </c>
      <c r="Y52" s="16" t="str">
        <f>IFERROR(MID(SUBSTITUTE(Données!$A43,LEFT(Données!$A43,SEARCH($B52,Données!$A43)+SUMPRODUCT(($B52:X52&lt;&gt;"")*LEN($B52:X52))+SUMPRODUCT(($B52:X52&lt;&gt;"")*1)-1),""),1,SEARCH("\",SUBSTITUTE(Données!$A43,LEFT(Données!$A43,SEARCH($B52,Données!$A43)+SUMPRODUCT(($B52:X52&lt;&gt;"")*LEN($B52:X52))+SUMPRODUCT(($B52:X52&lt;&gt;"")*1)),""))),"")</f>
        <v/>
      </c>
      <c r="Z52" s="4"/>
      <c r="AA52" s="4"/>
      <c r="AB52" s="16" t="str">
        <f>IF(ISBLANK(Données!B43)," ",Données!B43)</f>
        <v xml:space="preserve"> </v>
      </c>
      <c r="AC52" s="16">
        <f t="shared" si="7"/>
        <v>-1</v>
      </c>
      <c r="AD52" s="16">
        <f>IF(ISBLANK(AB52),’ ‘,LEN(AB52))</f>
        <v>1</v>
      </c>
      <c r="AE52" s="16">
        <f t="shared" si="8"/>
        <v>0</v>
      </c>
      <c r="AF52" s="16" t="str">
        <f t="shared" si="5"/>
        <v/>
      </c>
      <c r="AG52" s="16" t="str">
        <f t="shared" si="6"/>
        <v>OK</v>
      </c>
      <c r="AH52" s="16">
        <f>IF(ISBLANK(AE52-128),’ ‘,AE52-128)</f>
        <v>-128</v>
      </c>
      <c r="AI52" s="16" t="str">
        <f>IF(ISBLANK(Données!C43)," ",Données!C43)</f>
        <v xml:space="preserve"> </v>
      </c>
      <c r="AJ52" s="8" t="str">
        <f>IF(ISBLANK(Données!D43)," ",Données!D43)</f>
        <v xml:space="preserve"> </v>
      </c>
      <c r="AK52" s="16" t="str">
        <f>IF(ISBLANK(Données!E43)," ",Données!E43)</f>
        <v xml:space="preserve"> </v>
      </c>
      <c r="AL52" s="8" t="str">
        <f>IF(ISBLANK(Données!F43)," ",Données!F43)</f>
        <v xml:space="preserve"> </v>
      </c>
      <c r="AM52" s="16" t="str">
        <f>IF(ISBLANK(Données!G43)," ",Données!G43)</f>
        <v xml:space="preserve"> </v>
      </c>
      <c r="AN52" s="16" t="str">
        <f>IF(ISBLANK(Données!H43)," ",Données!H43)</f>
        <v xml:space="preserve"> </v>
      </c>
      <c r="AO52" s="16" t="str">
        <f>IF(ISBLANK(Données!I43)," ",Données!I43)</f>
        <v xml:space="preserve"> </v>
      </c>
      <c r="AP52" s="4" t="str">
        <f>IF(ISBLANK(Données!J43)," ",Données!J43)</f>
        <v xml:space="preserve"> </v>
      </c>
    </row>
    <row r="53" spans="1:42" x14ac:dyDescent="0.25">
      <c r="A53" s="6" t="s">
        <v>12</v>
      </c>
      <c r="B53" s="16" t="str">
        <f>IFERROR(MID(SUBSTITUTE(Données!$A44,LEFT(Données!$A44,SEARCH($A53,Données!$A44)+SUMPRODUCT(($A53:A53&lt;&gt;"")*LEN($A53:A53))+SUMPRODUCT(($A53:A53&lt;&gt;"")*1)-1),""),1,SEARCH("\",SUBSTITUTE(Données!$A44,LEFT(Données!$A44,SEARCH($A53,Données!$A44)+SUMPRODUCT(($A53:A53&lt;&gt;"")*LEN($A53:A53))+SUMPRODUCT(($A53:A53&lt;&gt;"")*1)),""))),"")</f>
        <v/>
      </c>
      <c r="C53" s="16" t="str">
        <f>IFERROR(MID(SUBSTITUTE(Données!$A44,LEFT(Données!$A44,SEARCH($B53,Données!$A44)+SUMPRODUCT(($B53:B53&lt;&gt;"")*LEN($B53:B53))+SUMPRODUCT(($B53:B53&lt;&gt;"")*1)-1),""),1,SEARCH("\",SUBSTITUTE(Données!$A44,LEFT(Données!$A44,SEARCH($B53,Données!$A44)+SUMPRODUCT(($B53:B53&lt;&gt;"")*LEN($B53:B53))+SUMPRODUCT(($B53:B53&lt;&gt;"")*1)),""))),"")</f>
        <v/>
      </c>
      <c r="D53" s="16" t="str">
        <f>IFERROR(MID(SUBSTITUTE(Données!$A44,LEFT(Données!$A44,SEARCH($B53,Données!$A44)+SUMPRODUCT(($B53:C53&lt;&gt;"")*LEN($B53:C53))+SUMPRODUCT(($B53:C53&lt;&gt;"")*1)-1),""),1,SEARCH("\",SUBSTITUTE(Données!$A44,LEFT(Données!$A44,SEARCH($B53,Données!$A44)+SUMPRODUCT(($B53:C53&lt;&gt;"")*LEN($B53:C53))+SUMPRODUCT(($B53:C53&lt;&gt;"")*1)),""))),"")</f>
        <v/>
      </c>
      <c r="E53" s="16" t="str">
        <f>IFERROR(MID(SUBSTITUTE(Données!$A44,LEFT(Données!$A44,SEARCH($B53,Données!$A44)+SUMPRODUCT(($B53:D53&lt;&gt;"")*LEN($B53:D53))+SUMPRODUCT(($B53:D53&lt;&gt;"")*1)-1),""),1,SEARCH("\",SUBSTITUTE(Données!$A44,LEFT(Données!$A44,SEARCH($B53,Données!$A44)+SUMPRODUCT(($B53:D53&lt;&gt;"")*LEN($B53:D53))+SUMPRODUCT(($B53:D53&lt;&gt;"")*1)),""))),"")</f>
        <v/>
      </c>
      <c r="F53" s="16" t="str">
        <f>IFERROR(MID(SUBSTITUTE(Données!$A44,LEFT(Données!$A44,SEARCH($B53,Données!$A44)+SUMPRODUCT(($B53:E53&lt;&gt;"")*LEN($B53:E53))+SUMPRODUCT(($B53:E53&lt;&gt;"")*1)-1),""),1,SEARCH("\",SUBSTITUTE(Données!$A44,LEFT(Données!$A44,SEARCH($B53,Données!$A44)+SUMPRODUCT(($B53:E53&lt;&gt;"")*LEN($B53:E53))+SUMPRODUCT(($B53:E53&lt;&gt;"")*1)),""))),"")</f>
        <v/>
      </c>
      <c r="G53" s="16" t="str">
        <f>IFERROR(MID(SUBSTITUTE(Données!$A44,LEFT(Données!$A44,SEARCH($B53,Données!$A44)+SUMPRODUCT(($B53:F53&lt;&gt;"")*LEN($B53:F53))+SUMPRODUCT(($B53:F53&lt;&gt;"")*1)-1),""),1,SEARCH("\",SUBSTITUTE(Données!$A44,LEFT(Données!$A44,SEARCH($B53,Données!$A44)+SUMPRODUCT(($B53:F53&lt;&gt;"")*LEN($B53:F53))+SUMPRODUCT(($B53:F53&lt;&gt;"")*1)),""))),"")</f>
        <v/>
      </c>
      <c r="H53" s="16" t="str">
        <f>IFERROR(MID(SUBSTITUTE(Données!$A44,LEFT(Données!$A44,SEARCH($B53,Données!$A44)+SUMPRODUCT(($B53:G53&lt;&gt;"")*LEN($B53:G53))+SUMPRODUCT(($B53:G53&lt;&gt;"")*1)-1),""),1,SEARCH("\",SUBSTITUTE(Données!$A44,LEFT(Données!$A44,SEARCH($B53,Données!$A44)+SUMPRODUCT(($B53:G53&lt;&gt;"")*LEN($B53:G53))+SUMPRODUCT(($B53:G53&lt;&gt;"")*1)),""))),"")</f>
        <v/>
      </c>
      <c r="I53" s="16" t="str">
        <f>IFERROR(MID(SUBSTITUTE(Données!$A44,LEFT(Données!$A44,SEARCH($B53,Données!$A44)+SUMPRODUCT(($B53:H53&lt;&gt;"")*LEN($B53:H53))+SUMPRODUCT(($B53:H53&lt;&gt;"")*1)-1),""),1,SEARCH("\",SUBSTITUTE(Données!$A44,LEFT(Données!$A44,SEARCH($B53,Données!$A44)+SUMPRODUCT(($B53:H53&lt;&gt;"")*LEN($B53:H53))+SUMPRODUCT(($B53:H53&lt;&gt;"")*1)),""))),"")</f>
        <v/>
      </c>
      <c r="J53" s="16" t="str">
        <f>IFERROR(MID(SUBSTITUTE(Données!$A44,LEFT(Données!$A44,SEARCH($B53,Données!$A44)+SUMPRODUCT(($B53:I53&lt;&gt;"")*LEN($B53:I53))+SUMPRODUCT(($B53:I53&lt;&gt;"")*1)-1),""),1,SEARCH("\",SUBSTITUTE(Données!$A44,LEFT(Données!$A44,SEARCH($B53,Données!$A44)+SUMPRODUCT(($B53:I53&lt;&gt;"")*LEN($B53:I53))+SUMPRODUCT(($B53:I53&lt;&gt;"")*1)),""))),"")</f>
        <v/>
      </c>
      <c r="K53" s="16" t="str">
        <f>IFERROR(MID(SUBSTITUTE(Données!$A44,LEFT(Données!$A44,SEARCH($B53,Données!$A44)+SUMPRODUCT(($B53:J53&lt;&gt;"")*LEN($B53:J53))+SUMPRODUCT(($B53:J53&lt;&gt;"")*1)-1),""),1,SEARCH("\",SUBSTITUTE(Données!$A44,LEFT(Données!$A44,SEARCH($B53,Données!$A44)+SUMPRODUCT(($B53:J53&lt;&gt;"")*LEN($B53:J53))+SUMPRODUCT(($B53:J53&lt;&gt;"")*1)),""))),"")</f>
        <v/>
      </c>
      <c r="L53" s="16" t="str">
        <f>IFERROR(MID(SUBSTITUTE(Données!$A44,LEFT(Données!$A44,SEARCH($B53,Données!$A44)+SUMPRODUCT(($B53:K53&lt;&gt;"")*LEN($B53:K53))+SUMPRODUCT(($B53:K53&lt;&gt;"")*1)-1),""),1,SEARCH("\",SUBSTITUTE(Données!$A44,LEFT(Données!$A44,SEARCH($B53,Données!$A44)+SUMPRODUCT(($B53:K53&lt;&gt;"")*LEN($B53:K53))+SUMPRODUCT(($B53:K53&lt;&gt;"")*1)),""))),"")</f>
        <v/>
      </c>
      <c r="M53" s="16" t="str">
        <f>IFERROR(MID(SUBSTITUTE(Données!$A44,LEFT(Données!$A44,SEARCH($B53,Données!$A44)+SUMPRODUCT(($B53:L53&lt;&gt;"")*LEN($B53:L53))+SUMPRODUCT(($B53:L53&lt;&gt;"")*1)-1),""),1,SEARCH("\",SUBSTITUTE(Données!$A44,LEFT(Données!$A44,SEARCH($B53,Données!$A44)+SUMPRODUCT(($B53:L53&lt;&gt;"")*LEN($B53:L53))+SUMPRODUCT(($B53:L53&lt;&gt;"")*1)),""))),"")</f>
        <v/>
      </c>
      <c r="N53" s="16" t="str">
        <f>IFERROR(MID(SUBSTITUTE(Données!$A44,LEFT(Données!$A44,SEARCH($B53,Données!$A44)+SUMPRODUCT(($B53:M53&lt;&gt;"")*LEN($B53:M53))+SUMPRODUCT(($B53:M53&lt;&gt;"")*1)-1),""),1,SEARCH("\",SUBSTITUTE(Données!$A44,LEFT(Données!$A44,SEARCH($B53,Données!$A44)+SUMPRODUCT(($B53:M53&lt;&gt;"")*LEN($B53:M53))+SUMPRODUCT(($B53:M53&lt;&gt;"")*1)),""))),"")</f>
        <v/>
      </c>
      <c r="O53" s="16" t="str">
        <f>IFERROR(MID(SUBSTITUTE(Données!$A44,LEFT(Données!$A44,SEARCH($B53,Données!$A44)+SUMPRODUCT(($B53:N53&lt;&gt;"")*LEN($B53:N53))+SUMPRODUCT(($B53:N53&lt;&gt;"")*1)-1),""),1,SEARCH("\",SUBSTITUTE(Données!$A44,LEFT(Données!$A44,SEARCH($B53,Données!$A44)+SUMPRODUCT(($B53:N53&lt;&gt;"")*LEN($B53:N53))+SUMPRODUCT(($B53:N53&lt;&gt;"")*1)),""))),"")</f>
        <v/>
      </c>
      <c r="P53" s="16" t="str">
        <f>IFERROR(MID(SUBSTITUTE(Données!$A44,LEFT(Données!$A44,SEARCH($B53,Données!$A44)+SUMPRODUCT(($B53:O53&lt;&gt;"")*LEN($B53:O53))+SUMPRODUCT(($B53:O53&lt;&gt;"")*1)-1),""),1,SEARCH("\",SUBSTITUTE(Données!$A44,LEFT(Données!$A44,SEARCH($B53,Données!$A44)+SUMPRODUCT(($B53:O53&lt;&gt;"")*LEN($B53:O53))+SUMPRODUCT(($B53:O53&lt;&gt;"")*1)),""))),"")</f>
        <v/>
      </c>
      <c r="Q53" s="16" t="str">
        <f>IFERROR(MID(SUBSTITUTE(Données!$A44,LEFT(Données!$A44,SEARCH($B53,Données!$A44)+SUMPRODUCT(($B53:P53&lt;&gt;"")*LEN($B53:P53))+SUMPRODUCT(($B53:P53&lt;&gt;"")*1)-1),""),1,SEARCH("\",SUBSTITUTE(Données!$A44,LEFT(Données!$A44,SEARCH($B53,Données!$A44)+SUMPRODUCT(($B53:P53&lt;&gt;"")*LEN($B53:P53))+SUMPRODUCT(($B53:P53&lt;&gt;"")*1)),""))),"")</f>
        <v/>
      </c>
      <c r="R53" s="16" t="str">
        <f>IFERROR(MID(SUBSTITUTE(Données!$A44,LEFT(Données!$A44,SEARCH($B53,Données!$A44)+SUMPRODUCT(($B53:Q53&lt;&gt;"")*LEN($B53:Q53))+SUMPRODUCT(($B53:Q53&lt;&gt;"")*1)-1),""),1,SEARCH("\",SUBSTITUTE(Données!$A44,LEFT(Données!$A44,SEARCH($B53,Données!$A44)+SUMPRODUCT(($B53:Q53&lt;&gt;"")*LEN($B53:Q53))+SUMPRODUCT(($B53:Q53&lt;&gt;"")*1)),""))),"")</f>
        <v/>
      </c>
      <c r="S53" s="16" t="str">
        <f>IFERROR(MID(SUBSTITUTE(Données!$A44,LEFT(Données!$A44,SEARCH($B53,Données!$A44)+SUMPRODUCT(($B53:R53&lt;&gt;"")*LEN($B53:R53))+SUMPRODUCT(($B53:R53&lt;&gt;"")*1)-1),""),1,SEARCH("\",SUBSTITUTE(Données!$A44,LEFT(Données!$A44,SEARCH($B53,Données!$A44)+SUMPRODUCT(($B53:R53&lt;&gt;"")*LEN($B53:R53))+SUMPRODUCT(($B53:R53&lt;&gt;"")*1)),""))),"")</f>
        <v/>
      </c>
      <c r="T53" s="16" t="str">
        <f>IFERROR(MID(SUBSTITUTE(Données!$A44,LEFT(Données!$A44,SEARCH($B53,Données!$A44)+SUMPRODUCT(($B53:S53&lt;&gt;"")*LEN($B53:S53))+SUMPRODUCT(($B53:S53&lt;&gt;"")*1)-1),""),1,SEARCH("\",SUBSTITUTE(Données!$A44,LEFT(Données!$A44,SEARCH($B53,Données!$A44)+SUMPRODUCT(($B53:S53&lt;&gt;"")*LEN($B53:S53))+SUMPRODUCT(($B53:S53&lt;&gt;"")*1)),""))),"")</f>
        <v/>
      </c>
      <c r="U53" s="16" t="str">
        <f>IFERROR(MID(SUBSTITUTE(Données!$A44,LEFT(Données!$A44,SEARCH($B53,Données!$A44)+SUMPRODUCT(($B53:T53&lt;&gt;"")*LEN($B53:T53))+SUMPRODUCT(($B53:T53&lt;&gt;"")*1)-1),""),1,SEARCH("\",SUBSTITUTE(Données!$A44,LEFT(Données!$A44,SEARCH($B53,Données!$A44)+SUMPRODUCT(($B53:T53&lt;&gt;"")*LEN($B53:T53))+SUMPRODUCT(($B53:T53&lt;&gt;"")*1)),""))),"")</f>
        <v/>
      </c>
      <c r="V53" s="16" t="str">
        <f>IFERROR(MID(SUBSTITUTE(Données!$A44,LEFT(Données!$A44,SEARCH($B53,Données!$A44)+SUMPRODUCT(($B53:U53&lt;&gt;"")*LEN($B53:U53))+SUMPRODUCT(($B53:U53&lt;&gt;"")*1)-1),""),1,SEARCH("\",SUBSTITUTE(Données!$A44,LEFT(Données!$A44,SEARCH($B53,Données!$A44)+SUMPRODUCT(($B53:U53&lt;&gt;"")*LEN($B53:U53))+SUMPRODUCT(($B53:U53&lt;&gt;"")*1)),""))),"")</f>
        <v/>
      </c>
      <c r="W53" s="16" t="str">
        <f>IFERROR(MID(SUBSTITUTE(Données!$A44,LEFT(Données!$A44,SEARCH($B53,Données!$A44)+SUMPRODUCT(($B53:V53&lt;&gt;"")*LEN($B53:V53))+SUMPRODUCT(($B53:V53&lt;&gt;"")*1)-1),""),1,SEARCH("\",SUBSTITUTE(Données!$A44,LEFT(Données!$A44,SEARCH($B53,Données!$A44)+SUMPRODUCT(($B53:V53&lt;&gt;"")*LEN($B53:V53))+SUMPRODUCT(($B53:V53&lt;&gt;"")*1)),""))),"")</f>
        <v/>
      </c>
      <c r="X53" s="16" t="str">
        <f>IFERROR(MID(SUBSTITUTE(Données!$A44,LEFT(Données!$A44,SEARCH($B53,Données!$A44)+SUMPRODUCT(($B53:W53&lt;&gt;"")*LEN($B53:W53))+SUMPRODUCT(($B53:W53&lt;&gt;"")*1)-1),""),1,SEARCH("\",SUBSTITUTE(Données!$A44,LEFT(Données!$A44,SEARCH($B53,Données!$A44)+SUMPRODUCT(($B53:W53&lt;&gt;"")*LEN($B53:W53))+SUMPRODUCT(($B53:W53&lt;&gt;"")*1)),""))),"")</f>
        <v/>
      </c>
      <c r="Y53" s="16" t="str">
        <f>IFERROR(MID(SUBSTITUTE(Données!$A44,LEFT(Données!$A44,SEARCH($B53,Données!$A44)+SUMPRODUCT(($B53:X53&lt;&gt;"")*LEN($B53:X53))+SUMPRODUCT(($B53:X53&lt;&gt;"")*1)-1),""),1,SEARCH("\",SUBSTITUTE(Données!$A44,LEFT(Données!$A44,SEARCH($B53,Données!$A44)+SUMPRODUCT(($B53:X53&lt;&gt;"")*LEN($B53:X53))+SUMPRODUCT(($B53:X53&lt;&gt;"")*1)),""))),"")</f>
        <v/>
      </c>
      <c r="Z53" s="4"/>
      <c r="AA53" s="4"/>
      <c r="AB53" s="16" t="str">
        <f>IF(ISBLANK(Données!B44)," ",Données!B44)</f>
        <v xml:space="preserve"> </v>
      </c>
      <c r="AC53" s="16">
        <f t="shared" si="7"/>
        <v>-1</v>
      </c>
      <c r="AD53" s="16">
        <f>IF(ISBLANK(AB53),’ ‘,LEN(AB53))</f>
        <v>1</v>
      </c>
      <c r="AE53" s="16">
        <f t="shared" si="8"/>
        <v>0</v>
      </c>
      <c r="AF53" s="16" t="str">
        <f t="shared" si="5"/>
        <v/>
      </c>
      <c r="AG53" s="16" t="str">
        <f t="shared" si="6"/>
        <v>OK</v>
      </c>
      <c r="AH53" s="16">
        <f>IF(ISBLANK(AE53-128),’ ‘,AE53-128)</f>
        <v>-128</v>
      </c>
      <c r="AI53" s="16" t="str">
        <f>IF(ISBLANK(Données!C44)," ",Données!C44)</f>
        <v xml:space="preserve"> </v>
      </c>
      <c r="AJ53" s="8" t="str">
        <f>IF(ISBLANK(Données!D44)," ",Données!D44)</f>
        <v xml:space="preserve"> </v>
      </c>
      <c r="AK53" s="16" t="str">
        <f>IF(ISBLANK(Données!E44)," ",Données!E44)</f>
        <v xml:space="preserve"> </v>
      </c>
      <c r="AL53" s="8" t="str">
        <f>IF(ISBLANK(Données!F44)," ",Données!F44)</f>
        <v xml:space="preserve"> </v>
      </c>
      <c r="AM53" s="16" t="str">
        <f>IF(ISBLANK(Données!G44)," ",Données!G44)</f>
        <v xml:space="preserve"> </v>
      </c>
      <c r="AN53" s="16" t="str">
        <f>IF(ISBLANK(Données!H44)," ",Données!H44)</f>
        <v xml:space="preserve"> </v>
      </c>
      <c r="AO53" s="16" t="str">
        <f>IF(ISBLANK(Données!I44)," ",Données!I44)</f>
        <v xml:space="preserve"> </v>
      </c>
      <c r="AP53" s="4" t="str">
        <f>IF(ISBLANK(Données!J44)," ",Données!J44)</f>
        <v xml:space="preserve"> </v>
      </c>
    </row>
    <row r="54" spans="1:42" x14ac:dyDescent="0.25">
      <c r="A54" s="6" t="s">
        <v>12</v>
      </c>
      <c r="B54" s="16" t="str">
        <f>IFERROR(MID(SUBSTITUTE(Données!$A45,LEFT(Données!$A45,SEARCH($A54,Données!$A45)+SUMPRODUCT(($A54:A54&lt;&gt;"")*LEN($A54:A54))+SUMPRODUCT(($A54:A54&lt;&gt;"")*1)-1),""),1,SEARCH("\",SUBSTITUTE(Données!$A45,LEFT(Données!$A45,SEARCH($A54,Données!$A45)+SUMPRODUCT(($A54:A54&lt;&gt;"")*LEN($A54:A54))+SUMPRODUCT(($A54:A54&lt;&gt;"")*1)),""))),"")</f>
        <v/>
      </c>
      <c r="C54" s="16" t="str">
        <f>IFERROR(MID(SUBSTITUTE(Données!$A45,LEFT(Données!$A45,SEARCH($B54,Données!$A45)+SUMPRODUCT(($B54:B54&lt;&gt;"")*LEN($B54:B54))+SUMPRODUCT(($B54:B54&lt;&gt;"")*1)-1),""),1,SEARCH("\",SUBSTITUTE(Données!$A45,LEFT(Données!$A45,SEARCH($B54,Données!$A45)+SUMPRODUCT(($B54:B54&lt;&gt;"")*LEN($B54:B54))+SUMPRODUCT(($B54:B54&lt;&gt;"")*1)),""))),"")</f>
        <v/>
      </c>
      <c r="D54" s="16" t="str">
        <f>IFERROR(MID(SUBSTITUTE(Données!$A45,LEFT(Données!$A45,SEARCH($B54,Données!$A45)+SUMPRODUCT(($B54:C54&lt;&gt;"")*LEN($B54:C54))+SUMPRODUCT(($B54:C54&lt;&gt;"")*1)-1),""),1,SEARCH("\",SUBSTITUTE(Données!$A45,LEFT(Données!$A45,SEARCH($B54,Données!$A45)+SUMPRODUCT(($B54:C54&lt;&gt;"")*LEN($B54:C54))+SUMPRODUCT(($B54:C54&lt;&gt;"")*1)),""))),"")</f>
        <v/>
      </c>
      <c r="E54" s="16" t="str">
        <f>IFERROR(MID(SUBSTITUTE(Données!$A45,LEFT(Données!$A45,SEARCH($B54,Données!$A45)+SUMPRODUCT(($B54:D54&lt;&gt;"")*LEN($B54:D54))+SUMPRODUCT(($B54:D54&lt;&gt;"")*1)-1),""),1,SEARCH("\",SUBSTITUTE(Données!$A45,LEFT(Données!$A45,SEARCH($B54,Données!$A45)+SUMPRODUCT(($B54:D54&lt;&gt;"")*LEN($B54:D54))+SUMPRODUCT(($B54:D54&lt;&gt;"")*1)),""))),"")</f>
        <v/>
      </c>
      <c r="F54" s="16" t="str">
        <f>IFERROR(MID(SUBSTITUTE(Données!$A45,LEFT(Données!$A45,SEARCH($B54,Données!$A45)+SUMPRODUCT(($B54:E54&lt;&gt;"")*LEN($B54:E54))+SUMPRODUCT(($B54:E54&lt;&gt;"")*1)-1),""),1,SEARCH("\",SUBSTITUTE(Données!$A45,LEFT(Données!$A45,SEARCH($B54,Données!$A45)+SUMPRODUCT(($B54:E54&lt;&gt;"")*LEN($B54:E54))+SUMPRODUCT(($B54:E54&lt;&gt;"")*1)),""))),"")</f>
        <v/>
      </c>
      <c r="G54" s="16" t="str">
        <f>IFERROR(MID(SUBSTITUTE(Données!$A45,LEFT(Données!$A45,SEARCH($B54,Données!$A45)+SUMPRODUCT(($B54:F54&lt;&gt;"")*LEN($B54:F54))+SUMPRODUCT(($B54:F54&lt;&gt;"")*1)-1),""),1,SEARCH("\",SUBSTITUTE(Données!$A45,LEFT(Données!$A45,SEARCH($B54,Données!$A45)+SUMPRODUCT(($B54:F54&lt;&gt;"")*LEN($B54:F54))+SUMPRODUCT(($B54:F54&lt;&gt;"")*1)),""))),"")</f>
        <v/>
      </c>
      <c r="H54" s="16" t="str">
        <f>IFERROR(MID(SUBSTITUTE(Données!$A45,LEFT(Données!$A45,SEARCH($B54,Données!$A45)+SUMPRODUCT(($B54:G54&lt;&gt;"")*LEN($B54:G54))+SUMPRODUCT(($B54:G54&lt;&gt;"")*1)-1),""),1,SEARCH("\",SUBSTITUTE(Données!$A45,LEFT(Données!$A45,SEARCH($B54,Données!$A45)+SUMPRODUCT(($B54:G54&lt;&gt;"")*LEN($B54:G54))+SUMPRODUCT(($B54:G54&lt;&gt;"")*1)),""))),"")</f>
        <v/>
      </c>
      <c r="I54" s="16" t="str">
        <f>IFERROR(MID(SUBSTITUTE(Données!$A45,LEFT(Données!$A45,SEARCH($B54,Données!$A45)+SUMPRODUCT(($B54:H54&lt;&gt;"")*LEN($B54:H54))+SUMPRODUCT(($B54:H54&lt;&gt;"")*1)-1),""),1,SEARCH("\",SUBSTITUTE(Données!$A45,LEFT(Données!$A45,SEARCH($B54,Données!$A45)+SUMPRODUCT(($B54:H54&lt;&gt;"")*LEN($B54:H54))+SUMPRODUCT(($B54:H54&lt;&gt;"")*1)),""))),"")</f>
        <v/>
      </c>
      <c r="J54" s="16" t="str">
        <f>IFERROR(MID(SUBSTITUTE(Données!$A45,LEFT(Données!$A45,SEARCH($B54,Données!$A45)+SUMPRODUCT(($B54:I54&lt;&gt;"")*LEN($B54:I54))+SUMPRODUCT(($B54:I54&lt;&gt;"")*1)-1),""),1,SEARCH("\",SUBSTITUTE(Données!$A45,LEFT(Données!$A45,SEARCH($B54,Données!$A45)+SUMPRODUCT(($B54:I54&lt;&gt;"")*LEN($B54:I54))+SUMPRODUCT(($B54:I54&lt;&gt;"")*1)),""))),"")</f>
        <v/>
      </c>
      <c r="K54" s="16" t="str">
        <f>IFERROR(MID(SUBSTITUTE(Données!$A45,LEFT(Données!$A45,SEARCH($B54,Données!$A45)+SUMPRODUCT(($B54:J54&lt;&gt;"")*LEN($B54:J54))+SUMPRODUCT(($B54:J54&lt;&gt;"")*1)-1),""),1,SEARCH("\",SUBSTITUTE(Données!$A45,LEFT(Données!$A45,SEARCH($B54,Données!$A45)+SUMPRODUCT(($B54:J54&lt;&gt;"")*LEN($B54:J54))+SUMPRODUCT(($B54:J54&lt;&gt;"")*1)),""))),"")</f>
        <v/>
      </c>
      <c r="L54" s="16" t="str">
        <f>IFERROR(MID(SUBSTITUTE(Données!$A45,LEFT(Données!$A45,SEARCH($B54,Données!$A45)+SUMPRODUCT(($B54:K54&lt;&gt;"")*LEN($B54:K54))+SUMPRODUCT(($B54:K54&lt;&gt;"")*1)-1),""),1,SEARCH("\",SUBSTITUTE(Données!$A45,LEFT(Données!$A45,SEARCH($B54,Données!$A45)+SUMPRODUCT(($B54:K54&lt;&gt;"")*LEN($B54:K54))+SUMPRODUCT(($B54:K54&lt;&gt;"")*1)),""))),"")</f>
        <v/>
      </c>
      <c r="M54" s="16" t="str">
        <f>IFERROR(MID(SUBSTITUTE(Données!$A45,LEFT(Données!$A45,SEARCH($B54,Données!$A45)+SUMPRODUCT(($B54:L54&lt;&gt;"")*LEN($B54:L54))+SUMPRODUCT(($B54:L54&lt;&gt;"")*1)-1),""),1,SEARCH("\",SUBSTITUTE(Données!$A45,LEFT(Données!$A45,SEARCH($B54,Données!$A45)+SUMPRODUCT(($B54:L54&lt;&gt;"")*LEN($B54:L54))+SUMPRODUCT(($B54:L54&lt;&gt;"")*1)),""))),"")</f>
        <v/>
      </c>
      <c r="N54" s="16" t="str">
        <f>IFERROR(MID(SUBSTITUTE(Données!$A45,LEFT(Données!$A45,SEARCH($B54,Données!$A45)+SUMPRODUCT(($B54:M54&lt;&gt;"")*LEN($B54:M54))+SUMPRODUCT(($B54:M54&lt;&gt;"")*1)-1),""),1,SEARCH("\",SUBSTITUTE(Données!$A45,LEFT(Données!$A45,SEARCH($B54,Données!$A45)+SUMPRODUCT(($B54:M54&lt;&gt;"")*LEN($B54:M54))+SUMPRODUCT(($B54:M54&lt;&gt;"")*1)),""))),"")</f>
        <v/>
      </c>
      <c r="O54" s="16" t="str">
        <f>IFERROR(MID(SUBSTITUTE(Données!$A45,LEFT(Données!$A45,SEARCH($B54,Données!$A45)+SUMPRODUCT(($B54:N54&lt;&gt;"")*LEN($B54:N54))+SUMPRODUCT(($B54:N54&lt;&gt;"")*1)-1),""),1,SEARCH("\",SUBSTITUTE(Données!$A45,LEFT(Données!$A45,SEARCH($B54,Données!$A45)+SUMPRODUCT(($B54:N54&lt;&gt;"")*LEN($B54:N54))+SUMPRODUCT(($B54:N54&lt;&gt;"")*1)),""))),"")</f>
        <v/>
      </c>
      <c r="P54" s="16" t="str">
        <f>IFERROR(MID(SUBSTITUTE(Données!$A45,LEFT(Données!$A45,SEARCH($B54,Données!$A45)+SUMPRODUCT(($B54:O54&lt;&gt;"")*LEN($B54:O54))+SUMPRODUCT(($B54:O54&lt;&gt;"")*1)-1),""),1,SEARCH("\",SUBSTITUTE(Données!$A45,LEFT(Données!$A45,SEARCH($B54,Données!$A45)+SUMPRODUCT(($B54:O54&lt;&gt;"")*LEN($B54:O54))+SUMPRODUCT(($B54:O54&lt;&gt;"")*1)),""))),"")</f>
        <v/>
      </c>
      <c r="Q54" s="16" t="str">
        <f>IFERROR(MID(SUBSTITUTE(Données!$A45,LEFT(Données!$A45,SEARCH($B54,Données!$A45)+SUMPRODUCT(($B54:P54&lt;&gt;"")*LEN($B54:P54))+SUMPRODUCT(($B54:P54&lt;&gt;"")*1)-1),""),1,SEARCH("\",SUBSTITUTE(Données!$A45,LEFT(Données!$A45,SEARCH($B54,Données!$A45)+SUMPRODUCT(($B54:P54&lt;&gt;"")*LEN($B54:P54))+SUMPRODUCT(($B54:P54&lt;&gt;"")*1)),""))),"")</f>
        <v/>
      </c>
      <c r="R54" s="16" t="str">
        <f>IFERROR(MID(SUBSTITUTE(Données!$A45,LEFT(Données!$A45,SEARCH($B54,Données!$A45)+SUMPRODUCT(($B54:Q54&lt;&gt;"")*LEN($B54:Q54))+SUMPRODUCT(($B54:Q54&lt;&gt;"")*1)-1),""),1,SEARCH("\",SUBSTITUTE(Données!$A45,LEFT(Données!$A45,SEARCH($B54,Données!$A45)+SUMPRODUCT(($B54:Q54&lt;&gt;"")*LEN($B54:Q54))+SUMPRODUCT(($B54:Q54&lt;&gt;"")*1)),""))),"")</f>
        <v/>
      </c>
      <c r="S54" s="16" t="str">
        <f>IFERROR(MID(SUBSTITUTE(Données!$A45,LEFT(Données!$A45,SEARCH($B54,Données!$A45)+SUMPRODUCT(($B54:R54&lt;&gt;"")*LEN($B54:R54))+SUMPRODUCT(($B54:R54&lt;&gt;"")*1)-1),""),1,SEARCH("\",SUBSTITUTE(Données!$A45,LEFT(Données!$A45,SEARCH($B54,Données!$A45)+SUMPRODUCT(($B54:R54&lt;&gt;"")*LEN($B54:R54))+SUMPRODUCT(($B54:R54&lt;&gt;"")*1)),""))),"")</f>
        <v/>
      </c>
      <c r="T54" s="16" t="str">
        <f>IFERROR(MID(SUBSTITUTE(Données!$A45,LEFT(Données!$A45,SEARCH($B54,Données!$A45)+SUMPRODUCT(($B54:S54&lt;&gt;"")*LEN($B54:S54))+SUMPRODUCT(($B54:S54&lt;&gt;"")*1)-1),""),1,SEARCH("\",SUBSTITUTE(Données!$A45,LEFT(Données!$A45,SEARCH($B54,Données!$A45)+SUMPRODUCT(($B54:S54&lt;&gt;"")*LEN($B54:S54))+SUMPRODUCT(($B54:S54&lt;&gt;"")*1)),""))),"")</f>
        <v/>
      </c>
      <c r="U54" s="16" t="str">
        <f>IFERROR(MID(SUBSTITUTE(Données!$A45,LEFT(Données!$A45,SEARCH($B54,Données!$A45)+SUMPRODUCT(($B54:T54&lt;&gt;"")*LEN($B54:T54))+SUMPRODUCT(($B54:T54&lt;&gt;"")*1)-1),""),1,SEARCH("\",SUBSTITUTE(Données!$A45,LEFT(Données!$A45,SEARCH($B54,Données!$A45)+SUMPRODUCT(($B54:T54&lt;&gt;"")*LEN($B54:T54))+SUMPRODUCT(($B54:T54&lt;&gt;"")*1)),""))),"")</f>
        <v/>
      </c>
      <c r="V54" s="16" t="str">
        <f>IFERROR(MID(SUBSTITUTE(Données!$A45,LEFT(Données!$A45,SEARCH($B54,Données!$A45)+SUMPRODUCT(($B54:U54&lt;&gt;"")*LEN($B54:U54))+SUMPRODUCT(($B54:U54&lt;&gt;"")*1)-1),""),1,SEARCH("\",SUBSTITUTE(Données!$A45,LEFT(Données!$A45,SEARCH($B54,Données!$A45)+SUMPRODUCT(($B54:U54&lt;&gt;"")*LEN($B54:U54))+SUMPRODUCT(($B54:U54&lt;&gt;"")*1)),""))),"")</f>
        <v/>
      </c>
      <c r="W54" s="16" t="str">
        <f>IFERROR(MID(SUBSTITUTE(Données!$A45,LEFT(Données!$A45,SEARCH($B54,Données!$A45)+SUMPRODUCT(($B54:V54&lt;&gt;"")*LEN($B54:V54))+SUMPRODUCT(($B54:V54&lt;&gt;"")*1)-1),""),1,SEARCH("\",SUBSTITUTE(Données!$A45,LEFT(Données!$A45,SEARCH($B54,Données!$A45)+SUMPRODUCT(($B54:V54&lt;&gt;"")*LEN($B54:V54))+SUMPRODUCT(($B54:V54&lt;&gt;"")*1)),""))),"")</f>
        <v/>
      </c>
      <c r="X54" s="16" t="str">
        <f>IFERROR(MID(SUBSTITUTE(Données!$A45,LEFT(Données!$A45,SEARCH($B54,Données!$A45)+SUMPRODUCT(($B54:W54&lt;&gt;"")*LEN($B54:W54))+SUMPRODUCT(($B54:W54&lt;&gt;"")*1)-1),""),1,SEARCH("\",SUBSTITUTE(Données!$A45,LEFT(Données!$A45,SEARCH($B54,Données!$A45)+SUMPRODUCT(($B54:W54&lt;&gt;"")*LEN($B54:W54))+SUMPRODUCT(($B54:W54&lt;&gt;"")*1)),""))),"")</f>
        <v/>
      </c>
      <c r="Y54" s="16" t="str">
        <f>IFERROR(MID(SUBSTITUTE(Données!$A45,LEFT(Données!$A45,SEARCH($B54,Données!$A45)+SUMPRODUCT(($B54:X54&lt;&gt;"")*LEN($B54:X54))+SUMPRODUCT(($B54:X54&lt;&gt;"")*1)-1),""),1,SEARCH("\",SUBSTITUTE(Données!$A45,LEFT(Données!$A45,SEARCH($B54,Données!$A45)+SUMPRODUCT(($B54:X54&lt;&gt;"")*LEN($B54:X54))+SUMPRODUCT(($B54:X54&lt;&gt;"")*1)),""))),"")</f>
        <v/>
      </c>
      <c r="Z54" s="4"/>
      <c r="AA54" s="4"/>
      <c r="AB54" s="16" t="str">
        <f>IF(ISBLANK(Données!B45)," ",Données!B45)</f>
        <v xml:space="preserve"> </v>
      </c>
      <c r="AC54" s="16">
        <f t="shared" si="7"/>
        <v>-1</v>
      </c>
      <c r="AD54" s="16">
        <f>IF(ISBLANK(AB54),’ ‘,LEN(AB54))</f>
        <v>1</v>
      </c>
      <c r="AE54" s="16">
        <f t="shared" si="8"/>
        <v>0</v>
      </c>
      <c r="AF54" s="16" t="str">
        <f t="shared" si="5"/>
        <v/>
      </c>
      <c r="AG54" s="16" t="str">
        <f t="shared" si="6"/>
        <v>OK</v>
      </c>
      <c r="AH54" s="16">
        <f>IF(ISBLANK(AE54-128),’ ‘,AE54-128)</f>
        <v>-128</v>
      </c>
      <c r="AI54" s="16" t="str">
        <f>IF(ISBLANK(Données!C45)," ",Données!C45)</f>
        <v xml:space="preserve"> </v>
      </c>
      <c r="AJ54" s="8" t="str">
        <f>IF(ISBLANK(Données!D45)," ",Données!D45)</f>
        <v xml:space="preserve"> </v>
      </c>
      <c r="AK54" s="16" t="str">
        <f>IF(ISBLANK(Données!E45)," ",Données!E45)</f>
        <v xml:space="preserve"> </v>
      </c>
      <c r="AL54" s="8" t="str">
        <f>IF(ISBLANK(Données!F45)," ",Données!F45)</f>
        <v xml:space="preserve"> </v>
      </c>
      <c r="AM54" s="16" t="str">
        <f>IF(ISBLANK(Données!G45)," ",Données!G45)</f>
        <v xml:space="preserve"> </v>
      </c>
      <c r="AN54" s="16" t="str">
        <f>IF(ISBLANK(Données!H45)," ",Données!H45)</f>
        <v xml:space="preserve"> </v>
      </c>
      <c r="AO54" s="16" t="str">
        <f>IF(ISBLANK(Données!I45)," ",Données!I45)</f>
        <v xml:space="preserve"> </v>
      </c>
      <c r="AP54" s="4" t="str">
        <f>IF(ISBLANK(Données!J45)," ",Données!J45)</f>
        <v xml:space="preserve"> </v>
      </c>
    </row>
    <row r="55" spans="1:42" x14ac:dyDescent="0.25">
      <c r="A55" s="6" t="s">
        <v>12</v>
      </c>
      <c r="B55" s="16" t="str">
        <f>IFERROR(MID(SUBSTITUTE(Données!$A46,LEFT(Données!$A46,SEARCH($A55,Données!$A46)+SUMPRODUCT(($A55:A55&lt;&gt;"")*LEN($A55:A55))+SUMPRODUCT(($A55:A55&lt;&gt;"")*1)-1),""),1,SEARCH("\",SUBSTITUTE(Données!$A46,LEFT(Données!$A46,SEARCH($A55,Données!$A46)+SUMPRODUCT(($A55:A55&lt;&gt;"")*LEN($A55:A55))+SUMPRODUCT(($A55:A55&lt;&gt;"")*1)),""))),"")</f>
        <v/>
      </c>
      <c r="C55" s="16" t="str">
        <f>IFERROR(MID(SUBSTITUTE(Données!$A46,LEFT(Données!$A46,SEARCH($B55,Données!$A46)+SUMPRODUCT(($B55:B55&lt;&gt;"")*LEN($B55:B55))+SUMPRODUCT(($B55:B55&lt;&gt;"")*1)-1),""),1,SEARCH("\",SUBSTITUTE(Données!$A46,LEFT(Données!$A46,SEARCH($B55,Données!$A46)+SUMPRODUCT(($B55:B55&lt;&gt;"")*LEN($B55:B55))+SUMPRODUCT(($B55:B55&lt;&gt;"")*1)),""))),"")</f>
        <v/>
      </c>
      <c r="D55" s="16" t="str">
        <f>IFERROR(MID(SUBSTITUTE(Données!$A46,LEFT(Données!$A46,SEARCH($B55,Données!$A46)+SUMPRODUCT(($B55:C55&lt;&gt;"")*LEN($B55:C55))+SUMPRODUCT(($B55:C55&lt;&gt;"")*1)-1),""),1,SEARCH("\",SUBSTITUTE(Données!$A46,LEFT(Données!$A46,SEARCH($B55,Données!$A46)+SUMPRODUCT(($B55:C55&lt;&gt;"")*LEN($B55:C55))+SUMPRODUCT(($B55:C55&lt;&gt;"")*1)),""))),"")</f>
        <v/>
      </c>
      <c r="E55" s="16" t="str">
        <f>IFERROR(MID(SUBSTITUTE(Données!$A46,LEFT(Données!$A46,SEARCH($B55,Données!$A46)+SUMPRODUCT(($B55:D55&lt;&gt;"")*LEN($B55:D55))+SUMPRODUCT(($B55:D55&lt;&gt;"")*1)-1),""),1,SEARCH("\",SUBSTITUTE(Données!$A46,LEFT(Données!$A46,SEARCH($B55,Données!$A46)+SUMPRODUCT(($B55:D55&lt;&gt;"")*LEN($B55:D55))+SUMPRODUCT(($B55:D55&lt;&gt;"")*1)),""))),"")</f>
        <v/>
      </c>
      <c r="F55" s="16" t="str">
        <f>IFERROR(MID(SUBSTITUTE(Données!$A46,LEFT(Données!$A46,SEARCH($B55,Données!$A46)+SUMPRODUCT(($B55:E55&lt;&gt;"")*LEN($B55:E55))+SUMPRODUCT(($B55:E55&lt;&gt;"")*1)-1),""),1,SEARCH("\",SUBSTITUTE(Données!$A46,LEFT(Données!$A46,SEARCH($B55,Données!$A46)+SUMPRODUCT(($B55:E55&lt;&gt;"")*LEN($B55:E55))+SUMPRODUCT(($B55:E55&lt;&gt;"")*1)),""))),"")</f>
        <v/>
      </c>
      <c r="G55" s="16" t="str">
        <f>IFERROR(MID(SUBSTITUTE(Données!$A46,LEFT(Données!$A46,SEARCH($B55,Données!$A46)+SUMPRODUCT(($B55:F55&lt;&gt;"")*LEN($B55:F55))+SUMPRODUCT(($B55:F55&lt;&gt;"")*1)-1),""),1,SEARCH("\",SUBSTITUTE(Données!$A46,LEFT(Données!$A46,SEARCH($B55,Données!$A46)+SUMPRODUCT(($B55:F55&lt;&gt;"")*LEN($B55:F55))+SUMPRODUCT(($B55:F55&lt;&gt;"")*1)),""))),"")</f>
        <v/>
      </c>
      <c r="H55" s="16" t="str">
        <f>IFERROR(MID(SUBSTITUTE(Données!$A46,LEFT(Données!$A46,SEARCH($B55,Données!$A46)+SUMPRODUCT(($B55:G55&lt;&gt;"")*LEN($B55:G55))+SUMPRODUCT(($B55:G55&lt;&gt;"")*1)-1),""),1,SEARCH("\",SUBSTITUTE(Données!$A46,LEFT(Données!$A46,SEARCH($B55,Données!$A46)+SUMPRODUCT(($B55:G55&lt;&gt;"")*LEN($B55:G55))+SUMPRODUCT(($B55:G55&lt;&gt;"")*1)),""))),"")</f>
        <v/>
      </c>
      <c r="I55" s="16" t="str">
        <f>IFERROR(MID(SUBSTITUTE(Données!$A46,LEFT(Données!$A46,SEARCH($B55,Données!$A46)+SUMPRODUCT(($B55:H55&lt;&gt;"")*LEN($B55:H55))+SUMPRODUCT(($B55:H55&lt;&gt;"")*1)-1),""),1,SEARCH("\",SUBSTITUTE(Données!$A46,LEFT(Données!$A46,SEARCH($B55,Données!$A46)+SUMPRODUCT(($B55:H55&lt;&gt;"")*LEN($B55:H55))+SUMPRODUCT(($B55:H55&lt;&gt;"")*1)),""))),"")</f>
        <v/>
      </c>
      <c r="J55" s="16" t="str">
        <f>IFERROR(MID(SUBSTITUTE(Données!$A46,LEFT(Données!$A46,SEARCH($B55,Données!$A46)+SUMPRODUCT(($B55:I55&lt;&gt;"")*LEN($B55:I55))+SUMPRODUCT(($B55:I55&lt;&gt;"")*1)-1),""),1,SEARCH("\",SUBSTITUTE(Données!$A46,LEFT(Données!$A46,SEARCH($B55,Données!$A46)+SUMPRODUCT(($B55:I55&lt;&gt;"")*LEN($B55:I55))+SUMPRODUCT(($B55:I55&lt;&gt;"")*1)),""))),"")</f>
        <v/>
      </c>
      <c r="K55" s="16" t="str">
        <f>IFERROR(MID(SUBSTITUTE(Données!$A46,LEFT(Données!$A46,SEARCH($B55,Données!$A46)+SUMPRODUCT(($B55:J55&lt;&gt;"")*LEN($B55:J55))+SUMPRODUCT(($B55:J55&lt;&gt;"")*1)-1),""),1,SEARCH("\",SUBSTITUTE(Données!$A46,LEFT(Données!$A46,SEARCH($B55,Données!$A46)+SUMPRODUCT(($B55:J55&lt;&gt;"")*LEN($B55:J55))+SUMPRODUCT(($B55:J55&lt;&gt;"")*1)),""))),"")</f>
        <v/>
      </c>
      <c r="L55" s="16" t="str">
        <f>IFERROR(MID(SUBSTITUTE(Données!$A46,LEFT(Données!$A46,SEARCH($B55,Données!$A46)+SUMPRODUCT(($B55:K55&lt;&gt;"")*LEN($B55:K55))+SUMPRODUCT(($B55:K55&lt;&gt;"")*1)-1),""),1,SEARCH("\",SUBSTITUTE(Données!$A46,LEFT(Données!$A46,SEARCH($B55,Données!$A46)+SUMPRODUCT(($B55:K55&lt;&gt;"")*LEN($B55:K55))+SUMPRODUCT(($B55:K55&lt;&gt;"")*1)),""))),"")</f>
        <v/>
      </c>
      <c r="M55" s="16" t="str">
        <f>IFERROR(MID(SUBSTITUTE(Données!$A46,LEFT(Données!$A46,SEARCH($B55,Données!$A46)+SUMPRODUCT(($B55:L55&lt;&gt;"")*LEN($B55:L55))+SUMPRODUCT(($B55:L55&lt;&gt;"")*1)-1),""),1,SEARCH("\",SUBSTITUTE(Données!$A46,LEFT(Données!$A46,SEARCH($B55,Données!$A46)+SUMPRODUCT(($B55:L55&lt;&gt;"")*LEN($B55:L55))+SUMPRODUCT(($B55:L55&lt;&gt;"")*1)),""))),"")</f>
        <v/>
      </c>
      <c r="N55" s="16" t="str">
        <f>IFERROR(MID(SUBSTITUTE(Données!$A46,LEFT(Données!$A46,SEARCH($B55,Données!$A46)+SUMPRODUCT(($B55:M55&lt;&gt;"")*LEN($B55:M55))+SUMPRODUCT(($B55:M55&lt;&gt;"")*1)-1),""),1,SEARCH("\",SUBSTITUTE(Données!$A46,LEFT(Données!$A46,SEARCH($B55,Données!$A46)+SUMPRODUCT(($B55:M55&lt;&gt;"")*LEN($B55:M55))+SUMPRODUCT(($B55:M55&lt;&gt;"")*1)),""))),"")</f>
        <v/>
      </c>
      <c r="O55" s="16" t="str">
        <f>IFERROR(MID(SUBSTITUTE(Données!$A46,LEFT(Données!$A46,SEARCH($B55,Données!$A46)+SUMPRODUCT(($B55:N55&lt;&gt;"")*LEN($B55:N55))+SUMPRODUCT(($B55:N55&lt;&gt;"")*1)-1),""),1,SEARCH("\",SUBSTITUTE(Données!$A46,LEFT(Données!$A46,SEARCH($B55,Données!$A46)+SUMPRODUCT(($B55:N55&lt;&gt;"")*LEN($B55:N55))+SUMPRODUCT(($B55:N55&lt;&gt;"")*1)),""))),"")</f>
        <v/>
      </c>
      <c r="P55" s="16" t="str">
        <f>IFERROR(MID(SUBSTITUTE(Données!$A46,LEFT(Données!$A46,SEARCH($B55,Données!$A46)+SUMPRODUCT(($B55:O55&lt;&gt;"")*LEN($B55:O55))+SUMPRODUCT(($B55:O55&lt;&gt;"")*1)-1),""),1,SEARCH("\",SUBSTITUTE(Données!$A46,LEFT(Données!$A46,SEARCH($B55,Données!$A46)+SUMPRODUCT(($B55:O55&lt;&gt;"")*LEN($B55:O55))+SUMPRODUCT(($B55:O55&lt;&gt;"")*1)),""))),"")</f>
        <v/>
      </c>
      <c r="Q55" s="16" t="str">
        <f>IFERROR(MID(SUBSTITUTE(Données!$A46,LEFT(Données!$A46,SEARCH($B55,Données!$A46)+SUMPRODUCT(($B55:P55&lt;&gt;"")*LEN($B55:P55))+SUMPRODUCT(($B55:P55&lt;&gt;"")*1)-1),""),1,SEARCH("\",SUBSTITUTE(Données!$A46,LEFT(Données!$A46,SEARCH($B55,Données!$A46)+SUMPRODUCT(($B55:P55&lt;&gt;"")*LEN($B55:P55))+SUMPRODUCT(($B55:P55&lt;&gt;"")*1)),""))),"")</f>
        <v/>
      </c>
      <c r="R55" s="16" t="str">
        <f>IFERROR(MID(SUBSTITUTE(Données!$A46,LEFT(Données!$A46,SEARCH($B55,Données!$A46)+SUMPRODUCT(($B55:Q55&lt;&gt;"")*LEN($B55:Q55))+SUMPRODUCT(($B55:Q55&lt;&gt;"")*1)-1),""),1,SEARCH("\",SUBSTITUTE(Données!$A46,LEFT(Données!$A46,SEARCH($B55,Données!$A46)+SUMPRODUCT(($B55:Q55&lt;&gt;"")*LEN($B55:Q55))+SUMPRODUCT(($B55:Q55&lt;&gt;"")*1)),""))),"")</f>
        <v/>
      </c>
      <c r="S55" s="16" t="str">
        <f>IFERROR(MID(SUBSTITUTE(Données!$A46,LEFT(Données!$A46,SEARCH($B55,Données!$A46)+SUMPRODUCT(($B55:R55&lt;&gt;"")*LEN($B55:R55))+SUMPRODUCT(($B55:R55&lt;&gt;"")*1)-1),""),1,SEARCH("\",SUBSTITUTE(Données!$A46,LEFT(Données!$A46,SEARCH($B55,Données!$A46)+SUMPRODUCT(($B55:R55&lt;&gt;"")*LEN($B55:R55))+SUMPRODUCT(($B55:R55&lt;&gt;"")*1)),""))),"")</f>
        <v/>
      </c>
      <c r="T55" s="16" t="str">
        <f>IFERROR(MID(SUBSTITUTE(Données!$A46,LEFT(Données!$A46,SEARCH($B55,Données!$A46)+SUMPRODUCT(($B55:S55&lt;&gt;"")*LEN($B55:S55))+SUMPRODUCT(($B55:S55&lt;&gt;"")*1)-1),""),1,SEARCH("\",SUBSTITUTE(Données!$A46,LEFT(Données!$A46,SEARCH($B55,Données!$A46)+SUMPRODUCT(($B55:S55&lt;&gt;"")*LEN($B55:S55))+SUMPRODUCT(($B55:S55&lt;&gt;"")*1)),""))),"")</f>
        <v/>
      </c>
      <c r="U55" s="16" t="str">
        <f>IFERROR(MID(SUBSTITUTE(Données!$A46,LEFT(Données!$A46,SEARCH($B55,Données!$A46)+SUMPRODUCT(($B55:T55&lt;&gt;"")*LEN($B55:T55))+SUMPRODUCT(($B55:T55&lt;&gt;"")*1)-1),""),1,SEARCH("\",SUBSTITUTE(Données!$A46,LEFT(Données!$A46,SEARCH($B55,Données!$A46)+SUMPRODUCT(($B55:T55&lt;&gt;"")*LEN($B55:T55))+SUMPRODUCT(($B55:T55&lt;&gt;"")*1)),""))),"")</f>
        <v/>
      </c>
      <c r="V55" s="16" t="str">
        <f>IFERROR(MID(SUBSTITUTE(Données!$A46,LEFT(Données!$A46,SEARCH($B55,Données!$A46)+SUMPRODUCT(($B55:U55&lt;&gt;"")*LEN($B55:U55))+SUMPRODUCT(($B55:U55&lt;&gt;"")*1)-1),""),1,SEARCH("\",SUBSTITUTE(Données!$A46,LEFT(Données!$A46,SEARCH($B55,Données!$A46)+SUMPRODUCT(($B55:U55&lt;&gt;"")*LEN($B55:U55))+SUMPRODUCT(($B55:U55&lt;&gt;"")*1)),""))),"")</f>
        <v/>
      </c>
      <c r="W55" s="16" t="str">
        <f>IFERROR(MID(SUBSTITUTE(Données!$A46,LEFT(Données!$A46,SEARCH($B55,Données!$A46)+SUMPRODUCT(($B55:V55&lt;&gt;"")*LEN($B55:V55))+SUMPRODUCT(($B55:V55&lt;&gt;"")*1)-1),""),1,SEARCH("\",SUBSTITUTE(Données!$A46,LEFT(Données!$A46,SEARCH($B55,Données!$A46)+SUMPRODUCT(($B55:V55&lt;&gt;"")*LEN($B55:V55))+SUMPRODUCT(($B55:V55&lt;&gt;"")*1)),""))),"")</f>
        <v/>
      </c>
      <c r="X55" s="16" t="str">
        <f>IFERROR(MID(SUBSTITUTE(Données!$A46,LEFT(Données!$A46,SEARCH($B55,Données!$A46)+SUMPRODUCT(($B55:W55&lt;&gt;"")*LEN($B55:W55))+SUMPRODUCT(($B55:W55&lt;&gt;"")*1)-1),""),1,SEARCH("\",SUBSTITUTE(Données!$A46,LEFT(Données!$A46,SEARCH($B55,Données!$A46)+SUMPRODUCT(($B55:W55&lt;&gt;"")*LEN($B55:W55))+SUMPRODUCT(($B55:W55&lt;&gt;"")*1)),""))),"")</f>
        <v/>
      </c>
      <c r="Y55" s="16" t="str">
        <f>IFERROR(MID(SUBSTITUTE(Données!$A46,LEFT(Données!$A46,SEARCH($B55,Données!$A46)+SUMPRODUCT(($B55:X55&lt;&gt;"")*LEN($B55:X55))+SUMPRODUCT(($B55:X55&lt;&gt;"")*1)-1),""),1,SEARCH("\",SUBSTITUTE(Données!$A46,LEFT(Données!$A46,SEARCH($B55,Données!$A46)+SUMPRODUCT(($B55:X55&lt;&gt;"")*LEN($B55:X55))+SUMPRODUCT(($B55:X55&lt;&gt;"")*1)),""))),"")</f>
        <v/>
      </c>
      <c r="Z55" s="4"/>
      <c r="AA55" s="4"/>
      <c r="AB55" s="16" t="str">
        <f>IF(ISBLANK(Données!B46)," ",Données!B46)</f>
        <v xml:space="preserve"> </v>
      </c>
      <c r="AC55" s="16">
        <f t="shared" si="7"/>
        <v>-1</v>
      </c>
      <c r="AD55" s="16">
        <f>IF(ISBLANK(AB55),’ ‘,LEN(AB55))</f>
        <v>1</v>
      </c>
      <c r="AE55" s="16">
        <f t="shared" si="8"/>
        <v>0</v>
      </c>
      <c r="AF55" s="16" t="str">
        <f t="shared" si="5"/>
        <v/>
      </c>
      <c r="AG55" s="16" t="str">
        <f t="shared" si="6"/>
        <v>OK</v>
      </c>
      <c r="AH55" s="16">
        <f>IF(ISBLANK(AE55-128),’ ‘,AE55-128)</f>
        <v>-128</v>
      </c>
      <c r="AI55" s="16" t="str">
        <f>IF(ISBLANK(Données!C46)," ",Données!C46)</f>
        <v xml:space="preserve"> </v>
      </c>
      <c r="AJ55" s="8" t="str">
        <f>IF(ISBLANK(Données!D46)," ",Données!D46)</f>
        <v xml:space="preserve"> </v>
      </c>
      <c r="AK55" s="16" t="str">
        <f>IF(ISBLANK(Données!E46)," ",Données!E46)</f>
        <v xml:space="preserve"> </v>
      </c>
      <c r="AL55" s="8" t="str">
        <f>IF(ISBLANK(Données!F46)," ",Données!F46)</f>
        <v xml:space="preserve"> </v>
      </c>
      <c r="AM55" s="16" t="str">
        <f>IF(ISBLANK(Données!G46)," ",Données!G46)</f>
        <v xml:space="preserve"> </v>
      </c>
      <c r="AN55" s="16" t="str">
        <f>IF(ISBLANK(Données!H46)," ",Données!H46)</f>
        <v xml:space="preserve"> </v>
      </c>
      <c r="AO55" s="16" t="str">
        <f>IF(ISBLANK(Données!I46)," ",Données!I46)</f>
        <v xml:space="preserve"> </v>
      </c>
      <c r="AP55" s="4" t="str">
        <f>IF(ISBLANK(Données!J46)," ",Données!J46)</f>
        <v xml:space="preserve"> </v>
      </c>
    </row>
    <row r="56" spans="1:42" x14ac:dyDescent="0.25">
      <c r="A56" s="6" t="s">
        <v>12</v>
      </c>
      <c r="B56" s="16" t="str">
        <f>IFERROR(MID(SUBSTITUTE(Données!$A47,LEFT(Données!$A47,SEARCH($A56,Données!$A47)+SUMPRODUCT(($A56:A56&lt;&gt;"")*LEN($A56:A56))+SUMPRODUCT(($A56:A56&lt;&gt;"")*1)-1),""),1,SEARCH("\",SUBSTITUTE(Données!$A47,LEFT(Données!$A47,SEARCH($A56,Données!$A47)+SUMPRODUCT(($A56:A56&lt;&gt;"")*LEN($A56:A56))+SUMPRODUCT(($A56:A56&lt;&gt;"")*1)),""))),"")</f>
        <v/>
      </c>
      <c r="C56" s="16" t="str">
        <f>IFERROR(MID(SUBSTITUTE(Données!$A47,LEFT(Données!$A47,SEARCH($B56,Données!$A47)+SUMPRODUCT(($B56:B56&lt;&gt;"")*LEN($B56:B56))+SUMPRODUCT(($B56:B56&lt;&gt;"")*1)-1),""),1,SEARCH("\",SUBSTITUTE(Données!$A47,LEFT(Données!$A47,SEARCH($B56,Données!$A47)+SUMPRODUCT(($B56:B56&lt;&gt;"")*LEN($B56:B56))+SUMPRODUCT(($B56:B56&lt;&gt;"")*1)),""))),"")</f>
        <v/>
      </c>
      <c r="D56" s="16" t="str">
        <f>IFERROR(MID(SUBSTITUTE(Données!$A47,LEFT(Données!$A47,SEARCH($B56,Données!$A47)+SUMPRODUCT(($B56:C56&lt;&gt;"")*LEN($B56:C56))+SUMPRODUCT(($B56:C56&lt;&gt;"")*1)-1),""),1,SEARCH("\",SUBSTITUTE(Données!$A47,LEFT(Données!$A47,SEARCH($B56,Données!$A47)+SUMPRODUCT(($B56:C56&lt;&gt;"")*LEN($B56:C56))+SUMPRODUCT(($B56:C56&lt;&gt;"")*1)),""))),"")</f>
        <v/>
      </c>
      <c r="E56" s="16" t="str">
        <f>IFERROR(MID(SUBSTITUTE(Données!$A47,LEFT(Données!$A47,SEARCH($B56,Données!$A47)+SUMPRODUCT(($B56:D56&lt;&gt;"")*LEN($B56:D56))+SUMPRODUCT(($B56:D56&lt;&gt;"")*1)-1),""),1,SEARCH("\",SUBSTITUTE(Données!$A47,LEFT(Données!$A47,SEARCH($B56,Données!$A47)+SUMPRODUCT(($B56:D56&lt;&gt;"")*LEN($B56:D56))+SUMPRODUCT(($B56:D56&lt;&gt;"")*1)),""))),"")</f>
        <v/>
      </c>
      <c r="F56" s="16" t="str">
        <f>IFERROR(MID(SUBSTITUTE(Données!$A47,LEFT(Données!$A47,SEARCH($B56,Données!$A47)+SUMPRODUCT(($B56:E56&lt;&gt;"")*LEN($B56:E56))+SUMPRODUCT(($B56:E56&lt;&gt;"")*1)-1),""),1,SEARCH("\",SUBSTITUTE(Données!$A47,LEFT(Données!$A47,SEARCH($B56,Données!$A47)+SUMPRODUCT(($B56:E56&lt;&gt;"")*LEN($B56:E56))+SUMPRODUCT(($B56:E56&lt;&gt;"")*1)),""))),"")</f>
        <v/>
      </c>
      <c r="G56" s="16" t="str">
        <f>IFERROR(MID(SUBSTITUTE(Données!$A47,LEFT(Données!$A47,SEARCH($B56,Données!$A47)+SUMPRODUCT(($B56:F56&lt;&gt;"")*LEN($B56:F56))+SUMPRODUCT(($B56:F56&lt;&gt;"")*1)-1),""),1,SEARCH("\",SUBSTITUTE(Données!$A47,LEFT(Données!$A47,SEARCH($B56,Données!$A47)+SUMPRODUCT(($B56:F56&lt;&gt;"")*LEN($B56:F56))+SUMPRODUCT(($B56:F56&lt;&gt;"")*1)),""))),"")</f>
        <v/>
      </c>
      <c r="H56" s="16" t="str">
        <f>IFERROR(MID(SUBSTITUTE(Données!$A47,LEFT(Données!$A47,SEARCH($B56,Données!$A47)+SUMPRODUCT(($B56:G56&lt;&gt;"")*LEN($B56:G56))+SUMPRODUCT(($B56:G56&lt;&gt;"")*1)-1),""),1,SEARCH("\",SUBSTITUTE(Données!$A47,LEFT(Données!$A47,SEARCH($B56,Données!$A47)+SUMPRODUCT(($B56:G56&lt;&gt;"")*LEN($B56:G56))+SUMPRODUCT(($B56:G56&lt;&gt;"")*1)),""))),"")</f>
        <v/>
      </c>
      <c r="I56" s="16" t="str">
        <f>IFERROR(MID(SUBSTITUTE(Données!$A47,LEFT(Données!$A47,SEARCH($B56,Données!$A47)+SUMPRODUCT(($B56:H56&lt;&gt;"")*LEN($B56:H56))+SUMPRODUCT(($B56:H56&lt;&gt;"")*1)-1),""),1,SEARCH("\",SUBSTITUTE(Données!$A47,LEFT(Données!$A47,SEARCH($B56,Données!$A47)+SUMPRODUCT(($B56:H56&lt;&gt;"")*LEN($B56:H56))+SUMPRODUCT(($B56:H56&lt;&gt;"")*1)),""))),"")</f>
        <v/>
      </c>
      <c r="J56" s="16" t="str">
        <f>IFERROR(MID(SUBSTITUTE(Données!$A47,LEFT(Données!$A47,SEARCH($B56,Données!$A47)+SUMPRODUCT(($B56:I56&lt;&gt;"")*LEN($B56:I56))+SUMPRODUCT(($B56:I56&lt;&gt;"")*1)-1),""),1,SEARCH("\",SUBSTITUTE(Données!$A47,LEFT(Données!$A47,SEARCH($B56,Données!$A47)+SUMPRODUCT(($B56:I56&lt;&gt;"")*LEN($B56:I56))+SUMPRODUCT(($B56:I56&lt;&gt;"")*1)),""))),"")</f>
        <v/>
      </c>
      <c r="K56" s="16" t="str">
        <f>IFERROR(MID(SUBSTITUTE(Données!$A47,LEFT(Données!$A47,SEARCH($B56,Données!$A47)+SUMPRODUCT(($B56:J56&lt;&gt;"")*LEN($B56:J56))+SUMPRODUCT(($B56:J56&lt;&gt;"")*1)-1),""),1,SEARCH("\",SUBSTITUTE(Données!$A47,LEFT(Données!$A47,SEARCH($B56,Données!$A47)+SUMPRODUCT(($B56:J56&lt;&gt;"")*LEN($B56:J56))+SUMPRODUCT(($B56:J56&lt;&gt;"")*1)),""))),"")</f>
        <v/>
      </c>
      <c r="L56" s="16" t="str">
        <f>IFERROR(MID(SUBSTITUTE(Données!$A47,LEFT(Données!$A47,SEARCH($B56,Données!$A47)+SUMPRODUCT(($B56:K56&lt;&gt;"")*LEN($B56:K56))+SUMPRODUCT(($B56:K56&lt;&gt;"")*1)-1),""),1,SEARCH("\",SUBSTITUTE(Données!$A47,LEFT(Données!$A47,SEARCH($B56,Données!$A47)+SUMPRODUCT(($B56:K56&lt;&gt;"")*LEN($B56:K56))+SUMPRODUCT(($B56:K56&lt;&gt;"")*1)),""))),"")</f>
        <v/>
      </c>
      <c r="M56" s="16" t="str">
        <f>IFERROR(MID(SUBSTITUTE(Données!$A47,LEFT(Données!$A47,SEARCH($B56,Données!$A47)+SUMPRODUCT(($B56:L56&lt;&gt;"")*LEN($B56:L56))+SUMPRODUCT(($B56:L56&lt;&gt;"")*1)-1),""),1,SEARCH("\",SUBSTITUTE(Données!$A47,LEFT(Données!$A47,SEARCH($B56,Données!$A47)+SUMPRODUCT(($B56:L56&lt;&gt;"")*LEN($B56:L56))+SUMPRODUCT(($B56:L56&lt;&gt;"")*1)),""))),"")</f>
        <v/>
      </c>
      <c r="N56" s="16" t="str">
        <f>IFERROR(MID(SUBSTITUTE(Données!$A47,LEFT(Données!$A47,SEARCH($B56,Données!$A47)+SUMPRODUCT(($B56:M56&lt;&gt;"")*LEN($B56:M56))+SUMPRODUCT(($B56:M56&lt;&gt;"")*1)-1),""),1,SEARCH("\",SUBSTITUTE(Données!$A47,LEFT(Données!$A47,SEARCH($B56,Données!$A47)+SUMPRODUCT(($B56:M56&lt;&gt;"")*LEN($B56:M56))+SUMPRODUCT(($B56:M56&lt;&gt;"")*1)),""))),"")</f>
        <v/>
      </c>
      <c r="O56" s="16" t="str">
        <f>IFERROR(MID(SUBSTITUTE(Données!$A47,LEFT(Données!$A47,SEARCH($B56,Données!$A47)+SUMPRODUCT(($B56:N56&lt;&gt;"")*LEN($B56:N56))+SUMPRODUCT(($B56:N56&lt;&gt;"")*1)-1),""),1,SEARCH("\",SUBSTITUTE(Données!$A47,LEFT(Données!$A47,SEARCH($B56,Données!$A47)+SUMPRODUCT(($B56:N56&lt;&gt;"")*LEN($B56:N56))+SUMPRODUCT(($B56:N56&lt;&gt;"")*1)),""))),"")</f>
        <v/>
      </c>
      <c r="P56" s="16" t="str">
        <f>IFERROR(MID(SUBSTITUTE(Données!$A47,LEFT(Données!$A47,SEARCH($B56,Données!$A47)+SUMPRODUCT(($B56:O56&lt;&gt;"")*LEN($B56:O56))+SUMPRODUCT(($B56:O56&lt;&gt;"")*1)-1),""),1,SEARCH("\",SUBSTITUTE(Données!$A47,LEFT(Données!$A47,SEARCH($B56,Données!$A47)+SUMPRODUCT(($B56:O56&lt;&gt;"")*LEN($B56:O56))+SUMPRODUCT(($B56:O56&lt;&gt;"")*1)),""))),"")</f>
        <v/>
      </c>
      <c r="Q56" s="16" t="str">
        <f>IFERROR(MID(SUBSTITUTE(Données!$A47,LEFT(Données!$A47,SEARCH($B56,Données!$A47)+SUMPRODUCT(($B56:P56&lt;&gt;"")*LEN($B56:P56))+SUMPRODUCT(($B56:P56&lt;&gt;"")*1)-1),""),1,SEARCH("\",SUBSTITUTE(Données!$A47,LEFT(Données!$A47,SEARCH($B56,Données!$A47)+SUMPRODUCT(($B56:P56&lt;&gt;"")*LEN($B56:P56))+SUMPRODUCT(($B56:P56&lt;&gt;"")*1)),""))),"")</f>
        <v/>
      </c>
      <c r="R56" s="16" t="str">
        <f>IFERROR(MID(SUBSTITUTE(Données!$A47,LEFT(Données!$A47,SEARCH($B56,Données!$A47)+SUMPRODUCT(($B56:Q56&lt;&gt;"")*LEN($B56:Q56))+SUMPRODUCT(($B56:Q56&lt;&gt;"")*1)-1),""),1,SEARCH("\",SUBSTITUTE(Données!$A47,LEFT(Données!$A47,SEARCH($B56,Données!$A47)+SUMPRODUCT(($B56:Q56&lt;&gt;"")*LEN($B56:Q56))+SUMPRODUCT(($B56:Q56&lt;&gt;"")*1)),""))),"")</f>
        <v/>
      </c>
      <c r="S56" s="16" t="str">
        <f>IFERROR(MID(SUBSTITUTE(Données!$A47,LEFT(Données!$A47,SEARCH($B56,Données!$A47)+SUMPRODUCT(($B56:R56&lt;&gt;"")*LEN($B56:R56))+SUMPRODUCT(($B56:R56&lt;&gt;"")*1)-1),""),1,SEARCH("\",SUBSTITUTE(Données!$A47,LEFT(Données!$A47,SEARCH($B56,Données!$A47)+SUMPRODUCT(($B56:R56&lt;&gt;"")*LEN($B56:R56))+SUMPRODUCT(($B56:R56&lt;&gt;"")*1)),""))),"")</f>
        <v/>
      </c>
      <c r="T56" s="16" t="str">
        <f>IFERROR(MID(SUBSTITUTE(Données!$A47,LEFT(Données!$A47,SEARCH($B56,Données!$A47)+SUMPRODUCT(($B56:S56&lt;&gt;"")*LEN($B56:S56))+SUMPRODUCT(($B56:S56&lt;&gt;"")*1)-1),""),1,SEARCH("\",SUBSTITUTE(Données!$A47,LEFT(Données!$A47,SEARCH($B56,Données!$A47)+SUMPRODUCT(($B56:S56&lt;&gt;"")*LEN($B56:S56))+SUMPRODUCT(($B56:S56&lt;&gt;"")*1)),""))),"")</f>
        <v/>
      </c>
      <c r="U56" s="16" t="str">
        <f>IFERROR(MID(SUBSTITUTE(Données!$A47,LEFT(Données!$A47,SEARCH($B56,Données!$A47)+SUMPRODUCT(($B56:T56&lt;&gt;"")*LEN($B56:T56))+SUMPRODUCT(($B56:T56&lt;&gt;"")*1)-1),""),1,SEARCH("\",SUBSTITUTE(Données!$A47,LEFT(Données!$A47,SEARCH($B56,Données!$A47)+SUMPRODUCT(($B56:T56&lt;&gt;"")*LEN($B56:T56))+SUMPRODUCT(($B56:T56&lt;&gt;"")*1)),""))),"")</f>
        <v/>
      </c>
      <c r="V56" s="16" t="str">
        <f>IFERROR(MID(SUBSTITUTE(Données!$A47,LEFT(Données!$A47,SEARCH($B56,Données!$A47)+SUMPRODUCT(($B56:U56&lt;&gt;"")*LEN($B56:U56))+SUMPRODUCT(($B56:U56&lt;&gt;"")*1)-1),""),1,SEARCH("\",SUBSTITUTE(Données!$A47,LEFT(Données!$A47,SEARCH($B56,Données!$A47)+SUMPRODUCT(($B56:U56&lt;&gt;"")*LEN($B56:U56))+SUMPRODUCT(($B56:U56&lt;&gt;"")*1)),""))),"")</f>
        <v/>
      </c>
      <c r="W56" s="16" t="str">
        <f>IFERROR(MID(SUBSTITUTE(Données!$A47,LEFT(Données!$A47,SEARCH($B56,Données!$A47)+SUMPRODUCT(($B56:V56&lt;&gt;"")*LEN($B56:V56))+SUMPRODUCT(($B56:V56&lt;&gt;"")*1)-1),""),1,SEARCH("\",SUBSTITUTE(Données!$A47,LEFT(Données!$A47,SEARCH($B56,Données!$A47)+SUMPRODUCT(($B56:V56&lt;&gt;"")*LEN($B56:V56))+SUMPRODUCT(($B56:V56&lt;&gt;"")*1)),""))),"")</f>
        <v/>
      </c>
      <c r="X56" s="16" t="str">
        <f>IFERROR(MID(SUBSTITUTE(Données!$A47,LEFT(Données!$A47,SEARCH($B56,Données!$A47)+SUMPRODUCT(($B56:W56&lt;&gt;"")*LEN($B56:W56))+SUMPRODUCT(($B56:W56&lt;&gt;"")*1)-1),""),1,SEARCH("\",SUBSTITUTE(Données!$A47,LEFT(Données!$A47,SEARCH($B56,Données!$A47)+SUMPRODUCT(($B56:W56&lt;&gt;"")*LEN($B56:W56))+SUMPRODUCT(($B56:W56&lt;&gt;"")*1)),""))),"")</f>
        <v/>
      </c>
      <c r="Y56" s="16" t="str">
        <f>IFERROR(MID(SUBSTITUTE(Données!$A47,LEFT(Données!$A47,SEARCH($B56,Données!$A47)+SUMPRODUCT(($B56:X56&lt;&gt;"")*LEN($B56:X56))+SUMPRODUCT(($B56:X56&lt;&gt;"")*1)-1),""),1,SEARCH("\",SUBSTITUTE(Données!$A47,LEFT(Données!$A47,SEARCH($B56,Données!$A47)+SUMPRODUCT(($B56:X56&lt;&gt;"")*LEN($B56:X56))+SUMPRODUCT(($B56:X56&lt;&gt;"")*1)),""))),"")</f>
        <v/>
      </c>
      <c r="Z56" s="4"/>
      <c r="AA56" s="4"/>
      <c r="AB56" s="16" t="str">
        <f>IF(ISBLANK(Données!B47)," ",Données!B47)</f>
        <v xml:space="preserve"> </v>
      </c>
      <c r="AC56" s="16">
        <f t="shared" si="7"/>
        <v>-1</v>
      </c>
      <c r="AD56" s="16">
        <f>IF(ISBLANK(AB56),’ ‘,LEN(AB56))</f>
        <v>1</v>
      </c>
      <c r="AE56" s="16">
        <f t="shared" si="8"/>
        <v>0</v>
      </c>
      <c r="AF56" s="16" t="str">
        <f t="shared" si="5"/>
        <v/>
      </c>
      <c r="AG56" s="16" t="str">
        <f t="shared" si="6"/>
        <v>OK</v>
      </c>
      <c r="AH56" s="16">
        <f>IF(ISBLANK(AE56-128),’ ‘,AE56-128)</f>
        <v>-128</v>
      </c>
      <c r="AI56" s="16" t="str">
        <f>IF(ISBLANK(Données!C47)," ",Données!C47)</f>
        <v xml:space="preserve"> </v>
      </c>
      <c r="AJ56" s="8" t="str">
        <f>IF(ISBLANK(Données!D47)," ",Données!D47)</f>
        <v xml:space="preserve"> </v>
      </c>
      <c r="AK56" s="16" t="str">
        <f>IF(ISBLANK(Données!E47)," ",Données!E47)</f>
        <v xml:space="preserve"> </v>
      </c>
      <c r="AL56" s="8" t="str">
        <f>IF(ISBLANK(Données!F47)," ",Données!F47)</f>
        <v xml:space="preserve"> </v>
      </c>
      <c r="AM56" s="16" t="str">
        <f>IF(ISBLANK(Données!G47)," ",Données!G47)</f>
        <v xml:space="preserve"> </v>
      </c>
      <c r="AN56" s="16" t="str">
        <f>IF(ISBLANK(Données!H47)," ",Données!H47)</f>
        <v xml:space="preserve"> </v>
      </c>
      <c r="AO56" s="16" t="str">
        <f>IF(ISBLANK(Données!I47)," ",Données!I47)</f>
        <v xml:space="preserve"> </v>
      </c>
      <c r="AP56" s="4" t="str">
        <f>IF(ISBLANK(Données!J47)," ",Données!J47)</f>
        <v xml:space="preserve"> </v>
      </c>
    </row>
    <row r="57" spans="1:42" x14ac:dyDescent="0.25">
      <c r="A57" s="6" t="s">
        <v>12</v>
      </c>
      <c r="B57" s="16" t="str">
        <f>IFERROR(MID(SUBSTITUTE(Données!$A48,LEFT(Données!$A48,SEARCH($A57,Données!$A48)+SUMPRODUCT(($A57:A57&lt;&gt;"")*LEN($A57:A57))+SUMPRODUCT(($A57:A57&lt;&gt;"")*1)-1),""),1,SEARCH("\",SUBSTITUTE(Données!$A48,LEFT(Données!$A48,SEARCH($A57,Données!$A48)+SUMPRODUCT(($A57:A57&lt;&gt;"")*LEN($A57:A57))+SUMPRODUCT(($A57:A57&lt;&gt;"")*1)),""))),"")</f>
        <v/>
      </c>
      <c r="C57" s="16" t="str">
        <f>IFERROR(MID(SUBSTITUTE(Données!$A48,LEFT(Données!$A48,SEARCH($B57,Données!$A48)+SUMPRODUCT(($B57:B57&lt;&gt;"")*LEN($B57:B57))+SUMPRODUCT(($B57:B57&lt;&gt;"")*1)-1),""),1,SEARCH("\",SUBSTITUTE(Données!$A48,LEFT(Données!$A48,SEARCH($B57,Données!$A48)+SUMPRODUCT(($B57:B57&lt;&gt;"")*LEN($B57:B57))+SUMPRODUCT(($B57:B57&lt;&gt;"")*1)),""))),"")</f>
        <v/>
      </c>
      <c r="D57" s="16" t="str">
        <f>IFERROR(MID(SUBSTITUTE(Données!$A48,LEFT(Données!$A48,SEARCH($B57,Données!$A48)+SUMPRODUCT(($B57:C57&lt;&gt;"")*LEN($B57:C57))+SUMPRODUCT(($B57:C57&lt;&gt;"")*1)-1),""),1,SEARCH("\",SUBSTITUTE(Données!$A48,LEFT(Données!$A48,SEARCH($B57,Données!$A48)+SUMPRODUCT(($B57:C57&lt;&gt;"")*LEN($B57:C57))+SUMPRODUCT(($B57:C57&lt;&gt;"")*1)),""))),"")</f>
        <v/>
      </c>
      <c r="E57" s="16" t="str">
        <f>IFERROR(MID(SUBSTITUTE(Données!$A48,LEFT(Données!$A48,SEARCH($B57,Données!$A48)+SUMPRODUCT(($B57:D57&lt;&gt;"")*LEN($B57:D57))+SUMPRODUCT(($B57:D57&lt;&gt;"")*1)-1),""),1,SEARCH("\",SUBSTITUTE(Données!$A48,LEFT(Données!$A48,SEARCH($B57,Données!$A48)+SUMPRODUCT(($B57:D57&lt;&gt;"")*LEN($B57:D57))+SUMPRODUCT(($B57:D57&lt;&gt;"")*1)),""))),"")</f>
        <v/>
      </c>
      <c r="F57" s="16" t="str">
        <f>IFERROR(MID(SUBSTITUTE(Données!$A48,LEFT(Données!$A48,SEARCH($B57,Données!$A48)+SUMPRODUCT(($B57:E57&lt;&gt;"")*LEN($B57:E57))+SUMPRODUCT(($B57:E57&lt;&gt;"")*1)-1),""),1,SEARCH("\",SUBSTITUTE(Données!$A48,LEFT(Données!$A48,SEARCH($B57,Données!$A48)+SUMPRODUCT(($B57:E57&lt;&gt;"")*LEN($B57:E57))+SUMPRODUCT(($B57:E57&lt;&gt;"")*1)),""))),"")</f>
        <v/>
      </c>
      <c r="G57" s="16" t="str">
        <f>IFERROR(MID(SUBSTITUTE(Données!$A48,LEFT(Données!$A48,SEARCH($B57,Données!$A48)+SUMPRODUCT(($B57:F57&lt;&gt;"")*LEN($B57:F57))+SUMPRODUCT(($B57:F57&lt;&gt;"")*1)-1),""),1,SEARCH("\",SUBSTITUTE(Données!$A48,LEFT(Données!$A48,SEARCH($B57,Données!$A48)+SUMPRODUCT(($B57:F57&lt;&gt;"")*LEN($B57:F57))+SUMPRODUCT(($B57:F57&lt;&gt;"")*1)),""))),"")</f>
        <v/>
      </c>
      <c r="H57" s="16" t="str">
        <f>IFERROR(MID(SUBSTITUTE(Données!$A48,LEFT(Données!$A48,SEARCH($B57,Données!$A48)+SUMPRODUCT(($B57:G57&lt;&gt;"")*LEN($B57:G57))+SUMPRODUCT(($B57:G57&lt;&gt;"")*1)-1),""),1,SEARCH("\",SUBSTITUTE(Données!$A48,LEFT(Données!$A48,SEARCH($B57,Données!$A48)+SUMPRODUCT(($B57:G57&lt;&gt;"")*LEN($B57:G57))+SUMPRODUCT(($B57:G57&lt;&gt;"")*1)),""))),"")</f>
        <v/>
      </c>
      <c r="I57" s="16" t="str">
        <f>IFERROR(MID(SUBSTITUTE(Données!$A48,LEFT(Données!$A48,SEARCH($B57,Données!$A48)+SUMPRODUCT(($B57:H57&lt;&gt;"")*LEN($B57:H57))+SUMPRODUCT(($B57:H57&lt;&gt;"")*1)-1),""),1,SEARCH("\",SUBSTITUTE(Données!$A48,LEFT(Données!$A48,SEARCH($B57,Données!$A48)+SUMPRODUCT(($B57:H57&lt;&gt;"")*LEN($B57:H57))+SUMPRODUCT(($B57:H57&lt;&gt;"")*1)),""))),"")</f>
        <v/>
      </c>
      <c r="J57" s="16" t="str">
        <f>IFERROR(MID(SUBSTITUTE(Données!$A48,LEFT(Données!$A48,SEARCH($B57,Données!$A48)+SUMPRODUCT(($B57:I57&lt;&gt;"")*LEN($B57:I57))+SUMPRODUCT(($B57:I57&lt;&gt;"")*1)-1),""),1,SEARCH("\",SUBSTITUTE(Données!$A48,LEFT(Données!$A48,SEARCH($B57,Données!$A48)+SUMPRODUCT(($B57:I57&lt;&gt;"")*LEN($B57:I57))+SUMPRODUCT(($B57:I57&lt;&gt;"")*1)),""))),"")</f>
        <v/>
      </c>
      <c r="K57" s="16" t="str">
        <f>IFERROR(MID(SUBSTITUTE(Données!$A48,LEFT(Données!$A48,SEARCH($B57,Données!$A48)+SUMPRODUCT(($B57:J57&lt;&gt;"")*LEN($B57:J57))+SUMPRODUCT(($B57:J57&lt;&gt;"")*1)-1),""),1,SEARCH("\",SUBSTITUTE(Données!$A48,LEFT(Données!$A48,SEARCH($B57,Données!$A48)+SUMPRODUCT(($B57:J57&lt;&gt;"")*LEN($B57:J57))+SUMPRODUCT(($B57:J57&lt;&gt;"")*1)),""))),"")</f>
        <v/>
      </c>
      <c r="L57" s="16" t="str">
        <f>IFERROR(MID(SUBSTITUTE(Données!$A48,LEFT(Données!$A48,SEARCH($B57,Données!$A48)+SUMPRODUCT(($B57:K57&lt;&gt;"")*LEN($B57:K57))+SUMPRODUCT(($B57:K57&lt;&gt;"")*1)-1),""),1,SEARCH("\",SUBSTITUTE(Données!$A48,LEFT(Données!$A48,SEARCH($B57,Données!$A48)+SUMPRODUCT(($B57:K57&lt;&gt;"")*LEN($B57:K57))+SUMPRODUCT(($B57:K57&lt;&gt;"")*1)),""))),"")</f>
        <v/>
      </c>
      <c r="M57" s="16" t="str">
        <f>IFERROR(MID(SUBSTITUTE(Données!$A48,LEFT(Données!$A48,SEARCH($B57,Données!$A48)+SUMPRODUCT(($B57:L57&lt;&gt;"")*LEN($B57:L57))+SUMPRODUCT(($B57:L57&lt;&gt;"")*1)-1),""),1,SEARCH("\",SUBSTITUTE(Données!$A48,LEFT(Données!$A48,SEARCH($B57,Données!$A48)+SUMPRODUCT(($B57:L57&lt;&gt;"")*LEN($B57:L57))+SUMPRODUCT(($B57:L57&lt;&gt;"")*1)),""))),"")</f>
        <v/>
      </c>
      <c r="N57" s="16" t="str">
        <f>IFERROR(MID(SUBSTITUTE(Données!$A48,LEFT(Données!$A48,SEARCH($B57,Données!$A48)+SUMPRODUCT(($B57:M57&lt;&gt;"")*LEN($B57:M57))+SUMPRODUCT(($B57:M57&lt;&gt;"")*1)-1),""),1,SEARCH("\",SUBSTITUTE(Données!$A48,LEFT(Données!$A48,SEARCH($B57,Données!$A48)+SUMPRODUCT(($B57:M57&lt;&gt;"")*LEN($B57:M57))+SUMPRODUCT(($B57:M57&lt;&gt;"")*1)),""))),"")</f>
        <v/>
      </c>
      <c r="O57" s="16" t="str">
        <f>IFERROR(MID(SUBSTITUTE(Données!$A48,LEFT(Données!$A48,SEARCH($B57,Données!$A48)+SUMPRODUCT(($B57:N57&lt;&gt;"")*LEN($B57:N57))+SUMPRODUCT(($B57:N57&lt;&gt;"")*1)-1),""),1,SEARCH("\",SUBSTITUTE(Données!$A48,LEFT(Données!$A48,SEARCH($B57,Données!$A48)+SUMPRODUCT(($B57:N57&lt;&gt;"")*LEN($B57:N57))+SUMPRODUCT(($B57:N57&lt;&gt;"")*1)),""))),"")</f>
        <v/>
      </c>
      <c r="P57" s="16" t="str">
        <f>IFERROR(MID(SUBSTITUTE(Données!$A48,LEFT(Données!$A48,SEARCH($B57,Données!$A48)+SUMPRODUCT(($B57:O57&lt;&gt;"")*LEN($B57:O57))+SUMPRODUCT(($B57:O57&lt;&gt;"")*1)-1),""),1,SEARCH("\",SUBSTITUTE(Données!$A48,LEFT(Données!$A48,SEARCH($B57,Données!$A48)+SUMPRODUCT(($B57:O57&lt;&gt;"")*LEN($B57:O57))+SUMPRODUCT(($B57:O57&lt;&gt;"")*1)),""))),"")</f>
        <v/>
      </c>
      <c r="Q57" s="16" t="str">
        <f>IFERROR(MID(SUBSTITUTE(Données!$A48,LEFT(Données!$A48,SEARCH($B57,Données!$A48)+SUMPRODUCT(($B57:P57&lt;&gt;"")*LEN($B57:P57))+SUMPRODUCT(($B57:P57&lt;&gt;"")*1)-1),""),1,SEARCH("\",SUBSTITUTE(Données!$A48,LEFT(Données!$A48,SEARCH($B57,Données!$A48)+SUMPRODUCT(($B57:P57&lt;&gt;"")*LEN($B57:P57))+SUMPRODUCT(($B57:P57&lt;&gt;"")*1)),""))),"")</f>
        <v/>
      </c>
      <c r="R57" s="16" t="str">
        <f>IFERROR(MID(SUBSTITUTE(Données!$A48,LEFT(Données!$A48,SEARCH($B57,Données!$A48)+SUMPRODUCT(($B57:Q57&lt;&gt;"")*LEN($B57:Q57))+SUMPRODUCT(($B57:Q57&lt;&gt;"")*1)-1),""),1,SEARCH("\",SUBSTITUTE(Données!$A48,LEFT(Données!$A48,SEARCH($B57,Données!$A48)+SUMPRODUCT(($B57:Q57&lt;&gt;"")*LEN($B57:Q57))+SUMPRODUCT(($B57:Q57&lt;&gt;"")*1)),""))),"")</f>
        <v/>
      </c>
      <c r="S57" s="16" t="str">
        <f>IFERROR(MID(SUBSTITUTE(Données!$A48,LEFT(Données!$A48,SEARCH($B57,Données!$A48)+SUMPRODUCT(($B57:R57&lt;&gt;"")*LEN($B57:R57))+SUMPRODUCT(($B57:R57&lt;&gt;"")*1)-1),""),1,SEARCH("\",SUBSTITUTE(Données!$A48,LEFT(Données!$A48,SEARCH($B57,Données!$A48)+SUMPRODUCT(($B57:R57&lt;&gt;"")*LEN($B57:R57))+SUMPRODUCT(($B57:R57&lt;&gt;"")*1)),""))),"")</f>
        <v/>
      </c>
      <c r="T57" s="16" t="str">
        <f>IFERROR(MID(SUBSTITUTE(Données!$A48,LEFT(Données!$A48,SEARCH($B57,Données!$A48)+SUMPRODUCT(($B57:S57&lt;&gt;"")*LEN($B57:S57))+SUMPRODUCT(($B57:S57&lt;&gt;"")*1)-1),""),1,SEARCH("\",SUBSTITUTE(Données!$A48,LEFT(Données!$A48,SEARCH($B57,Données!$A48)+SUMPRODUCT(($B57:S57&lt;&gt;"")*LEN($B57:S57))+SUMPRODUCT(($B57:S57&lt;&gt;"")*1)),""))),"")</f>
        <v/>
      </c>
      <c r="U57" s="16" t="str">
        <f>IFERROR(MID(SUBSTITUTE(Données!$A48,LEFT(Données!$A48,SEARCH($B57,Données!$A48)+SUMPRODUCT(($B57:T57&lt;&gt;"")*LEN($B57:T57))+SUMPRODUCT(($B57:T57&lt;&gt;"")*1)-1),""),1,SEARCH("\",SUBSTITUTE(Données!$A48,LEFT(Données!$A48,SEARCH($B57,Données!$A48)+SUMPRODUCT(($B57:T57&lt;&gt;"")*LEN($B57:T57))+SUMPRODUCT(($B57:T57&lt;&gt;"")*1)),""))),"")</f>
        <v/>
      </c>
      <c r="V57" s="16" t="str">
        <f>IFERROR(MID(SUBSTITUTE(Données!$A48,LEFT(Données!$A48,SEARCH($B57,Données!$A48)+SUMPRODUCT(($B57:U57&lt;&gt;"")*LEN($B57:U57))+SUMPRODUCT(($B57:U57&lt;&gt;"")*1)-1),""),1,SEARCH("\",SUBSTITUTE(Données!$A48,LEFT(Données!$A48,SEARCH($B57,Données!$A48)+SUMPRODUCT(($B57:U57&lt;&gt;"")*LEN($B57:U57))+SUMPRODUCT(($B57:U57&lt;&gt;"")*1)),""))),"")</f>
        <v/>
      </c>
      <c r="W57" s="16" t="str">
        <f>IFERROR(MID(SUBSTITUTE(Données!$A48,LEFT(Données!$A48,SEARCH($B57,Données!$A48)+SUMPRODUCT(($B57:V57&lt;&gt;"")*LEN($B57:V57))+SUMPRODUCT(($B57:V57&lt;&gt;"")*1)-1),""),1,SEARCH("\",SUBSTITUTE(Données!$A48,LEFT(Données!$A48,SEARCH($B57,Données!$A48)+SUMPRODUCT(($B57:V57&lt;&gt;"")*LEN($B57:V57))+SUMPRODUCT(($B57:V57&lt;&gt;"")*1)),""))),"")</f>
        <v/>
      </c>
      <c r="X57" s="16" t="str">
        <f>IFERROR(MID(SUBSTITUTE(Données!$A48,LEFT(Données!$A48,SEARCH($B57,Données!$A48)+SUMPRODUCT(($B57:W57&lt;&gt;"")*LEN($B57:W57))+SUMPRODUCT(($B57:W57&lt;&gt;"")*1)-1),""),1,SEARCH("\",SUBSTITUTE(Données!$A48,LEFT(Données!$A48,SEARCH($B57,Données!$A48)+SUMPRODUCT(($B57:W57&lt;&gt;"")*LEN($B57:W57))+SUMPRODUCT(($B57:W57&lt;&gt;"")*1)),""))),"")</f>
        <v/>
      </c>
      <c r="Y57" s="16" t="str">
        <f>IFERROR(MID(SUBSTITUTE(Données!$A48,LEFT(Données!$A48,SEARCH($B57,Données!$A48)+SUMPRODUCT(($B57:X57&lt;&gt;"")*LEN($B57:X57))+SUMPRODUCT(($B57:X57&lt;&gt;"")*1)-1),""),1,SEARCH("\",SUBSTITUTE(Données!$A48,LEFT(Données!$A48,SEARCH($B57,Données!$A48)+SUMPRODUCT(($B57:X57&lt;&gt;"")*LEN($B57:X57))+SUMPRODUCT(($B57:X57&lt;&gt;"")*1)),""))),"")</f>
        <v/>
      </c>
      <c r="Z57" s="4"/>
      <c r="AA57" s="4"/>
      <c r="AB57" s="16" t="str">
        <f>IF(ISBLANK(Données!B48)," ",Données!B48)</f>
        <v xml:space="preserve"> </v>
      </c>
      <c r="AC57" s="16">
        <f t="shared" si="7"/>
        <v>-1</v>
      </c>
      <c r="AD57" s="16">
        <f>IF(ISBLANK(AB57),’ ‘,LEN(AB57))</f>
        <v>1</v>
      </c>
      <c r="AE57" s="16">
        <f t="shared" si="8"/>
        <v>0</v>
      </c>
      <c r="AF57" s="16" t="str">
        <f t="shared" si="5"/>
        <v/>
      </c>
      <c r="AG57" s="16" t="str">
        <f t="shared" si="6"/>
        <v>OK</v>
      </c>
      <c r="AH57" s="16">
        <f>IF(ISBLANK(AE57-128),’ ‘,AE57-128)</f>
        <v>-128</v>
      </c>
      <c r="AI57" s="16" t="str">
        <f>IF(ISBLANK(Données!C48)," ",Données!C48)</f>
        <v xml:space="preserve"> </v>
      </c>
      <c r="AJ57" s="8" t="str">
        <f>IF(ISBLANK(Données!D48)," ",Données!D48)</f>
        <v xml:space="preserve"> </v>
      </c>
      <c r="AK57" s="16" t="str">
        <f>IF(ISBLANK(Données!E48)," ",Données!E48)</f>
        <v xml:space="preserve"> </v>
      </c>
      <c r="AL57" s="8" t="str">
        <f>IF(ISBLANK(Données!F48)," ",Données!F48)</f>
        <v xml:space="preserve"> </v>
      </c>
      <c r="AM57" s="16" t="str">
        <f>IF(ISBLANK(Données!G48)," ",Données!G48)</f>
        <v xml:space="preserve"> </v>
      </c>
      <c r="AN57" s="16" t="str">
        <f>IF(ISBLANK(Données!H48)," ",Données!H48)</f>
        <v xml:space="preserve"> </v>
      </c>
      <c r="AO57" s="16" t="str">
        <f>IF(ISBLANK(Données!I48)," ",Données!I48)</f>
        <v xml:space="preserve"> </v>
      </c>
      <c r="AP57" s="4" t="str">
        <f>IF(ISBLANK(Données!J48)," ",Données!J48)</f>
        <v xml:space="preserve"> </v>
      </c>
    </row>
    <row r="58" spans="1:42" x14ac:dyDescent="0.25">
      <c r="A58" s="6" t="s">
        <v>12</v>
      </c>
      <c r="B58" s="16" t="str">
        <f>IFERROR(MID(SUBSTITUTE(Données!$A49,LEFT(Données!$A49,SEARCH($A58,Données!$A49)+SUMPRODUCT(($A58:A58&lt;&gt;"")*LEN($A58:A58))+SUMPRODUCT(($A58:A58&lt;&gt;"")*1)-1),""),1,SEARCH("\",SUBSTITUTE(Données!$A49,LEFT(Données!$A49,SEARCH($A58,Données!$A49)+SUMPRODUCT(($A58:A58&lt;&gt;"")*LEN($A58:A58))+SUMPRODUCT(($A58:A58&lt;&gt;"")*1)),""))),"")</f>
        <v/>
      </c>
      <c r="C58" s="16" t="str">
        <f>IFERROR(MID(SUBSTITUTE(Données!$A49,LEFT(Données!$A49,SEARCH($B58,Données!$A49)+SUMPRODUCT(($B58:B58&lt;&gt;"")*LEN($B58:B58))+SUMPRODUCT(($B58:B58&lt;&gt;"")*1)-1),""),1,SEARCH("\",SUBSTITUTE(Données!$A49,LEFT(Données!$A49,SEARCH($B58,Données!$A49)+SUMPRODUCT(($B58:B58&lt;&gt;"")*LEN($B58:B58))+SUMPRODUCT(($B58:B58&lt;&gt;"")*1)),""))),"")</f>
        <v/>
      </c>
      <c r="D58" s="16" t="str">
        <f>IFERROR(MID(SUBSTITUTE(Données!$A49,LEFT(Données!$A49,SEARCH($B58,Données!$A49)+SUMPRODUCT(($B58:C58&lt;&gt;"")*LEN($B58:C58))+SUMPRODUCT(($B58:C58&lt;&gt;"")*1)-1),""),1,SEARCH("\",SUBSTITUTE(Données!$A49,LEFT(Données!$A49,SEARCH($B58,Données!$A49)+SUMPRODUCT(($B58:C58&lt;&gt;"")*LEN($B58:C58))+SUMPRODUCT(($B58:C58&lt;&gt;"")*1)),""))),"")</f>
        <v/>
      </c>
      <c r="E58" s="16" t="str">
        <f>IFERROR(MID(SUBSTITUTE(Données!$A49,LEFT(Données!$A49,SEARCH($B58,Données!$A49)+SUMPRODUCT(($B58:D58&lt;&gt;"")*LEN($B58:D58))+SUMPRODUCT(($B58:D58&lt;&gt;"")*1)-1),""),1,SEARCH("\",SUBSTITUTE(Données!$A49,LEFT(Données!$A49,SEARCH($B58,Données!$A49)+SUMPRODUCT(($B58:D58&lt;&gt;"")*LEN($B58:D58))+SUMPRODUCT(($B58:D58&lt;&gt;"")*1)),""))),"")</f>
        <v/>
      </c>
      <c r="F58" s="16" t="str">
        <f>IFERROR(MID(SUBSTITUTE(Données!$A49,LEFT(Données!$A49,SEARCH($B58,Données!$A49)+SUMPRODUCT(($B58:E58&lt;&gt;"")*LEN($B58:E58))+SUMPRODUCT(($B58:E58&lt;&gt;"")*1)-1),""),1,SEARCH("\",SUBSTITUTE(Données!$A49,LEFT(Données!$A49,SEARCH($B58,Données!$A49)+SUMPRODUCT(($B58:E58&lt;&gt;"")*LEN($B58:E58))+SUMPRODUCT(($B58:E58&lt;&gt;"")*1)),""))),"")</f>
        <v/>
      </c>
      <c r="G58" s="16" t="str">
        <f>IFERROR(MID(SUBSTITUTE(Données!$A49,LEFT(Données!$A49,SEARCH($B58,Données!$A49)+SUMPRODUCT(($B58:F58&lt;&gt;"")*LEN($B58:F58))+SUMPRODUCT(($B58:F58&lt;&gt;"")*1)-1),""),1,SEARCH("\",SUBSTITUTE(Données!$A49,LEFT(Données!$A49,SEARCH($B58,Données!$A49)+SUMPRODUCT(($B58:F58&lt;&gt;"")*LEN($B58:F58))+SUMPRODUCT(($B58:F58&lt;&gt;"")*1)),""))),"")</f>
        <v/>
      </c>
      <c r="H58" s="16" t="str">
        <f>IFERROR(MID(SUBSTITUTE(Données!$A49,LEFT(Données!$A49,SEARCH($B58,Données!$A49)+SUMPRODUCT(($B58:G58&lt;&gt;"")*LEN($B58:G58))+SUMPRODUCT(($B58:G58&lt;&gt;"")*1)-1),""),1,SEARCH("\",SUBSTITUTE(Données!$A49,LEFT(Données!$A49,SEARCH($B58,Données!$A49)+SUMPRODUCT(($B58:G58&lt;&gt;"")*LEN($B58:G58))+SUMPRODUCT(($B58:G58&lt;&gt;"")*1)),""))),"")</f>
        <v/>
      </c>
      <c r="I58" s="16" t="str">
        <f>IFERROR(MID(SUBSTITUTE(Données!$A49,LEFT(Données!$A49,SEARCH($B58,Données!$A49)+SUMPRODUCT(($B58:H58&lt;&gt;"")*LEN($B58:H58))+SUMPRODUCT(($B58:H58&lt;&gt;"")*1)-1),""),1,SEARCH("\",SUBSTITUTE(Données!$A49,LEFT(Données!$A49,SEARCH($B58,Données!$A49)+SUMPRODUCT(($B58:H58&lt;&gt;"")*LEN($B58:H58))+SUMPRODUCT(($B58:H58&lt;&gt;"")*1)),""))),"")</f>
        <v/>
      </c>
      <c r="J58" s="16" t="str">
        <f>IFERROR(MID(SUBSTITUTE(Données!$A49,LEFT(Données!$A49,SEARCH($B58,Données!$A49)+SUMPRODUCT(($B58:I58&lt;&gt;"")*LEN($B58:I58))+SUMPRODUCT(($B58:I58&lt;&gt;"")*1)-1),""),1,SEARCH("\",SUBSTITUTE(Données!$A49,LEFT(Données!$A49,SEARCH($B58,Données!$A49)+SUMPRODUCT(($B58:I58&lt;&gt;"")*LEN($B58:I58))+SUMPRODUCT(($B58:I58&lt;&gt;"")*1)),""))),"")</f>
        <v/>
      </c>
      <c r="K58" s="16" t="str">
        <f>IFERROR(MID(SUBSTITUTE(Données!$A49,LEFT(Données!$A49,SEARCH($B58,Données!$A49)+SUMPRODUCT(($B58:J58&lt;&gt;"")*LEN($B58:J58))+SUMPRODUCT(($B58:J58&lt;&gt;"")*1)-1),""),1,SEARCH("\",SUBSTITUTE(Données!$A49,LEFT(Données!$A49,SEARCH($B58,Données!$A49)+SUMPRODUCT(($B58:J58&lt;&gt;"")*LEN($B58:J58))+SUMPRODUCT(($B58:J58&lt;&gt;"")*1)),""))),"")</f>
        <v/>
      </c>
      <c r="L58" s="16" t="str">
        <f>IFERROR(MID(SUBSTITUTE(Données!$A49,LEFT(Données!$A49,SEARCH($B58,Données!$A49)+SUMPRODUCT(($B58:K58&lt;&gt;"")*LEN($B58:K58))+SUMPRODUCT(($B58:K58&lt;&gt;"")*1)-1),""),1,SEARCH("\",SUBSTITUTE(Données!$A49,LEFT(Données!$A49,SEARCH($B58,Données!$A49)+SUMPRODUCT(($B58:K58&lt;&gt;"")*LEN($B58:K58))+SUMPRODUCT(($B58:K58&lt;&gt;"")*1)),""))),"")</f>
        <v/>
      </c>
      <c r="M58" s="16" t="str">
        <f>IFERROR(MID(SUBSTITUTE(Données!$A49,LEFT(Données!$A49,SEARCH($B58,Données!$A49)+SUMPRODUCT(($B58:L58&lt;&gt;"")*LEN($B58:L58))+SUMPRODUCT(($B58:L58&lt;&gt;"")*1)-1),""),1,SEARCH("\",SUBSTITUTE(Données!$A49,LEFT(Données!$A49,SEARCH($B58,Données!$A49)+SUMPRODUCT(($B58:L58&lt;&gt;"")*LEN($B58:L58))+SUMPRODUCT(($B58:L58&lt;&gt;"")*1)),""))),"")</f>
        <v/>
      </c>
      <c r="N58" s="16" t="str">
        <f>IFERROR(MID(SUBSTITUTE(Données!$A49,LEFT(Données!$A49,SEARCH($B58,Données!$A49)+SUMPRODUCT(($B58:M58&lt;&gt;"")*LEN($B58:M58))+SUMPRODUCT(($B58:M58&lt;&gt;"")*1)-1),""),1,SEARCH("\",SUBSTITUTE(Données!$A49,LEFT(Données!$A49,SEARCH($B58,Données!$A49)+SUMPRODUCT(($B58:M58&lt;&gt;"")*LEN($B58:M58))+SUMPRODUCT(($B58:M58&lt;&gt;"")*1)),""))),"")</f>
        <v/>
      </c>
      <c r="O58" s="16" t="str">
        <f>IFERROR(MID(SUBSTITUTE(Données!$A49,LEFT(Données!$A49,SEARCH($B58,Données!$A49)+SUMPRODUCT(($B58:N58&lt;&gt;"")*LEN($B58:N58))+SUMPRODUCT(($B58:N58&lt;&gt;"")*1)-1),""),1,SEARCH("\",SUBSTITUTE(Données!$A49,LEFT(Données!$A49,SEARCH($B58,Données!$A49)+SUMPRODUCT(($B58:N58&lt;&gt;"")*LEN($B58:N58))+SUMPRODUCT(($B58:N58&lt;&gt;"")*1)),""))),"")</f>
        <v/>
      </c>
      <c r="P58" s="16" t="str">
        <f>IFERROR(MID(SUBSTITUTE(Données!$A49,LEFT(Données!$A49,SEARCH($B58,Données!$A49)+SUMPRODUCT(($B58:O58&lt;&gt;"")*LEN($B58:O58))+SUMPRODUCT(($B58:O58&lt;&gt;"")*1)-1),""),1,SEARCH("\",SUBSTITUTE(Données!$A49,LEFT(Données!$A49,SEARCH($B58,Données!$A49)+SUMPRODUCT(($B58:O58&lt;&gt;"")*LEN($B58:O58))+SUMPRODUCT(($B58:O58&lt;&gt;"")*1)),""))),"")</f>
        <v/>
      </c>
      <c r="Q58" s="16" t="str">
        <f>IFERROR(MID(SUBSTITUTE(Données!$A49,LEFT(Données!$A49,SEARCH($B58,Données!$A49)+SUMPRODUCT(($B58:P58&lt;&gt;"")*LEN($B58:P58))+SUMPRODUCT(($B58:P58&lt;&gt;"")*1)-1),""),1,SEARCH("\",SUBSTITUTE(Données!$A49,LEFT(Données!$A49,SEARCH($B58,Données!$A49)+SUMPRODUCT(($B58:P58&lt;&gt;"")*LEN($B58:P58))+SUMPRODUCT(($B58:P58&lt;&gt;"")*1)),""))),"")</f>
        <v/>
      </c>
      <c r="R58" s="16" t="str">
        <f>IFERROR(MID(SUBSTITUTE(Données!$A49,LEFT(Données!$A49,SEARCH($B58,Données!$A49)+SUMPRODUCT(($B58:Q58&lt;&gt;"")*LEN($B58:Q58))+SUMPRODUCT(($B58:Q58&lt;&gt;"")*1)-1),""),1,SEARCH("\",SUBSTITUTE(Données!$A49,LEFT(Données!$A49,SEARCH($B58,Données!$A49)+SUMPRODUCT(($B58:Q58&lt;&gt;"")*LEN($B58:Q58))+SUMPRODUCT(($B58:Q58&lt;&gt;"")*1)),""))),"")</f>
        <v/>
      </c>
      <c r="S58" s="16" t="str">
        <f>IFERROR(MID(SUBSTITUTE(Données!$A49,LEFT(Données!$A49,SEARCH($B58,Données!$A49)+SUMPRODUCT(($B58:R58&lt;&gt;"")*LEN($B58:R58))+SUMPRODUCT(($B58:R58&lt;&gt;"")*1)-1),""),1,SEARCH("\",SUBSTITUTE(Données!$A49,LEFT(Données!$A49,SEARCH($B58,Données!$A49)+SUMPRODUCT(($B58:R58&lt;&gt;"")*LEN($B58:R58))+SUMPRODUCT(($B58:R58&lt;&gt;"")*1)),""))),"")</f>
        <v/>
      </c>
      <c r="T58" s="16" t="str">
        <f>IFERROR(MID(SUBSTITUTE(Données!$A49,LEFT(Données!$A49,SEARCH($B58,Données!$A49)+SUMPRODUCT(($B58:S58&lt;&gt;"")*LEN($B58:S58))+SUMPRODUCT(($B58:S58&lt;&gt;"")*1)-1),""),1,SEARCH("\",SUBSTITUTE(Données!$A49,LEFT(Données!$A49,SEARCH($B58,Données!$A49)+SUMPRODUCT(($B58:S58&lt;&gt;"")*LEN($B58:S58))+SUMPRODUCT(($B58:S58&lt;&gt;"")*1)),""))),"")</f>
        <v/>
      </c>
      <c r="U58" s="16" t="str">
        <f>IFERROR(MID(SUBSTITUTE(Données!$A49,LEFT(Données!$A49,SEARCH($B58,Données!$A49)+SUMPRODUCT(($B58:T58&lt;&gt;"")*LEN($B58:T58))+SUMPRODUCT(($B58:T58&lt;&gt;"")*1)-1),""),1,SEARCH("\",SUBSTITUTE(Données!$A49,LEFT(Données!$A49,SEARCH($B58,Données!$A49)+SUMPRODUCT(($B58:T58&lt;&gt;"")*LEN($B58:T58))+SUMPRODUCT(($B58:T58&lt;&gt;"")*1)),""))),"")</f>
        <v/>
      </c>
      <c r="V58" s="16" t="str">
        <f>IFERROR(MID(SUBSTITUTE(Données!$A49,LEFT(Données!$A49,SEARCH($B58,Données!$A49)+SUMPRODUCT(($B58:U58&lt;&gt;"")*LEN($B58:U58))+SUMPRODUCT(($B58:U58&lt;&gt;"")*1)-1),""),1,SEARCH("\",SUBSTITUTE(Données!$A49,LEFT(Données!$A49,SEARCH($B58,Données!$A49)+SUMPRODUCT(($B58:U58&lt;&gt;"")*LEN($B58:U58))+SUMPRODUCT(($B58:U58&lt;&gt;"")*1)),""))),"")</f>
        <v/>
      </c>
      <c r="W58" s="16" t="str">
        <f>IFERROR(MID(SUBSTITUTE(Données!$A49,LEFT(Données!$A49,SEARCH($B58,Données!$A49)+SUMPRODUCT(($B58:V58&lt;&gt;"")*LEN($B58:V58))+SUMPRODUCT(($B58:V58&lt;&gt;"")*1)-1),""),1,SEARCH("\",SUBSTITUTE(Données!$A49,LEFT(Données!$A49,SEARCH($B58,Données!$A49)+SUMPRODUCT(($B58:V58&lt;&gt;"")*LEN($B58:V58))+SUMPRODUCT(($B58:V58&lt;&gt;"")*1)),""))),"")</f>
        <v/>
      </c>
      <c r="X58" s="16" t="str">
        <f>IFERROR(MID(SUBSTITUTE(Données!$A49,LEFT(Données!$A49,SEARCH($B58,Données!$A49)+SUMPRODUCT(($B58:W58&lt;&gt;"")*LEN($B58:W58))+SUMPRODUCT(($B58:W58&lt;&gt;"")*1)-1),""),1,SEARCH("\",SUBSTITUTE(Données!$A49,LEFT(Données!$A49,SEARCH($B58,Données!$A49)+SUMPRODUCT(($B58:W58&lt;&gt;"")*LEN($B58:W58))+SUMPRODUCT(($B58:W58&lt;&gt;"")*1)),""))),"")</f>
        <v/>
      </c>
      <c r="Y58" s="16" t="str">
        <f>IFERROR(MID(SUBSTITUTE(Données!$A49,LEFT(Données!$A49,SEARCH($B58,Données!$A49)+SUMPRODUCT(($B58:X58&lt;&gt;"")*LEN($B58:X58))+SUMPRODUCT(($B58:X58&lt;&gt;"")*1)-1),""),1,SEARCH("\",SUBSTITUTE(Données!$A49,LEFT(Données!$A49,SEARCH($B58,Données!$A49)+SUMPRODUCT(($B58:X58&lt;&gt;"")*LEN($B58:X58))+SUMPRODUCT(($B58:X58&lt;&gt;"")*1)),""))),"")</f>
        <v/>
      </c>
      <c r="Z58" s="4"/>
      <c r="AA58" s="4"/>
      <c r="AB58" s="16" t="str">
        <f>IF(ISBLANK(Données!B49)," ",Données!B49)</f>
        <v xml:space="preserve"> </v>
      </c>
      <c r="AC58" s="16">
        <f t="shared" si="7"/>
        <v>-1</v>
      </c>
      <c r="AD58" s="16">
        <f>IF(ISBLANK(AB58),’ ‘,LEN(AB58))</f>
        <v>1</v>
      </c>
      <c r="AE58" s="16">
        <f t="shared" si="8"/>
        <v>0</v>
      </c>
      <c r="AF58" s="16" t="str">
        <f t="shared" si="5"/>
        <v/>
      </c>
      <c r="AG58" s="16" t="str">
        <f t="shared" si="6"/>
        <v>OK</v>
      </c>
      <c r="AH58" s="16">
        <f>IF(ISBLANK(AE58-128),’ ‘,AE58-128)</f>
        <v>-128</v>
      </c>
      <c r="AI58" s="16" t="str">
        <f>IF(ISBLANK(Données!C49)," ",Données!C49)</f>
        <v xml:space="preserve"> </v>
      </c>
      <c r="AJ58" s="8" t="str">
        <f>IF(ISBLANK(Données!D49)," ",Données!D49)</f>
        <v xml:space="preserve"> </v>
      </c>
      <c r="AK58" s="16" t="str">
        <f>IF(ISBLANK(Données!E49)," ",Données!E49)</f>
        <v xml:space="preserve"> </v>
      </c>
      <c r="AL58" s="8" t="str">
        <f>IF(ISBLANK(Données!F49)," ",Données!F49)</f>
        <v xml:space="preserve"> </v>
      </c>
      <c r="AM58" s="16" t="str">
        <f>IF(ISBLANK(Données!G49)," ",Données!G49)</f>
        <v xml:space="preserve"> </v>
      </c>
      <c r="AN58" s="16" t="str">
        <f>IF(ISBLANK(Données!H49)," ",Données!H49)</f>
        <v xml:space="preserve"> </v>
      </c>
      <c r="AO58" s="16" t="str">
        <f>IF(ISBLANK(Données!I49)," ",Données!I49)</f>
        <v xml:space="preserve"> </v>
      </c>
      <c r="AP58" s="4" t="str">
        <f>IF(ISBLANK(Données!J49)," ",Données!J49)</f>
        <v xml:space="preserve"> </v>
      </c>
    </row>
    <row r="59" spans="1:42" x14ac:dyDescent="0.25">
      <c r="A59" s="6" t="s">
        <v>12</v>
      </c>
      <c r="B59" s="16" t="str">
        <f>IFERROR(MID(SUBSTITUTE(Données!$A50,LEFT(Données!$A50,SEARCH($A59,Données!$A50)+SUMPRODUCT(($A59:A59&lt;&gt;"")*LEN($A59:A59))+SUMPRODUCT(($A59:A59&lt;&gt;"")*1)-1),""),1,SEARCH("\",SUBSTITUTE(Données!$A50,LEFT(Données!$A50,SEARCH($A59,Données!$A50)+SUMPRODUCT(($A59:A59&lt;&gt;"")*LEN($A59:A59))+SUMPRODUCT(($A59:A59&lt;&gt;"")*1)),""))),"")</f>
        <v/>
      </c>
      <c r="C59" s="16" t="str">
        <f>IFERROR(MID(SUBSTITUTE(Données!$A50,LEFT(Données!$A50,SEARCH($B59,Données!$A50)+SUMPRODUCT(($B59:B59&lt;&gt;"")*LEN($B59:B59))+SUMPRODUCT(($B59:B59&lt;&gt;"")*1)-1),""),1,SEARCH("\",SUBSTITUTE(Données!$A50,LEFT(Données!$A50,SEARCH($B59,Données!$A50)+SUMPRODUCT(($B59:B59&lt;&gt;"")*LEN($B59:B59))+SUMPRODUCT(($B59:B59&lt;&gt;"")*1)),""))),"")</f>
        <v/>
      </c>
      <c r="D59" s="16" t="str">
        <f>IFERROR(MID(SUBSTITUTE(Données!$A50,LEFT(Données!$A50,SEARCH($B59,Données!$A50)+SUMPRODUCT(($B59:C59&lt;&gt;"")*LEN($B59:C59))+SUMPRODUCT(($B59:C59&lt;&gt;"")*1)-1),""),1,SEARCH("\",SUBSTITUTE(Données!$A50,LEFT(Données!$A50,SEARCH($B59,Données!$A50)+SUMPRODUCT(($B59:C59&lt;&gt;"")*LEN($B59:C59))+SUMPRODUCT(($B59:C59&lt;&gt;"")*1)),""))),"")</f>
        <v/>
      </c>
      <c r="E59" s="16" t="str">
        <f>IFERROR(MID(SUBSTITUTE(Données!$A50,LEFT(Données!$A50,SEARCH($B59,Données!$A50)+SUMPRODUCT(($B59:D59&lt;&gt;"")*LEN($B59:D59))+SUMPRODUCT(($B59:D59&lt;&gt;"")*1)-1),""),1,SEARCH("\",SUBSTITUTE(Données!$A50,LEFT(Données!$A50,SEARCH($B59,Données!$A50)+SUMPRODUCT(($B59:D59&lt;&gt;"")*LEN($B59:D59))+SUMPRODUCT(($B59:D59&lt;&gt;"")*1)),""))),"")</f>
        <v/>
      </c>
      <c r="F59" s="16" t="str">
        <f>IFERROR(MID(SUBSTITUTE(Données!$A50,LEFT(Données!$A50,SEARCH($B59,Données!$A50)+SUMPRODUCT(($B59:E59&lt;&gt;"")*LEN($B59:E59))+SUMPRODUCT(($B59:E59&lt;&gt;"")*1)-1),""),1,SEARCH("\",SUBSTITUTE(Données!$A50,LEFT(Données!$A50,SEARCH($B59,Données!$A50)+SUMPRODUCT(($B59:E59&lt;&gt;"")*LEN($B59:E59))+SUMPRODUCT(($B59:E59&lt;&gt;"")*1)),""))),"")</f>
        <v/>
      </c>
      <c r="G59" s="16" t="str">
        <f>IFERROR(MID(SUBSTITUTE(Données!$A50,LEFT(Données!$A50,SEARCH($B59,Données!$A50)+SUMPRODUCT(($B59:F59&lt;&gt;"")*LEN($B59:F59))+SUMPRODUCT(($B59:F59&lt;&gt;"")*1)-1),""),1,SEARCH("\",SUBSTITUTE(Données!$A50,LEFT(Données!$A50,SEARCH($B59,Données!$A50)+SUMPRODUCT(($B59:F59&lt;&gt;"")*LEN($B59:F59))+SUMPRODUCT(($B59:F59&lt;&gt;"")*1)),""))),"")</f>
        <v/>
      </c>
      <c r="H59" s="16" t="str">
        <f>IFERROR(MID(SUBSTITUTE(Données!$A50,LEFT(Données!$A50,SEARCH($B59,Données!$A50)+SUMPRODUCT(($B59:G59&lt;&gt;"")*LEN($B59:G59))+SUMPRODUCT(($B59:G59&lt;&gt;"")*1)-1),""),1,SEARCH("\",SUBSTITUTE(Données!$A50,LEFT(Données!$A50,SEARCH($B59,Données!$A50)+SUMPRODUCT(($B59:G59&lt;&gt;"")*LEN($B59:G59))+SUMPRODUCT(($B59:G59&lt;&gt;"")*1)),""))),"")</f>
        <v/>
      </c>
      <c r="I59" s="16" t="str">
        <f>IFERROR(MID(SUBSTITUTE(Données!$A50,LEFT(Données!$A50,SEARCH($B59,Données!$A50)+SUMPRODUCT(($B59:H59&lt;&gt;"")*LEN($B59:H59))+SUMPRODUCT(($B59:H59&lt;&gt;"")*1)-1),""),1,SEARCH("\",SUBSTITUTE(Données!$A50,LEFT(Données!$A50,SEARCH($B59,Données!$A50)+SUMPRODUCT(($B59:H59&lt;&gt;"")*LEN($B59:H59))+SUMPRODUCT(($B59:H59&lt;&gt;"")*1)),""))),"")</f>
        <v/>
      </c>
      <c r="J59" s="16" t="str">
        <f>IFERROR(MID(SUBSTITUTE(Données!$A50,LEFT(Données!$A50,SEARCH($B59,Données!$A50)+SUMPRODUCT(($B59:I59&lt;&gt;"")*LEN($B59:I59))+SUMPRODUCT(($B59:I59&lt;&gt;"")*1)-1),""),1,SEARCH("\",SUBSTITUTE(Données!$A50,LEFT(Données!$A50,SEARCH($B59,Données!$A50)+SUMPRODUCT(($B59:I59&lt;&gt;"")*LEN($B59:I59))+SUMPRODUCT(($B59:I59&lt;&gt;"")*1)),""))),"")</f>
        <v/>
      </c>
      <c r="K59" s="16" t="str">
        <f>IFERROR(MID(SUBSTITUTE(Données!$A50,LEFT(Données!$A50,SEARCH($B59,Données!$A50)+SUMPRODUCT(($B59:J59&lt;&gt;"")*LEN($B59:J59))+SUMPRODUCT(($B59:J59&lt;&gt;"")*1)-1),""),1,SEARCH("\",SUBSTITUTE(Données!$A50,LEFT(Données!$A50,SEARCH($B59,Données!$A50)+SUMPRODUCT(($B59:J59&lt;&gt;"")*LEN($B59:J59))+SUMPRODUCT(($B59:J59&lt;&gt;"")*1)),""))),"")</f>
        <v/>
      </c>
      <c r="L59" s="16" t="str">
        <f>IFERROR(MID(SUBSTITUTE(Données!$A50,LEFT(Données!$A50,SEARCH($B59,Données!$A50)+SUMPRODUCT(($B59:K59&lt;&gt;"")*LEN($B59:K59))+SUMPRODUCT(($B59:K59&lt;&gt;"")*1)-1),""),1,SEARCH("\",SUBSTITUTE(Données!$A50,LEFT(Données!$A50,SEARCH($B59,Données!$A50)+SUMPRODUCT(($B59:K59&lt;&gt;"")*LEN($B59:K59))+SUMPRODUCT(($B59:K59&lt;&gt;"")*1)),""))),"")</f>
        <v/>
      </c>
      <c r="M59" s="16" t="str">
        <f>IFERROR(MID(SUBSTITUTE(Données!$A50,LEFT(Données!$A50,SEARCH($B59,Données!$A50)+SUMPRODUCT(($B59:L59&lt;&gt;"")*LEN($B59:L59))+SUMPRODUCT(($B59:L59&lt;&gt;"")*1)-1),""),1,SEARCH("\",SUBSTITUTE(Données!$A50,LEFT(Données!$A50,SEARCH($B59,Données!$A50)+SUMPRODUCT(($B59:L59&lt;&gt;"")*LEN($B59:L59))+SUMPRODUCT(($B59:L59&lt;&gt;"")*1)),""))),"")</f>
        <v/>
      </c>
      <c r="N59" s="16" t="str">
        <f>IFERROR(MID(SUBSTITUTE(Données!$A50,LEFT(Données!$A50,SEARCH($B59,Données!$A50)+SUMPRODUCT(($B59:M59&lt;&gt;"")*LEN($B59:M59))+SUMPRODUCT(($B59:M59&lt;&gt;"")*1)-1),""),1,SEARCH("\",SUBSTITUTE(Données!$A50,LEFT(Données!$A50,SEARCH($B59,Données!$A50)+SUMPRODUCT(($B59:M59&lt;&gt;"")*LEN($B59:M59))+SUMPRODUCT(($B59:M59&lt;&gt;"")*1)),""))),"")</f>
        <v/>
      </c>
      <c r="O59" s="16" t="str">
        <f>IFERROR(MID(SUBSTITUTE(Données!$A50,LEFT(Données!$A50,SEARCH($B59,Données!$A50)+SUMPRODUCT(($B59:N59&lt;&gt;"")*LEN($B59:N59))+SUMPRODUCT(($B59:N59&lt;&gt;"")*1)-1),""),1,SEARCH("\",SUBSTITUTE(Données!$A50,LEFT(Données!$A50,SEARCH($B59,Données!$A50)+SUMPRODUCT(($B59:N59&lt;&gt;"")*LEN($B59:N59))+SUMPRODUCT(($B59:N59&lt;&gt;"")*1)),""))),"")</f>
        <v/>
      </c>
      <c r="P59" s="16" t="str">
        <f>IFERROR(MID(SUBSTITUTE(Données!$A50,LEFT(Données!$A50,SEARCH($B59,Données!$A50)+SUMPRODUCT(($B59:O59&lt;&gt;"")*LEN($B59:O59))+SUMPRODUCT(($B59:O59&lt;&gt;"")*1)-1),""),1,SEARCH("\",SUBSTITUTE(Données!$A50,LEFT(Données!$A50,SEARCH($B59,Données!$A50)+SUMPRODUCT(($B59:O59&lt;&gt;"")*LEN($B59:O59))+SUMPRODUCT(($B59:O59&lt;&gt;"")*1)),""))),"")</f>
        <v/>
      </c>
      <c r="Q59" s="16" t="str">
        <f>IFERROR(MID(SUBSTITUTE(Données!$A50,LEFT(Données!$A50,SEARCH($B59,Données!$A50)+SUMPRODUCT(($B59:P59&lt;&gt;"")*LEN($B59:P59))+SUMPRODUCT(($B59:P59&lt;&gt;"")*1)-1),""),1,SEARCH("\",SUBSTITUTE(Données!$A50,LEFT(Données!$A50,SEARCH($B59,Données!$A50)+SUMPRODUCT(($B59:P59&lt;&gt;"")*LEN($B59:P59))+SUMPRODUCT(($B59:P59&lt;&gt;"")*1)),""))),"")</f>
        <v/>
      </c>
      <c r="R59" s="16" t="str">
        <f>IFERROR(MID(SUBSTITUTE(Données!$A50,LEFT(Données!$A50,SEARCH($B59,Données!$A50)+SUMPRODUCT(($B59:Q59&lt;&gt;"")*LEN($B59:Q59))+SUMPRODUCT(($B59:Q59&lt;&gt;"")*1)-1),""),1,SEARCH("\",SUBSTITUTE(Données!$A50,LEFT(Données!$A50,SEARCH($B59,Données!$A50)+SUMPRODUCT(($B59:Q59&lt;&gt;"")*LEN($B59:Q59))+SUMPRODUCT(($B59:Q59&lt;&gt;"")*1)),""))),"")</f>
        <v/>
      </c>
      <c r="S59" s="16" t="str">
        <f>IFERROR(MID(SUBSTITUTE(Données!$A50,LEFT(Données!$A50,SEARCH($B59,Données!$A50)+SUMPRODUCT(($B59:R59&lt;&gt;"")*LEN($B59:R59))+SUMPRODUCT(($B59:R59&lt;&gt;"")*1)-1),""),1,SEARCH("\",SUBSTITUTE(Données!$A50,LEFT(Données!$A50,SEARCH($B59,Données!$A50)+SUMPRODUCT(($B59:R59&lt;&gt;"")*LEN($B59:R59))+SUMPRODUCT(($B59:R59&lt;&gt;"")*1)),""))),"")</f>
        <v/>
      </c>
      <c r="T59" s="16" t="str">
        <f>IFERROR(MID(SUBSTITUTE(Données!$A50,LEFT(Données!$A50,SEARCH($B59,Données!$A50)+SUMPRODUCT(($B59:S59&lt;&gt;"")*LEN($B59:S59))+SUMPRODUCT(($B59:S59&lt;&gt;"")*1)-1),""),1,SEARCH("\",SUBSTITUTE(Données!$A50,LEFT(Données!$A50,SEARCH($B59,Données!$A50)+SUMPRODUCT(($B59:S59&lt;&gt;"")*LEN($B59:S59))+SUMPRODUCT(($B59:S59&lt;&gt;"")*1)),""))),"")</f>
        <v/>
      </c>
      <c r="U59" s="16" t="str">
        <f>IFERROR(MID(SUBSTITUTE(Données!$A50,LEFT(Données!$A50,SEARCH($B59,Données!$A50)+SUMPRODUCT(($B59:T59&lt;&gt;"")*LEN($B59:T59))+SUMPRODUCT(($B59:T59&lt;&gt;"")*1)-1),""),1,SEARCH("\",SUBSTITUTE(Données!$A50,LEFT(Données!$A50,SEARCH($B59,Données!$A50)+SUMPRODUCT(($B59:T59&lt;&gt;"")*LEN($B59:T59))+SUMPRODUCT(($B59:T59&lt;&gt;"")*1)),""))),"")</f>
        <v/>
      </c>
      <c r="V59" s="16" t="str">
        <f>IFERROR(MID(SUBSTITUTE(Données!$A50,LEFT(Données!$A50,SEARCH($B59,Données!$A50)+SUMPRODUCT(($B59:U59&lt;&gt;"")*LEN($B59:U59))+SUMPRODUCT(($B59:U59&lt;&gt;"")*1)-1),""),1,SEARCH("\",SUBSTITUTE(Données!$A50,LEFT(Données!$A50,SEARCH($B59,Données!$A50)+SUMPRODUCT(($B59:U59&lt;&gt;"")*LEN($B59:U59))+SUMPRODUCT(($B59:U59&lt;&gt;"")*1)),""))),"")</f>
        <v/>
      </c>
      <c r="W59" s="16" t="str">
        <f>IFERROR(MID(SUBSTITUTE(Données!$A50,LEFT(Données!$A50,SEARCH($B59,Données!$A50)+SUMPRODUCT(($B59:V59&lt;&gt;"")*LEN($B59:V59))+SUMPRODUCT(($B59:V59&lt;&gt;"")*1)-1),""),1,SEARCH("\",SUBSTITUTE(Données!$A50,LEFT(Données!$A50,SEARCH($B59,Données!$A50)+SUMPRODUCT(($B59:V59&lt;&gt;"")*LEN($B59:V59))+SUMPRODUCT(($B59:V59&lt;&gt;"")*1)),""))),"")</f>
        <v/>
      </c>
      <c r="X59" s="16" t="str">
        <f>IFERROR(MID(SUBSTITUTE(Données!$A50,LEFT(Données!$A50,SEARCH($B59,Données!$A50)+SUMPRODUCT(($B59:W59&lt;&gt;"")*LEN($B59:W59))+SUMPRODUCT(($B59:W59&lt;&gt;"")*1)-1),""),1,SEARCH("\",SUBSTITUTE(Données!$A50,LEFT(Données!$A50,SEARCH($B59,Données!$A50)+SUMPRODUCT(($B59:W59&lt;&gt;"")*LEN($B59:W59))+SUMPRODUCT(($B59:W59&lt;&gt;"")*1)),""))),"")</f>
        <v/>
      </c>
      <c r="Y59" s="16" t="str">
        <f>IFERROR(MID(SUBSTITUTE(Données!$A50,LEFT(Données!$A50,SEARCH($B59,Données!$A50)+SUMPRODUCT(($B59:X59&lt;&gt;"")*LEN($B59:X59))+SUMPRODUCT(($B59:X59&lt;&gt;"")*1)-1),""),1,SEARCH("\",SUBSTITUTE(Données!$A50,LEFT(Données!$A50,SEARCH($B59,Données!$A50)+SUMPRODUCT(($B59:X59&lt;&gt;"")*LEN($B59:X59))+SUMPRODUCT(($B59:X59&lt;&gt;"")*1)),""))),"")</f>
        <v/>
      </c>
      <c r="Z59" s="4"/>
      <c r="AA59" s="4"/>
      <c r="AB59" s="16" t="str">
        <f>IF(ISBLANK(Données!B50)," ",Données!B50)</f>
        <v xml:space="preserve"> </v>
      </c>
      <c r="AC59" s="16">
        <f t="shared" si="7"/>
        <v>-1</v>
      </c>
      <c r="AD59" s="16">
        <f>IF(ISBLANK(AB59),’ ‘,LEN(AB59))</f>
        <v>1</v>
      </c>
      <c r="AE59" s="16">
        <f t="shared" si="8"/>
        <v>0</v>
      </c>
      <c r="AF59" s="16" t="str">
        <f t="shared" si="5"/>
        <v/>
      </c>
      <c r="AG59" s="16" t="str">
        <f t="shared" si="6"/>
        <v>OK</v>
      </c>
      <c r="AH59" s="16">
        <f>IF(ISBLANK(AE59-128),’ ‘,AE59-128)</f>
        <v>-128</v>
      </c>
      <c r="AI59" s="16" t="str">
        <f>IF(ISBLANK(Données!C50)," ",Données!C50)</f>
        <v xml:space="preserve"> </v>
      </c>
      <c r="AJ59" s="8" t="str">
        <f>IF(ISBLANK(Données!D50)," ",Données!D50)</f>
        <v xml:space="preserve"> </v>
      </c>
      <c r="AK59" s="16" t="str">
        <f>IF(ISBLANK(Données!E50)," ",Données!E50)</f>
        <v xml:space="preserve"> </v>
      </c>
      <c r="AL59" s="8" t="str">
        <f>IF(ISBLANK(Données!F50)," ",Données!F50)</f>
        <v xml:space="preserve"> </v>
      </c>
      <c r="AM59" s="16" t="str">
        <f>IF(ISBLANK(Données!G50)," ",Données!G50)</f>
        <v xml:space="preserve"> </v>
      </c>
      <c r="AN59" s="16" t="str">
        <f>IF(ISBLANK(Données!H50)," ",Données!H50)</f>
        <v xml:space="preserve"> </v>
      </c>
      <c r="AO59" s="16" t="str">
        <f>IF(ISBLANK(Données!I50)," ",Données!I50)</f>
        <v xml:space="preserve"> </v>
      </c>
      <c r="AP59" s="4" t="str">
        <f>IF(ISBLANK(Données!J50)," ",Données!J50)</f>
        <v xml:space="preserve"> </v>
      </c>
    </row>
    <row r="60" spans="1:42" x14ac:dyDescent="0.25">
      <c r="A60" s="6" t="s">
        <v>12</v>
      </c>
      <c r="B60" s="16" t="str">
        <f>IFERROR(MID(SUBSTITUTE(Données!$A51,LEFT(Données!$A51,SEARCH($A60,Données!$A51)+SUMPRODUCT(($A60:A60&lt;&gt;"")*LEN($A60:A60))+SUMPRODUCT(($A60:A60&lt;&gt;"")*1)-1),""),1,SEARCH("\",SUBSTITUTE(Données!$A51,LEFT(Données!$A51,SEARCH($A60,Données!$A51)+SUMPRODUCT(($A60:A60&lt;&gt;"")*LEN($A60:A60))+SUMPRODUCT(($A60:A60&lt;&gt;"")*1)),""))),"")</f>
        <v/>
      </c>
      <c r="C60" s="16" t="str">
        <f>IFERROR(MID(SUBSTITUTE(Données!$A51,LEFT(Données!$A51,SEARCH($B60,Données!$A51)+SUMPRODUCT(($B60:B60&lt;&gt;"")*LEN($B60:B60))+SUMPRODUCT(($B60:B60&lt;&gt;"")*1)-1),""),1,SEARCH("\",SUBSTITUTE(Données!$A51,LEFT(Données!$A51,SEARCH($B60,Données!$A51)+SUMPRODUCT(($B60:B60&lt;&gt;"")*LEN($B60:B60))+SUMPRODUCT(($B60:B60&lt;&gt;"")*1)),""))),"")</f>
        <v/>
      </c>
      <c r="D60" s="16" t="str">
        <f>IFERROR(MID(SUBSTITUTE(Données!$A51,LEFT(Données!$A51,SEARCH($B60,Données!$A51)+SUMPRODUCT(($B60:C60&lt;&gt;"")*LEN($B60:C60))+SUMPRODUCT(($B60:C60&lt;&gt;"")*1)-1),""),1,SEARCH("\",SUBSTITUTE(Données!$A51,LEFT(Données!$A51,SEARCH($B60,Données!$A51)+SUMPRODUCT(($B60:C60&lt;&gt;"")*LEN($B60:C60))+SUMPRODUCT(($B60:C60&lt;&gt;"")*1)),""))),"")</f>
        <v/>
      </c>
      <c r="E60" s="16" t="str">
        <f>IFERROR(MID(SUBSTITUTE(Données!$A51,LEFT(Données!$A51,SEARCH($B60,Données!$A51)+SUMPRODUCT(($B60:D60&lt;&gt;"")*LEN($B60:D60))+SUMPRODUCT(($B60:D60&lt;&gt;"")*1)-1),""),1,SEARCH("\",SUBSTITUTE(Données!$A51,LEFT(Données!$A51,SEARCH($B60,Données!$A51)+SUMPRODUCT(($B60:D60&lt;&gt;"")*LEN($B60:D60))+SUMPRODUCT(($B60:D60&lt;&gt;"")*1)),""))),"")</f>
        <v/>
      </c>
      <c r="F60" s="16" t="str">
        <f>IFERROR(MID(SUBSTITUTE(Données!$A51,LEFT(Données!$A51,SEARCH($B60,Données!$A51)+SUMPRODUCT(($B60:E60&lt;&gt;"")*LEN($B60:E60))+SUMPRODUCT(($B60:E60&lt;&gt;"")*1)-1),""),1,SEARCH("\",SUBSTITUTE(Données!$A51,LEFT(Données!$A51,SEARCH($B60,Données!$A51)+SUMPRODUCT(($B60:E60&lt;&gt;"")*LEN($B60:E60))+SUMPRODUCT(($B60:E60&lt;&gt;"")*1)),""))),"")</f>
        <v/>
      </c>
      <c r="G60" s="16" t="str">
        <f>IFERROR(MID(SUBSTITUTE(Données!$A51,LEFT(Données!$A51,SEARCH($B60,Données!$A51)+SUMPRODUCT(($B60:F60&lt;&gt;"")*LEN($B60:F60))+SUMPRODUCT(($B60:F60&lt;&gt;"")*1)-1),""),1,SEARCH("\",SUBSTITUTE(Données!$A51,LEFT(Données!$A51,SEARCH($B60,Données!$A51)+SUMPRODUCT(($B60:F60&lt;&gt;"")*LEN($B60:F60))+SUMPRODUCT(($B60:F60&lt;&gt;"")*1)),""))),"")</f>
        <v/>
      </c>
      <c r="H60" s="16" t="str">
        <f>IFERROR(MID(SUBSTITUTE(Données!$A51,LEFT(Données!$A51,SEARCH($B60,Données!$A51)+SUMPRODUCT(($B60:G60&lt;&gt;"")*LEN($B60:G60))+SUMPRODUCT(($B60:G60&lt;&gt;"")*1)-1),""),1,SEARCH("\",SUBSTITUTE(Données!$A51,LEFT(Données!$A51,SEARCH($B60,Données!$A51)+SUMPRODUCT(($B60:G60&lt;&gt;"")*LEN($B60:G60))+SUMPRODUCT(($B60:G60&lt;&gt;"")*1)),""))),"")</f>
        <v/>
      </c>
      <c r="I60" s="16" t="str">
        <f>IFERROR(MID(SUBSTITUTE(Données!$A51,LEFT(Données!$A51,SEARCH($B60,Données!$A51)+SUMPRODUCT(($B60:H60&lt;&gt;"")*LEN($B60:H60))+SUMPRODUCT(($B60:H60&lt;&gt;"")*1)-1),""),1,SEARCH("\",SUBSTITUTE(Données!$A51,LEFT(Données!$A51,SEARCH($B60,Données!$A51)+SUMPRODUCT(($B60:H60&lt;&gt;"")*LEN($B60:H60))+SUMPRODUCT(($B60:H60&lt;&gt;"")*1)),""))),"")</f>
        <v/>
      </c>
      <c r="J60" s="16" t="str">
        <f>IFERROR(MID(SUBSTITUTE(Données!$A51,LEFT(Données!$A51,SEARCH($B60,Données!$A51)+SUMPRODUCT(($B60:I60&lt;&gt;"")*LEN($B60:I60))+SUMPRODUCT(($B60:I60&lt;&gt;"")*1)-1),""),1,SEARCH("\",SUBSTITUTE(Données!$A51,LEFT(Données!$A51,SEARCH($B60,Données!$A51)+SUMPRODUCT(($B60:I60&lt;&gt;"")*LEN($B60:I60))+SUMPRODUCT(($B60:I60&lt;&gt;"")*1)),""))),"")</f>
        <v/>
      </c>
      <c r="K60" s="16" t="str">
        <f>IFERROR(MID(SUBSTITUTE(Données!$A51,LEFT(Données!$A51,SEARCH($B60,Données!$A51)+SUMPRODUCT(($B60:J60&lt;&gt;"")*LEN($B60:J60))+SUMPRODUCT(($B60:J60&lt;&gt;"")*1)-1),""),1,SEARCH("\",SUBSTITUTE(Données!$A51,LEFT(Données!$A51,SEARCH($B60,Données!$A51)+SUMPRODUCT(($B60:J60&lt;&gt;"")*LEN($B60:J60))+SUMPRODUCT(($B60:J60&lt;&gt;"")*1)),""))),"")</f>
        <v/>
      </c>
      <c r="L60" s="16" t="str">
        <f>IFERROR(MID(SUBSTITUTE(Données!$A51,LEFT(Données!$A51,SEARCH($B60,Données!$A51)+SUMPRODUCT(($B60:K60&lt;&gt;"")*LEN($B60:K60))+SUMPRODUCT(($B60:K60&lt;&gt;"")*1)-1),""),1,SEARCH("\",SUBSTITUTE(Données!$A51,LEFT(Données!$A51,SEARCH($B60,Données!$A51)+SUMPRODUCT(($B60:K60&lt;&gt;"")*LEN($B60:K60))+SUMPRODUCT(($B60:K60&lt;&gt;"")*1)),""))),"")</f>
        <v/>
      </c>
      <c r="M60" s="16" t="str">
        <f>IFERROR(MID(SUBSTITUTE(Données!$A51,LEFT(Données!$A51,SEARCH($B60,Données!$A51)+SUMPRODUCT(($B60:L60&lt;&gt;"")*LEN($B60:L60))+SUMPRODUCT(($B60:L60&lt;&gt;"")*1)-1),""),1,SEARCH("\",SUBSTITUTE(Données!$A51,LEFT(Données!$A51,SEARCH($B60,Données!$A51)+SUMPRODUCT(($B60:L60&lt;&gt;"")*LEN($B60:L60))+SUMPRODUCT(($B60:L60&lt;&gt;"")*1)),""))),"")</f>
        <v/>
      </c>
      <c r="N60" s="16" t="str">
        <f>IFERROR(MID(SUBSTITUTE(Données!$A51,LEFT(Données!$A51,SEARCH($B60,Données!$A51)+SUMPRODUCT(($B60:M60&lt;&gt;"")*LEN($B60:M60))+SUMPRODUCT(($B60:M60&lt;&gt;"")*1)-1),""),1,SEARCH("\",SUBSTITUTE(Données!$A51,LEFT(Données!$A51,SEARCH($B60,Données!$A51)+SUMPRODUCT(($B60:M60&lt;&gt;"")*LEN($B60:M60))+SUMPRODUCT(($B60:M60&lt;&gt;"")*1)),""))),"")</f>
        <v/>
      </c>
      <c r="O60" s="16" t="str">
        <f>IFERROR(MID(SUBSTITUTE(Données!$A51,LEFT(Données!$A51,SEARCH($B60,Données!$A51)+SUMPRODUCT(($B60:N60&lt;&gt;"")*LEN($B60:N60))+SUMPRODUCT(($B60:N60&lt;&gt;"")*1)-1),""),1,SEARCH("\",SUBSTITUTE(Données!$A51,LEFT(Données!$A51,SEARCH($B60,Données!$A51)+SUMPRODUCT(($B60:N60&lt;&gt;"")*LEN($B60:N60))+SUMPRODUCT(($B60:N60&lt;&gt;"")*1)),""))),"")</f>
        <v/>
      </c>
      <c r="P60" s="16" t="str">
        <f>IFERROR(MID(SUBSTITUTE(Données!$A51,LEFT(Données!$A51,SEARCH($B60,Données!$A51)+SUMPRODUCT(($B60:O60&lt;&gt;"")*LEN($B60:O60))+SUMPRODUCT(($B60:O60&lt;&gt;"")*1)-1),""),1,SEARCH("\",SUBSTITUTE(Données!$A51,LEFT(Données!$A51,SEARCH($B60,Données!$A51)+SUMPRODUCT(($B60:O60&lt;&gt;"")*LEN($B60:O60))+SUMPRODUCT(($B60:O60&lt;&gt;"")*1)),""))),"")</f>
        <v/>
      </c>
      <c r="Q60" s="16" t="str">
        <f>IFERROR(MID(SUBSTITUTE(Données!$A51,LEFT(Données!$A51,SEARCH($B60,Données!$A51)+SUMPRODUCT(($B60:P60&lt;&gt;"")*LEN($B60:P60))+SUMPRODUCT(($B60:P60&lt;&gt;"")*1)-1),""),1,SEARCH("\",SUBSTITUTE(Données!$A51,LEFT(Données!$A51,SEARCH($B60,Données!$A51)+SUMPRODUCT(($B60:P60&lt;&gt;"")*LEN($B60:P60))+SUMPRODUCT(($B60:P60&lt;&gt;"")*1)),""))),"")</f>
        <v/>
      </c>
      <c r="R60" s="16" t="str">
        <f>IFERROR(MID(SUBSTITUTE(Données!$A51,LEFT(Données!$A51,SEARCH($B60,Données!$A51)+SUMPRODUCT(($B60:Q60&lt;&gt;"")*LEN($B60:Q60))+SUMPRODUCT(($B60:Q60&lt;&gt;"")*1)-1),""),1,SEARCH("\",SUBSTITUTE(Données!$A51,LEFT(Données!$A51,SEARCH($B60,Données!$A51)+SUMPRODUCT(($B60:Q60&lt;&gt;"")*LEN($B60:Q60))+SUMPRODUCT(($B60:Q60&lt;&gt;"")*1)),""))),"")</f>
        <v/>
      </c>
      <c r="S60" s="16" t="str">
        <f>IFERROR(MID(SUBSTITUTE(Données!$A51,LEFT(Données!$A51,SEARCH($B60,Données!$A51)+SUMPRODUCT(($B60:R60&lt;&gt;"")*LEN($B60:R60))+SUMPRODUCT(($B60:R60&lt;&gt;"")*1)-1),""),1,SEARCH("\",SUBSTITUTE(Données!$A51,LEFT(Données!$A51,SEARCH($B60,Données!$A51)+SUMPRODUCT(($B60:R60&lt;&gt;"")*LEN($B60:R60))+SUMPRODUCT(($B60:R60&lt;&gt;"")*1)),""))),"")</f>
        <v/>
      </c>
      <c r="T60" s="16" t="str">
        <f>IFERROR(MID(SUBSTITUTE(Données!$A51,LEFT(Données!$A51,SEARCH($B60,Données!$A51)+SUMPRODUCT(($B60:S60&lt;&gt;"")*LEN($B60:S60))+SUMPRODUCT(($B60:S60&lt;&gt;"")*1)-1),""),1,SEARCH("\",SUBSTITUTE(Données!$A51,LEFT(Données!$A51,SEARCH($B60,Données!$A51)+SUMPRODUCT(($B60:S60&lt;&gt;"")*LEN($B60:S60))+SUMPRODUCT(($B60:S60&lt;&gt;"")*1)),""))),"")</f>
        <v/>
      </c>
      <c r="U60" s="16" t="str">
        <f>IFERROR(MID(SUBSTITUTE(Données!$A51,LEFT(Données!$A51,SEARCH($B60,Données!$A51)+SUMPRODUCT(($B60:T60&lt;&gt;"")*LEN($B60:T60))+SUMPRODUCT(($B60:T60&lt;&gt;"")*1)-1),""),1,SEARCH("\",SUBSTITUTE(Données!$A51,LEFT(Données!$A51,SEARCH($B60,Données!$A51)+SUMPRODUCT(($B60:T60&lt;&gt;"")*LEN($B60:T60))+SUMPRODUCT(($B60:T60&lt;&gt;"")*1)),""))),"")</f>
        <v/>
      </c>
      <c r="V60" s="16" t="str">
        <f>IFERROR(MID(SUBSTITUTE(Données!$A51,LEFT(Données!$A51,SEARCH($B60,Données!$A51)+SUMPRODUCT(($B60:U60&lt;&gt;"")*LEN($B60:U60))+SUMPRODUCT(($B60:U60&lt;&gt;"")*1)-1),""),1,SEARCH("\",SUBSTITUTE(Données!$A51,LEFT(Données!$A51,SEARCH($B60,Données!$A51)+SUMPRODUCT(($B60:U60&lt;&gt;"")*LEN($B60:U60))+SUMPRODUCT(($B60:U60&lt;&gt;"")*1)),""))),"")</f>
        <v/>
      </c>
      <c r="W60" s="16" t="str">
        <f>IFERROR(MID(SUBSTITUTE(Données!$A51,LEFT(Données!$A51,SEARCH($B60,Données!$A51)+SUMPRODUCT(($B60:V60&lt;&gt;"")*LEN($B60:V60))+SUMPRODUCT(($B60:V60&lt;&gt;"")*1)-1),""),1,SEARCH("\",SUBSTITUTE(Données!$A51,LEFT(Données!$A51,SEARCH($B60,Données!$A51)+SUMPRODUCT(($B60:V60&lt;&gt;"")*LEN($B60:V60))+SUMPRODUCT(($B60:V60&lt;&gt;"")*1)),""))),"")</f>
        <v/>
      </c>
      <c r="X60" s="16" t="str">
        <f>IFERROR(MID(SUBSTITUTE(Données!$A51,LEFT(Données!$A51,SEARCH($B60,Données!$A51)+SUMPRODUCT(($B60:W60&lt;&gt;"")*LEN($B60:W60))+SUMPRODUCT(($B60:W60&lt;&gt;"")*1)-1),""),1,SEARCH("\",SUBSTITUTE(Données!$A51,LEFT(Données!$A51,SEARCH($B60,Données!$A51)+SUMPRODUCT(($B60:W60&lt;&gt;"")*LEN($B60:W60))+SUMPRODUCT(($B60:W60&lt;&gt;"")*1)),""))),"")</f>
        <v/>
      </c>
      <c r="Y60" s="16" t="str">
        <f>IFERROR(MID(SUBSTITUTE(Données!$A51,LEFT(Données!$A51,SEARCH($B60,Données!$A51)+SUMPRODUCT(($B60:X60&lt;&gt;"")*LEN($B60:X60))+SUMPRODUCT(($B60:X60&lt;&gt;"")*1)-1),""),1,SEARCH("\",SUBSTITUTE(Données!$A51,LEFT(Données!$A51,SEARCH($B60,Données!$A51)+SUMPRODUCT(($B60:X60&lt;&gt;"")*LEN($B60:X60))+SUMPRODUCT(($B60:X60&lt;&gt;"")*1)),""))),"")</f>
        <v/>
      </c>
      <c r="Z60" s="4"/>
      <c r="AA60" s="4"/>
      <c r="AB60" s="16" t="str">
        <f>IF(ISBLANK(Données!B51)," ",Données!B51)</f>
        <v xml:space="preserve"> </v>
      </c>
      <c r="AC60" s="16">
        <f t="shared" si="7"/>
        <v>-1</v>
      </c>
      <c r="AD60" s="16">
        <f>IF(ISBLANK(AB60),’ ‘,LEN(AB60))</f>
        <v>1</v>
      </c>
      <c r="AE60" s="16">
        <f t="shared" si="8"/>
        <v>0</v>
      </c>
      <c r="AF60" s="16" t="str">
        <f t="shared" si="5"/>
        <v/>
      </c>
      <c r="AG60" s="16" t="str">
        <f t="shared" si="6"/>
        <v>OK</v>
      </c>
      <c r="AH60" s="16">
        <f>IF(ISBLANK(AE60-128),’ ‘,AE60-128)</f>
        <v>-128</v>
      </c>
      <c r="AI60" s="16" t="str">
        <f>IF(ISBLANK(Données!C51)," ",Données!C51)</f>
        <v xml:space="preserve"> </v>
      </c>
      <c r="AJ60" s="8" t="str">
        <f>IF(ISBLANK(Données!D51)," ",Données!D51)</f>
        <v xml:space="preserve"> </v>
      </c>
      <c r="AK60" s="16" t="str">
        <f>IF(ISBLANK(Données!E51)," ",Données!E51)</f>
        <v xml:space="preserve"> </v>
      </c>
      <c r="AL60" s="8" t="str">
        <f>IF(ISBLANK(Données!F51)," ",Données!F51)</f>
        <v xml:space="preserve"> </v>
      </c>
      <c r="AM60" s="16" t="str">
        <f>IF(ISBLANK(Données!G51)," ",Données!G51)</f>
        <v xml:space="preserve"> </v>
      </c>
      <c r="AN60" s="16" t="str">
        <f>IF(ISBLANK(Données!H51)," ",Données!H51)</f>
        <v xml:space="preserve"> </v>
      </c>
      <c r="AO60" s="16" t="str">
        <f>IF(ISBLANK(Données!I51)," ",Données!I51)</f>
        <v xml:space="preserve"> </v>
      </c>
      <c r="AP60" s="4" t="str">
        <f>IF(ISBLANK(Données!J51)," ",Données!J51)</f>
        <v xml:space="preserve"> </v>
      </c>
    </row>
    <row r="61" spans="1:42" x14ac:dyDescent="0.25">
      <c r="A61" s="6" t="s">
        <v>12</v>
      </c>
      <c r="B61" s="16" t="str">
        <f>IFERROR(MID(SUBSTITUTE(Données!$A52,LEFT(Données!$A52,SEARCH($A61,Données!$A52)+SUMPRODUCT(($A61:A61&lt;&gt;"")*LEN($A61:A61))+SUMPRODUCT(($A61:A61&lt;&gt;"")*1)-1),""),1,SEARCH("\",SUBSTITUTE(Données!$A52,LEFT(Données!$A52,SEARCH($A61,Données!$A52)+SUMPRODUCT(($A61:A61&lt;&gt;"")*LEN($A61:A61))+SUMPRODUCT(($A61:A61&lt;&gt;"")*1)),""))),"")</f>
        <v/>
      </c>
      <c r="C61" s="16" t="str">
        <f>IFERROR(MID(SUBSTITUTE(Données!$A52,LEFT(Données!$A52,SEARCH($B61,Données!$A52)+SUMPRODUCT(($B61:B61&lt;&gt;"")*LEN($B61:B61))+SUMPRODUCT(($B61:B61&lt;&gt;"")*1)-1),""),1,SEARCH("\",SUBSTITUTE(Données!$A52,LEFT(Données!$A52,SEARCH($B61,Données!$A52)+SUMPRODUCT(($B61:B61&lt;&gt;"")*LEN($B61:B61))+SUMPRODUCT(($B61:B61&lt;&gt;"")*1)),""))),"")</f>
        <v/>
      </c>
      <c r="D61" s="16" t="str">
        <f>IFERROR(MID(SUBSTITUTE(Données!$A52,LEFT(Données!$A52,SEARCH($B61,Données!$A52)+SUMPRODUCT(($B61:C61&lt;&gt;"")*LEN($B61:C61))+SUMPRODUCT(($B61:C61&lt;&gt;"")*1)-1),""),1,SEARCH("\",SUBSTITUTE(Données!$A52,LEFT(Données!$A52,SEARCH($B61,Données!$A52)+SUMPRODUCT(($B61:C61&lt;&gt;"")*LEN($B61:C61))+SUMPRODUCT(($B61:C61&lt;&gt;"")*1)),""))),"")</f>
        <v/>
      </c>
      <c r="E61" s="16" t="str">
        <f>IFERROR(MID(SUBSTITUTE(Données!$A52,LEFT(Données!$A52,SEARCH($B61,Données!$A52)+SUMPRODUCT(($B61:D61&lt;&gt;"")*LEN($B61:D61))+SUMPRODUCT(($B61:D61&lt;&gt;"")*1)-1),""),1,SEARCH("\",SUBSTITUTE(Données!$A52,LEFT(Données!$A52,SEARCH($B61,Données!$A52)+SUMPRODUCT(($B61:D61&lt;&gt;"")*LEN($B61:D61))+SUMPRODUCT(($B61:D61&lt;&gt;"")*1)),""))),"")</f>
        <v/>
      </c>
      <c r="F61" s="16" t="str">
        <f>IFERROR(MID(SUBSTITUTE(Données!$A52,LEFT(Données!$A52,SEARCH($B61,Données!$A52)+SUMPRODUCT(($B61:E61&lt;&gt;"")*LEN($B61:E61))+SUMPRODUCT(($B61:E61&lt;&gt;"")*1)-1),""),1,SEARCH("\",SUBSTITUTE(Données!$A52,LEFT(Données!$A52,SEARCH($B61,Données!$A52)+SUMPRODUCT(($B61:E61&lt;&gt;"")*LEN($B61:E61))+SUMPRODUCT(($B61:E61&lt;&gt;"")*1)),""))),"")</f>
        <v/>
      </c>
      <c r="G61" s="16" t="str">
        <f>IFERROR(MID(SUBSTITUTE(Données!$A52,LEFT(Données!$A52,SEARCH($B61,Données!$A52)+SUMPRODUCT(($B61:F61&lt;&gt;"")*LEN($B61:F61))+SUMPRODUCT(($B61:F61&lt;&gt;"")*1)-1),""),1,SEARCH("\",SUBSTITUTE(Données!$A52,LEFT(Données!$A52,SEARCH($B61,Données!$A52)+SUMPRODUCT(($B61:F61&lt;&gt;"")*LEN($B61:F61))+SUMPRODUCT(($B61:F61&lt;&gt;"")*1)),""))),"")</f>
        <v/>
      </c>
      <c r="H61" s="16" t="str">
        <f>IFERROR(MID(SUBSTITUTE(Données!$A52,LEFT(Données!$A52,SEARCH($B61,Données!$A52)+SUMPRODUCT(($B61:G61&lt;&gt;"")*LEN($B61:G61))+SUMPRODUCT(($B61:G61&lt;&gt;"")*1)-1),""),1,SEARCH("\",SUBSTITUTE(Données!$A52,LEFT(Données!$A52,SEARCH($B61,Données!$A52)+SUMPRODUCT(($B61:G61&lt;&gt;"")*LEN($B61:G61))+SUMPRODUCT(($B61:G61&lt;&gt;"")*1)),""))),"")</f>
        <v/>
      </c>
      <c r="I61" s="16" t="str">
        <f>IFERROR(MID(SUBSTITUTE(Données!$A52,LEFT(Données!$A52,SEARCH($B61,Données!$A52)+SUMPRODUCT(($B61:H61&lt;&gt;"")*LEN($B61:H61))+SUMPRODUCT(($B61:H61&lt;&gt;"")*1)-1),""),1,SEARCH("\",SUBSTITUTE(Données!$A52,LEFT(Données!$A52,SEARCH($B61,Données!$A52)+SUMPRODUCT(($B61:H61&lt;&gt;"")*LEN($B61:H61))+SUMPRODUCT(($B61:H61&lt;&gt;"")*1)),""))),"")</f>
        <v/>
      </c>
      <c r="J61" s="16" t="str">
        <f>IFERROR(MID(SUBSTITUTE(Données!$A52,LEFT(Données!$A52,SEARCH($B61,Données!$A52)+SUMPRODUCT(($B61:I61&lt;&gt;"")*LEN($B61:I61))+SUMPRODUCT(($B61:I61&lt;&gt;"")*1)-1),""),1,SEARCH("\",SUBSTITUTE(Données!$A52,LEFT(Données!$A52,SEARCH($B61,Données!$A52)+SUMPRODUCT(($B61:I61&lt;&gt;"")*LEN($B61:I61))+SUMPRODUCT(($B61:I61&lt;&gt;"")*1)),""))),"")</f>
        <v/>
      </c>
      <c r="K61" s="16" t="str">
        <f>IFERROR(MID(SUBSTITUTE(Données!$A52,LEFT(Données!$A52,SEARCH($B61,Données!$A52)+SUMPRODUCT(($B61:J61&lt;&gt;"")*LEN($B61:J61))+SUMPRODUCT(($B61:J61&lt;&gt;"")*1)-1),""),1,SEARCH("\",SUBSTITUTE(Données!$A52,LEFT(Données!$A52,SEARCH($B61,Données!$A52)+SUMPRODUCT(($B61:J61&lt;&gt;"")*LEN($B61:J61))+SUMPRODUCT(($B61:J61&lt;&gt;"")*1)),""))),"")</f>
        <v/>
      </c>
      <c r="L61" s="16" t="str">
        <f>IFERROR(MID(SUBSTITUTE(Données!$A52,LEFT(Données!$A52,SEARCH($B61,Données!$A52)+SUMPRODUCT(($B61:K61&lt;&gt;"")*LEN($B61:K61))+SUMPRODUCT(($B61:K61&lt;&gt;"")*1)-1),""),1,SEARCH("\",SUBSTITUTE(Données!$A52,LEFT(Données!$A52,SEARCH($B61,Données!$A52)+SUMPRODUCT(($B61:K61&lt;&gt;"")*LEN($B61:K61))+SUMPRODUCT(($B61:K61&lt;&gt;"")*1)),""))),"")</f>
        <v/>
      </c>
      <c r="M61" s="16" t="str">
        <f>IFERROR(MID(SUBSTITUTE(Données!$A52,LEFT(Données!$A52,SEARCH($B61,Données!$A52)+SUMPRODUCT(($B61:L61&lt;&gt;"")*LEN($B61:L61))+SUMPRODUCT(($B61:L61&lt;&gt;"")*1)-1),""),1,SEARCH("\",SUBSTITUTE(Données!$A52,LEFT(Données!$A52,SEARCH($B61,Données!$A52)+SUMPRODUCT(($B61:L61&lt;&gt;"")*LEN($B61:L61))+SUMPRODUCT(($B61:L61&lt;&gt;"")*1)),""))),"")</f>
        <v/>
      </c>
      <c r="N61" s="16" t="str">
        <f>IFERROR(MID(SUBSTITUTE(Données!$A52,LEFT(Données!$A52,SEARCH($B61,Données!$A52)+SUMPRODUCT(($B61:M61&lt;&gt;"")*LEN($B61:M61))+SUMPRODUCT(($B61:M61&lt;&gt;"")*1)-1),""),1,SEARCH("\",SUBSTITUTE(Données!$A52,LEFT(Données!$A52,SEARCH($B61,Données!$A52)+SUMPRODUCT(($B61:M61&lt;&gt;"")*LEN($B61:M61))+SUMPRODUCT(($B61:M61&lt;&gt;"")*1)),""))),"")</f>
        <v/>
      </c>
      <c r="O61" s="16" t="str">
        <f>IFERROR(MID(SUBSTITUTE(Données!$A52,LEFT(Données!$A52,SEARCH($B61,Données!$A52)+SUMPRODUCT(($B61:N61&lt;&gt;"")*LEN($B61:N61))+SUMPRODUCT(($B61:N61&lt;&gt;"")*1)-1),""),1,SEARCH("\",SUBSTITUTE(Données!$A52,LEFT(Données!$A52,SEARCH($B61,Données!$A52)+SUMPRODUCT(($B61:N61&lt;&gt;"")*LEN($B61:N61))+SUMPRODUCT(($B61:N61&lt;&gt;"")*1)),""))),"")</f>
        <v/>
      </c>
      <c r="P61" s="16" t="str">
        <f>IFERROR(MID(SUBSTITUTE(Données!$A52,LEFT(Données!$A52,SEARCH($B61,Données!$A52)+SUMPRODUCT(($B61:O61&lt;&gt;"")*LEN($B61:O61))+SUMPRODUCT(($B61:O61&lt;&gt;"")*1)-1),""),1,SEARCH("\",SUBSTITUTE(Données!$A52,LEFT(Données!$A52,SEARCH($B61,Données!$A52)+SUMPRODUCT(($B61:O61&lt;&gt;"")*LEN($B61:O61))+SUMPRODUCT(($B61:O61&lt;&gt;"")*1)),""))),"")</f>
        <v/>
      </c>
      <c r="Q61" s="16" t="str">
        <f>IFERROR(MID(SUBSTITUTE(Données!$A52,LEFT(Données!$A52,SEARCH($B61,Données!$A52)+SUMPRODUCT(($B61:P61&lt;&gt;"")*LEN($B61:P61))+SUMPRODUCT(($B61:P61&lt;&gt;"")*1)-1),""),1,SEARCH("\",SUBSTITUTE(Données!$A52,LEFT(Données!$A52,SEARCH($B61,Données!$A52)+SUMPRODUCT(($B61:P61&lt;&gt;"")*LEN($B61:P61))+SUMPRODUCT(($B61:P61&lt;&gt;"")*1)),""))),"")</f>
        <v/>
      </c>
      <c r="R61" s="16" t="str">
        <f>IFERROR(MID(SUBSTITUTE(Données!$A52,LEFT(Données!$A52,SEARCH($B61,Données!$A52)+SUMPRODUCT(($B61:Q61&lt;&gt;"")*LEN($B61:Q61))+SUMPRODUCT(($B61:Q61&lt;&gt;"")*1)-1),""),1,SEARCH("\",SUBSTITUTE(Données!$A52,LEFT(Données!$A52,SEARCH($B61,Données!$A52)+SUMPRODUCT(($B61:Q61&lt;&gt;"")*LEN($B61:Q61))+SUMPRODUCT(($B61:Q61&lt;&gt;"")*1)),""))),"")</f>
        <v/>
      </c>
      <c r="S61" s="16" t="str">
        <f>IFERROR(MID(SUBSTITUTE(Données!$A52,LEFT(Données!$A52,SEARCH($B61,Données!$A52)+SUMPRODUCT(($B61:R61&lt;&gt;"")*LEN($B61:R61))+SUMPRODUCT(($B61:R61&lt;&gt;"")*1)-1),""),1,SEARCH("\",SUBSTITUTE(Données!$A52,LEFT(Données!$A52,SEARCH($B61,Données!$A52)+SUMPRODUCT(($B61:R61&lt;&gt;"")*LEN($B61:R61))+SUMPRODUCT(($B61:R61&lt;&gt;"")*1)),""))),"")</f>
        <v/>
      </c>
      <c r="T61" s="16" t="str">
        <f>IFERROR(MID(SUBSTITUTE(Données!$A52,LEFT(Données!$A52,SEARCH($B61,Données!$A52)+SUMPRODUCT(($B61:S61&lt;&gt;"")*LEN($B61:S61))+SUMPRODUCT(($B61:S61&lt;&gt;"")*1)-1),""),1,SEARCH("\",SUBSTITUTE(Données!$A52,LEFT(Données!$A52,SEARCH($B61,Données!$A52)+SUMPRODUCT(($B61:S61&lt;&gt;"")*LEN($B61:S61))+SUMPRODUCT(($B61:S61&lt;&gt;"")*1)),""))),"")</f>
        <v/>
      </c>
      <c r="U61" s="16" t="str">
        <f>IFERROR(MID(SUBSTITUTE(Données!$A52,LEFT(Données!$A52,SEARCH($B61,Données!$A52)+SUMPRODUCT(($B61:T61&lt;&gt;"")*LEN($B61:T61))+SUMPRODUCT(($B61:T61&lt;&gt;"")*1)-1),""),1,SEARCH("\",SUBSTITUTE(Données!$A52,LEFT(Données!$A52,SEARCH($B61,Données!$A52)+SUMPRODUCT(($B61:T61&lt;&gt;"")*LEN($B61:T61))+SUMPRODUCT(($B61:T61&lt;&gt;"")*1)),""))),"")</f>
        <v/>
      </c>
      <c r="V61" s="16" t="str">
        <f>IFERROR(MID(SUBSTITUTE(Données!$A52,LEFT(Données!$A52,SEARCH($B61,Données!$A52)+SUMPRODUCT(($B61:U61&lt;&gt;"")*LEN($B61:U61))+SUMPRODUCT(($B61:U61&lt;&gt;"")*1)-1),""),1,SEARCH("\",SUBSTITUTE(Données!$A52,LEFT(Données!$A52,SEARCH($B61,Données!$A52)+SUMPRODUCT(($B61:U61&lt;&gt;"")*LEN($B61:U61))+SUMPRODUCT(($B61:U61&lt;&gt;"")*1)),""))),"")</f>
        <v/>
      </c>
      <c r="W61" s="16" t="str">
        <f>IFERROR(MID(SUBSTITUTE(Données!$A52,LEFT(Données!$A52,SEARCH($B61,Données!$A52)+SUMPRODUCT(($B61:V61&lt;&gt;"")*LEN($B61:V61))+SUMPRODUCT(($B61:V61&lt;&gt;"")*1)-1),""),1,SEARCH("\",SUBSTITUTE(Données!$A52,LEFT(Données!$A52,SEARCH($B61,Données!$A52)+SUMPRODUCT(($B61:V61&lt;&gt;"")*LEN($B61:V61))+SUMPRODUCT(($B61:V61&lt;&gt;"")*1)),""))),"")</f>
        <v/>
      </c>
      <c r="X61" s="16" t="str">
        <f>IFERROR(MID(SUBSTITUTE(Données!$A52,LEFT(Données!$A52,SEARCH($B61,Données!$A52)+SUMPRODUCT(($B61:W61&lt;&gt;"")*LEN($B61:W61))+SUMPRODUCT(($B61:W61&lt;&gt;"")*1)-1),""),1,SEARCH("\",SUBSTITUTE(Données!$A52,LEFT(Données!$A52,SEARCH($B61,Données!$A52)+SUMPRODUCT(($B61:W61&lt;&gt;"")*LEN($B61:W61))+SUMPRODUCT(($B61:W61&lt;&gt;"")*1)),""))),"")</f>
        <v/>
      </c>
      <c r="Y61" s="16" t="str">
        <f>IFERROR(MID(SUBSTITUTE(Données!$A52,LEFT(Données!$A52,SEARCH($B61,Données!$A52)+SUMPRODUCT(($B61:X61&lt;&gt;"")*LEN($B61:X61))+SUMPRODUCT(($B61:X61&lt;&gt;"")*1)-1),""),1,SEARCH("\",SUBSTITUTE(Données!$A52,LEFT(Données!$A52,SEARCH($B61,Données!$A52)+SUMPRODUCT(($B61:X61&lt;&gt;"")*LEN($B61:X61))+SUMPRODUCT(($B61:X61&lt;&gt;"")*1)),""))),"")</f>
        <v/>
      </c>
      <c r="Z61" s="4"/>
      <c r="AA61" s="4"/>
      <c r="AB61" s="16" t="str">
        <f>IF(ISBLANK(Données!B52)," ",Données!B52)</f>
        <v xml:space="preserve"> </v>
      </c>
      <c r="AC61" s="16">
        <f t="shared" si="7"/>
        <v>-1</v>
      </c>
      <c r="AD61" s="16">
        <f>IF(ISBLANK(AB61),’ ‘,LEN(AB61))</f>
        <v>1</v>
      </c>
      <c r="AE61" s="16">
        <f t="shared" si="8"/>
        <v>0</v>
      </c>
      <c r="AF61" s="16" t="str">
        <f t="shared" si="5"/>
        <v/>
      </c>
      <c r="AG61" s="16" t="str">
        <f t="shared" si="6"/>
        <v>OK</v>
      </c>
      <c r="AH61" s="16">
        <f>IF(ISBLANK(AE61-128),’ ‘,AE61-128)</f>
        <v>-128</v>
      </c>
      <c r="AI61" s="16" t="str">
        <f>IF(ISBLANK(Données!C52)," ",Données!C52)</f>
        <v xml:space="preserve"> </v>
      </c>
      <c r="AJ61" s="8" t="str">
        <f>IF(ISBLANK(Données!D52)," ",Données!D52)</f>
        <v xml:space="preserve"> </v>
      </c>
      <c r="AK61" s="16" t="str">
        <f>IF(ISBLANK(Données!E52)," ",Données!E52)</f>
        <v xml:space="preserve"> </v>
      </c>
      <c r="AL61" s="8" t="str">
        <f>IF(ISBLANK(Données!F52)," ",Données!F52)</f>
        <v xml:space="preserve"> </v>
      </c>
      <c r="AM61" s="16" t="str">
        <f>IF(ISBLANK(Données!G52)," ",Données!G52)</f>
        <v xml:space="preserve"> </v>
      </c>
      <c r="AN61" s="16" t="str">
        <f>IF(ISBLANK(Données!H52)," ",Données!H52)</f>
        <v xml:space="preserve"> </v>
      </c>
      <c r="AO61" s="16" t="str">
        <f>IF(ISBLANK(Données!I52)," ",Données!I52)</f>
        <v xml:space="preserve"> </v>
      </c>
      <c r="AP61" s="4" t="str">
        <f>IF(ISBLANK(Données!J52)," ",Données!J52)</f>
        <v xml:space="preserve"> </v>
      </c>
    </row>
    <row r="62" spans="1:42" x14ac:dyDescent="0.25">
      <c r="B62" s="16" t="str">
        <f>IFERROR(MID(SUBSTITUTE(Données!$A53,LEFT(Données!$A53,SEARCH($A62,Données!$A53)+SUMPRODUCT(($A62:A62&lt;&gt;"")*LEN($A62:A62))+SUMPRODUCT(($A62:A62&lt;&gt;"")*1)-1),""),1,SEARCH("\",SUBSTITUTE(Données!$A53,LEFT(Données!$A53,SEARCH($A62,Données!$A53)+SUMPRODUCT(($A62:A62&lt;&gt;"")*LEN($A62:A62))+SUMPRODUCT(($A62:A62&lt;&gt;"")*1)),""))),"")</f>
        <v/>
      </c>
      <c r="C62" s="16" t="str">
        <f>IFERROR(MID(SUBSTITUTE(Données!$A53,LEFT(Données!$A53,SEARCH($B62,Données!$A53)+SUMPRODUCT(($B62:B62&lt;&gt;"")*LEN($B62:B62))+SUMPRODUCT(($B62:B62&lt;&gt;"")*1)-1),""),1,SEARCH("\",SUBSTITUTE(Données!$A53,LEFT(Données!$A53,SEARCH($B62,Données!$A53)+SUMPRODUCT(($B62:B62&lt;&gt;"")*LEN($B62:B62))+SUMPRODUCT(($B62:B62&lt;&gt;"")*1)),""))),"")</f>
        <v/>
      </c>
      <c r="D62" s="16" t="str">
        <f>IFERROR(MID(SUBSTITUTE(Données!$A53,LEFT(Données!$A53,SEARCH($B62,Données!$A53)+SUMPRODUCT(($B62:C62&lt;&gt;"")*LEN($B62:C62))+SUMPRODUCT(($B62:C62&lt;&gt;"")*1)-1),""),1,SEARCH("\",SUBSTITUTE(Données!$A53,LEFT(Données!$A53,SEARCH($B62,Données!$A53)+SUMPRODUCT(($B62:C62&lt;&gt;"")*LEN($B62:C62))+SUMPRODUCT(($B62:C62&lt;&gt;"")*1)),""))),"")</f>
        <v/>
      </c>
      <c r="E62" s="16" t="str">
        <f>IFERROR(MID(SUBSTITUTE(Données!$A53,LEFT(Données!$A53,SEARCH($B62,Données!$A53)+SUMPRODUCT(($B62:D62&lt;&gt;"")*LEN($B62:D62))+SUMPRODUCT(($B62:D62&lt;&gt;"")*1)-1),""),1,SEARCH("\",SUBSTITUTE(Données!$A53,LEFT(Données!$A53,SEARCH($B62,Données!$A53)+SUMPRODUCT(($B62:D62&lt;&gt;"")*LEN($B62:D62))+SUMPRODUCT(($B62:D62&lt;&gt;"")*1)),""))),"")</f>
        <v/>
      </c>
      <c r="F62" s="16" t="str">
        <f>IFERROR(MID(SUBSTITUTE(Données!$A53,LEFT(Données!$A53,SEARCH($B62,Données!$A53)+SUMPRODUCT(($B62:E62&lt;&gt;"")*LEN($B62:E62))+SUMPRODUCT(($B62:E62&lt;&gt;"")*1)-1),""),1,SEARCH("\",SUBSTITUTE(Données!$A53,LEFT(Données!$A53,SEARCH($B62,Données!$A53)+SUMPRODUCT(($B62:E62&lt;&gt;"")*LEN($B62:E62))+SUMPRODUCT(($B62:E62&lt;&gt;"")*1)),""))),"")</f>
        <v/>
      </c>
      <c r="G62" s="16" t="str">
        <f>IFERROR(MID(SUBSTITUTE(Données!$A53,LEFT(Données!$A53,SEARCH($B62,Données!$A53)+SUMPRODUCT(($B62:F62&lt;&gt;"")*LEN($B62:F62))+SUMPRODUCT(($B62:F62&lt;&gt;"")*1)-1),""),1,SEARCH("\",SUBSTITUTE(Données!$A53,LEFT(Données!$A53,SEARCH($B62,Données!$A53)+SUMPRODUCT(($B62:F62&lt;&gt;"")*LEN($B62:F62))+SUMPRODUCT(($B62:F62&lt;&gt;"")*1)),""))),"")</f>
        <v/>
      </c>
      <c r="H62" s="16" t="str">
        <f>IFERROR(MID(SUBSTITUTE(Données!$A53,LEFT(Données!$A53,SEARCH($B62,Données!$A53)+SUMPRODUCT(($B62:G62&lt;&gt;"")*LEN($B62:G62))+SUMPRODUCT(($B62:G62&lt;&gt;"")*1)-1),""),1,SEARCH("\",SUBSTITUTE(Données!$A53,LEFT(Données!$A53,SEARCH($B62,Données!$A53)+SUMPRODUCT(($B62:G62&lt;&gt;"")*LEN($B62:G62))+SUMPRODUCT(($B62:G62&lt;&gt;"")*1)),""))),"")</f>
        <v/>
      </c>
      <c r="I62" s="16" t="str">
        <f>IFERROR(MID(SUBSTITUTE(Données!$A53,LEFT(Données!$A53,SEARCH($B62,Données!$A53)+SUMPRODUCT(($B62:H62&lt;&gt;"")*LEN($B62:H62))+SUMPRODUCT(($B62:H62&lt;&gt;"")*1)-1),""),1,SEARCH("\",SUBSTITUTE(Données!$A53,LEFT(Données!$A53,SEARCH($B62,Données!$A53)+SUMPRODUCT(($B62:H62&lt;&gt;"")*LEN($B62:H62))+SUMPRODUCT(($B62:H62&lt;&gt;"")*1)),""))),"")</f>
        <v/>
      </c>
      <c r="J62" s="16" t="str">
        <f>IFERROR(MID(SUBSTITUTE(Données!$A53,LEFT(Données!$A53,SEARCH($B62,Données!$A53)+SUMPRODUCT(($B62:I62&lt;&gt;"")*LEN($B62:I62))+SUMPRODUCT(($B62:I62&lt;&gt;"")*1)-1),""),1,SEARCH("\",SUBSTITUTE(Données!$A53,LEFT(Données!$A53,SEARCH($B62,Données!$A53)+SUMPRODUCT(($B62:I62&lt;&gt;"")*LEN($B62:I62))+SUMPRODUCT(($B62:I62&lt;&gt;"")*1)),""))),"")</f>
        <v/>
      </c>
      <c r="K62" s="16" t="str">
        <f>IFERROR(MID(SUBSTITUTE(Données!$A53,LEFT(Données!$A53,SEARCH($B62,Données!$A53)+SUMPRODUCT(($B62:J62&lt;&gt;"")*LEN($B62:J62))+SUMPRODUCT(($B62:J62&lt;&gt;"")*1)-1),""),1,SEARCH("\",SUBSTITUTE(Données!$A53,LEFT(Données!$A53,SEARCH($B62,Données!$A53)+SUMPRODUCT(($B62:J62&lt;&gt;"")*LEN($B62:J62))+SUMPRODUCT(($B62:J62&lt;&gt;"")*1)),""))),"")</f>
        <v/>
      </c>
      <c r="L62" s="16" t="str">
        <f>IFERROR(MID(SUBSTITUTE(Données!$A53,LEFT(Données!$A53,SEARCH($B62,Données!$A53)+SUMPRODUCT(($B62:K62&lt;&gt;"")*LEN($B62:K62))+SUMPRODUCT(($B62:K62&lt;&gt;"")*1)-1),""),1,SEARCH("\",SUBSTITUTE(Données!$A53,LEFT(Données!$A53,SEARCH($B62,Données!$A53)+SUMPRODUCT(($B62:K62&lt;&gt;"")*LEN($B62:K62))+SUMPRODUCT(($B62:K62&lt;&gt;"")*1)),""))),"")</f>
        <v/>
      </c>
      <c r="M62" s="16" t="str">
        <f>IFERROR(MID(SUBSTITUTE(Données!$A53,LEFT(Données!$A53,SEARCH($B62,Données!$A53)+SUMPRODUCT(($B62:L62&lt;&gt;"")*LEN($B62:L62))+SUMPRODUCT(($B62:L62&lt;&gt;"")*1)-1),""),1,SEARCH("\",SUBSTITUTE(Données!$A53,LEFT(Données!$A53,SEARCH($B62,Données!$A53)+SUMPRODUCT(($B62:L62&lt;&gt;"")*LEN($B62:L62))+SUMPRODUCT(($B62:L62&lt;&gt;"")*1)),""))),"")</f>
        <v/>
      </c>
      <c r="N62" s="16" t="str">
        <f>IFERROR(MID(SUBSTITUTE(Données!$A53,LEFT(Données!$A53,SEARCH($B62,Données!$A53)+SUMPRODUCT(($B62:M62&lt;&gt;"")*LEN($B62:M62))+SUMPRODUCT(($B62:M62&lt;&gt;"")*1)-1),""),1,SEARCH("\",SUBSTITUTE(Données!$A53,LEFT(Données!$A53,SEARCH($B62,Données!$A53)+SUMPRODUCT(($B62:M62&lt;&gt;"")*LEN($B62:M62))+SUMPRODUCT(($B62:M62&lt;&gt;"")*1)),""))),"")</f>
        <v/>
      </c>
      <c r="O62" s="16" t="str">
        <f>IFERROR(MID(SUBSTITUTE(Données!$A53,LEFT(Données!$A53,SEARCH($B62,Données!$A53)+SUMPRODUCT(($B62:N62&lt;&gt;"")*LEN($B62:N62))+SUMPRODUCT(($B62:N62&lt;&gt;"")*1)-1),""),1,SEARCH("\",SUBSTITUTE(Données!$A53,LEFT(Données!$A53,SEARCH($B62,Données!$A53)+SUMPRODUCT(($B62:N62&lt;&gt;"")*LEN($B62:N62))+SUMPRODUCT(($B62:N62&lt;&gt;"")*1)),""))),"")</f>
        <v/>
      </c>
      <c r="P62" s="16" t="str">
        <f>IFERROR(MID(SUBSTITUTE(Données!$A53,LEFT(Données!$A53,SEARCH($B62,Données!$A53)+SUMPRODUCT(($B62:O62&lt;&gt;"")*LEN($B62:O62))+SUMPRODUCT(($B62:O62&lt;&gt;"")*1)-1),""),1,SEARCH("\",SUBSTITUTE(Données!$A53,LEFT(Données!$A53,SEARCH($B62,Données!$A53)+SUMPRODUCT(($B62:O62&lt;&gt;"")*LEN($B62:O62))+SUMPRODUCT(($B62:O62&lt;&gt;"")*1)),""))),"")</f>
        <v/>
      </c>
      <c r="Q62" s="16" t="str">
        <f>IFERROR(MID(SUBSTITUTE(Données!$A53,LEFT(Données!$A53,SEARCH($B62,Données!$A53)+SUMPRODUCT(($B62:P62&lt;&gt;"")*LEN($B62:P62))+SUMPRODUCT(($B62:P62&lt;&gt;"")*1)-1),""),1,SEARCH("\",SUBSTITUTE(Données!$A53,LEFT(Données!$A53,SEARCH($B62,Données!$A53)+SUMPRODUCT(($B62:P62&lt;&gt;"")*LEN($B62:P62))+SUMPRODUCT(($B62:P62&lt;&gt;"")*1)),""))),"")</f>
        <v/>
      </c>
      <c r="R62" s="16" t="str">
        <f>IFERROR(MID(SUBSTITUTE(Données!$A53,LEFT(Données!$A53,SEARCH($B62,Données!$A53)+SUMPRODUCT(($B62:Q62&lt;&gt;"")*LEN($B62:Q62))+SUMPRODUCT(($B62:Q62&lt;&gt;"")*1)-1),""),1,SEARCH("\",SUBSTITUTE(Données!$A53,LEFT(Données!$A53,SEARCH($B62,Données!$A53)+SUMPRODUCT(($B62:Q62&lt;&gt;"")*LEN($B62:Q62))+SUMPRODUCT(($B62:Q62&lt;&gt;"")*1)),""))),"")</f>
        <v/>
      </c>
      <c r="S62" s="16" t="str">
        <f>IFERROR(MID(SUBSTITUTE(Données!$A53,LEFT(Données!$A53,SEARCH($B62,Données!$A53)+SUMPRODUCT(($B62:R62&lt;&gt;"")*LEN($B62:R62))+SUMPRODUCT(($B62:R62&lt;&gt;"")*1)-1),""),1,SEARCH("\",SUBSTITUTE(Données!$A53,LEFT(Données!$A53,SEARCH($B62,Données!$A53)+SUMPRODUCT(($B62:R62&lt;&gt;"")*LEN($B62:R62))+SUMPRODUCT(($B62:R62&lt;&gt;"")*1)),""))),"")</f>
        <v/>
      </c>
      <c r="T62" s="16" t="str">
        <f>IFERROR(MID(SUBSTITUTE(Données!$A53,LEFT(Données!$A53,SEARCH($B62,Données!$A53)+SUMPRODUCT(($B62:S62&lt;&gt;"")*LEN($B62:S62))+SUMPRODUCT(($B62:S62&lt;&gt;"")*1)-1),""),1,SEARCH("\",SUBSTITUTE(Données!$A53,LEFT(Données!$A53,SEARCH($B62,Données!$A53)+SUMPRODUCT(($B62:S62&lt;&gt;"")*LEN($B62:S62))+SUMPRODUCT(($B62:S62&lt;&gt;"")*1)),""))),"")</f>
        <v/>
      </c>
      <c r="U62" s="16" t="str">
        <f>IFERROR(MID(SUBSTITUTE(Données!$A53,LEFT(Données!$A53,SEARCH($B62,Données!$A53)+SUMPRODUCT(($B62:T62&lt;&gt;"")*LEN($B62:T62))+SUMPRODUCT(($B62:T62&lt;&gt;"")*1)-1),""),1,SEARCH("\",SUBSTITUTE(Données!$A53,LEFT(Données!$A53,SEARCH($B62,Données!$A53)+SUMPRODUCT(($B62:T62&lt;&gt;"")*LEN($B62:T62))+SUMPRODUCT(($B62:T62&lt;&gt;"")*1)),""))),"")</f>
        <v/>
      </c>
      <c r="V62" s="16" t="str">
        <f>IFERROR(MID(SUBSTITUTE(Données!$A53,LEFT(Données!$A53,SEARCH($B62,Données!$A53)+SUMPRODUCT(($B62:U62&lt;&gt;"")*LEN($B62:U62))+SUMPRODUCT(($B62:U62&lt;&gt;"")*1)-1),""),1,SEARCH("\",SUBSTITUTE(Données!$A53,LEFT(Données!$A53,SEARCH($B62,Données!$A53)+SUMPRODUCT(($B62:U62&lt;&gt;"")*LEN($B62:U62))+SUMPRODUCT(($B62:U62&lt;&gt;"")*1)),""))),"")</f>
        <v/>
      </c>
      <c r="W62" s="16" t="str">
        <f>IFERROR(MID(SUBSTITUTE(Données!$A53,LEFT(Données!$A53,SEARCH($B62,Données!$A53)+SUMPRODUCT(($B62:V62&lt;&gt;"")*LEN($B62:V62))+SUMPRODUCT(($B62:V62&lt;&gt;"")*1)-1),""),1,SEARCH("\",SUBSTITUTE(Données!$A53,LEFT(Données!$A53,SEARCH($B62,Données!$A53)+SUMPRODUCT(($B62:V62&lt;&gt;"")*LEN($B62:V62))+SUMPRODUCT(($B62:V62&lt;&gt;"")*1)),""))),"")</f>
        <v/>
      </c>
      <c r="X62" s="16" t="str">
        <f>IFERROR(MID(SUBSTITUTE(Données!$A53,LEFT(Données!$A53,SEARCH($B62,Données!$A53)+SUMPRODUCT(($B62:W62&lt;&gt;"")*LEN($B62:W62))+SUMPRODUCT(($B62:W62&lt;&gt;"")*1)-1),""),1,SEARCH("\",SUBSTITUTE(Données!$A53,LEFT(Données!$A53,SEARCH($B62,Données!$A53)+SUMPRODUCT(($B62:W62&lt;&gt;"")*LEN($B62:W62))+SUMPRODUCT(($B62:W62&lt;&gt;"")*1)),""))),"")</f>
        <v/>
      </c>
      <c r="Y62" s="16" t="str">
        <f>IFERROR(MID(SUBSTITUTE(Données!$A53,LEFT(Données!$A53,SEARCH($B62,Données!$A53)+SUMPRODUCT(($B62:X62&lt;&gt;"")*LEN($B62:X62))+SUMPRODUCT(($B62:X62&lt;&gt;"")*1)-1),""),1,SEARCH("\",SUBSTITUTE(Données!$A53,LEFT(Données!$A53,SEARCH($B62,Données!$A53)+SUMPRODUCT(($B62:X62&lt;&gt;"")*LEN($B62:X62))+SUMPRODUCT(($B62:X62&lt;&gt;"")*1)),""))),"")</f>
        <v/>
      </c>
      <c r="Z62" s="4"/>
      <c r="AA62" s="4"/>
      <c r="AB62" s="16" t="str">
        <f>IF(ISBLANK(Données!B53)," ",Données!B53)</f>
        <v xml:space="preserve"> </v>
      </c>
      <c r="AC62" s="16">
        <f t="shared" si="7"/>
        <v>-1</v>
      </c>
      <c r="AD62" s="16">
        <f>IF(ISBLANK(AB62),’ ‘,LEN(AB62))</f>
        <v>1</v>
      </c>
      <c r="AE62" s="16">
        <f t="shared" si="8"/>
        <v>0</v>
      </c>
      <c r="AF62" s="16" t="str">
        <f t="shared" si="5"/>
        <v/>
      </c>
      <c r="AG62" s="16" t="str">
        <f t="shared" si="6"/>
        <v>OK</v>
      </c>
      <c r="AH62" s="16">
        <f>IF(ISBLANK(AE62-128),’ ‘,AE62-128)</f>
        <v>-128</v>
      </c>
      <c r="AI62" s="16" t="str">
        <f>IF(ISBLANK(Données!C53)," ",Données!C53)</f>
        <v xml:space="preserve"> </v>
      </c>
      <c r="AJ62" s="8" t="str">
        <f>IF(ISBLANK(Données!D53)," ",Données!D53)</f>
        <v xml:space="preserve"> </v>
      </c>
      <c r="AK62" s="16" t="str">
        <f>IF(ISBLANK(Données!E53)," ",Données!E53)</f>
        <v xml:space="preserve"> </v>
      </c>
      <c r="AL62" s="8" t="str">
        <f>IF(ISBLANK(Données!F53)," ",Données!F53)</f>
        <v xml:space="preserve"> </v>
      </c>
      <c r="AM62" s="16" t="str">
        <f>IF(ISBLANK(Données!G53)," ",Données!G53)</f>
        <v xml:space="preserve"> </v>
      </c>
      <c r="AN62" s="16" t="str">
        <f>IF(ISBLANK(Données!H53)," ",Données!H53)</f>
        <v xml:space="preserve"> </v>
      </c>
      <c r="AO62" s="16" t="str">
        <f>IF(ISBLANK(Données!I53)," ",Données!I53)</f>
        <v xml:space="preserve"> </v>
      </c>
      <c r="AP62" s="4" t="str">
        <f>IF(ISBLANK(Données!J53)," ",Données!J53)</f>
        <v xml:space="preserve"> </v>
      </c>
    </row>
    <row r="63" spans="1:42" x14ac:dyDescent="0.25">
      <c r="B63" s="16" t="str">
        <f>IFERROR(MID(SUBSTITUTE(Données!$A54,LEFT(Données!$A54,SEARCH($A63,Données!$A54)+SUMPRODUCT(($A63:A63&lt;&gt;"")*LEN($A63:A63))+SUMPRODUCT(($A63:A63&lt;&gt;"")*1)-1),""),1,SEARCH("\",SUBSTITUTE(Données!$A54,LEFT(Données!$A54,SEARCH($A63,Données!$A54)+SUMPRODUCT(($A63:A63&lt;&gt;"")*LEN($A63:A63))+SUMPRODUCT(($A63:A63&lt;&gt;"")*1)),""))),"")</f>
        <v/>
      </c>
      <c r="C63" s="16" t="str">
        <f>IFERROR(MID(SUBSTITUTE(Données!$A54,LEFT(Données!$A54,SEARCH($B63,Données!$A54)+SUMPRODUCT(($B63:B63&lt;&gt;"")*LEN($B63:B63))+SUMPRODUCT(($B63:B63&lt;&gt;"")*1)-1),""),1,SEARCH("\",SUBSTITUTE(Données!$A54,LEFT(Données!$A54,SEARCH($B63,Données!$A54)+SUMPRODUCT(($B63:B63&lt;&gt;"")*LEN($B63:B63))+SUMPRODUCT(($B63:B63&lt;&gt;"")*1)),""))),"")</f>
        <v/>
      </c>
      <c r="D63" s="16" t="str">
        <f>IFERROR(MID(SUBSTITUTE(Données!$A54,LEFT(Données!$A54,SEARCH($B63,Données!$A54)+SUMPRODUCT(($B63:C63&lt;&gt;"")*LEN($B63:C63))+SUMPRODUCT(($B63:C63&lt;&gt;"")*1)-1),""),1,SEARCH("\",SUBSTITUTE(Données!$A54,LEFT(Données!$A54,SEARCH($B63,Données!$A54)+SUMPRODUCT(($B63:C63&lt;&gt;"")*LEN($B63:C63))+SUMPRODUCT(($B63:C63&lt;&gt;"")*1)),""))),"")</f>
        <v/>
      </c>
      <c r="E63" s="16" t="str">
        <f>IFERROR(MID(SUBSTITUTE(Données!$A54,LEFT(Données!$A54,SEARCH($B63,Données!$A54)+SUMPRODUCT(($B63:D63&lt;&gt;"")*LEN($B63:D63))+SUMPRODUCT(($B63:D63&lt;&gt;"")*1)-1),""),1,SEARCH("\",SUBSTITUTE(Données!$A54,LEFT(Données!$A54,SEARCH($B63,Données!$A54)+SUMPRODUCT(($B63:D63&lt;&gt;"")*LEN($B63:D63))+SUMPRODUCT(($B63:D63&lt;&gt;"")*1)),""))),"")</f>
        <v/>
      </c>
      <c r="F63" s="16" t="str">
        <f>IFERROR(MID(SUBSTITUTE(Données!$A54,LEFT(Données!$A54,SEARCH($B63,Données!$A54)+SUMPRODUCT(($B63:E63&lt;&gt;"")*LEN($B63:E63))+SUMPRODUCT(($B63:E63&lt;&gt;"")*1)-1),""),1,SEARCH("\",SUBSTITUTE(Données!$A54,LEFT(Données!$A54,SEARCH($B63,Données!$A54)+SUMPRODUCT(($B63:E63&lt;&gt;"")*LEN($B63:E63))+SUMPRODUCT(($B63:E63&lt;&gt;"")*1)),""))),"")</f>
        <v/>
      </c>
      <c r="G63" s="16" t="str">
        <f>IFERROR(MID(SUBSTITUTE(Données!$A54,LEFT(Données!$A54,SEARCH($B63,Données!$A54)+SUMPRODUCT(($B63:F63&lt;&gt;"")*LEN($B63:F63))+SUMPRODUCT(($B63:F63&lt;&gt;"")*1)-1),""),1,SEARCH("\",SUBSTITUTE(Données!$A54,LEFT(Données!$A54,SEARCH($B63,Données!$A54)+SUMPRODUCT(($B63:F63&lt;&gt;"")*LEN($B63:F63))+SUMPRODUCT(($B63:F63&lt;&gt;"")*1)),""))),"")</f>
        <v/>
      </c>
      <c r="H63" s="16" t="str">
        <f>IFERROR(MID(SUBSTITUTE(Données!$A54,LEFT(Données!$A54,SEARCH($B63,Données!$A54)+SUMPRODUCT(($B63:G63&lt;&gt;"")*LEN($B63:G63))+SUMPRODUCT(($B63:G63&lt;&gt;"")*1)-1),""),1,SEARCH("\",SUBSTITUTE(Données!$A54,LEFT(Données!$A54,SEARCH($B63,Données!$A54)+SUMPRODUCT(($B63:G63&lt;&gt;"")*LEN($B63:G63))+SUMPRODUCT(($B63:G63&lt;&gt;"")*1)),""))),"")</f>
        <v/>
      </c>
      <c r="I63" s="16" t="str">
        <f>IFERROR(MID(SUBSTITUTE(Données!$A54,LEFT(Données!$A54,SEARCH($B63,Données!$A54)+SUMPRODUCT(($B63:H63&lt;&gt;"")*LEN($B63:H63))+SUMPRODUCT(($B63:H63&lt;&gt;"")*1)-1),""),1,SEARCH("\",SUBSTITUTE(Données!$A54,LEFT(Données!$A54,SEARCH($B63,Données!$A54)+SUMPRODUCT(($B63:H63&lt;&gt;"")*LEN($B63:H63))+SUMPRODUCT(($B63:H63&lt;&gt;"")*1)),""))),"")</f>
        <v/>
      </c>
      <c r="J63" s="16" t="str">
        <f>IFERROR(MID(SUBSTITUTE(Données!$A54,LEFT(Données!$A54,SEARCH($B63,Données!$A54)+SUMPRODUCT(($B63:I63&lt;&gt;"")*LEN($B63:I63))+SUMPRODUCT(($B63:I63&lt;&gt;"")*1)-1),""),1,SEARCH("\",SUBSTITUTE(Données!$A54,LEFT(Données!$A54,SEARCH($B63,Données!$A54)+SUMPRODUCT(($B63:I63&lt;&gt;"")*LEN($B63:I63))+SUMPRODUCT(($B63:I63&lt;&gt;"")*1)),""))),"")</f>
        <v/>
      </c>
      <c r="K63" s="16" t="str">
        <f>IFERROR(MID(SUBSTITUTE(Données!$A54,LEFT(Données!$A54,SEARCH($B63,Données!$A54)+SUMPRODUCT(($B63:J63&lt;&gt;"")*LEN($B63:J63))+SUMPRODUCT(($B63:J63&lt;&gt;"")*1)-1),""),1,SEARCH("\",SUBSTITUTE(Données!$A54,LEFT(Données!$A54,SEARCH($B63,Données!$A54)+SUMPRODUCT(($B63:J63&lt;&gt;"")*LEN($B63:J63))+SUMPRODUCT(($B63:J63&lt;&gt;"")*1)),""))),"")</f>
        <v/>
      </c>
      <c r="L63" s="16" t="str">
        <f>IFERROR(MID(SUBSTITUTE(Données!$A54,LEFT(Données!$A54,SEARCH($B63,Données!$A54)+SUMPRODUCT(($B63:K63&lt;&gt;"")*LEN($B63:K63))+SUMPRODUCT(($B63:K63&lt;&gt;"")*1)-1),""),1,SEARCH("\",SUBSTITUTE(Données!$A54,LEFT(Données!$A54,SEARCH($B63,Données!$A54)+SUMPRODUCT(($B63:K63&lt;&gt;"")*LEN($B63:K63))+SUMPRODUCT(($B63:K63&lt;&gt;"")*1)),""))),"")</f>
        <v/>
      </c>
      <c r="M63" s="16" t="str">
        <f>IFERROR(MID(SUBSTITUTE(Données!$A54,LEFT(Données!$A54,SEARCH($B63,Données!$A54)+SUMPRODUCT(($B63:L63&lt;&gt;"")*LEN($B63:L63))+SUMPRODUCT(($B63:L63&lt;&gt;"")*1)-1),""),1,SEARCH("\",SUBSTITUTE(Données!$A54,LEFT(Données!$A54,SEARCH($B63,Données!$A54)+SUMPRODUCT(($B63:L63&lt;&gt;"")*LEN($B63:L63))+SUMPRODUCT(($B63:L63&lt;&gt;"")*1)),""))),"")</f>
        <v/>
      </c>
      <c r="N63" s="16" t="str">
        <f>IFERROR(MID(SUBSTITUTE(Données!$A54,LEFT(Données!$A54,SEARCH($B63,Données!$A54)+SUMPRODUCT(($B63:M63&lt;&gt;"")*LEN($B63:M63))+SUMPRODUCT(($B63:M63&lt;&gt;"")*1)-1),""),1,SEARCH("\",SUBSTITUTE(Données!$A54,LEFT(Données!$A54,SEARCH($B63,Données!$A54)+SUMPRODUCT(($B63:M63&lt;&gt;"")*LEN($B63:M63))+SUMPRODUCT(($B63:M63&lt;&gt;"")*1)),""))),"")</f>
        <v/>
      </c>
      <c r="O63" s="16" t="str">
        <f>IFERROR(MID(SUBSTITUTE(Données!$A54,LEFT(Données!$A54,SEARCH($B63,Données!$A54)+SUMPRODUCT(($B63:N63&lt;&gt;"")*LEN($B63:N63))+SUMPRODUCT(($B63:N63&lt;&gt;"")*1)-1),""),1,SEARCH("\",SUBSTITUTE(Données!$A54,LEFT(Données!$A54,SEARCH($B63,Données!$A54)+SUMPRODUCT(($B63:N63&lt;&gt;"")*LEN($B63:N63))+SUMPRODUCT(($B63:N63&lt;&gt;"")*1)),""))),"")</f>
        <v/>
      </c>
      <c r="P63" s="16" t="str">
        <f>IFERROR(MID(SUBSTITUTE(Données!$A54,LEFT(Données!$A54,SEARCH($B63,Données!$A54)+SUMPRODUCT(($B63:O63&lt;&gt;"")*LEN($B63:O63))+SUMPRODUCT(($B63:O63&lt;&gt;"")*1)-1),""),1,SEARCH("\",SUBSTITUTE(Données!$A54,LEFT(Données!$A54,SEARCH($B63,Données!$A54)+SUMPRODUCT(($B63:O63&lt;&gt;"")*LEN($B63:O63))+SUMPRODUCT(($B63:O63&lt;&gt;"")*1)),""))),"")</f>
        <v/>
      </c>
      <c r="Q63" s="16" t="str">
        <f>IFERROR(MID(SUBSTITUTE(Données!$A54,LEFT(Données!$A54,SEARCH($B63,Données!$A54)+SUMPRODUCT(($B63:P63&lt;&gt;"")*LEN($B63:P63))+SUMPRODUCT(($B63:P63&lt;&gt;"")*1)-1),""),1,SEARCH("\",SUBSTITUTE(Données!$A54,LEFT(Données!$A54,SEARCH($B63,Données!$A54)+SUMPRODUCT(($B63:P63&lt;&gt;"")*LEN($B63:P63))+SUMPRODUCT(($B63:P63&lt;&gt;"")*1)),""))),"")</f>
        <v/>
      </c>
      <c r="R63" s="16" t="str">
        <f>IFERROR(MID(SUBSTITUTE(Données!$A54,LEFT(Données!$A54,SEARCH($B63,Données!$A54)+SUMPRODUCT(($B63:Q63&lt;&gt;"")*LEN($B63:Q63))+SUMPRODUCT(($B63:Q63&lt;&gt;"")*1)-1),""),1,SEARCH("\",SUBSTITUTE(Données!$A54,LEFT(Données!$A54,SEARCH($B63,Données!$A54)+SUMPRODUCT(($B63:Q63&lt;&gt;"")*LEN($B63:Q63))+SUMPRODUCT(($B63:Q63&lt;&gt;"")*1)),""))),"")</f>
        <v/>
      </c>
      <c r="S63" s="16" t="str">
        <f>IFERROR(MID(SUBSTITUTE(Données!$A54,LEFT(Données!$A54,SEARCH($B63,Données!$A54)+SUMPRODUCT(($B63:R63&lt;&gt;"")*LEN($B63:R63))+SUMPRODUCT(($B63:R63&lt;&gt;"")*1)-1),""),1,SEARCH("\",SUBSTITUTE(Données!$A54,LEFT(Données!$A54,SEARCH($B63,Données!$A54)+SUMPRODUCT(($B63:R63&lt;&gt;"")*LEN($B63:R63))+SUMPRODUCT(($B63:R63&lt;&gt;"")*1)),""))),"")</f>
        <v/>
      </c>
      <c r="T63" s="16" t="str">
        <f>IFERROR(MID(SUBSTITUTE(Données!$A54,LEFT(Données!$A54,SEARCH($B63,Données!$A54)+SUMPRODUCT(($B63:S63&lt;&gt;"")*LEN($B63:S63))+SUMPRODUCT(($B63:S63&lt;&gt;"")*1)-1),""),1,SEARCH("\",SUBSTITUTE(Données!$A54,LEFT(Données!$A54,SEARCH($B63,Données!$A54)+SUMPRODUCT(($B63:S63&lt;&gt;"")*LEN($B63:S63))+SUMPRODUCT(($B63:S63&lt;&gt;"")*1)),""))),"")</f>
        <v/>
      </c>
      <c r="U63" s="16" t="str">
        <f>IFERROR(MID(SUBSTITUTE(Données!$A54,LEFT(Données!$A54,SEARCH($B63,Données!$A54)+SUMPRODUCT(($B63:T63&lt;&gt;"")*LEN($B63:T63))+SUMPRODUCT(($B63:T63&lt;&gt;"")*1)-1),""),1,SEARCH("\",SUBSTITUTE(Données!$A54,LEFT(Données!$A54,SEARCH($B63,Données!$A54)+SUMPRODUCT(($B63:T63&lt;&gt;"")*LEN($B63:T63))+SUMPRODUCT(($B63:T63&lt;&gt;"")*1)),""))),"")</f>
        <v/>
      </c>
      <c r="V63" s="16" t="str">
        <f>IFERROR(MID(SUBSTITUTE(Données!$A54,LEFT(Données!$A54,SEARCH($B63,Données!$A54)+SUMPRODUCT(($B63:U63&lt;&gt;"")*LEN($B63:U63))+SUMPRODUCT(($B63:U63&lt;&gt;"")*1)-1),""),1,SEARCH("\",SUBSTITUTE(Données!$A54,LEFT(Données!$A54,SEARCH($B63,Données!$A54)+SUMPRODUCT(($B63:U63&lt;&gt;"")*LEN($B63:U63))+SUMPRODUCT(($B63:U63&lt;&gt;"")*1)),""))),"")</f>
        <v/>
      </c>
      <c r="W63" s="16" t="str">
        <f>IFERROR(MID(SUBSTITUTE(Données!$A54,LEFT(Données!$A54,SEARCH($B63,Données!$A54)+SUMPRODUCT(($B63:V63&lt;&gt;"")*LEN($B63:V63))+SUMPRODUCT(($B63:V63&lt;&gt;"")*1)-1),""),1,SEARCH("\",SUBSTITUTE(Données!$A54,LEFT(Données!$A54,SEARCH($B63,Données!$A54)+SUMPRODUCT(($B63:V63&lt;&gt;"")*LEN($B63:V63))+SUMPRODUCT(($B63:V63&lt;&gt;"")*1)),""))),"")</f>
        <v/>
      </c>
      <c r="X63" s="16" t="str">
        <f>IFERROR(MID(SUBSTITUTE(Données!$A54,LEFT(Données!$A54,SEARCH($B63,Données!$A54)+SUMPRODUCT(($B63:W63&lt;&gt;"")*LEN($B63:W63))+SUMPRODUCT(($B63:W63&lt;&gt;"")*1)-1),""),1,SEARCH("\",SUBSTITUTE(Données!$A54,LEFT(Données!$A54,SEARCH($B63,Données!$A54)+SUMPRODUCT(($B63:W63&lt;&gt;"")*LEN($B63:W63))+SUMPRODUCT(($B63:W63&lt;&gt;"")*1)),""))),"")</f>
        <v/>
      </c>
      <c r="Y63" s="16" t="str">
        <f>IFERROR(MID(SUBSTITUTE(Données!$A54,LEFT(Données!$A54,SEARCH($B63,Données!$A54)+SUMPRODUCT(($B63:X63&lt;&gt;"")*LEN($B63:X63))+SUMPRODUCT(($B63:X63&lt;&gt;"")*1)-1),""),1,SEARCH("\",SUBSTITUTE(Données!$A54,LEFT(Données!$A54,SEARCH($B63,Données!$A54)+SUMPRODUCT(($B63:X63&lt;&gt;"")*LEN($B63:X63))+SUMPRODUCT(($B63:X63&lt;&gt;"")*1)),""))),"")</f>
        <v/>
      </c>
      <c r="Z63" s="4"/>
      <c r="AA63" s="4"/>
      <c r="AB63" s="16" t="str">
        <f>IF(ISBLANK(Données!B54)," ",Données!B54)</f>
        <v xml:space="preserve"> </v>
      </c>
      <c r="AC63" s="16">
        <f t="shared" si="7"/>
        <v>-1</v>
      </c>
      <c r="AD63" s="16">
        <f>IF(ISBLANK(AB63),’ ‘,LEN(AB63))</f>
        <v>1</v>
      </c>
      <c r="AE63" s="16">
        <f t="shared" si="8"/>
        <v>0</v>
      </c>
      <c r="AF63" s="16" t="str">
        <f t="shared" si="5"/>
        <v/>
      </c>
      <c r="AG63" s="16" t="str">
        <f t="shared" si="6"/>
        <v>OK</v>
      </c>
      <c r="AH63" s="16">
        <f>IF(ISBLANK(AE63-128),’ ‘,AE63-128)</f>
        <v>-128</v>
      </c>
      <c r="AI63" s="16" t="str">
        <f>IF(ISBLANK(Données!C54)," ",Données!C54)</f>
        <v xml:space="preserve"> </v>
      </c>
      <c r="AJ63" s="8" t="str">
        <f>IF(ISBLANK(Données!D54)," ",Données!D54)</f>
        <v xml:space="preserve"> </v>
      </c>
      <c r="AK63" s="16" t="str">
        <f>IF(ISBLANK(Données!E54)," ",Données!E54)</f>
        <v xml:space="preserve"> </v>
      </c>
      <c r="AL63" s="8" t="str">
        <f>IF(ISBLANK(Données!F54)," ",Données!F54)</f>
        <v xml:space="preserve"> </v>
      </c>
      <c r="AM63" s="16" t="str">
        <f>IF(ISBLANK(Données!G54)," ",Données!G54)</f>
        <v xml:space="preserve"> </v>
      </c>
      <c r="AN63" s="16" t="str">
        <f>IF(ISBLANK(Données!H54)," ",Données!H54)</f>
        <v xml:space="preserve"> </v>
      </c>
      <c r="AO63" s="16" t="str">
        <f>IF(ISBLANK(Données!I54)," ",Données!I54)</f>
        <v xml:space="preserve"> </v>
      </c>
      <c r="AP63" s="4" t="str">
        <f>IF(ISBLANK(Données!J54)," ",Données!J54)</f>
        <v xml:space="preserve"> 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449C3266-E479-4442-935B-5E4450EA5339}">
            <xm:f>NOT(ISERROR(SEARCH($AG$6,AG17)))</xm:f>
            <xm:f>$AG$6</xm:f>
            <x14:dxf>
              <fill>
                <patternFill>
                  <bgColor rgb="FFFF0000"/>
                </patternFill>
              </fill>
            </x14:dxf>
          </x14:cfRule>
          <x14:cfRule type="containsText" priority="4" operator="containsText" id="{B1056DBF-6A1B-48F0-8F48-3028F3AAE68F}">
            <xm:f>NOT(ISERROR(SEARCH($AG$7,AG17)))</xm:f>
            <xm:f>$AG$7</xm:f>
            <x14:dxf>
              <fill>
                <patternFill>
                  <bgColor rgb="FF92D050"/>
                </patternFill>
              </fill>
            </x14:dxf>
          </x14:cfRule>
          <xm:sqref>AG17:AG63</xm:sqref>
        </x14:conditionalFormatting>
        <x14:conditionalFormatting xmlns:xm="http://schemas.microsoft.com/office/excel/2006/main">
          <x14:cfRule type="containsText" priority="1" operator="containsText" id="{3EF163CB-6243-488D-97BB-07924A3662AB}">
            <xm:f>NOT(ISERROR(SEARCH($AO$6,AO11)))</xm:f>
            <xm:f>$AO$6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79139892-7FDE-46D4-AD27-16A665787A04}">
            <xm:f>NOT(ISERROR(SEARCH($AO$7,AO11)))</xm:f>
            <xm:f>$AO$7</xm:f>
            <x14:dxf>
              <fill>
                <patternFill>
                  <bgColor rgb="FF92D050"/>
                </patternFill>
              </fill>
            </x14:dxf>
          </x14:cfRule>
          <xm:sqref>AO11:AO63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8:D31"/>
  <sheetViews>
    <sheetView topLeftCell="A8" zoomScale="85" zoomScaleNormal="85" workbookViewId="0">
      <selection activeCell="C10" sqref="C10"/>
    </sheetView>
  </sheetViews>
  <sheetFormatPr baseColWidth="10" defaultRowHeight="15" x14ac:dyDescent="0.25"/>
  <cols>
    <col min="1" max="1" width="24.85546875" bestFit="1" customWidth="1"/>
    <col min="2" max="2" width="20.42578125" bestFit="1" customWidth="1"/>
    <col min="3" max="3" width="8.140625" bestFit="1" customWidth="1"/>
  </cols>
  <sheetData>
    <row r="8" spans="1:4" x14ac:dyDescent="0.25">
      <c r="A8" t="s">
        <v>33</v>
      </c>
    </row>
    <row r="10" spans="1:4" x14ac:dyDescent="0.25">
      <c r="B10" t="s">
        <v>30</v>
      </c>
      <c r="C10">
        <f>COUNTIF('Résultat souhaité'!AG:AG,"OK")</f>
        <v>53</v>
      </c>
      <c r="D10" s="10">
        <f>(C31/C10)</f>
        <v>0.28301886792452829</v>
      </c>
    </row>
    <row r="11" spans="1:4" x14ac:dyDescent="0.25">
      <c r="B11" t="s">
        <v>31</v>
      </c>
      <c r="C11">
        <f>COUNTIF('Résultat souhaité'!AG:AG,"NOK")</f>
        <v>2</v>
      </c>
      <c r="D11" s="10">
        <f>(C11/C31)</f>
        <v>0.13333333333333333</v>
      </c>
    </row>
    <row r="12" spans="1:4" x14ac:dyDescent="0.25">
      <c r="B12" t="s">
        <v>36</v>
      </c>
      <c r="C12">
        <f>COUNTIF(Données!D:D,"/")</f>
        <v>0</v>
      </c>
    </row>
    <row r="15" spans="1:4" x14ac:dyDescent="0.25">
      <c r="A15" t="s">
        <v>32</v>
      </c>
    </row>
    <row r="17" spans="2:3" x14ac:dyDescent="0.25">
      <c r="B17" t="s">
        <v>17</v>
      </c>
      <c r="C17">
        <f>COUNTIF('Résultat souhaité'!AM:AM,"Document")</f>
        <v>0</v>
      </c>
    </row>
    <row r="18" spans="2:3" x14ac:dyDescent="0.25">
      <c r="B18" t="s">
        <v>10</v>
      </c>
      <c r="C18">
        <f>COUNTIF('Résultat souhaité'!AM:AM,"Enterprise Workspace")</f>
        <v>1</v>
      </c>
    </row>
    <row r="19" spans="2:3" x14ac:dyDescent="0.25">
      <c r="B19" t="s">
        <v>21</v>
      </c>
      <c r="C19">
        <f>COUNTIF('Résultat souhaité'!AM:AM,"Blog")</f>
        <v>0</v>
      </c>
    </row>
    <row r="20" spans="2:3" x14ac:dyDescent="0.25">
      <c r="B20" t="s">
        <v>22</v>
      </c>
      <c r="C20">
        <f>COUNTIF('Résultat souhaité'!AM:AM,"Blog Entry")</f>
        <v>0</v>
      </c>
    </row>
    <row r="21" spans="2:3" x14ac:dyDescent="0.25">
      <c r="B21" t="s">
        <v>34</v>
      </c>
      <c r="C21">
        <f>COUNTIF('Résultat souhaité'!AM:AM,"Externals URLS")</f>
        <v>0</v>
      </c>
    </row>
    <row r="22" spans="2:3" x14ac:dyDescent="0.25">
      <c r="B22" t="s">
        <v>23</v>
      </c>
      <c r="C22">
        <f>COUNTIF('Résultat souhaité'!AM:AM,"Forum")</f>
        <v>0</v>
      </c>
    </row>
    <row r="23" spans="2:3" x14ac:dyDescent="0.25">
      <c r="B23" t="s">
        <v>13</v>
      </c>
      <c r="C23">
        <f>COUNTIF('Résultat souhaité'!AM:AM,"Folder")</f>
        <v>2</v>
      </c>
    </row>
    <row r="24" spans="2:3" x14ac:dyDescent="0.25">
      <c r="B24" t="s">
        <v>15</v>
      </c>
      <c r="C24">
        <f>COUNTIF('Résultat souhaité'!AM:AM,"Library")</f>
        <v>1</v>
      </c>
    </row>
    <row r="25" spans="2:3" x14ac:dyDescent="0.25">
      <c r="B25" t="s">
        <v>14</v>
      </c>
      <c r="C25">
        <f>COUNTIF('Résultat souhaité'!AM:AM,"Mail Archive")</f>
        <v>1</v>
      </c>
    </row>
    <row r="26" spans="2:3" x14ac:dyDescent="0.25">
      <c r="B26" t="s">
        <v>18</v>
      </c>
      <c r="C26">
        <f>COUNTIF('Résultat souhaité'!AM:AM,"Shortcut")</f>
        <v>3</v>
      </c>
    </row>
    <row r="27" spans="2:3" x14ac:dyDescent="0.25">
      <c r="B27" t="s">
        <v>20</v>
      </c>
      <c r="C27">
        <f>COUNTIF('Résultat souhaité'!AM:AM,"Text Module")</f>
        <v>0</v>
      </c>
    </row>
    <row r="28" spans="2:3" x14ac:dyDescent="0.25">
      <c r="B28" t="s">
        <v>19</v>
      </c>
      <c r="C28">
        <f>COUNTIF('Résultat souhaité'!AM:AM,"Unsupported")</f>
        <v>0</v>
      </c>
    </row>
    <row r="29" spans="2:3" x14ac:dyDescent="0.25">
      <c r="B29" t="s">
        <v>0</v>
      </c>
      <c r="C29">
        <f>COUNTIF('Résultat souhaité'!AM:AM,"URL")</f>
        <v>7</v>
      </c>
    </row>
    <row r="30" spans="2:3" x14ac:dyDescent="0.25">
      <c r="B30" t="s">
        <v>24</v>
      </c>
      <c r="C30">
        <f>COUNTIF('Résultat souhaité'!AM:AM,"Wiki")</f>
        <v>0</v>
      </c>
    </row>
    <row r="31" spans="2:3" x14ac:dyDescent="0.25">
      <c r="B31" t="s">
        <v>35</v>
      </c>
      <c r="C31">
        <f>SUM(C17:C30)</f>
        <v>15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Résultat souhaité</vt:lpstr>
      <vt:lpstr>Graphiques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Marinesque Richard (INSIDE GROUP)</dc:creator>
  <cp:lastModifiedBy>Marinesque Richard (INSIDE GROUP)</cp:lastModifiedBy>
  <dcterms:created xsi:type="dcterms:W3CDTF">2016-10-14T14:46:01Z</dcterms:created>
  <dcterms:modified xsi:type="dcterms:W3CDTF">2016-10-20T09:26:24Z</dcterms:modified>
</cp:coreProperties>
</file>