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ze\Downloads\126452490\"/>
    </mc:Choice>
  </mc:AlternateContent>
  <xr:revisionPtr revIDLastSave="0" documentId="8_{7D1E7DCE-7B8D-455A-80A4-2546D1CB9C58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Cfg" sheetId="16" r:id="rId1"/>
    <sheet name="horloge " sheetId="19" state="hidden" r:id="rId2"/>
  </sheets>
  <functionGroups builtInGroupCount="19"/>
  <externalReferences>
    <externalReference r:id="rId3"/>
  </externalReferences>
  <definedNames>
    <definedName name="DATEESSAIE">[1]!Table1[#Data]</definedName>
    <definedName name="DATELISTBOX">[1]!Table1[#Data]</definedName>
    <definedName name="h_heure">'horloge '!$B$9</definedName>
    <definedName name="list_Onglet_Classeur">#REF!</definedName>
    <definedName name="staff1">#REF!</definedName>
    <definedName name="staff10">#REF!</definedName>
    <definedName name="staff2">#REF!</definedName>
    <definedName name="staff3">#REF!</definedName>
    <definedName name="staff4">#REF!</definedName>
    <definedName name="staff5">#REF!</definedName>
    <definedName name="staff6">#REF!</definedName>
    <definedName name="staff7">#REF!</definedName>
    <definedName name="staff8">#REF!</definedName>
    <definedName name="staff9">#REF!</definedName>
    <definedName name="total" localSheetId="1">[1]!tableausource[#Data]</definedName>
    <definedName name="total">#REF!</definedName>
    <definedName name="TSource" localSheetId="1">[1]!tableausource[Nom]</definedName>
    <definedName name="TSource">#REF!</definedName>
    <definedName name="TTSOURCE" localSheetId="1">[1]!tableausource[Column1]</definedName>
    <definedName name="TTSOURCE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6" l="1" a="1"/>
  <c r="A3" i="16" s="1"/>
  <c r="D74" i="19"/>
  <c r="C74" i="19"/>
  <c r="D73" i="19"/>
  <c r="C73" i="19"/>
  <c r="D72" i="19"/>
  <c r="C72" i="19"/>
  <c r="D71" i="19"/>
  <c r="C71" i="19"/>
  <c r="D70" i="19"/>
  <c r="C70" i="19"/>
  <c r="D69" i="19"/>
  <c r="C69" i="19"/>
  <c r="D68" i="19"/>
  <c r="C68" i="19"/>
  <c r="D67" i="19"/>
  <c r="C67" i="19"/>
  <c r="D66" i="19"/>
  <c r="C66" i="19"/>
  <c r="D65" i="19"/>
  <c r="C65" i="19"/>
  <c r="D64" i="19"/>
  <c r="C64" i="19"/>
  <c r="D63" i="19"/>
  <c r="C63" i="19"/>
  <c r="D62" i="19"/>
  <c r="C62" i="19"/>
  <c r="D61" i="19"/>
  <c r="C61" i="19"/>
  <c r="D60" i="19"/>
  <c r="C60" i="19"/>
  <c r="D59" i="19"/>
  <c r="C59" i="19"/>
  <c r="D58" i="19"/>
  <c r="C58" i="19"/>
  <c r="D57" i="19"/>
  <c r="C57" i="19"/>
  <c r="D56" i="19"/>
  <c r="C56" i="19"/>
  <c r="D55" i="19"/>
  <c r="C55" i="19"/>
  <c r="D54" i="19"/>
  <c r="C54" i="19"/>
  <c r="D53" i="19"/>
  <c r="C53" i="19"/>
  <c r="D52" i="19"/>
  <c r="C52" i="19"/>
  <c r="D51" i="19"/>
  <c r="C51" i="19"/>
  <c r="D50" i="19"/>
  <c r="C50" i="19"/>
  <c r="D49" i="19"/>
  <c r="C49" i="19"/>
  <c r="D48" i="19"/>
  <c r="C48" i="19"/>
  <c r="D47" i="19"/>
  <c r="C47" i="19"/>
  <c r="D46" i="19"/>
  <c r="C46" i="19"/>
  <c r="D45" i="19"/>
  <c r="C45" i="19"/>
  <c r="D44" i="19"/>
  <c r="C44" i="19"/>
  <c r="D43" i="19"/>
  <c r="C43" i="19"/>
  <c r="D42" i="19"/>
  <c r="C42" i="19"/>
  <c r="D41" i="19"/>
  <c r="C41" i="19"/>
  <c r="D40" i="19"/>
  <c r="C40" i="19"/>
  <c r="D39" i="19"/>
  <c r="C39" i="19"/>
  <c r="D38" i="19"/>
  <c r="C38" i="19"/>
  <c r="D37" i="19"/>
  <c r="C37" i="19"/>
  <c r="D36" i="19"/>
  <c r="C36" i="19"/>
  <c r="D35" i="19"/>
  <c r="C35" i="19"/>
  <c r="D34" i="19"/>
  <c r="C34" i="19"/>
  <c r="D33" i="19"/>
  <c r="C33" i="19"/>
  <c r="D32" i="19"/>
  <c r="C32" i="19"/>
  <c r="D31" i="19"/>
  <c r="C31" i="19"/>
  <c r="D30" i="19"/>
  <c r="C30" i="19"/>
  <c r="D29" i="19"/>
  <c r="C29" i="19"/>
  <c r="D28" i="19"/>
  <c r="C28" i="19"/>
  <c r="D27" i="19"/>
  <c r="C27" i="19"/>
  <c r="G26" i="19"/>
  <c r="F26" i="19"/>
  <c r="D26" i="19"/>
  <c r="C26" i="19"/>
  <c r="G25" i="19"/>
  <c r="F25" i="19"/>
  <c r="D25" i="19"/>
  <c r="C25" i="19"/>
  <c r="G24" i="19"/>
  <c r="F24" i="19"/>
  <c r="D24" i="19"/>
  <c r="C24" i="19"/>
  <c r="G23" i="19"/>
  <c r="F23" i="19"/>
  <c r="D23" i="19"/>
  <c r="C23" i="19"/>
  <c r="G22" i="19"/>
  <c r="F22" i="19"/>
  <c r="D22" i="19"/>
  <c r="C22" i="19"/>
  <c r="G21" i="19"/>
  <c r="F21" i="19"/>
  <c r="D21" i="19"/>
  <c r="C21" i="19"/>
  <c r="G20" i="19"/>
  <c r="F20" i="19"/>
  <c r="D20" i="19"/>
  <c r="C20" i="19"/>
  <c r="G19" i="19"/>
  <c r="F19" i="19"/>
  <c r="D19" i="19"/>
  <c r="C19" i="19"/>
  <c r="G18" i="19"/>
  <c r="F18" i="19"/>
  <c r="D18" i="19"/>
  <c r="C18" i="19"/>
  <c r="G17" i="19"/>
  <c r="F17" i="19"/>
  <c r="D17" i="19"/>
  <c r="C17" i="19"/>
  <c r="G16" i="19"/>
  <c r="F16" i="19"/>
  <c r="D16" i="19"/>
  <c r="C16" i="19"/>
  <c r="G15" i="19"/>
  <c r="F15" i="19"/>
  <c r="D15" i="19"/>
  <c r="E11" i="19"/>
  <c r="E10" i="19"/>
  <c r="G9" i="19" s="1"/>
  <c r="G10" i="19" l="1"/>
  <c r="I16" i="19"/>
  <c r="I17" i="19" s="1"/>
  <c r="I18" i="19" s="1"/>
  <c r="I19" i="19" s="1"/>
  <c r="I20" i="19" s="1"/>
  <c r="I21" i="19" s="1"/>
  <c r="I22" i="19" s="1"/>
  <c r="I23" i="19" s="1"/>
  <c r="I24" i="19" s="1"/>
  <c r="I25" i="19" s="1"/>
  <c r="I26" i="19" s="1"/>
  <c r="I27" i="19" s="1"/>
  <c r="I28" i="19" s="1"/>
  <c r="I29" i="19" s="1"/>
  <c r="I30" i="19" s="1"/>
  <c r="I31" i="19" s="1"/>
  <c r="I32" i="19" s="1"/>
  <c r="I33" i="19" s="1"/>
  <c r="I34" i="19" s="1"/>
  <c r="I35" i="19" s="1"/>
  <c r="I36" i="19" s="1"/>
  <c r="I37" i="19" s="1"/>
  <c r="I38" i="19" s="1"/>
  <c r="I39" i="19" s="1"/>
  <c r="I40" i="19" s="1"/>
  <c r="I41" i="19" s="1"/>
  <c r="I42" i="19" s="1"/>
  <c r="I43" i="19" s="1"/>
  <c r="I44" i="19" s="1"/>
  <c r="I45" i="19" s="1"/>
  <c r="I46" i="19" s="1"/>
  <c r="I47" i="19" s="1"/>
  <c r="I48" i="19" s="1"/>
  <c r="I49" i="19" s="1"/>
  <c r="I50" i="19" s="1"/>
  <c r="I51" i="19" s="1"/>
  <c r="I52" i="19" s="1"/>
  <c r="I53" i="19" s="1"/>
  <c r="I54" i="19" s="1"/>
  <c r="I55" i="19" s="1"/>
  <c r="I56" i="19" s="1"/>
  <c r="I57" i="19" s="1"/>
  <c r="I58" i="19" s="1"/>
  <c r="I59" i="19" s="1"/>
  <c r="I60" i="19" s="1"/>
  <c r="I61" i="19" s="1"/>
  <c r="I62" i="19" s="1"/>
  <c r="I63" i="19" s="1"/>
  <c r="I64" i="19" s="1"/>
  <c r="I65" i="19" s="1"/>
  <c r="I66" i="19" s="1"/>
  <c r="I67" i="19" s="1"/>
  <c r="I68" i="19" s="1"/>
  <c r="I69" i="19" s="1"/>
  <c r="I70" i="19" s="1"/>
  <c r="I71" i="19" s="1"/>
  <c r="I72" i="19" s="1"/>
  <c r="I73" i="19" s="1"/>
  <c r="I74" i="19" s="1"/>
  <c r="I75" i="19" s="1"/>
  <c r="J16" i="19"/>
  <c r="J17" i="19" s="1"/>
  <c r="J18" i="19" s="1"/>
  <c r="J19" i="19" s="1"/>
  <c r="J20" i="19" s="1"/>
  <c r="J21" i="19" s="1"/>
  <c r="J22" i="19" s="1"/>
  <c r="J23" i="19" s="1"/>
  <c r="J24" i="19" s="1"/>
  <c r="J25" i="19" s="1"/>
  <c r="J26" i="19" s="1"/>
  <c r="J27" i="19" s="1"/>
  <c r="J28" i="19" s="1"/>
  <c r="J29" i="19" s="1"/>
  <c r="J30" i="19" s="1"/>
  <c r="J31" i="19" s="1"/>
  <c r="J32" i="19" s="1"/>
  <c r="J33" i="19" s="1"/>
  <c r="J34" i="19" s="1"/>
  <c r="J35" i="19" s="1"/>
  <c r="J36" i="19" s="1"/>
  <c r="J37" i="19" s="1"/>
  <c r="J38" i="19" s="1"/>
  <c r="J39" i="19" s="1"/>
  <c r="J40" i="19" s="1"/>
  <c r="J41" i="19" s="1"/>
  <c r="J42" i="19" s="1"/>
  <c r="J43" i="19" s="1"/>
  <c r="J44" i="19" s="1"/>
  <c r="J45" i="19" s="1"/>
  <c r="J46" i="19" s="1"/>
  <c r="J47" i="19" s="1"/>
  <c r="J48" i="19" s="1"/>
  <c r="J49" i="19" s="1"/>
  <c r="J50" i="19" s="1"/>
  <c r="J51" i="19" s="1"/>
  <c r="J52" i="19" s="1"/>
  <c r="J53" i="19" s="1"/>
  <c r="J54" i="19" s="1"/>
  <c r="J55" i="19" s="1"/>
  <c r="J56" i="19" s="1"/>
  <c r="J57" i="19" s="1"/>
  <c r="J58" i="19" s="1"/>
  <c r="J59" i="19" s="1"/>
  <c r="J60" i="19" s="1"/>
  <c r="J61" i="19" s="1"/>
  <c r="J62" i="19" s="1"/>
  <c r="J63" i="19" s="1"/>
  <c r="J64" i="19" s="1"/>
  <c r="J65" i="19" s="1"/>
  <c r="J66" i="19" s="1"/>
  <c r="J67" i="19" s="1"/>
  <c r="J68" i="19" s="1"/>
  <c r="J69" i="19" s="1"/>
  <c r="J70" i="19" s="1"/>
  <c r="J71" i="19" s="1"/>
  <c r="J72" i="19" s="1"/>
  <c r="J73" i="19" s="1"/>
  <c r="J74" i="19" s="1"/>
  <c r="J75" i="19" s="1"/>
  <c r="F9" i="19"/>
  <c r="E9" i="19"/>
  <c r="F10" i="19"/>
  <c r="F8" i="19" l="1"/>
  <c r="G8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C1" authorId="0" shapeId="0" xr:uid="{FD75C4E5-C05D-4005-B7BF-C6C92159E8C7}">
      <text>
        <r>
          <rPr>
            <b/>
            <sz val="9"/>
            <color indexed="81"/>
            <rFont val="Tahoma"/>
            <family val="2"/>
          </rPr>
          <t>Pierre :</t>
        </r>
        <r>
          <rPr>
            <sz val="9"/>
            <color indexed="81"/>
            <rFont val="Tahoma"/>
            <family val="2"/>
          </rPr>
          <t xml:space="preserve">
Numérotation automatique de cette colonne.
Ne rien saisir!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<sst xmlns="http://schemas.openxmlformats.org/spreadsheetml/2006/main" count="601" uniqueCount="111">
  <si>
    <t>Noemie</t>
  </si>
  <si>
    <t>Fonctions</t>
  </si>
  <si>
    <t>Salariés</t>
  </si>
  <si>
    <t>Motifs absences</t>
  </si>
  <si>
    <t>Id_S</t>
  </si>
  <si>
    <t>Codes couleur</t>
  </si>
  <si>
    <t>Droits CA</t>
  </si>
  <si>
    <t>Droits RTT</t>
  </si>
  <si>
    <t>Début d'Exercice</t>
  </si>
  <si>
    <t>Gustave</t>
  </si>
  <si>
    <t>Début Contrat</t>
  </si>
  <si>
    <t>Fin Contrat</t>
  </si>
  <si>
    <t>A</t>
  </si>
  <si>
    <t>B</t>
  </si>
  <si>
    <t>C</t>
  </si>
  <si>
    <t>Vacances scolaires</t>
  </si>
  <si>
    <t>Hors Vacances</t>
  </si>
  <si>
    <t>Vacances de printemps</t>
  </si>
  <si>
    <t>Pont de l'Ascension</t>
  </si>
  <si>
    <t>Vacances d'été</t>
  </si>
  <si>
    <t>Vacances de Noël</t>
  </si>
  <si>
    <t>Vacances d'hiver</t>
  </si>
  <si>
    <t>Vacances de la Toussaint</t>
  </si>
  <si>
    <t>Team Leader</t>
  </si>
  <si>
    <t>Députy team leader</t>
  </si>
  <si>
    <t>Planning officier</t>
  </si>
  <si>
    <t>PC opération</t>
  </si>
  <si>
    <t>PC Support</t>
  </si>
  <si>
    <t>Rescue 1</t>
  </si>
  <si>
    <t>Rescue 2</t>
  </si>
  <si>
    <t xml:space="preserve">Logistics manager </t>
  </si>
  <si>
    <t>Base manager</t>
  </si>
  <si>
    <t>Transport spécialist 1</t>
  </si>
  <si>
    <t>Transport spécialist 2</t>
  </si>
  <si>
    <t>Logistician 1</t>
  </si>
  <si>
    <t>Logistician 2</t>
  </si>
  <si>
    <t>Senior médical officier</t>
  </si>
  <si>
    <t>Paramedic</t>
  </si>
  <si>
    <t>Medical doctor</t>
  </si>
  <si>
    <t>Dog Handler</t>
  </si>
  <si>
    <t xml:space="preserve">Hazardous spécialiste </t>
  </si>
  <si>
    <t>Technical search spé</t>
  </si>
  <si>
    <t>Unit Leader</t>
  </si>
  <si>
    <t>Structural engineer</t>
  </si>
  <si>
    <t>Repos</t>
  </si>
  <si>
    <t>Montage</t>
  </si>
  <si>
    <t>Terrain</t>
  </si>
  <si>
    <t>Garde</t>
  </si>
  <si>
    <t>Travail</t>
  </si>
  <si>
    <t>Benoit</t>
  </si>
  <si>
    <t>Donzel-Gargand</t>
  </si>
  <si>
    <t>Guillaud</t>
  </si>
  <si>
    <t>Rooms</t>
  </si>
  <si>
    <t>Stintzi</t>
  </si>
  <si>
    <t>Ovise</t>
  </si>
  <si>
    <t>Delalex</t>
  </si>
  <si>
    <t>Vaccani</t>
  </si>
  <si>
    <t>Laggoune</t>
  </si>
  <si>
    <t>Gourbière</t>
  </si>
  <si>
    <t>Eymard</t>
  </si>
  <si>
    <t>Sevestre</t>
  </si>
  <si>
    <t>Berthet</t>
  </si>
  <si>
    <t>Gomes</t>
  </si>
  <si>
    <t>Sibade</t>
  </si>
  <si>
    <t>Schmidt</t>
  </si>
  <si>
    <t>Vassias</t>
  </si>
  <si>
    <t>Coron</t>
  </si>
  <si>
    <t>Valentin</t>
  </si>
  <si>
    <t>Rozier</t>
  </si>
  <si>
    <t>Seigle Vatte</t>
  </si>
  <si>
    <t>Esquer</t>
  </si>
  <si>
    <t>360°=</t>
  </si>
  <si>
    <t xml:space="preserve">un tour complet </t>
  </si>
  <si>
    <t>1seconde=360°/60</t>
  </si>
  <si>
    <t>6°</t>
  </si>
  <si>
    <t>1min=360°/60</t>
  </si>
  <si>
    <t>ref</t>
  </si>
  <si>
    <t>1heure=360°/12</t>
  </si>
  <si>
    <t>30°</t>
  </si>
  <si>
    <t>heure</t>
  </si>
  <si>
    <t>min</t>
  </si>
  <si>
    <t>sec</t>
  </si>
  <si>
    <t>aiguile</t>
  </si>
  <si>
    <t>x</t>
  </si>
  <si>
    <t>y</t>
  </si>
  <si>
    <t>x orig</t>
  </si>
  <si>
    <t>y orig</t>
  </si>
  <si>
    <t>h</t>
  </si>
  <si>
    <t>m</t>
  </si>
  <si>
    <t>s</t>
  </si>
  <si>
    <t>cadran</t>
  </si>
  <si>
    <t>minute</t>
  </si>
  <si>
    <t>seconde</t>
  </si>
  <si>
    <t>min,sec</t>
  </si>
  <si>
    <t xml:space="preserve">x </t>
  </si>
  <si>
    <t>Ter</t>
  </si>
  <si>
    <t>Tra</t>
  </si>
  <si>
    <t>Rep</t>
  </si>
  <si>
    <t>Mont</t>
  </si>
  <si>
    <t>Ga</t>
  </si>
  <si>
    <t>Pc Musar</t>
  </si>
  <si>
    <t>PC</t>
  </si>
  <si>
    <t>Paramedic 1</t>
  </si>
  <si>
    <t>Paramedic 2</t>
  </si>
  <si>
    <t>Technical search spé 1</t>
  </si>
  <si>
    <t>Technical search spé 2</t>
  </si>
  <si>
    <t>Hazardous spécialiste 1</t>
  </si>
  <si>
    <t>Hazardous spécialiste 2</t>
  </si>
  <si>
    <t>Dog Handler 1</t>
  </si>
  <si>
    <t>Dog Handler 2</t>
  </si>
  <si>
    <t>Zozo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</si>
</sst>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75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20" fontId="0" fillId="0" borderId="0" xfId="0" applyNumberFormat="1"/>
    <xf numFmtId="0" fontId="4" fillId="9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4" fontId="0" fillId="0" borderId="0" xfId="0" applyNumberFormat="1"/>
    <xf numFmtId="0" fontId="9" fillId="6" borderId="0" xfId="0" applyFont="1" applyFill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5" fontId="0" fillId="0" borderId="5" xfId="0" applyNumberFormat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75" fontId="0" fillId="0" borderId="0" xfId="0" applyNumberFormat="1"/>
    <xf numFmtId="0" fontId="0" fillId="13" borderId="0" xfId="0" applyFill="1" applyAlignment="1">
      <alignment horizontal="center"/>
    </xf>
  </cellXfs>
  <cellStyles count="3">
    <cellStyle name="Monétaire 2" xfId="2" xr:uid="{00000000-0005-0000-0000-000001000000}"/>
    <cellStyle name="Normal" xfId="0" builtinId="0"/>
    <cellStyle name="Normal 2" xfId="1" xr:uid="{00000000-0005-0000-0000-000003000000}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0066"/>
      <color rgb="FFFFFFCC"/>
      <color rgb="FFCCFF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436507936507937E-2"/>
          <c:y val="5.5436507936507937E-2"/>
          <c:w val="0.8891269841269841"/>
          <c:h val="0.8891269841269841"/>
        </c:manualLayout>
      </c:layout>
      <c:scatterChart>
        <c:scatterStyle val="lineMarker"/>
        <c:varyColors val="0"/>
        <c:ser>
          <c:idx val="0"/>
          <c:order val="0"/>
          <c:spPr>
            <a:ln w="63500" cap="rnd">
              <a:solidFill>
                <a:schemeClr val="accent1">
                  <a:lumMod val="75000"/>
                  <a:alpha val="34000"/>
                </a:schemeClr>
              </a:solidFill>
              <a:round/>
            </a:ln>
            <a:effectLst>
              <a:outerShdw blurRad="50800" dist="50800" dir="5400000" algn="ctr" rotWithShape="0">
                <a:srgbClr val="000000">
                  <a:alpha val="1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63500" cap="rnd">
                <a:solidFill>
                  <a:schemeClr val="accent1">
                    <a:lumMod val="75000"/>
                    <a:alpha val="34000"/>
                  </a:schemeClr>
                </a:solidFill>
                <a:round/>
              </a:ln>
              <a:effectLst>
                <a:outerShdw blurRad="50800" dist="50800" dir="5400000" sx="1000" sy="1000" algn="ctr" rotWithShape="0">
                  <a:schemeClr val="accent1">
                    <a:lumMod val="60000"/>
                    <a:lumOff val="40000"/>
                    <a:alpha val="15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BB8-48B0-B40D-4C71718795A8}"/>
              </c:ext>
            </c:extLst>
          </c:dPt>
          <c:xVal>
            <c:numRef>
              <c:f>'horloge '!$C$15:$C$75</c:f>
              <c:numCache>
                <c:formatCode>General</c:formatCode>
                <c:ptCount val="61"/>
                <c:pt idx="0">
                  <c:v>0</c:v>
                </c:pt>
                <c:pt idx="1">
                  <c:v>0.10452846326765346</c:v>
                </c:pt>
                <c:pt idx="2">
                  <c:v>0.20791169081775945</c:v>
                </c:pt>
                <c:pt idx="3">
                  <c:v>0.30901699437494745</c:v>
                </c:pt>
                <c:pt idx="4">
                  <c:v>0.40673664307580021</c:v>
                </c:pt>
                <c:pt idx="5">
                  <c:v>0.50000000000000011</c:v>
                </c:pt>
                <c:pt idx="6">
                  <c:v>0.58778525229247314</c:v>
                </c:pt>
                <c:pt idx="7">
                  <c:v>0.66913060635885824</c:v>
                </c:pt>
                <c:pt idx="8">
                  <c:v>0.74314482547739424</c:v>
                </c:pt>
                <c:pt idx="9">
                  <c:v>0.80901699437494745</c:v>
                </c:pt>
                <c:pt idx="10">
                  <c:v>0.86602540378443871</c:v>
                </c:pt>
                <c:pt idx="11">
                  <c:v>0.91354545764260087</c:v>
                </c:pt>
                <c:pt idx="12">
                  <c:v>0.95105651629515353</c:v>
                </c:pt>
                <c:pt idx="13">
                  <c:v>0.97814760073380569</c:v>
                </c:pt>
                <c:pt idx="14">
                  <c:v>0.99452189536827329</c:v>
                </c:pt>
                <c:pt idx="15">
                  <c:v>1</c:v>
                </c:pt>
                <c:pt idx="16">
                  <c:v>0.99452189536827329</c:v>
                </c:pt>
                <c:pt idx="17">
                  <c:v>0.97814760073380569</c:v>
                </c:pt>
                <c:pt idx="18">
                  <c:v>0.95105651629515353</c:v>
                </c:pt>
                <c:pt idx="19">
                  <c:v>0.91354545764260087</c:v>
                </c:pt>
                <c:pt idx="20">
                  <c:v>0.86602540378443871</c:v>
                </c:pt>
                <c:pt idx="21">
                  <c:v>0.80901699437494745</c:v>
                </c:pt>
                <c:pt idx="22">
                  <c:v>0.74314482547739424</c:v>
                </c:pt>
                <c:pt idx="23">
                  <c:v>0.66913060635885824</c:v>
                </c:pt>
                <c:pt idx="24">
                  <c:v>0.58778525229247314</c:v>
                </c:pt>
                <c:pt idx="25">
                  <c:v>0.50000000000000011</c:v>
                </c:pt>
                <c:pt idx="26">
                  <c:v>0.40673664307580021</c:v>
                </c:pt>
                <c:pt idx="27">
                  <c:v>0.30901699437494745</c:v>
                </c:pt>
                <c:pt idx="28">
                  <c:v>0.20791169081775945</c:v>
                </c:pt>
                <c:pt idx="29">
                  <c:v>0.10452846326765346</c:v>
                </c:pt>
                <c:pt idx="30">
                  <c:v>6.1257422745431001E-17</c:v>
                </c:pt>
                <c:pt idx="31">
                  <c:v>-0.10452846326765355</c:v>
                </c:pt>
                <c:pt idx="32">
                  <c:v>-0.20791169081775934</c:v>
                </c:pt>
                <c:pt idx="33">
                  <c:v>-0.30901699437494734</c:v>
                </c:pt>
                <c:pt idx="34">
                  <c:v>-0.40673664307580026</c:v>
                </c:pt>
                <c:pt idx="35">
                  <c:v>-0.49999999999999978</c:v>
                </c:pt>
                <c:pt idx="36">
                  <c:v>-0.58778525229247303</c:v>
                </c:pt>
                <c:pt idx="37">
                  <c:v>-0.66913060635885824</c:v>
                </c:pt>
                <c:pt idx="38">
                  <c:v>-0.74314482547739402</c:v>
                </c:pt>
                <c:pt idx="39">
                  <c:v>-0.80901699437494734</c:v>
                </c:pt>
                <c:pt idx="40">
                  <c:v>-0.86602540378443871</c:v>
                </c:pt>
                <c:pt idx="41">
                  <c:v>-0.91354545764260076</c:v>
                </c:pt>
                <c:pt idx="42">
                  <c:v>-0.95105651629515353</c:v>
                </c:pt>
                <c:pt idx="43">
                  <c:v>-0.97814760073380569</c:v>
                </c:pt>
                <c:pt idx="44">
                  <c:v>-0.99452189536827329</c:v>
                </c:pt>
                <c:pt idx="45">
                  <c:v>-1</c:v>
                </c:pt>
                <c:pt idx="46">
                  <c:v>-0.99452189536827329</c:v>
                </c:pt>
                <c:pt idx="47">
                  <c:v>-0.97814760073380558</c:v>
                </c:pt>
                <c:pt idx="48">
                  <c:v>-0.95105651629515364</c:v>
                </c:pt>
                <c:pt idx="49">
                  <c:v>-0.91354545764260087</c:v>
                </c:pt>
                <c:pt idx="50">
                  <c:v>-0.8660254037844386</c:v>
                </c:pt>
                <c:pt idx="51">
                  <c:v>-0.80901699437494756</c:v>
                </c:pt>
                <c:pt idx="52">
                  <c:v>-0.74314482547739424</c:v>
                </c:pt>
                <c:pt idx="53">
                  <c:v>-0.66913060635885813</c:v>
                </c:pt>
                <c:pt idx="54">
                  <c:v>-0.58778525229247325</c:v>
                </c:pt>
                <c:pt idx="55">
                  <c:v>-0.50000000000000044</c:v>
                </c:pt>
                <c:pt idx="56">
                  <c:v>-0.4067366430758001</c:v>
                </c:pt>
                <c:pt idx="57">
                  <c:v>-0.30901699437494756</c:v>
                </c:pt>
                <c:pt idx="58">
                  <c:v>-0.20791169081775979</c:v>
                </c:pt>
                <c:pt idx="59">
                  <c:v>-0.10452846326765336</c:v>
                </c:pt>
                <c:pt idx="60">
                  <c:v>0</c:v>
                </c:pt>
              </c:numCache>
            </c:numRef>
          </c:xVal>
          <c:yVal>
            <c:numRef>
              <c:f>'horloge '!$D$15:$D$75</c:f>
              <c:numCache>
                <c:formatCode>General</c:formatCode>
                <c:ptCount val="61"/>
                <c:pt idx="0">
                  <c:v>1</c:v>
                </c:pt>
                <c:pt idx="1">
                  <c:v>0.99452189536827329</c:v>
                </c:pt>
                <c:pt idx="2">
                  <c:v>0.97814760073380558</c:v>
                </c:pt>
                <c:pt idx="3">
                  <c:v>0.95105651629515353</c:v>
                </c:pt>
                <c:pt idx="4">
                  <c:v>0.91354545764260087</c:v>
                </c:pt>
                <c:pt idx="5">
                  <c:v>0.8660254037844386</c:v>
                </c:pt>
                <c:pt idx="6">
                  <c:v>0.80901699437494745</c:v>
                </c:pt>
                <c:pt idx="7">
                  <c:v>0.74314482547739424</c:v>
                </c:pt>
                <c:pt idx="8">
                  <c:v>0.66913060635885824</c:v>
                </c:pt>
                <c:pt idx="9">
                  <c:v>0.58778525229247314</c:v>
                </c:pt>
                <c:pt idx="10">
                  <c:v>0.49999999999999994</c:v>
                </c:pt>
                <c:pt idx="11">
                  <c:v>0.40673664307580021</c:v>
                </c:pt>
                <c:pt idx="12">
                  <c:v>0.3090169943749474</c:v>
                </c:pt>
                <c:pt idx="13">
                  <c:v>0.20791169081775934</c:v>
                </c:pt>
                <c:pt idx="14">
                  <c:v>0.10452846326765347</c:v>
                </c:pt>
                <c:pt idx="15">
                  <c:v>0</c:v>
                </c:pt>
                <c:pt idx="16">
                  <c:v>-0.10452846326765347</c:v>
                </c:pt>
                <c:pt idx="17">
                  <c:v>-0.20791169081775934</c:v>
                </c:pt>
                <c:pt idx="18">
                  <c:v>-0.3090169943749474</c:v>
                </c:pt>
                <c:pt idx="19">
                  <c:v>-0.40673664307580021</c:v>
                </c:pt>
                <c:pt idx="20">
                  <c:v>-0.49999999999999994</c:v>
                </c:pt>
                <c:pt idx="21">
                  <c:v>-0.58778525229247314</c:v>
                </c:pt>
                <c:pt idx="22">
                  <c:v>-0.66913060635885824</c:v>
                </c:pt>
                <c:pt idx="23">
                  <c:v>-0.74314482547739424</c:v>
                </c:pt>
                <c:pt idx="24">
                  <c:v>-0.80901699437494745</c:v>
                </c:pt>
                <c:pt idx="25">
                  <c:v>-0.8660254037844386</c:v>
                </c:pt>
                <c:pt idx="26">
                  <c:v>-0.91354545764260087</c:v>
                </c:pt>
                <c:pt idx="27">
                  <c:v>-0.95105651629515353</c:v>
                </c:pt>
                <c:pt idx="28">
                  <c:v>-0.97814760073380558</c:v>
                </c:pt>
                <c:pt idx="29">
                  <c:v>-0.99452189536827329</c:v>
                </c:pt>
                <c:pt idx="30">
                  <c:v>-1</c:v>
                </c:pt>
                <c:pt idx="31">
                  <c:v>-0.99452189536827329</c:v>
                </c:pt>
                <c:pt idx="32">
                  <c:v>-0.97814760073380569</c:v>
                </c:pt>
                <c:pt idx="33">
                  <c:v>-0.95105651629515364</c:v>
                </c:pt>
                <c:pt idx="34">
                  <c:v>-0.91354545764260087</c:v>
                </c:pt>
                <c:pt idx="35">
                  <c:v>-0.86602540378443871</c:v>
                </c:pt>
                <c:pt idx="36">
                  <c:v>-0.80901699437494745</c:v>
                </c:pt>
                <c:pt idx="37">
                  <c:v>-0.74314482547739424</c:v>
                </c:pt>
                <c:pt idx="38">
                  <c:v>-0.66913060635885835</c:v>
                </c:pt>
                <c:pt idx="39">
                  <c:v>-0.58778525229247325</c:v>
                </c:pt>
                <c:pt idx="40">
                  <c:v>-0.49999999999999994</c:v>
                </c:pt>
                <c:pt idx="41">
                  <c:v>-0.40673664307580043</c:v>
                </c:pt>
                <c:pt idx="42">
                  <c:v>-0.30901699437494751</c:v>
                </c:pt>
                <c:pt idx="43">
                  <c:v>-0.20791169081775931</c:v>
                </c:pt>
                <c:pt idx="44">
                  <c:v>-0.10452846326765373</c:v>
                </c:pt>
                <c:pt idx="45">
                  <c:v>-1.22514845490862E-16</c:v>
                </c:pt>
                <c:pt idx="46">
                  <c:v>0.1045284632676535</c:v>
                </c:pt>
                <c:pt idx="47">
                  <c:v>0.20791169081775951</c:v>
                </c:pt>
                <c:pt idx="48">
                  <c:v>0.30901699437494728</c:v>
                </c:pt>
                <c:pt idx="49">
                  <c:v>0.40673664307580021</c:v>
                </c:pt>
                <c:pt idx="50">
                  <c:v>0.50000000000000011</c:v>
                </c:pt>
                <c:pt idx="51">
                  <c:v>0.58778525229247303</c:v>
                </c:pt>
                <c:pt idx="52">
                  <c:v>0.66913060635885824</c:v>
                </c:pt>
                <c:pt idx="53">
                  <c:v>0.74314482547739436</c:v>
                </c:pt>
                <c:pt idx="54">
                  <c:v>0.80901699437494734</c:v>
                </c:pt>
                <c:pt idx="55">
                  <c:v>0.86602540378443837</c:v>
                </c:pt>
                <c:pt idx="56">
                  <c:v>0.91354545764260098</c:v>
                </c:pt>
                <c:pt idx="57">
                  <c:v>0.95105651629515353</c:v>
                </c:pt>
                <c:pt idx="58">
                  <c:v>0.97814760073380558</c:v>
                </c:pt>
                <c:pt idx="59">
                  <c:v>0.9945218953682734</c:v>
                </c:pt>
                <c:pt idx="6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BB8-48B0-B40D-4C71718795A8}"/>
            </c:ext>
          </c:extLst>
        </c:ser>
        <c:ser>
          <c:idx val="1"/>
          <c:order val="1"/>
          <c:tx>
            <c:v>cadran heure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'horloge '!$F$15:$F$26</c:f>
              <c:numCache>
                <c:formatCode>General</c:formatCode>
                <c:ptCount val="12"/>
                <c:pt idx="0">
                  <c:v>5.51316804708879E-17</c:v>
                </c:pt>
                <c:pt idx="1">
                  <c:v>0.45000000000000012</c:v>
                </c:pt>
                <c:pt idx="2">
                  <c:v>0.77942286340599487</c:v>
                </c:pt>
                <c:pt idx="3">
                  <c:v>0.9</c:v>
                </c:pt>
                <c:pt idx="4">
                  <c:v>0.77942286340599487</c:v>
                </c:pt>
                <c:pt idx="5">
                  <c:v>0.45000000000000012</c:v>
                </c:pt>
                <c:pt idx="6">
                  <c:v>5.51316804708879E-17</c:v>
                </c:pt>
                <c:pt idx="7">
                  <c:v>-0.44999999999999979</c:v>
                </c:pt>
                <c:pt idx="8">
                  <c:v>-0.77942286340599487</c:v>
                </c:pt>
                <c:pt idx="9">
                  <c:v>-0.9</c:v>
                </c:pt>
                <c:pt idx="10">
                  <c:v>-0.77942286340599476</c:v>
                </c:pt>
                <c:pt idx="11">
                  <c:v>-0.4500000000000004</c:v>
                </c:pt>
              </c:numCache>
            </c:numRef>
          </c:xVal>
          <c:yVal>
            <c:numRef>
              <c:f>'horloge '!$G$15:$G$26</c:f>
              <c:numCache>
                <c:formatCode>General</c:formatCode>
                <c:ptCount val="12"/>
                <c:pt idx="0">
                  <c:v>0.9</c:v>
                </c:pt>
                <c:pt idx="1">
                  <c:v>0.77942286340599476</c:v>
                </c:pt>
                <c:pt idx="2">
                  <c:v>0.44999999999999996</c:v>
                </c:pt>
                <c:pt idx="3">
                  <c:v>0</c:v>
                </c:pt>
                <c:pt idx="4">
                  <c:v>-0.44999999999999996</c:v>
                </c:pt>
                <c:pt idx="5">
                  <c:v>-0.77942286340599476</c:v>
                </c:pt>
                <c:pt idx="6">
                  <c:v>-0.9</c:v>
                </c:pt>
                <c:pt idx="7">
                  <c:v>-0.77942286340599487</c:v>
                </c:pt>
                <c:pt idx="8">
                  <c:v>-0.44999999999999996</c:v>
                </c:pt>
                <c:pt idx="9">
                  <c:v>-1.102633609417758E-16</c:v>
                </c:pt>
                <c:pt idx="10">
                  <c:v>0.45000000000000012</c:v>
                </c:pt>
                <c:pt idx="11">
                  <c:v>0.77942286340599454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BB8-48B0-B40D-4C71718795A8}"/>
            </c:ext>
          </c:extLst>
        </c:ser>
        <c:ser>
          <c:idx val="2"/>
          <c:order val="2"/>
          <c:tx>
            <c:v>heure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50800" cap="rnd">
                <a:solidFill>
                  <a:schemeClr val="accent2">
                    <a:lumMod val="75000"/>
                    <a:alpha val="91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EBB8-48B0-B40D-4C71718795A8}"/>
              </c:ext>
            </c:extLst>
          </c:dPt>
          <c:xVal>
            <c:numRef>
              <c:f>('horloge '!$H$8,'horloge '!$F$8)</c:f>
              <c:numCache>
                <c:formatCode>General</c:formatCode>
                <c:ptCount val="2"/>
                <c:pt idx="0">
                  <c:v>0</c:v>
                </c:pt>
                <c:pt idx="1">
                  <c:v>-0.3639845083506173</c:v>
                </c:pt>
              </c:numCache>
            </c:numRef>
          </c:xVal>
          <c:yVal>
            <c:numRef>
              <c:f>('horloge '!$I$8,'horloge '!$G$8)</c:f>
              <c:numCache>
                <c:formatCode>General</c:formatCode>
                <c:ptCount val="2"/>
                <c:pt idx="0">
                  <c:v>0</c:v>
                </c:pt>
                <c:pt idx="1">
                  <c:v>0.1658772970624956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BB8-48B0-B40D-4C71718795A8}"/>
            </c:ext>
          </c:extLst>
        </c:ser>
        <c:ser>
          <c:idx val="3"/>
          <c:order val="3"/>
          <c:tx>
            <c:v>minute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('horloge '!$H$8,'horloge '!$F$9)</c:f>
              <c:numCache>
                <c:formatCode>General</c:formatCode>
                <c:ptCount val="2"/>
                <c:pt idx="0">
                  <c:v>0</c:v>
                </c:pt>
                <c:pt idx="1">
                  <c:v>-0.54812727458556054</c:v>
                </c:pt>
              </c:numCache>
            </c:numRef>
          </c:xVal>
          <c:yVal>
            <c:numRef>
              <c:f>('horloge '!$I$8,'horloge '!$G$9)</c:f>
              <c:numCache>
                <c:formatCode>General</c:formatCode>
                <c:ptCount val="2"/>
                <c:pt idx="0">
                  <c:v>0</c:v>
                </c:pt>
                <c:pt idx="1">
                  <c:v>0.24404198584548012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BB8-48B0-B40D-4C71718795A8}"/>
            </c:ext>
          </c:extLst>
        </c:ser>
        <c:ser>
          <c:idx val="4"/>
          <c:order val="4"/>
          <c:tx>
            <c:v>minute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19050" cap="rnd">
                <a:solidFill>
                  <a:schemeClr val="accent5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EBB8-48B0-B40D-4C71718795A8}"/>
              </c:ext>
            </c:extLst>
          </c:dPt>
          <c:xVal>
            <c:numRef>
              <c:f>('horloge '!$H$8,'horloge '!$F$10)</c:f>
              <c:numCache>
                <c:formatCode>General</c:formatCode>
                <c:ptCount val="2"/>
                <c:pt idx="0">
                  <c:v>0</c:v>
                </c:pt>
                <c:pt idx="1">
                  <c:v>8.3622770614122766E-2</c:v>
                </c:pt>
              </c:numCache>
            </c:numRef>
          </c:xVal>
          <c:yVal>
            <c:numRef>
              <c:f>('horloge '!$I$8,'horloge '!$G$10)</c:f>
              <c:numCache>
                <c:formatCode>General</c:formatCode>
                <c:ptCount val="2"/>
                <c:pt idx="0">
                  <c:v>0</c:v>
                </c:pt>
                <c:pt idx="1">
                  <c:v>0.79561751629461863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BB8-48B0-B40D-4C7171879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977688"/>
        <c:axId val="499979000"/>
      </c:scatterChart>
      <c:valAx>
        <c:axId val="4999776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9979000"/>
        <c:crosses val="autoZero"/>
        <c:crossBetween val="midCat"/>
      </c:valAx>
      <c:valAx>
        <c:axId val="4999790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9977688"/>
        <c:crosses val="autoZero"/>
        <c:crossBetween val="midCat"/>
      </c:valAx>
      <c:spPr>
        <a:solidFill>
          <a:schemeClr val="tx1"/>
        </a:solidFill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685800</xdr:colOff>
          <xdr:row>0</xdr:row>
          <xdr:rowOff>85725</xdr:rowOff>
        </xdr:from>
        <xdr:to>
          <xdr:col>14</xdr:col>
          <xdr:colOff>133350</xdr:colOff>
          <xdr:row>0</xdr:row>
          <xdr:rowOff>314325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Vacances scolaires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6</xdr:row>
      <xdr:rowOff>66675</xdr:rowOff>
    </xdr:from>
    <xdr:to>
      <xdr:col>13</xdr:col>
      <xdr:colOff>199800</xdr:colOff>
      <xdr:row>15</xdr:row>
      <xdr:rowOff>114075</xdr:rowOff>
    </xdr:to>
    <xdr:graphicFrame macro="">
      <xdr:nvGraphicFramePr>
        <xdr:cNvPr id="2" name="Chart 5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581025</xdr:colOff>
      <xdr:row>4</xdr:row>
      <xdr:rowOff>152400</xdr:rowOff>
    </xdr:from>
    <xdr:to>
      <xdr:col>7</xdr:col>
      <xdr:colOff>352425</xdr:colOff>
      <xdr:row>6</xdr:row>
      <xdr:rowOff>47625</xdr:rowOff>
    </xdr:to>
    <xdr:sp macro="" textlink="">
      <xdr:nvSpPr>
        <xdr:cNvPr id="3" name="Arrow: U-Turn 1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4200525" y="914400"/>
          <a:ext cx="1419225" cy="27622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428625</xdr:colOff>
      <xdr:row>3</xdr:row>
      <xdr:rowOff>180975</xdr:rowOff>
    </xdr:from>
    <xdr:to>
      <xdr:col>8</xdr:col>
      <xdr:colOff>276225</xdr:colOff>
      <xdr:row>6</xdr:row>
      <xdr:rowOff>0</xdr:rowOff>
    </xdr:to>
    <xdr:sp macro="" textlink="">
      <xdr:nvSpPr>
        <xdr:cNvPr id="4" name="Arrow: U-Turn 1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4848225" y="752475"/>
          <a:ext cx="1304925" cy="3905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nze/Downloads/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vierge&quot;ne pas effacer&quot;"/>
      <sheetName val="Planning"/>
      <sheetName val="REGISTRE DU PERSONEL"/>
      <sheetName val="sommaire"/>
      <sheetName val="horloge "/>
      <sheetName val="essai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AFAB97-A240-4FD4-B887-BECE0673C22F}" name="Tableau3" displayName="Tableau3" ref="C1:I400" totalsRowShown="0" headerRowDxfId="3">
  <autoFilter ref="C1:I400" xr:uid="{1D88A114-3D44-4907-9AF4-73D4FB3F4ACD}"/>
  <tableColumns count="7">
    <tableColumn id="1" xr3:uid="{BFD0825A-D35C-41F4-AA54-C14782D77686}" name="Id_S" dataDxfId="2"/>
    <tableColumn id="2" xr3:uid="{A5ACAA18-EB32-40C9-A662-0B8EDD2A9088}" name="Salariés"/>
    <tableColumn id="3" xr3:uid="{39BAB4E9-359A-4C09-9A42-F3758AD89FFE}" name="Fonctions"/>
    <tableColumn id="4" xr3:uid="{6272241A-40A7-4474-A30A-546F461D3E0A}" name="Début Contrat"/>
    <tableColumn id="5" xr3:uid="{A141C631-2C17-4B20-BED6-EE645972298B}" name="Fin Contrat"/>
    <tableColumn id="6" xr3:uid="{2DF58B26-DABE-4E6C-9B01-A9282B5775BD}" name="Droits CA" dataDxfId="1"/>
    <tableColumn id="7" xr3:uid="{1FDD19D3-53C6-4ACC-99D4-FC2537E0B4E2}" name="Droits RT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FC1D-194F-4F55-935B-32D68E3D7F73}">
  <sheetPr codeName="Feuil1"/>
  <dimension ref="A1:AA157"/>
  <sheetViews>
    <sheetView tabSelected="1" workbookViewId="0">
      <selection activeCell="F18" sqref="F18"/>
    </sheetView>
  </sheetViews>
  <sheetFormatPr baseColWidth="10" defaultRowHeight="15" x14ac:dyDescent="0.25"/>
  <cols>
    <col min="1" max="1" width="21.28515625" bestFit="1" customWidth="1"/>
    <col min="2" max="2" width="6.42578125" customWidth="1"/>
    <col min="3" max="3" width="11.5703125" style="2" customWidth="1"/>
    <col min="4" max="5" width="20.85546875" customWidth="1"/>
    <col min="6" max="6" width="15.5703125" customWidth="1"/>
    <col min="7" max="7" width="12.85546875" customWidth="1"/>
    <col min="8" max="9" width="12.85546875" style="2" customWidth="1"/>
    <col min="10" max="10" width="6.42578125" customWidth="1"/>
    <col min="11" max="11" width="20.85546875" customWidth="1"/>
    <col min="12" max="12" width="14.28515625" style="2" customWidth="1"/>
    <col min="14" max="14" width="14.7109375" style="2" bestFit="1" customWidth="1"/>
    <col min="21" max="21" width="12.28515625" customWidth="1"/>
  </cols>
  <sheetData>
    <row r="1" spans="1:27" ht="31.5" customHeight="1" x14ac:dyDescent="0.25">
      <c r="A1" s="5" t="s">
        <v>8</v>
      </c>
      <c r="C1" s="3" t="s">
        <v>4</v>
      </c>
      <c r="D1" s="3" t="s">
        <v>2</v>
      </c>
      <c r="E1" s="3" t="s">
        <v>1</v>
      </c>
      <c r="F1" s="3" t="s">
        <v>10</v>
      </c>
      <c r="G1" s="3" t="s">
        <v>11</v>
      </c>
      <c r="H1" s="3" t="s">
        <v>6</v>
      </c>
      <c r="I1" s="3" t="s">
        <v>7</v>
      </c>
      <c r="J1" s="1"/>
      <c r="K1" s="4" t="s">
        <v>3</v>
      </c>
      <c r="L1" s="3" t="s">
        <v>5</v>
      </c>
      <c r="M1" s="1"/>
      <c r="N1" s="4" t="s">
        <v>15</v>
      </c>
      <c r="O1" s="15" t="s">
        <v>12</v>
      </c>
      <c r="P1" s="16" t="s">
        <v>13</v>
      </c>
      <c r="Q1" s="17" t="s">
        <v>14</v>
      </c>
    </row>
    <row r="2" spans="1:27" ht="15.75" thickBot="1" x14ac:dyDescent="0.3">
      <c r="A2" s="6">
        <v>43831</v>
      </c>
      <c r="C2" s="2">
        <v>1</v>
      </c>
      <c r="D2" t="s">
        <v>110</v>
      </c>
      <c r="E2" t="s">
        <v>23</v>
      </c>
      <c r="F2" s="11">
        <v>43101</v>
      </c>
      <c r="G2" s="2"/>
      <c r="H2" s="2">
        <v>20</v>
      </c>
      <c r="I2" s="2">
        <v>10</v>
      </c>
      <c r="K2" t="s">
        <v>48</v>
      </c>
      <c r="L2" s="7" t="s">
        <v>96</v>
      </c>
      <c r="N2" s="11">
        <v>43831</v>
      </c>
      <c r="O2" t="s">
        <v>20</v>
      </c>
      <c r="P2" t="s">
        <v>20</v>
      </c>
      <c r="Q2" t="s">
        <v>20</v>
      </c>
      <c r="U2" s="18"/>
      <c r="V2" s="18"/>
      <c r="W2" s="18"/>
      <c r="X2" s="18"/>
      <c r="Y2" s="18"/>
      <c r="Z2" s="18"/>
      <c r="AA2" s="18"/>
    </row>
    <row r="3" spans="1:27" x14ac:dyDescent="0.25">
      <c r="A3" s="35" t="e" cm="1">
        <f t="array" ref="A3">#REF!</f>
        <v>#REF!</v>
      </c>
      <c r="C3" s="2">
        <v>2</v>
      </c>
      <c r="D3" t="s">
        <v>53</v>
      </c>
      <c r="E3" t="s">
        <v>24</v>
      </c>
      <c r="F3" s="11">
        <v>43101</v>
      </c>
      <c r="G3" s="2"/>
      <c r="H3" s="2">
        <v>20</v>
      </c>
      <c r="I3" s="2">
        <v>10</v>
      </c>
      <c r="K3" t="s">
        <v>44</v>
      </c>
      <c r="L3" s="8" t="s">
        <v>97</v>
      </c>
      <c r="N3" s="11">
        <v>43832</v>
      </c>
      <c r="O3" t="s">
        <v>20</v>
      </c>
      <c r="P3" t="s">
        <v>20</v>
      </c>
      <c r="Q3" t="s">
        <v>20</v>
      </c>
      <c r="V3" s="18"/>
      <c r="W3" s="18"/>
      <c r="X3" s="18"/>
      <c r="Y3" s="18"/>
      <c r="Z3" s="18"/>
      <c r="AA3" s="18"/>
    </row>
    <row r="4" spans="1:27" x14ac:dyDescent="0.25">
      <c r="C4" s="2">
        <v>3</v>
      </c>
      <c r="D4" t="s">
        <v>51</v>
      </c>
      <c r="E4" t="s">
        <v>25</v>
      </c>
      <c r="F4" s="11">
        <v>43101</v>
      </c>
      <c r="G4" s="2"/>
      <c r="H4" s="2">
        <v>20</v>
      </c>
      <c r="I4" s="2">
        <v>10</v>
      </c>
      <c r="K4" t="s">
        <v>45</v>
      </c>
      <c r="L4" s="13" t="s">
        <v>98</v>
      </c>
      <c r="N4" s="11">
        <v>43833</v>
      </c>
      <c r="O4" t="s">
        <v>20</v>
      </c>
      <c r="P4" t="s">
        <v>20</v>
      </c>
      <c r="Q4" t="s">
        <v>20</v>
      </c>
      <c r="V4" s="18"/>
      <c r="W4" s="18"/>
      <c r="X4" s="18"/>
      <c r="Y4" s="18"/>
      <c r="Z4" s="18"/>
      <c r="AA4" s="18"/>
    </row>
    <row r="5" spans="1:27" x14ac:dyDescent="0.25">
      <c r="A5" t="s">
        <v>23</v>
      </c>
      <c r="C5" s="2">
        <v>4</v>
      </c>
      <c r="D5" t="s">
        <v>52</v>
      </c>
      <c r="E5" t="s">
        <v>26</v>
      </c>
      <c r="F5" s="11">
        <v>43101</v>
      </c>
      <c r="G5" s="2"/>
      <c r="H5" s="2">
        <v>20</v>
      </c>
      <c r="I5" s="2">
        <v>10</v>
      </c>
      <c r="K5" t="s">
        <v>46</v>
      </c>
      <c r="L5" s="19" t="s">
        <v>95</v>
      </c>
      <c r="N5" s="11">
        <v>43834</v>
      </c>
      <c r="O5" t="s">
        <v>20</v>
      </c>
      <c r="P5" t="s">
        <v>20</v>
      </c>
      <c r="Q5" t="s">
        <v>20</v>
      </c>
      <c r="V5" s="18"/>
      <c r="W5" s="18"/>
      <c r="X5" s="18"/>
      <c r="Y5" s="18"/>
      <c r="Z5" s="18"/>
      <c r="AA5" s="18"/>
    </row>
    <row r="6" spans="1:27" x14ac:dyDescent="0.25">
      <c r="A6" t="s">
        <v>24</v>
      </c>
      <c r="C6" s="2">
        <v>5</v>
      </c>
      <c r="D6" t="s">
        <v>50</v>
      </c>
      <c r="E6" t="s">
        <v>27</v>
      </c>
      <c r="F6" s="11">
        <v>43101</v>
      </c>
      <c r="G6" s="2"/>
      <c r="H6" s="2">
        <v>20</v>
      </c>
      <c r="I6" s="2">
        <v>10</v>
      </c>
      <c r="K6" t="s">
        <v>47</v>
      </c>
      <c r="L6" s="10" t="s">
        <v>99</v>
      </c>
      <c r="N6" s="11">
        <v>43835</v>
      </c>
      <c r="O6" t="s">
        <v>20</v>
      </c>
      <c r="P6" t="s">
        <v>20</v>
      </c>
      <c r="Q6" t="s">
        <v>20</v>
      </c>
      <c r="V6" s="18"/>
      <c r="W6" s="18"/>
      <c r="X6" s="18"/>
      <c r="Y6" s="18"/>
      <c r="Z6" s="18"/>
      <c r="AA6" s="18"/>
    </row>
    <row r="7" spans="1:27" x14ac:dyDescent="0.25">
      <c r="A7" t="s">
        <v>25</v>
      </c>
      <c r="C7" s="2">
        <v>6</v>
      </c>
      <c r="D7" t="s">
        <v>58</v>
      </c>
      <c r="E7" t="s">
        <v>28</v>
      </c>
      <c r="F7" s="11">
        <v>43101</v>
      </c>
      <c r="G7" s="2"/>
      <c r="H7" s="2">
        <v>20</v>
      </c>
      <c r="I7" s="2">
        <v>10</v>
      </c>
      <c r="K7" t="s">
        <v>100</v>
      </c>
      <c r="L7" s="36" t="s">
        <v>101</v>
      </c>
      <c r="N7" s="11">
        <v>43869</v>
      </c>
      <c r="O7" t="s">
        <v>16</v>
      </c>
      <c r="P7" t="s">
        <v>16</v>
      </c>
      <c r="Q7" t="s">
        <v>21</v>
      </c>
      <c r="V7" s="18"/>
      <c r="W7" s="18"/>
      <c r="X7" s="18"/>
      <c r="Y7" s="18"/>
      <c r="Z7" s="18"/>
      <c r="AA7" s="18"/>
    </row>
    <row r="8" spans="1:27" x14ac:dyDescent="0.25">
      <c r="A8" t="s">
        <v>26</v>
      </c>
      <c r="C8" s="2">
        <v>7</v>
      </c>
      <c r="D8" t="s">
        <v>0</v>
      </c>
      <c r="E8" t="s">
        <v>29</v>
      </c>
      <c r="F8" s="11">
        <v>43101</v>
      </c>
      <c r="G8" s="2"/>
      <c r="H8" s="2">
        <v>20</v>
      </c>
      <c r="I8" s="2">
        <v>10</v>
      </c>
      <c r="L8" s="12"/>
      <c r="N8" s="11">
        <v>43870</v>
      </c>
      <c r="O8" t="s">
        <v>16</v>
      </c>
      <c r="P8" t="s">
        <v>16</v>
      </c>
      <c r="Q8" t="s">
        <v>21</v>
      </c>
      <c r="V8" s="18"/>
      <c r="W8" s="18"/>
      <c r="X8" s="18"/>
      <c r="Y8" s="18"/>
      <c r="Z8" s="18"/>
      <c r="AA8" s="18"/>
    </row>
    <row r="9" spans="1:27" x14ac:dyDescent="0.25">
      <c r="A9" t="s">
        <v>27</v>
      </c>
      <c r="C9" s="2">
        <v>8</v>
      </c>
      <c r="D9" t="s">
        <v>54</v>
      </c>
      <c r="E9" t="s">
        <v>30</v>
      </c>
      <c r="F9" s="11">
        <v>43101</v>
      </c>
      <c r="G9" s="11"/>
      <c r="H9" s="2">
        <v>20</v>
      </c>
      <c r="I9" s="2">
        <v>10</v>
      </c>
      <c r="L9" s="13"/>
      <c r="N9" s="11">
        <v>43871</v>
      </c>
      <c r="O9" t="s">
        <v>16</v>
      </c>
      <c r="P9" t="s">
        <v>16</v>
      </c>
      <c r="Q9" t="s">
        <v>21</v>
      </c>
      <c r="V9" s="18"/>
      <c r="W9" s="18"/>
    </row>
    <row r="10" spans="1:27" x14ac:dyDescent="0.25">
      <c r="A10" t="s">
        <v>28</v>
      </c>
      <c r="C10" s="2">
        <v>9</v>
      </c>
      <c r="D10" t="s">
        <v>9</v>
      </c>
      <c r="E10" t="s">
        <v>31</v>
      </c>
      <c r="F10" s="11">
        <v>43739</v>
      </c>
      <c r="G10" s="2"/>
      <c r="H10" s="2">
        <v>20</v>
      </c>
      <c r="I10" s="2">
        <v>10</v>
      </c>
      <c r="L10" s="9"/>
      <c r="N10" s="11">
        <v>43872</v>
      </c>
      <c r="O10" t="s">
        <v>16</v>
      </c>
      <c r="P10" t="s">
        <v>16</v>
      </c>
      <c r="Q10" t="s">
        <v>21</v>
      </c>
      <c r="V10" s="18"/>
      <c r="W10" s="18"/>
    </row>
    <row r="11" spans="1:27" x14ac:dyDescent="0.25">
      <c r="A11" t="s">
        <v>29</v>
      </c>
      <c r="C11" s="2">
        <v>10</v>
      </c>
      <c r="D11" t="s">
        <v>66</v>
      </c>
      <c r="E11" t="s">
        <v>32</v>
      </c>
      <c r="F11" s="11">
        <v>43740</v>
      </c>
      <c r="H11" s="2">
        <v>20</v>
      </c>
      <c r="I11" s="2">
        <v>10</v>
      </c>
      <c r="L11" s="10"/>
      <c r="N11" s="11">
        <v>43873</v>
      </c>
      <c r="O11" t="s">
        <v>16</v>
      </c>
      <c r="P11" t="s">
        <v>16</v>
      </c>
      <c r="Q11" t="s">
        <v>21</v>
      </c>
      <c r="V11" s="18"/>
      <c r="W11" s="18"/>
    </row>
    <row r="12" spans="1:27" x14ac:dyDescent="0.25">
      <c r="A12" t="s">
        <v>30</v>
      </c>
      <c r="C12" s="2">
        <v>11</v>
      </c>
      <c r="D12" t="s">
        <v>65</v>
      </c>
      <c r="E12" t="s">
        <v>33</v>
      </c>
      <c r="F12" s="11">
        <v>43741</v>
      </c>
      <c r="H12" s="2">
        <v>20</v>
      </c>
      <c r="I12" s="2">
        <v>10</v>
      </c>
      <c r="L12" s="7"/>
      <c r="N12" s="11">
        <v>43874</v>
      </c>
      <c r="O12" t="s">
        <v>16</v>
      </c>
      <c r="P12" t="s">
        <v>16</v>
      </c>
      <c r="Q12" t="s">
        <v>21</v>
      </c>
      <c r="V12" s="18"/>
      <c r="W12" s="18"/>
    </row>
    <row r="13" spans="1:27" x14ac:dyDescent="0.25">
      <c r="A13" t="s">
        <v>31</v>
      </c>
      <c r="C13" s="2">
        <v>12</v>
      </c>
      <c r="D13" t="s">
        <v>55</v>
      </c>
      <c r="E13" t="s">
        <v>34</v>
      </c>
      <c r="F13" s="11">
        <v>43742</v>
      </c>
      <c r="H13" s="2">
        <v>20</v>
      </c>
      <c r="I13" s="2">
        <v>10</v>
      </c>
      <c r="L13" s="8"/>
      <c r="N13" s="11">
        <v>43875</v>
      </c>
      <c r="O13" t="s">
        <v>16</v>
      </c>
      <c r="P13" t="s">
        <v>16</v>
      </c>
      <c r="Q13" t="s">
        <v>21</v>
      </c>
      <c r="V13" s="18"/>
      <c r="W13" s="18"/>
    </row>
    <row r="14" spans="1:27" x14ac:dyDescent="0.25">
      <c r="A14" t="s">
        <v>32</v>
      </c>
      <c r="C14" s="2">
        <v>13</v>
      </c>
      <c r="D14" t="s">
        <v>67</v>
      </c>
      <c r="E14" t="s">
        <v>35</v>
      </c>
      <c r="F14" s="11">
        <v>43743</v>
      </c>
      <c r="H14" s="2">
        <v>20</v>
      </c>
      <c r="I14" s="2">
        <v>10</v>
      </c>
      <c r="L14" s="13"/>
      <c r="N14" s="11">
        <v>43876</v>
      </c>
      <c r="O14" t="s">
        <v>16</v>
      </c>
      <c r="P14" t="s">
        <v>21</v>
      </c>
      <c r="Q14" t="s">
        <v>21</v>
      </c>
      <c r="V14" s="18"/>
      <c r="W14" s="18"/>
    </row>
    <row r="15" spans="1:27" x14ac:dyDescent="0.25">
      <c r="A15" t="s">
        <v>33</v>
      </c>
      <c r="C15" s="2">
        <v>14</v>
      </c>
      <c r="D15" t="s">
        <v>64</v>
      </c>
      <c r="E15" t="s">
        <v>36</v>
      </c>
      <c r="F15" s="11">
        <v>43744</v>
      </c>
      <c r="H15" s="2">
        <v>20</v>
      </c>
      <c r="I15" s="2">
        <v>10</v>
      </c>
      <c r="L15" s="9"/>
      <c r="N15" s="11">
        <v>43877</v>
      </c>
      <c r="O15" t="s">
        <v>16</v>
      </c>
      <c r="P15" t="s">
        <v>21</v>
      </c>
      <c r="Q15" t="s">
        <v>21</v>
      </c>
      <c r="V15" s="18"/>
      <c r="W15" s="18"/>
    </row>
    <row r="16" spans="1:27" x14ac:dyDescent="0.25">
      <c r="A16" t="s">
        <v>34</v>
      </c>
      <c r="C16" s="2">
        <v>15</v>
      </c>
      <c r="D16" t="s">
        <v>63</v>
      </c>
      <c r="E16" t="s">
        <v>37</v>
      </c>
      <c r="F16" s="11">
        <v>43745</v>
      </c>
      <c r="G16" s="14"/>
      <c r="H16" s="2">
        <v>20</v>
      </c>
      <c r="I16" s="2">
        <v>10</v>
      </c>
      <c r="L16" s="10"/>
      <c r="N16" s="11">
        <v>43878</v>
      </c>
      <c r="O16" t="s">
        <v>16</v>
      </c>
      <c r="P16" t="s">
        <v>21</v>
      </c>
      <c r="Q16" t="s">
        <v>21</v>
      </c>
      <c r="U16" s="18"/>
      <c r="V16" s="18"/>
      <c r="W16" s="18"/>
    </row>
    <row r="17" spans="1:23" x14ac:dyDescent="0.25">
      <c r="A17" t="s">
        <v>35</v>
      </c>
      <c r="C17" s="2">
        <v>16</v>
      </c>
      <c r="D17" t="s">
        <v>62</v>
      </c>
      <c r="E17" t="s">
        <v>38</v>
      </c>
      <c r="F17" s="11">
        <v>43746</v>
      </c>
      <c r="G17" s="14"/>
      <c r="H17" s="2">
        <v>20</v>
      </c>
      <c r="I17" s="2">
        <v>10</v>
      </c>
      <c r="L17" s="7"/>
      <c r="N17" s="11">
        <v>43879</v>
      </c>
      <c r="O17" t="s">
        <v>16</v>
      </c>
      <c r="P17" t="s">
        <v>21</v>
      </c>
      <c r="Q17" t="s">
        <v>21</v>
      </c>
      <c r="V17" s="18"/>
      <c r="W17" s="18"/>
    </row>
    <row r="18" spans="1:23" x14ac:dyDescent="0.25">
      <c r="A18" t="s">
        <v>36</v>
      </c>
      <c r="C18" s="2">
        <v>17</v>
      </c>
      <c r="D18" t="s">
        <v>61</v>
      </c>
      <c r="E18" t="s">
        <v>37</v>
      </c>
      <c r="F18" s="11">
        <v>43747</v>
      </c>
      <c r="H18" s="2">
        <v>20</v>
      </c>
      <c r="I18" s="2">
        <v>10</v>
      </c>
      <c r="L18" s="8"/>
      <c r="N18" s="11">
        <v>43880</v>
      </c>
      <c r="O18" t="s">
        <v>16</v>
      </c>
      <c r="P18" t="s">
        <v>21</v>
      </c>
      <c r="Q18" t="s">
        <v>21</v>
      </c>
      <c r="V18" s="18"/>
      <c r="W18" s="18"/>
    </row>
    <row r="19" spans="1:23" x14ac:dyDescent="0.25">
      <c r="A19" t="s">
        <v>102</v>
      </c>
      <c r="C19" s="2">
        <v>18</v>
      </c>
      <c r="D19" t="s">
        <v>59</v>
      </c>
      <c r="E19" t="s">
        <v>39</v>
      </c>
      <c r="F19" s="11">
        <v>43748</v>
      </c>
      <c r="G19" s="14"/>
      <c r="H19" s="2">
        <v>20</v>
      </c>
      <c r="I19" s="2">
        <v>10</v>
      </c>
      <c r="L19" s="13"/>
      <c r="N19" s="11">
        <v>43881</v>
      </c>
      <c r="O19" t="s">
        <v>16</v>
      </c>
      <c r="P19" t="s">
        <v>21</v>
      </c>
      <c r="Q19" t="s">
        <v>21</v>
      </c>
      <c r="V19" s="18"/>
      <c r="W19" s="18"/>
    </row>
    <row r="20" spans="1:23" x14ac:dyDescent="0.25">
      <c r="A20" t="s">
        <v>38</v>
      </c>
      <c r="C20" s="2">
        <v>19</v>
      </c>
      <c r="D20" t="s">
        <v>60</v>
      </c>
      <c r="E20" t="s">
        <v>39</v>
      </c>
      <c r="F20" s="11">
        <v>43749</v>
      </c>
      <c r="H20" s="2">
        <v>20</v>
      </c>
      <c r="I20" s="2">
        <v>10</v>
      </c>
      <c r="L20" s="9"/>
      <c r="N20" s="11">
        <v>43882</v>
      </c>
      <c r="O20" t="s">
        <v>16</v>
      </c>
      <c r="P20" t="s">
        <v>21</v>
      </c>
      <c r="Q20" t="s">
        <v>21</v>
      </c>
      <c r="V20" s="18"/>
      <c r="W20" s="18"/>
    </row>
    <row r="21" spans="1:23" x14ac:dyDescent="0.25">
      <c r="A21" t="s">
        <v>103</v>
      </c>
      <c r="C21" s="2">
        <v>20</v>
      </c>
      <c r="D21" t="s">
        <v>57</v>
      </c>
      <c r="E21" t="s">
        <v>40</v>
      </c>
      <c r="F21" s="11">
        <v>43750</v>
      </c>
      <c r="H21" s="2">
        <v>20</v>
      </c>
      <c r="I21" s="2">
        <v>10</v>
      </c>
      <c r="L21" s="10"/>
      <c r="N21" s="11">
        <v>43883</v>
      </c>
      <c r="O21" t="s">
        <v>21</v>
      </c>
      <c r="P21" t="s">
        <v>21</v>
      </c>
      <c r="Q21" t="s">
        <v>21</v>
      </c>
      <c r="V21" s="18"/>
      <c r="W21" s="18"/>
    </row>
    <row r="22" spans="1:23" x14ac:dyDescent="0.25">
      <c r="A22" t="s">
        <v>108</v>
      </c>
      <c r="C22" s="2">
        <v>21</v>
      </c>
      <c r="D22" t="s">
        <v>68</v>
      </c>
      <c r="E22" t="s">
        <v>40</v>
      </c>
      <c r="F22" s="11">
        <v>43751</v>
      </c>
      <c r="H22" s="2">
        <v>20</v>
      </c>
      <c r="I22" s="2">
        <v>10</v>
      </c>
      <c r="N22" s="11">
        <v>43884</v>
      </c>
      <c r="O22" t="s">
        <v>21</v>
      </c>
      <c r="P22" t="s">
        <v>21</v>
      </c>
      <c r="Q22" t="s">
        <v>21</v>
      </c>
      <c r="V22" s="18"/>
      <c r="W22" s="18"/>
    </row>
    <row r="23" spans="1:23" x14ac:dyDescent="0.25">
      <c r="A23" t="s">
        <v>109</v>
      </c>
      <c r="C23" s="2">
        <v>22</v>
      </c>
      <c r="D23" t="s">
        <v>69</v>
      </c>
      <c r="E23" t="s">
        <v>41</v>
      </c>
      <c r="F23" s="11">
        <v>43752</v>
      </c>
      <c r="H23" s="2">
        <v>20</v>
      </c>
      <c r="I23" s="2">
        <v>10</v>
      </c>
      <c r="N23" s="11">
        <v>43885</v>
      </c>
      <c r="O23" t="s">
        <v>21</v>
      </c>
      <c r="P23" t="s">
        <v>21</v>
      </c>
      <c r="Q23" t="s">
        <v>16</v>
      </c>
      <c r="V23" s="18"/>
      <c r="W23" s="18"/>
    </row>
    <row r="24" spans="1:23" x14ac:dyDescent="0.25">
      <c r="A24" t="s">
        <v>106</v>
      </c>
      <c r="C24" s="2">
        <v>23</v>
      </c>
      <c r="D24" t="s">
        <v>70</v>
      </c>
      <c r="E24" t="s">
        <v>41</v>
      </c>
      <c r="F24" s="11">
        <v>43753</v>
      </c>
      <c r="H24" s="2">
        <v>20</v>
      </c>
      <c r="I24" s="2">
        <v>10</v>
      </c>
      <c r="N24" s="11">
        <v>43886</v>
      </c>
      <c r="O24" t="s">
        <v>21</v>
      </c>
      <c r="P24" t="s">
        <v>21</v>
      </c>
      <c r="Q24" t="s">
        <v>16</v>
      </c>
      <c r="V24" s="18"/>
      <c r="W24" s="18"/>
    </row>
    <row r="25" spans="1:23" x14ac:dyDescent="0.25">
      <c r="A25" t="s">
        <v>107</v>
      </c>
      <c r="C25" s="2">
        <v>24</v>
      </c>
      <c r="D25" t="s">
        <v>49</v>
      </c>
      <c r="E25" t="s">
        <v>42</v>
      </c>
      <c r="F25" s="11">
        <v>43754</v>
      </c>
      <c r="H25" s="2">
        <v>20</v>
      </c>
      <c r="I25" s="2">
        <v>10</v>
      </c>
      <c r="N25" s="11">
        <v>43887</v>
      </c>
      <c r="O25" t="s">
        <v>21</v>
      </c>
      <c r="P25" t="s">
        <v>21</v>
      </c>
      <c r="Q25" t="s">
        <v>16</v>
      </c>
      <c r="V25" s="18"/>
      <c r="W25" s="18"/>
    </row>
    <row r="26" spans="1:23" x14ac:dyDescent="0.25">
      <c r="A26" t="s">
        <v>104</v>
      </c>
      <c r="C26" s="2">
        <v>25</v>
      </c>
      <c r="D26" t="s">
        <v>56</v>
      </c>
      <c r="E26" t="s">
        <v>43</v>
      </c>
      <c r="F26" s="11">
        <v>43755</v>
      </c>
      <c r="H26" s="2">
        <v>20</v>
      </c>
      <c r="I26" s="2">
        <v>10</v>
      </c>
      <c r="N26" s="11">
        <v>43888</v>
      </c>
      <c r="O26" t="s">
        <v>21</v>
      </c>
      <c r="P26" t="s">
        <v>21</v>
      </c>
      <c r="Q26" t="s">
        <v>16</v>
      </c>
      <c r="V26" s="18"/>
      <c r="W26" s="18"/>
    </row>
    <row r="27" spans="1:23" x14ac:dyDescent="0.25">
      <c r="A27" t="s">
        <v>105</v>
      </c>
      <c r="F27" s="11"/>
      <c r="G27" s="2"/>
      <c r="N27" s="11">
        <v>43889</v>
      </c>
      <c r="O27" t="s">
        <v>21</v>
      </c>
      <c r="P27" t="s">
        <v>21</v>
      </c>
      <c r="Q27" t="s">
        <v>16</v>
      </c>
      <c r="V27" s="18"/>
      <c r="W27" s="18"/>
    </row>
    <row r="28" spans="1:23" x14ac:dyDescent="0.25">
      <c r="A28" t="s">
        <v>42</v>
      </c>
      <c r="N28" s="11">
        <v>43890</v>
      </c>
      <c r="O28" t="s">
        <v>21</v>
      </c>
      <c r="P28" t="s">
        <v>21</v>
      </c>
      <c r="Q28" t="s">
        <v>16</v>
      </c>
      <c r="V28" s="18"/>
      <c r="W28" s="18"/>
    </row>
    <row r="29" spans="1:23" x14ac:dyDescent="0.25">
      <c r="A29" t="s">
        <v>43</v>
      </c>
      <c r="N29" s="11">
        <v>43891</v>
      </c>
      <c r="O29" t="s">
        <v>21</v>
      </c>
      <c r="P29" t="s">
        <v>21</v>
      </c>
      <c r="Q29" t="s">
        <v>16</v>
      </c>
      <c r="V29" s="18"/>
      <c r="W29" s="18"/>
    </row>
    <row r="30" spans="1:23" x14ac:dyDescent="0.25">
      <c r="N30" s="11">
        <v>43892</v>
      </c>
      <c r="O30" t="s">
        <v>21</v>
      </c>
      <c r="P30" t="s">
        <v>16</v>
      </c>
      <c r="Q30" t="s">
        <v>16</v>
      </c>
      <c r="U30" s="18"/>
      <c r="V30" s="18"/>
      <c r="W30" s="18"/>
    </row>
    <row r="31" spans="1:23" x14ac:dyDescent="0.25">
      <c r="N31" s="11">
        <v>43893</v>
      </c>
      <c r="O31" t="s">
        <v>21</v>
      </c>
      <c r="P31" t="s">
        <v>16</v>
      </c>
      <c r="Q31" t="s">
        <v>16</v>
      </c>
      <c r="V31" s="18"/>
      <c r="W31" s="18"/>
    </row>
    <row r="32" spans="1:23" x14ac:dyDescent="0.25">
      <c r="N32" s="11">
        <v>43894</v>
      </c>
      <c r="O32" t="s">
        <v>21</v>
      </c>
      <c r="P32" t="s">
        <v>16</v>
      </c>
      <c r="Q32" t="s">
        <v>16</v>
      </c>
      <c r="V32" s="18"/>
      <c r="W32" s="18"/>
    </row>
    <row r="33" spans="14:23" x14ac:dyDescent="0.25">
      <c r="N33" s="11">
        <v>43895</v>
      </c>
      <c r="O33" t="s">
        <v>21</v>
      </c>
      <c r="P33" t="s">
        <v>16</v>
      </c>
      <c r="Q33" t="s">
        <v>16</v>
      </c>
      <c r="V33" s="18"/>
      <c r="W33" s="18"/>
    </row>
    <row r="34" spans="14:23" x14ac:dyDescent="0.25">
      <c r="N34" s="11">
        <v>43896</v>
      </c>
      <c r="O34" t="s">
        <v>21</v>
      </c>
      <c r="P34" t="s">
        <v>16</v>
      </c>
      <c r="Q34" t="s">
        <v>16</v>
      </c>
      <c r="V34" s="18"/>
      <c r="W34" s="18"/>
    </row>
    <row r="35" spans="14:23" x14ac:dyDescent="0.25">
      <c r="N35" s="11">
        <v>43897</v>
      </c>
      <c r="O35" t="s">
        <v>21</v>
      </c>
      <c r="P35" t="s">
        <v>16</v>
      </c>
      <c r="Q35" t="s">
        <v>16</v>
      </c>
      <c r="V35" s="18"/>
      <c r="W35" s="18"/>
    </row>
    <row r="36" spans="14:23" x14ac:dyDescent="0.25">
      <c r="N36" s="11">
        <v>43898</v>
      </c>
      <c r="O36" t="s">
        <v>21</v>
      </c>
      <c r="P36" t="s">
        <v>16</v>
      </c>
      <c r="Q36" t="s">
        <v>16</v>
      </c>
      <c r="V36" s="18"/>
      <c r="W36" s="18"/>
    </row>
    <row r="37" spans="14:23" x14ac:dyDescent="0.25">
      <c r="N37" s="11">
        <v>43925</v>
      </c>
      <c r="O37" t="s">
        <v>16</v>
      </c>
      <c r="P37" t="s">
        <v>16</v>
      </c>
      <c r="Q37" t="s">
        <v>17</v>
      </c>
      <c r="V37" s="18"/>
      <c r="W37" s="18"/>
    </row>
    <row r="38" spans="14:23" x14ac:dyDescent="0.25">
      <c r="N38" s="11">
        <v>43926</v>
      </c>
      <c r="O38" t="s">
        <v>16</v>
      </c>
      <c r="P38" t="s">
        <v>16</v>
      </c>
      <c r="Q38" t="s">
        <v>17</v>
      </c>
      <c r="V38" s="18"/>
      <c r="W38" s="18"/>
    </row>
    <row r="39" spans="14:23" x14ac:dyDescent="0.25">
      <c r="N39" s="11">
        <v>43927</v>
      </c>
      <c r="O39" t="s">
        <v>16</v>
      </c>
      <c r="P39" t="s">
        <v>16</v>
      </c>
      <c r="Q39" t="s">
        <v>17</v>
      </c>
      <c r="V39" s="18"/>
      <c r="W39" s="18"/>
    </row>
    <row r="40" spans="14:23" x14ac:dyDescent="0.25">
      <c r="N40" s="11">
        <v>43928</v>
      </c>
      <c r="O40" t="s">
        <v>16</v>
      </c>
      <c r="P40" t="s">
        <v>16</v>
      </c>
      <c r="Q40" t="s">
        <v>17</v>
      </c>
      <c r="V40" s="18"/>
      <c r="W40" s="18"/>
    </row>
    <row r="41" spans="14:23" x14ac:dyDescent="0.25">
      <c r="N41" s="11">
        <v>43929</v>
      </c>
      <c r="O41" t="s">
        <v>16</v>
      </c>
      <c r="P41" t="s">
        <v>16</v>
      </c>
      <c r="Q41" t="s">
        <v>17</v>
      </c>
      <c r="V41" s="18"/>
      <c r="W41" s="18"/>
    </row>
    <row r="42" spans="14:23" x14ac:dyDescent="0.25">
      <c r="N42" s="11">
        <v>43930</v>
      </c>
      <c r="O42" t="s">
        <v>16</v>
      </c>
      <c r="P42" t="s">
        <v>16</v>
      </c>
      <c r="Q42" t="s">
        <v>17</v>
      </c>
      <c r="V42" s="18"/>
      <c r="W42" s="18"/>
    </row>
    <row r="43" spans="14:23" x14ac:dyDescent="0.25">
      <c r="N43" s="11">
        <v>43931</v>
      </c>
      <c r="O43" t="s">
        <v>16</v>
      </c>
      <c r="P43" t="s">
        <v>16</v>
      </c>
      <c r="Q43" t="s">
        <v>17</v>
      </c>
      <c r="V43" s="18"/>
      <c r="W43" s="18"/>
    </row>
    <row r="44" spans="14:23" x14ac:dyDescent="0.25">
      <c r="N44" s="11">
        <v>43932</v>
      </c>
      <c r="O44" t="s">
        <v>16</v>
      </c>
      <c r="P44" t="s">
        <v>17</v>
      </c>
      <c r="Q44" t="s">
        <v>17</v>
      </c>
      <c r="V44" s="18"/>
      <c r="W44" s="18"/>
    </row>
    <row r="45" spans="14:23" x14ac:dyDescent="0.25">
      <c r="N45" s="11">
        <v>43933</v>
      </c>
      <c r="O45" t="s">
        <v>16</v>
      </c>
      <c r="P45" t="s">
        <v>17</v>
      </c>
      <c r="Q45" t="s">
        <v>17</v>
      </c>
      <c r="V45" s="18"/>
      <c r="W45" s="18"/>
    </row>
    <row r="46" spans="14:23" x14ac:dyDescent="0.25">
      <c r="N46" s="11">
        <v>43934</v>
      </c>
      <c r="O46" t="s">
        <v>16</v>
      </c>
      <c r="P46" t="s">
        <v>17</v>
      </c>
      <c r="Q46" t="s">
        <v>17</v>
      </c>
      <c r="V46" s="18"/>
      <c r="W46" s="18"/>
    </row>
    <row r="47" spans="14:23" x14ac:dyDescent="0.25">
      <c r="N47" s="11">
        <v>43935</v>
      </c>
      <c r="O47" t="s">
        <v>16</v>
      </c>
      <c r="P47" t="s">
        <v>17</v>
      </c>
      <c r="Q47" t="s">
        <v>17</v>
      </c>
      <c r="V47" s="18"/>
      <c r="W47" s="18"/>
    </row>
    <row r="48" spans="14:23" x14ac:dyDescent="0.25">
      <c r="N48" s="11">
        <v>43936</v>
      </c>
      <c r="O48" t="s">
        <v>16</v>
      </c>
      <c r="P48" t="s">
        <v>17</v>
      </c>
      <c r="Q48" t="s">
        <v>17</v>
      </c>
      <c r="V48" s="18"/>
      <c r="W48" s="18"/>
    </row>
    <row r="49" spans="14:23" x14ac:dyDescent="0.25">
      <c r="N49" s="11">
        <v>43937</v>
      </c>
      <c r="O49" t="s">
        <v>16</v>
      </c>
      <c r="P49" t="s">
        <v>17</v>
      </c>
      <c r="Q49" t="s">
        <v>17</v>
      </c>
      <c r="V49" s="18"/>
      <c r="W49" s="18"/>
    </row>
    <row r="50" spans="14:23" x14ac:dyDescent="0.25">
      <c r="N50" s="11">
        <v>43938</v>
      </c>
      <c r="O50" t="s">
        <v>16</v>
      </c>
      <c r="P50" t="s">
        <v>17</v>
      </c>
      <c r="Q50" t="s">
        <v>17</v>
      </c>
      <c r="V50" s="18"/>
      <c r="W50" s="18"/>
    </row>
    <row r="51" spans="14:23" x14ac:dyDescent="0.25">
      <c r="N51" s="11">
        <v>43939</v>
      </c>
      <c r="O51" t="s">
        <v>17</v>
      </c>
      <c r="P51" t="s">
        <v>17</v>
      </c>
      <c r="Q51" t="s">
        <v>17</v>
      </c>
      <c r="V51" s="18"/>
      <c r="W51" s="18"/>
    </row>
    <row r="52" spans="14:23" x14ac:dyDescent="0.25">
      <c r="N52" s="11">
        <v>43940</v>
      </c>
      <c r="O52" t="s">
        <v>17</v>
      </c>
      <c r="P52" t="s">
        <v>17</v>
      </c>
      <c r="Q52" t="s">
        <v>17</v>
      </c>
      <c r="V52" s="18"/>
      <c r="W52" s="18"/>
    </row>
    <row r="53" spans="14:23" x14ac:dyDescent="0.25">
      <c r="N53" s="11">
        <v>43941</v>
      </c>
      <c r="O53" t="s">
        <v>17</v>
      </c>
      <c r="P53" t="s">
        <v>17</v>
      </c>
      <c r="Q53" t="s">
        <v>16</v>
      </c>
      <c r="V53" s="18"/>
      <c r="W53" s="18"/>
    </row>
    <row r="54" spans="14:23" x14ac:dyDescent="0.25">
      <c r="N54" s="11">
        <v>43942</v>
      </c>
      <c r="O54" t="s">
        <v>17</v>
      </c>
      <c r="P54" t="s">
        <v>17</v>
      </c>
      <c r="Q54" t="s">
        <v>16</v>
      </c>
      <c r="V54" s="18"/>
      <c r="W54" s="18"/>
    </row>
    <row r="55" spans="14:23" x14ac:dyDescent="0.25">
      <c r="N55" s="11">
        <v>43943</v>
      </c>
      <c r="O55" t="s">
        <v>17</v>
      </c>
      <c r="P55" t="s">
        <v>17</v>
      </c>
      <c r="Q55" t="s">
        <v>16</v>
      </c>
      <c r="V55" s="18"/>
      <c r="W55" s="18"/>
    </row>
    <row r="56" spans="14:23" x14ac:dyDescent="0.25">
      <c r="N56" s="11">
        <v>43944</v>
      </c>
      <c r="O56" t="s">
        <v>17</v>
      </c>
      <c r="P56" t="s">
        <v>17</v>
      </c>
      <c r="Q56" t="s">
        <v>16</v>
      </c>
      <c r="V56" s="18"/>
      <c r="W56" s="18"/>
    </row>
    <row r="57" spans="14:23" x14ac:dyDescent="0.25">
      <c r="N57" s="11">
        <v>43945</v>
      </c>
      <c r="O57" t="s">
        <v>17</v>
      </c>
      <c r="P57" t="s">
        <v>17</v>
      </c>
      <c r="Q57" t="s">
        <v>16</v>
      </c>
      <c r="V57" s="18"/>
      <c r="W57" s="18"/>
    </row>
    <row r="58" spans="14:23" x14ac:dyDescent="0.25">
      <c r="N58" s="11">
        <v>43946</v>
      </c>
      <c r="O58" t="s">
        <v>17</v>
      </c>
      <c r="P58" t="s">
        <v>17</v>
      </c>
      <c r="Q58" t="s">
        <v>16</v>
      </c>
      <c r="V58" s="18"/>
      <c r="W58" s="18"/>
    </row>
    <row r="59" spans="14:23" x14ac:dyDescent="0.25">
      <c r="N59" s="11">
        <v>43947</v>
      </c>
      <c r="O59" t="s">
        <v>17</v>
      </c>
      <c r="P59" t="s">
        <v>17</v>
      </c>
      <c r="Q59" t="s">
        <v>16</v>
      </c>
      <c r="V59" s="18"/>
      <c r="W59" s="18"/>
    </row>
    <row r="60" spans="14:23" x14ac:dyDescent="0.25">
      <c r="N60" s="11">
        <v>43948</v>
      </c>
      <c r="O60" t="s">
        <v>17</v>
      </c>
      <c r="P60" t="s">
        <v>16</v>
      </c>
      <c r="Q60" t="s">
        <v>16</v>
      </c>
      <c r="V60" s="18"/>
      <c r="W60" s="18"/>
    </row>
    <row r="61" spans="14:23" x14ac:dyDescent="0.25">
      <c r="N61" s="11">
        <v>43949</v>
      </c>
      <c r="O61" t="s">
        <v>17</v>
      </c>
      <c r="P61" t="s">
        <v>16</v>
      </c>
      <c r="Q61" t="s">
        <v>16</v>
      </c>
      <c r="V61" s="18"/>
      <c r="W61" s="18"/>
    </row>
    <row r="62" spans="14:23" x14ac:dyDescent="0.25">
      <c r="N62" s="11">
        <v>43950</v>
      </c>
      <c r="O62" t="s">
        <v>17</v>
      </c>
      <c r="P62" t="s">
        <v>16</v>
      </c>
      <c r="Q62" t="s">
        <v>16</v>
      </c>
      <c r="V62" s="18"/>
      <c r="W62" s="18"/>
    </row>
    <row r="63" spans="14:23" x14ac:dyDescent="0.25">
      <c r="N63" s="11">
        <v>43951</v>
      </c>
      <c r="O63" t="s">
        <v>17</v>
      </c>
      <c r="P63" t="s">
        <v>16</v>
      </c>
      <c r="Q63" t="s">
        <v>16</v>
      </c>
      <c r="V63" s="18"/>
      <c r="W63" s="18"/>
    </row>
    <row r="64" spans="14:23" x14ac:dyDescent="0.25">
      <c r="N64" s="11">
        <v>43952</v>
      </c>
      <c r="O64" t="s">
        <v>17</v>
      </c>
      <c r="P64" t="s">
        <v>16</v>
      </c>
      <c r="Q64" t="s">
        <v>16</v>
      </c>
      <c r="V64" s="18"/>
      <c r="W64" s="18"/>
    </row>
    <row r="65" spans="14:23" x14ac:dyDescent="0.25">
      <c r="N65" s="11">
        <v>43953</v>
      </c>
      <c r="O65" t="s">
        <v>17</v>
      </c>
      <c r="P65" t="s">
        <v>16</v>
      </c>
      <c r="Q65" t="s">
        <v>16</v>
      </c>
      <c r="V65" s="18"/>
      <c r="W65" s="18"/>
    </row>
    <row r="66" spans="14:23" x14ac:dyDescent="0.25">
      <c r="N66" s="11">
        <v>43954</v>
      </c>
      <c r="O66" t="s">
        <v>17</v>
      </c>
      <c r="P66" t="s">
        <v>16</v>
      </c>
      <c r="Q66" t="s">
        <v>16</v>
      </c>
      <c r="V66" s="18"/>
    </row>
    <row r="67" spans="14:23" x14ac:dyDescent="0.25">
      <c r="N67" s="11">
        <v>43972</v>
      </c>
      <c r="O67" t="s">
        <v>18</v>
      </c>
      <c r="P67" t="s">
        <v>18</v>
      </c>
      <c r="Q67" t="s">
        <v>18</v>
      </c>
      <c r="V67" s="18"/>
    </row>
    <row r="68" spans="14:23" x14ac:dyDescent="0.25">
      <c r="N68" s="11">
        <v>43973</v>
      </c>
      <c r="O68" t="s">
        <v>18</v>
      </c>
      <c r="P68" t="s">
        <v>18</v>
      </c>
      <c r="Q68" t="s">
        <v>18</v>
      </c>
      <c r="V68" s="18"/>
    </row>
    <row r="69" spans="14:23" x14ac:dyDescent="0.25">
      <c r="N69" s="11">
        <v>43974</v>
      </c>
      <c r="O69" t="s">
        <v>18</v>
      </c>
      <c r="P69" t="s">
        <v>18</v>
      </c>
      <c r="Q69" t="s">
        <v>18</v>
      </c>
      <c r="V69" s="18"/>
    </row>
    <row r="70" spans="14:23" x14ac:dyDescent="0.25">
      <c r="N70" s="11">
        <v>43975</v>
      </c>
      <c r="O70" t="s">
        <v>18</v>
      </c>
      <c r="P70" t="s">
        <v>18</v>
      </c>
      <c r="Q70" t="s">
        <v>18</v>
      </c>
      <c r="V70" s="18"/>
    </row>
    <row r="71" spans="14:23" x14ac:dyDescent="0.25">
      <c r="N71" s="11">
        <v>44016</v>
      </c>
      <c r="O71" t="s">
        <v>19</v>
      </c>
      <c r="P71" t="s">
        <v>19</v>
      </c>
      <c r="Q71" t="s">
        <v>19</v>
      </c>
      <c r="V71" s="18"/>
    </row>
    <row r="72" spans="14:23" x14ac:dyDescent="0.25">
      <c r="N72" s="11">
        <v>44017</v>
      </c>
      <c r="O72" t="s">
        <v>19</v>
      </c>
      <c r="P72" t="s">
        <v>19</v>
      </c>
      <c r="Q72" t="s">
        <v>19</v>
      </c>
      <c r="V72" s="18"/>
    </row>
    <row r="73" spans="14:23" x14ac:dyDescent="0.25">
      <c r="N73" s="11">
        <v>44018</v>
      </c>
      <c r="O73" t="s">
        <v>19</v>
      </c>
      <c r="P73" t="s">
        <v>19</v>
      </c>
      <c r="Q73" t="s">
        <v>19</v>
      </c>
      <c r="V73" s="18"/>
    </row>
    <row r="74" spans="14:23" x14ac:dyDescent="0.25">
      <c r="N74" s="11">
        <v>44019</v>
      </c>
      <c r="O74" t="s">
        <v>19</v>
      </c>
      <c r="P74" t="s">
        <v>19</v>
      </c>
      <c r="Q74" t="s">
        <v>19</v>
      </c>
      <c r="V74" s="18"/>
    </row>
    <row r="75" spans="14:23" x14ac:dyDescent="0.25">
      <c r="N75" s="11">
        <v>44020</v>
      </c>
      <c r="O75" t="s">
        <v>19</v>
      </c>
      <c r="P75" t="s">
        <v>19</v>
      </c>
      <c r="Q75" t="s">
        <v>19</v>
      </c>
      <c r="V75" s="18"/>
    </row>
    <row r="76" spans="14:23" x14ac:dyDescent="0.25">
      <c r="N76" s="11">
        <v>44021</v>
      </c>
      <c r="O76" t="s">
        <v>19</v>
      </c>
      <c r="P76" t="s">
        <v>19</v>
      </c>
      <c r="Q76" t="s">
        <v>19</v>
      </c>
      <c r="V76" s="18"/>
    </row>
    <row r="77" spans="14:23" x14ac:dyDescent="0.25">
      <c r="N77" s="11">
        <v>44022</v>
      </c>
      <c r="O77" t="s">
        <v>19</v>
      </c>
      <c r="P77" t="s">
        <v>19</v>
      </c>
      <c r="Q77" t="s">
        <v>19</v>
      </c>
      <c r="V77" s="18"/>
    </row>
    <row r="78" spans="14:23" x14ac:dyDescent="0.25">
      <c r="N78" s="11">
        <v>44023</v>
      </c>
      <c r="O78" t="s">
        <v>19</v>
      </c>
      <c r="P78" t="s">
        <v>19</v>
      </c>
      <c r="Q78" t="s">
        <v>19</v>
      </c>
      <c r="V78" s="18"/>
    </row>
    <row r="79" spans="14:23" x14ac:dyDescent="0.25">
      <c r="N79" s="11">
        <v>44024</v>
      </c>
      <c r="O79" t="s">
        <v>19</v>
      </c>
      <c r="P79" t="s">
        <v>19</v>
      </c>
      <c r="Q79" t="s">
        <v>19</v>
      </c>
      <c r="V79" s="18"/>
    </row>
    <row r="80" spans="14:23" x14ac:dyDescent="0.25">
      <c r="N80" s="11">
        <v>44025</v>
      </c>
      <c r="O80" t="s">
        <v>19</v>
      </c>
      <c r="P80" t="s">
        <v>19</v>
      </c>
      <c r="Q80" t="s">
        <v>19</v>
      </c>
      <c r="V80" s="18"/>
    </row>
    <row r="81" spans="14:22" x14ac:dyDescent="0.25">
      <c r="N81" s="11">
        <v>44026</v>
      </c>
      <c r="O81" t="s">
        <v>19</v>
      </c>
      <c r="P81" t="s">
        <v>19</v>
      </c>
      <c r="Q81" t="s">
        <v>19</v>
      </c>
      <c r="V81" s="18"/>
    </row>
    <row r="82" spans="14:22" x14ac:dyDescent="0.25">
      <c r="N82" s="11">
        <v>44027</v>
      </c>
      <c r="O82" t="s">
        <v>19</v>
      </c>
      <c r="P82" t="s">
        <v>19</v>
      </c>
      <c r="Q82" t="s">
        <v>19</v>
      </c>
      <c r="V82" s="18"/>
    </row>
    <row r="83" spans="14:22" x14ac:dyDescent="0.25">
      <c r="N83" s="11">
        <v>44028</v>
      </c>
      <c r="O83" t="s">
        <v>19</v>
      </c>
      <c r="P83" t="s">
        <v>19</v>
      </c>
      <c r="Q83" t="s">
        <v>19</v>
      </c>
      <c r="V83" s="18"/>
    </row>
    <row r="84" spans="14:22" x14ac:dyDescent="0.25">
      <c r="N84" s="11">
        <v>44029</v>
      </c>
      <c r="O84" t="s">
        <v>19</v>
      </c>
      <c r="P84" t="s">
        <v>19</v>
      </c>
      <c r="Q84" t="s">
        <v>19</v>
      </c>
      <c r="V84" s="18"/>
    </row>
    <row r="85" spans="14:22" x14ac:dyDescent="0.25">
      <c r="N85" s="11">
        <v>44030</v>
      </c>
      <c r="O85" t="s">
        <v>19</v>
      </c>
      <c r="P85" t="s">
        <v>19</v>
      </c>
      <c r="Q85" t="s">
        <v>19</v>
      </c>
      <c r="V85" s="18"/>
    </row>
    <row r="86" spans="14:22" x14ac:dyDescent="0.25">
      <c r="N86" s="11">
        <v>44031</v>
      </c>
      <c r="O86" t="s">
        <v>19</v>
      </c>
      <c r="P86" t="s">
        <v>19</v>
      </c>
      <c r="Q86" t="s">
        <v>19</v>
      </c>
      <c r="V86" s="18"/>
    </row>
    <row r="87" spans="14:22" x14ac:dyDescent="0.25">
      <c r="N87" s="11">
        <v>44032</v>
      </c>
      <c r="O87" t="s">
        <v>19</v>
      </c>
      <c r="P87" t="s">
        <v>19</v>
      </c>
      <c r="Q87" t="s">
        <v>19</v>
      </c>
      <c r="V87" s="18"/>
    </row>
    <row r="88" spans="14:22" x14ac:dyDescent="0.25">
      <c r="N88" s="11">
        <v>44033</v>
      </c>
      <c r="O88" t="s">
        <v>19</v>
      </c>
      <c r="P88" t="s">
        <v>19</v>
      </c>
      <c r="Q88" t="s">
        <v>19</v>
      </c>
      <c r="V88" s="18"/>
    </row>
    <row r="89" spans="14:22" x14ac:dyDescent="0.25">
      <c r="N89" s="11">
        <v>44034</v>
      </c>
      <c r="O89" t="s">
        <v>19</v>
      </c>
      <c r="P89" t="s">
        <v>19</v>
      </c>
      <c r="Q89" t="s">
        <v>19</v>
      </c>
      <c r="V89" s="18"/>
    </row>
    <row r="90" spans="14:22" x14ac:dyDescent="0.25">
      <c r="N90" s="11">
        <v>44035</v>
      </c>
      <c r="O90" t="s">
        <v>19</v>
      </c>
      <c r="P90" t="s">
        <v>19</v>
      </c>
      <c r="Q90" t="s">
        <v>19</v>
      </c>
      <c r="V90" s="18"/>
    </row>
    <row r="91" spans="14:22" x14ac:dyDescent="0.25">
      <c r="N91" s="11">
        <v>44036</v>
      </c>
      <c r="O91" t="s">
        <v>19</v>
      </c>
      <c r="P91" t="s">
        <v>19</v>
      </c>
      <c r="Q91" t="s">
        <v>19</v>
      </c>
      <c r="V91" s="18"/>
    </row>
    <row r="92" spans="14:22" x14ac:dyDescent="0.25">
      <c r="N92" s="11">
        <v>44037</v>
      </c>
      <c r="O92" t="s">
        <v>19</v>
      </c>
      <c r="P92" t="s">
        <v>19</v>
      </c>
      <c r="Q92" t="s">
        <v>19</v>
      </c>
      <c r="V92" s="18"/>
    </row>
    <row r="93" spans="14:22" x14ac:dyDescent="0.25">
      <c r="N93" s="11">
        <v>44038</v>
      </c>
      <c r="O93" t="s">
        <v>19</v>
      </c>
      <c r="P93" t="s">
        <v>19</v>
      </c>
      <c r="Q93" t="s">
        <v>19</v>
      </c>
      <c r="V93" s="18"/>
    </row>
    <row r="94" spans="14:22" x14ac:dyDescent="0.25">
      <c r="N94" s="11">
        <v>44039</v>
      </c>
      <c r="O94" t="s">
        <v>19</v>
      </c>
      <c r="P94" t="s">
        <v>19</v>
      </c>
      <c r="Q94" t="s">
        <v>19</v>
      </c>
      <c r="V94" s="18"/>
    </row>
    <row r="95" spans="14:22" x14ac:dyDescent="0.25">
      <c r="N95" s="11">
        <v>44040</v>
      </c>
      <c r="O95" t="s">
        <v>19</v>
      </c>
      <c r="P95" t="s">
        <v>19</v>
      </c>
      <c r="Q95" t="s">
        <v>19</v>
      </c>
      <c r="V95" s="18"/>
    </row>
    <row r="96" spans="14:22" x14ac:dyDescent="0.25">
      <c r="N96" s="11">
        <v>44041</v>
      </c>
      <c r="O96" t="s">
        <v>19</v>
      </c>
      <c r="P96" t="s">
        <v>19</v>
      </c>
      <c r="Q96" t="s">
        <v>19</v>
      </c>
      <c r="V96" s="18"/>
    </row>
    <row r="97" spans="14:22" x14ac:dyDescent="0.25">
      <c r="N97" s="11">
        <v>44042</v>
      </c>
      <c r="O97" t="s">
        <v>19</v>
      </c>
      <c r="P97" t="s">
        <v>19</v>
      </c>
      <c r="Q97" t="s">
        <v>19</v>
      </c>
      <c r="V97" s="18"/>
    </row>
    <row r="98" spans="14:22" x14ac:dyDescent="0.25">
      <c r="N98" s="11">
        <v>44043</v>
      </c>
      <c r="O98" t="s">
        <v>19</v>
      </c>
      <c r="P98" t="s">
        <v>19</v>
      </c>
      <c r="Q98" t="s">
        <v>19</v>
      </c>
      <c r="V98" s="18"/>
    </row>
    <row r="99" spans="14:22" x14ac:dyDescent="0.25">
      <c r="N99" s="11">
        <v>44044</v>
      </c>
      <c r="O99" t="s">
        <v>19</v>
      </c>
      <c r="P99" t="s">
        <v>19</v>
      </c>
      <c r="Q99" t="s">
        <v>19</v>
      </c>
      <c r="V99" s="18"/>
    </row>
    <row r="100" spans="14:22" x14ac:dyDescent="0.25">
      <c r="N100" s="11">
        <v>44045</v>
      </c>
      <c r="O100" t="s">
        <v>19</v>
      </c>
      <c r="P100" t="s">
        <v>19</v>
      </c>
      <c r="Q100" t="s">
        <v>19</v>
      </c>
      <c r="V100" s="18"/>
    </row>
    <row r="101" spans="14:22" x14ac:dyDescent="0.25">
      <c r="N101" s="11">
        <v>44046</v>
      </c>
      <c r="O101" t="s">
        <v>19</v>
      </c>
      <c r="P101" t="s">
        <v>19</v>
      </c>
      <c r="Q101" t="s">
        <v>19</v>
      </c>
      <c r="V101" s="18"/>
    </row>
    <row r="102" spans="14:22" x14ac:dyDescent="0.25">
      <c r="N102" s="11">
        <v>44047</v>
      </c>
      <c r="O102" t="s">
        <v>19</v>
      </c>
      <c r="P102" t="s">
        <v>19</v>
      </c>
      <c r="Q102" t="s">
        <v>19</v>
      </c>
      <c r="V102" s="18"/>
    </row>
    <row r="103" spans="14:22" x14ac:dyDescent="0.25">
      <c r="N103" s="11">
        <v>44048</v>
      </c>
      <c r="O103" t="s">
        <v>19</v>
      </c>
      <c r="P103" t="s">
        <v>19</v>
      </c>
      <c r="Q103" t="s">
        <v>19</v>
      </c>
      <c r="V103" s="18"/>
    </row>
    <row r="104" spans="14:22" x14ac:dyDescent="0.25">
      <c r="N104" s="11">
        <v>44049</v>
      </c>
      <c r="O104" t="s">
        <v>19</v>
      </c>
      <c r="P104" t="s">
        <v>19</v>
      </c>
      <c r="Q104" t="s">
        <v>19</v>
      </c>
      <c r="V104" s="18"/>
    </row>
    <row r="105" spans="14:22" x14ac:dyDescent="0.25">
      <c r="N105" s="11">
        <v>44050</v>
      </c>
      <c r="O105" t="s">
        <v>19</v>
      </c>
      <c r="P105" t="s">
        <v>19</v>
      </c>
      <c r="Q105" t="s">
        <v>19</v>
      </c>
      <c r="V105" s="18"/>
    </row>
    <row r="106" spans="14:22" x14ac:dyDescent="0.25">
      <c r="N106" s="11">
        <v>44051</v>
      </c>
      <c r="O106" t="s">
        <v>19</v>
      </c>
      <c r="P106" t="s">
        <v>19</v>
      </c>
      <c r="Q106" t="s">
        <v>19</v>
      </c>
      <c r="V106" s="18"/>
    </row>
    <row r="107" spans="14:22" x14ac:dyDescent="0.25">
      <c r="N107" s="11">
        <v>44052</v>
      </c>
      <c r="O107" t="s">
        <v>19</v>
      </c>
      <c r="P107" t="s">
        <v>19</v>
      </c>
      <c r="Q107" t="s">
        <v>19</v>
      </c>
      <c r="V107" s="18"/>
    </row>
    <row r="108" spans="14:22" x14ac:dyDescent="0.25">
      <c r="N108" s="11">
        <v>44053</v>
      </c>
      <c r="O108" t="s">
        <v>19</v>
      </c>
      <c r="P108" t="s">
        <v>19</v>
      </c>
      <c r="Q108" t="s">
        <v>19</v>
      </c>
      <c r="V108" s="18"/>
    </row>
    <row r="109" spans="14:22" x14ac:dyDescent="0.25">
      <c r="N109" s="11">
        <v>44054</v>
      </c>
      <c r="O109" t="s">
        <v>19</v>
      </c>
      <c r="P109" t="s">
        <v>19</v>
      </c>
      <c r="Q109" t="s">
        <v>19</v>
      </c>
      <c r="V109" s="18"/>
    </row>
    <row r="110" spans="14:22" x14ac:dyDescent="0.25">
      <c r="N110" s="11">
        <v>44055</v>
      </c>
      <c r="O110" t="s">
        <v>19</v>
      </c>
      <c r="P110" t="s">
        <v>19</v>
      </c>
      <c r="Q110" t="s">
        <v>19</v>
      </c>
      <c r="V110" s="18"/>
    </row>
    <row r="111" spans="14:22" x14ac:dyDescent="0.25">
      <c r="N111" s="11">
        <v>44056</v>
      </c>
      <c r="O111" t="s">
        <v>19</v>
      </c>
      <c r="P111" t="s">
        <v>19</v>
      </c>
      <c r="Q111" t="s">
        <v>19</v>
      </c>
      <c r="V111" s="18"/>
    </row>
    <row r="112" spans="14:22" x14ac:dyDescent="0.25">
      <c r="N112" s="11">
        <v>44057</v>
      </c>
      <c r="O112" t="s">
        <v>19</v>
      </c>
      <c r="P112" t="s">
        <v>19</v>
      </c>
      <c r="Q112" t="s">
        <v>19</v>
      </c>
      <c r="V112" s="18"/>
    </row>
    <row r="113" spans="14:22" x14ac:dyDescent="0.25">
      <c r="N113" s="11">
        <v>44058</v>
      </c>
      <c r="O113" t="s">
        <v>19</v>
      </c>
      <c r="P113" t="s">
        <v>19</v>
      </c>
      <c r="Q113" t="s">
        <v>19</v>
      </c>
      <c r="V113" s="18"/>
    </row>
    <row r="114" spans="14:22" x14ac:dyDescent="0.25">
      <c r="N114" s="11">
        <v>44059</v>
      </c>
      <c r="O114" t="s">
        <v>19</v>
      </c>
      <c r="P114" t="s">
        <v>19</v>
      </c>
      <c r="Q114" t="s">
        <v>19</v>
      </c>
      <c r="V114" s="18"/>
    </row>
    <row r="115" spans="14:22" x14ac:dyDescent="0.25">
      <c r="N115" s="11">
        <v>44060</v>
      </c>
      <c r="O115" t="s">
        <v>19</v>
      </c>
      <c r="P115" t="s">
        <v>19</v>
      </c>
      <c r="Q115" t="s">
        <v>19</v>
      </c>
      <c r="V115" s="18"/>
    </row>
    <row r="116" spans="14:22" x14ac:dyDescent="0.25">
      <c r="N116" s="11">
        <v>44061</v>
      </c>
      <c r="O116" t="s">
        <v>19</v>
      </c>
      <c r="P116" t="s">
        <v>19</v>
      </c>
      <c r="Q116" t="s">
        <v>19</v>
      </c>
      <c r="V116" s="18"/>
    </row>
    <row r="117" spans="14:22" x14ac:dyDescent="0.25">
      <c r="N117" s="11">
        <v>44062</v>
      </c>
      <c r="O117" t="s">
        <v>19</v>
      </c>
      <c r="P117" t="s">
        <v>19</v>
      </c>
      <c r="Q117" t="s">
        <v>19</v>
      </c>
      <c r="V117" s="18"/>
    </row>
    <row r="118" spans="14:22" x14ac:dyDescent="0.25">
      <c r="N118" s="11">
        <v>44063</v>
      </c>
      <c r="O118" t="s">
        <v>19</v>
      </c>
      <c r="P118" t="s">
        <v>19</v>
      </c>
      <c r="Q118" t="s">
        <v>19</v>
      </c>
      <c r="V118" s="18"/>
    </row>
    <row r="119" spans="14:22" x14ac:dyDescent="0.25">
      <c r="N119" s="11">
        <v>44064</v>
      </c>
      <c r="O119" t="s">
        <v>19</v>
      </c>
      <c r="P119" t="s">
        <v>19</v>
      </c>
      <c r="Q119" t="s">
        <v>19</v>
      </c>
      <c r="V119" s="18"/>
    </row>
    <row r="120" spans="14:22" x14ac:dyDescent="0.25">
      <c r="N120" s="11">
        <v>44065</v>
      </c>
      <c r="O120" t="s">
        <v>19</v>
      </c>
      <c r="P120" t="s">
        <v>19</v>
      </c>
      <c r="Q120" t="s">
        <v>19</v>
      </c>
      <c r="V120" s="18"/>
    </row>
    <row r="121" spans="14:22" x14ac:dyDescent="0.25">
      <c r="N121" s="11">
        <v>44066</v>
      </c>
      <c r="O121" t="s">
        <v>19</v>
      </c>
      <c r="P121" t="s">
        <v>19</v>
      </c>
      <c r="Q121" t="s">
        <v>19</v>
      </c>
      <c r="V121" s="18"/>
    </row>
    <row r="122" spans="14:22" x14ac:dyDescent="0.25">
      <c r="N122" s="11">
        <v>44067</v>
      </c>
      <c r="O122" t="s">
        <v>19</v>
      </c>
      <c r="P122" t="s">
        <v>19</v>
      </c>
      <c r="Q122" t="s">
        <v>19</v>
      </c>
      <c r="V122" s="18"/>
    </row>
    <row r="123" spans="14:22" x14ac:dyDescent="0.25">
      <c r="N123" s="11">
        <v>44068</v>
      </c>
      <c r="O123" t="s">
        <v>19</v>
      </c>
      <c r="P123" t="s">
        <v>19</v>
      </c>
      <c r="Q123" t="s">
        <v>19</v>
      </c>
      <c r="V123" s="18"/>
    </row>
    <row r="124" spans="14:22" x14ac:dyDescent="0.25">
      <c r="N124" s="11">
        <v>44069</v>
      </c>
      <c r="O124" t="s">
        <v>19</v>
      </c>
      <c r="P124" t="s">
        <v>19</v>
      </c>
      <c r="Q124" t="s">
        <v>19</v>
      </c>
      <c r="V124" s="18"/>
    </row>
    <row r="125" spans="14:22" x14ac:dyDescent="0.25">
      <c r="N125" s="11">
        <v>44070</v>
      </c>
      <c r="O125" t="s">
        <v>19</v>
      </c>
      <c r="P125" t="s">
        <v>19</v>
      </c>
      <c r="Q125" t="s">
        <v>19</v>
      </c>
      <c r="V125" s="18"/>
    </row>
    <row r="126" spans="14:22" x14ac:dyDescent="0.25">
      <c r="N126" s="11">
        <v>44071</v>
      </c>
      <c r="O126" t="s">
        <v>19</v>
      </c>
      <c r="P126" t="s">
        <v>19</v>
      </c>
      <c r="Q126" t="s">
        <v>19</v>
      </c>
      <c r="V126" s="18"/>
    </row>
    <row r="127" spans="14:22" x14ac:dyDescent="0.25">
      <c r="N127" s="11">
        <v>44072</v>
      </c>
      <c r="O127" t="s">
        <v>19</v>
      </c>
      <c r="P127" t="s">
        <v>19</v>
      </c>
      <c r="Q127" t="s">
        <v>19</v>
      </c>
      <c r="V127" s="18"/>
    </row>
    <row r="128" spans="14:22" x14ac:dyDescent="0.25">
      <c r="N128" s="11">
        <v>44073</v>
      </c>
      <c r="O128" t="s">
        <v>19</v>
      </c>
      <c r="P128" t="s">
        <v>19</v>
      </c>
      <c r="Q128" t="s">
        <v>19</v>
      </c>
      <c r="V128" s="18"/>
    </row>
    <row r="129" spans="14:22" x14ac:dyDescent="0.25">
      <c r="N129" s="11">
        <v>44074</v>
      </c>
      <c r="O129" t="s">
        <v>19</v>
      </c>
      <c r="P129" t="s">
        <v>19</v>
      </c>
      <c r="Q129" t="s">
        <v>19</v>
      </c>
      <c r="V129" s="18"/>
    </row>
    <row r="130" spans="14:22" x14ac:dyDescent="0.25">
      <c r="N130" s="11">
        <v>44121</v>
      </c>
      <c r="O130" t="s">
        <v>22</v>
      </c>
      <c r="P130" t="s">
        <v>22</v>
      </c>
      <c r="Q130" t="s">
        <v>22</v>
      </c>
    </row>
    <row r="131" spans="14:22" x14ac:dyDescent="0.25">
      <c r="N131" s="11">
        <v>44122</v>
      </c>
      <c r="O131" t="s">
        <v>22</v>
      </c>
      <c r="P131" t="s">
        <v>22</v>
      </c>
      <c r="Q131" t="s">
        <v>22</v>
      </c>
    </row>
    <row r="132" spans="14:22" x14ac:dyDescent="0.25">
      <c r="N132" s="11">
        <v>44123</v>
      </c>
      <c r="O132" t="s">
        <v>22</v>
      </c>
      <c r="P132" t="s">
        <v>22</v>
      </c>
      <c r="Q132" t="s">
        <v>22</v>
      </c>
    </row>
    <row r="133" spans="14:22" x14ac:dyDescent="0.25">
      <c r="N133" s="11">
        <v>44124</v>
      </c>
      <c r="O133" t="s">
        <v>22</v>
      </c>
      <c r="P133" t="s">
        <v>22</v>
      </c>
      <c r="Q133" t="s">
        <v>22</v>
      </c>
    </row>
    <row r="134" spans="14:22" x14ac:dyDescent="0.25">
      <c r="N134" s="11">
        <v>44125</v>
      </c>
      <c r="O134" t="s">
        <v>22</v>
      </c>
      <c r="P134" t="s">
        <v>22</v>
      </c>
      <c r="Q134" t="s">
        <v>22</v>
      </c>
    </row>
    <row r="135" spans="14:22" x14ac:dyDescent="0.25">
      <c r="N135" s="11">
        <v>44126</v>
      </c>
      <c r="O135" t="s">
        <v>22</v>
      </c>
      <c r="P135" t="s">
        <v>22</v>
      </c>
      <c r="Q135" t="s">
        <v>22</v>
      </c>
    </row>
    <row r="136" spans="14:22" x14ac:dyDescent="0.25">
      <c r="N136" s="11">
        <v>44127</v>
      </c>
      <c r="O136" t="s">
        <v>22</v>
      </c>
      <c r="P136" t="s">
        <v>22</v>
      </c>
      <c r="Q136" t="s">
        <v>22</v>
      </c>
    </row>
    <row r="137" spans="14:22" x14ac:dyDescent="0.25">
      <c r="N137" s="11">
        <v>44128</v>
      </c>
      <c r="O137" t="s">
        <v>22</v>
      </c>
      <c r="P137" t="s">
        <v>22</v>
      </c>
      <c r="Q137" t="s">
        <v>22</v>
      </c>
    </row>
    <row r="138" spans="14:22" x14ac:dyDescent="0.25">
      <c r="N138" s="11">
        <v>44129</v>
      </c>
      <c r="O138" t="s">
        <v>22</v>
      </c>
      <c r="P138" t="s">
        <v>22</v>
      </c>
      <c r="Q138" t="s">
        <v>22</v>
      </c>
    </row>
    <row r="139" spans="14:22" x14ac:dyDescent="0.25">
      <c r="N139" s="11">
        <v>44130</v>
      </c>
      <c r="O139" t="s">
        <v>22</v>
      </c>
      <c r="P139" t="s">
        <v>22</v>
      </c>
      <c r="Q139" t="s">
        <v>22</v>
      </c>
    </row>
    <row r="140" spans="14:22" x14ac:dyDescent="0.25">
      <c r="N140" s="11">
        <v>44131</v>
      </c>
      <c r="O140" t="s">
        <v>22</v>
      </c>
      <c r="P140" t="s">
        <v>22</v>
      </c>
      <c r="Q140" t="s">
        <v>22</v>
      </c>
    </row>
    <row r="141" spans="14:22" x14ac:dyDescent="0.25">
      <c r="N141" s="11">
        <v>44132</v>
      </c>
      <c r="O141" t="s">
        <v>22</v>
      </c>
      <c r="P141" t="s">
        <v>22</v>
      </c>
      <c r="Q141" t="s">
        <v>22</v>
      </c>
    </row>
    <row r="142" spans="14:22" x14ac:dyDescent="0.25">
      <c r="N142" s="11">
        <v>44133</v>
      </c>
      <c r="O142" t="s">
        <v>22</v>
      </c>
      <c r="P142" t="s">
        <v>22</v>
      </c>
      <c r="Q142" t="s">
        <v>22</v>
      </c>
    </row>
    <row r="143" spans="14:22" x14ac:dyDescent="0.25">
      <c r="N143" s="11">
        <v>44134</v>
      </c>
      <c r="O143" t="s">
        <v>22</v>
      </c>
      <c r="P143" t="s">
        <v>22</v>
      </c>
      <c r="Q143" t="s">
        <v>22</v>
      </c>
    </row>
    <row r="144" spans="14:22" x14ac:dyDescent="0.25">
      <c r="N144" s="11">
        <v>44135</v>
      </c>
      <c r="O144" t="s">
        <v>22</v>
      </c>
      <c r="P144" t="s">
        <v>22</v>
      </c>
      <c r="Q144" t="s">
        <v>22</v>
      </c>
    </row>
    <row r="145" spans="14:17" x14ac:dyDescent="0.25">
      <c r="N145" s="11">
        <v>44136</v>
      </c>
      <c r="O145" t="s">
        <v>22</v>
      </c>
      <c r="P145" t="s">
        <v>22</v>
      </c>
      <c r="Q145" t="s">
        <v>22</v>
      </c>
    </row>
    <row r="146" spans="14:17" x14ac:dyDescent="0.25">
      <c r="N146" s="11">
        <v>44184</v>
      </c>
      <c r="O146" t="s">
        <v>20</v>
      </c>
      <c r="P146" t="s">
        <v>20</v>
      </c>
      <c r="Q146" t="s">
        <v>20</v>
      </c>
    </row>
    <row r="147" spans="14:17" x14ac:dyDescent="0.25">
      <c r="N147" s="11">
        <v>44185</v>
      </c>
      <c r="O147" t="s">
        <v>20</v>
      </c>
      <c r="P147" t="s">
        <v>20</v>
      </c>
      <c r="Q147" t="s">
        <v>20</v>
      </c>
    </row>
    <row r="148" spans="14:17" x14ac:dyDescent="0.25">
      <c r="N148" s="11">
        <v>44186</v>
      </c>
      <c r="O148" t="s">
        <v>20</v>
      </c>
      <c r="P148" t="s">
        <v>20</v>
      </c>
      <c r="Q148" t="s">
        <v>20</v>
      </c>
    </row>
    <row r="149" spans="14:17" x14ac:dyDescent="0.25">
      <c r="N149" s="11">
        <v>44188</v>
      </c>
      <c r="O149" t="s">
        <v>20</v>
      </c>
      <c r="P149" t="s">
        <v>20</v>
      </c>
      <c r="Q149" t="s">
        <v>20</v>
      </c>
    </row>
    <row r="150" spans="14:17" x14ac:dyDescent="0.25">
      <c r="N150" s="11">
        <v>44189</v>
      </c>
      <c r="O150" t="s">
        <v>20</v>
      </c>
      <c r="P150" t="s">
        <v>20</v>
      </c>
      <c r="Q150" t="s">
        <v>20</v>
      </c>
    </row>
    <row r="151" spans="14:17" x14ac:dyDescent="0.25">
      <c r="N151" s="11">
        <v>44190</v>
      </c>
      <c r="O151" t="s">
        <v>20</v>
      </c>
      <c r="P151" t="s">
        <v>20</v>
      </c>
      <c r="Q151" t="s">
        <v>20</v>
      </c>
    </row>
    <row r="152" spans="14:17" x14ac:dyDescent="0.25">
      <c r="N152" s="11">
        <v>44191</v>
      </c>
      <c r="O152" t="s">
        <v>20</v>
      </c>
      <c r="P152" t="s">
        <v>20</v>
      </c>
      <c r="Q152" t="s">
        <v>20</v>
      </c>
    </row>
    <row r="153" spans="14:17" x14ac:dyDescent="0.25">
      <c r="N153" s="11">
        <v>44192</v>
      </c>
      <c r="O153" t="s">
        <v>20</v>
      </c>
      <c r="P153" t="s">
        <v>20</v>
      </c>
      <c r="Q153" t="s">
        <v>20</v>
      </c>
    </row>
    <row r="154" spans="14:17" x14ac:dyDescent="0.25">
      <c r="N154" s="11">
        <v>44193</v>
      </c>
      <c r="O154" t="s">
        <v>20</v>
      </c>
      <c r="P154" t="s">
        <v>20</v>
      </c>
      <c r="Q154" t="s">
        <v>20</v>
      </c>
    </row>
    <row r="155" spans="14:17" x14ac:dyDescent="0.25">
      <c r="N155" s="11">
        <v>44194</v>
      </c>
      <c r="O155" t="s">
        <v>20</v>
      </c>
      <c r="P155" t="s">
        <v>20</v>
      </c>
      <c r="Q155" t="s">
        <v>20</v>
      </c>
    </row>
    <row r="156" spans="14:17" x14ac:dyDescent="0.25">
      <c r="N156" s="11">
        <v>44195</v>
      </c>
      <c r="O156" t="s">
        <v>20</v>
      </c>
      <c r="P156" t="s">
        <v>20</v>
      </c>
      <c r="Q156" t="s">
        <v>20</v>
      </c>
    </row>
    <row r="157" spans="14:17" x14ac:dyDescent="0.25">
      <c r="N157" s="11">
        <v>44196</v>
      </c>
      <c r="O157" t="s">
        <v>20</v>
      </c>
      <c r="P157" t="s">
        <v>20</v>
      </c>
      <c r="Q157" t="s">
        <v>20</v>
      </c>
    </row>
  </sheetData>
  <sortState xmlns:xlrd2="http://schemas.microsoft.com/office/spreadsheetml/2017/richdata2" ref="N27:Q368">
    <sortCondition ref="N1"/>
  </sortState>
  <phoneticPr fontId="7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Recup_ScolR">
                <anchor moveWithCells="1" sizeWithCells="1">
                  <from>
                    <xdr:col>12</xdr:col>
                    <xdr:colOff>685800</xdr:colOff>
                    <xdr:row>0</xdr:row>
                    <xdr:rowOff>85725</xdr:rowOff>
                  </from>
                  <to>
                    <xdr:col>14</xdr:col>
                    <xdr:colOff>133350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A613-9754-4FDE-8884-FFBABA5C9717}">
  <sheetPr codeName="Sheet1"/>
  <dimension ref="A1:J75"/>
  <sheetViews>
    <sheetView workbookViewId="0">
      <selection activeCell="C19" sqref="C19"/>
    </sheetView>
  </sheetViews>
  <sheetFormatPr baseColWidth="10" defaultColWidth="9.140625" defaultRowHeight="15" x14ac:dyDescent="0.25"/>
  <cols>
    <col min="1" max="1" width="9.140625" style="21"/>
    <col min="2" max="2" width="15.85546875" style="21" bestFit="1" customWidth="1"/>
    <col min="3" max="3" width="12" style="21" bestFit="1" customWidth="1"/>
    <col min="4" max="4" width="9.140625" style="21"/>
    <col min="5" max="5" width="8.140625" style="21" customWidth="1"/>
    <col min="6" max="6" width="12" style="21" bestFit="1" customWidth="1"/>
    <col min="7" max="7" width="12.7109375" style="21" bestFit="1" customWidth="1"/>
    <col min="8" max="16384" width="9.140625" style="21"/>
  </cols>
  <sheetData>
    <row r="1" spans="1:10" x14ac:dyDescent="0.25">
      <c r="A1" s="20" t="s">
        <v>71</v>
      </c>
      <c r="B1" s="20" t="s">
        <v>72</v>
      </c>
      <c r="C1" s="20"/>
    </row>
    <row r="2" spans="1:10" x14ac:dyDescent="0.25">
      <c r="A2" s="20"/>
      <c r="B2" s="20" t="s">
        <v>73</v>
      </c>
      <c r="C2" s="20" t="s">
        <v>74</v>
      </c>
    </row>
    <row r="3" spans="1:10" x14ac:dyDescent="0.25">
      <c r="A3" s="20"/>
      <c r="B3" s="20" t="s">
        <v>75</v>
      </c>
      <c r="C3" s="20" t="s">
        <v>74</v>
      </c>
      <c r="E3" s="21" t="s">
        <v>76</v>
      </c>
      <c r="F3" s="21">
        <v>90</v>
      </c>
    </row>
    <row r="4" spans="1:10" x14ac:dyDescent="0.25">
      <c r="A4" s="20"/>
      <c r="B4" s="20" t="s">
        <v>77</v>
      </c>
      <c r="C4" s="20" t="s">
        <v>78</v>
      </c>
    </row>
    <row r="6" spans="1:10" x14ac:dyDescent="0.25">
      <c r="C6" s="20" t="s">
        <v>79</v>
      </c>
      <c r="D6" s="20" t="s">
        <v>80</v>
      </c>
      <c r="E6" s="20" t="s">
        <v>81</v>
      </c>
      <c r="F6" s="22" t="s">
        <v>82</v>
      </c>
      <c r="G6" s="22"/>
      <c r="H6" s="23"/>
      <c r="I6" s="23"/>
    </row>
    <row r="7" spans="1:10" x14ac:dyDescent="0.25">
      <c r="C7" s="20">
        <v>30</v>
      </c>
      <c r="D7" s="20">
        <v>6</v>
      </c>
      <c r="E7" s="20">
        <v>6</v>
      </c>
      <c r="F7" s="23" t="s">
        <v>83</v>
      </c>
      <c r="G7" s="23" t="s">
        <v>84</v>
      </c>
      <c r="H7" s="23" t="s">
        <v>85</v>
      </c>
      <c r="I7" s="23" t="s">
        <v>86</v>
      </c>
    </row>
    <row r="8" spans="1:10" ht="15.75" thickBot="1" x14ac:dyDescent="0.3">
      <c r="F8" s="24">
        <f>COS(RADIANS($F$3-(E9*$C$7)))*0.4</f>
        <v>-0.3639845083506173</v>
      </c>
      <c r="G8" s="24">
        <f>SIN(RADIANS($F$3-(E9*$C$7)))*0.4</f>
        <v>0.1658772970624956</v>
      </c>
      <c r="H8" s="23">
        <v>0</v>
      </c>
      <c r="I8" s="23">
        <v>0</v>
      </c>
    </row>
    <row r="9" spans="1:10" ht="15.75" thickBot="1" x14ac:dyDescent="0.3">
      <c r="B9" s="25">
        <v>43944.409039351849</v>
      </c>
      <c r="D9" s="21" t="s">
        <v>87</v>
      </c>
      <c r="E9" s="21">
        <f>IF(HOUR(h_heure)+E10/60&gt;12,HOUR(h_heure)+E10/60-12,HOUR(h_heure)+E10/60)</f>
        <v>9.8166666666666664</v>
      </c>
      <c r="F9" s="26">
        <f>COS(RADIANS($F$3-(E10*$D$7)))*0.6</f>
        <v>-0.54812727458556054</v>
      </c>
      <c r="G9" s="26">
        <f>SIN(RADIANS($F$3-(E10*$D$7)))*0.6</f>
        <v>0.24404198584548012</v>
      </c>
      <c r="H9" s="23"/>
      <c r="I9" s="23"/>
    </row>
    <row r="10" spans="1:10" x14ac:dyDescent="0.25">
      <c r="D10" s="21" t="s">
        <v>88</v>
      </c>
      <c r="E10" s="21">
        <f>MINUTE(h_heure)</f>
        <v>49</v>
      </c>
      <c r="F10" s="27">
        <f>COS(RADIANS($F$3-(E11*$E$7)))*0.8</f>
        <v>8.3622770614122766E-2</v>
      </c>
      <c r="G10" s="27">
        <f>SIN(RADIANS($F$3-(E11*$E$7)))*0.8</f>
        <v>0.79561751629461863</v>
      </c>
      <c r="H10" s="23"/>
      <c r="I10" s="23"/>
    </row>
    <row r="11" spans="1:10" ht="15.75" thickBot="1" x14ac:dyDescent="0.3">
      <c r="D11" s="21" t="s">
        <v>89</v>
      </c>
      <c r="E11" s="21">
        <f>SECOND(h_heure)</f>
        <v>1</v>
      </c>
    </row>
    <row r="12" spans="1:10" x14ac:dyDescent="0.25">
      <c r="C12" s="28" t="s">
        <v>90</v>
      </c>
      <c r="D12" s="29"/>
      <c r="F12" s="28" t="s">
        <v>90</v>
      </c>
      <c r="G12" s="29"/>
    </row>
    <row r="13" spans="1:10" ht="15.75" thickBot="1" x14ac:dyDescent="0.3">
      <c r="C13" s="30" t="s">
        <v>91</v>
      </c>
      <c r="D13" s="31"/>
      <c r="F13" s="32" t="s">
        <v>79</v>
      </c>
      <c r="G13" s="33"/>
      <c r="I13" s="34" t="s">
        <v>92</v>
      </c>
      <c r="J13" s="34"/>
    </row>
    <row r="14" spans="1:10" x14ac:dyDescent="0.25">
      <c r="B14" s="21" t="s">
        <v>93</v>
      </c>
      <c r="C14" s="26" t="s">
        <v>83</v>
      </c>
      <c r="D14" s="26" t="s">
        <v>84</v>
      </c>
      <c r="F14" s="24" t="s">
        <v>94</v>
      </c>
      <c r="G14" s="24" t="s">
        <v>84</v>
      </c>
      <c r="I14" s="34" t="s">
        <v>83</v>
      </c>
      <c r="J14" s="34" t="s">
        <v>84</v>
      </c>
    </row>
    <row r="15" spans="1:10" x14ac:dyDescent="0.25">
      <c r="B15" s="21">
        <v>0</v>
      </c>
      <c r="C15" s="26">
        <v>0</v>
      </c>
      <c r="D15" s="26">
        <f>SIN(RADIANS($F$3-($B15*$D$7)))</f>
        <v>1</v>
      </c>
      <c r="E15" s="21">
        <v>0</v>
      </c>
      <c r="F15" s="24">
        <f>COS(RADIANS($F$3-($E15*$C$7)))*0.9</f>
        <v>5.51316804708879E-17</v>
      </c>
      <c r="G15" s="24">
        <f>SIN(RADIANS($F$3-($E15*$C$7)))*0.9</f>
        <v>0.9</v>
      </c>
      <c r="I15" s="34">
        <v>0</v>
      </c>
      <c r="J15" s="34">
        <v>1</v>
      </c>
    </row>
    <row r="16" spans="1:10" x14ac:dyDescent="0.25">
      <c r="B16" s="21">
        <v>1</v>
      </c>
      <c r="C16" s="26">
        <f t="shared" ref="C16:C74" si="0">COS(RADIANS($F$3-($B16*$D$7)))</f>
        <v>0.10452846326765346</v>
      </c>
      <c r="D16" s="26">
        <f t="shared" ref="D16:D74" si="1">SIN(RADIANS($F$3-($B16*$D$7)))</f>
        <v>0.99452189536827329</v>
      </c>
      <c r="E16" s="21">
        <v>1</v>
      </c>
      <c r="F16" s="24">
        <f t="shared" ref="F16:F26" si="2">COS(RADIANS($F$3-($E16*$C$7)))*0.9</f>
        <v>0.45000000000000012</v>
      </c>
      <c r="G16" s="24">
        <f t="shared" ref="G16:G26" si="3">SIN(RADIANS($F$3-($E16*$C$7)))*0.9</f>
        <v>0.77942286340599476</v>
      </c>
      <c r="I16" s="34">
        <f>IF($E$11&gt;=$B16,C16,I15)</f>
        <v>0.10452846326765346</v>
      </c>
      <c r="J16" s="34">
        <f>IF($E$11&gt;=$B16,D16,J15)</f>
        <v>0.99452189536827329</v>
      </c>
    </row>
    <row r="17" spans="2:10" x14ac:dyDescent="0.25">
      <c r="B17" s="21">
        <v>2</v>
      </c>
      <c r="C17" s="26">
        <f t="shared" si="0"/>
        <v>0.20791169081775945</v>
      </c>
      <c r="D17" s="26">
        <f t="shared" si="1"/>
        <v>0.97814760073380558</v>
      </c>
      <c r="E17" s="21">
        <v>2</v>
      </c>
      <c r="F17" s="24">
        <f t="shared" si="2"/>
        <v>0.77942286340599487</v>
      </c>
      <c r="G17" s="24">
        <f t="shared" si="3"/>
        <v>0.44999999999999996</v>
      </c>
      <c r="I17" s="34">
        <f t="shared" ref="I17:J32" si="4">IF($E$11&gt;=$B17,C17,I16)</f>
        <v>0.10452846326765346</v>
      </c>
      <c r="J17" s="34">
        <f t="shared" si="4"/>
        <v>0.99452189536827329</v>
      </c>
    </row>
    <row r="18" spans="2:10" x14ac:dyDescent="0.25">
      <c r="B18" s="21">
        <v>3</v>
      </c>
      <c r="C18" s="26">
        <f t="shared" si="0"/>
        <v>0.30901699437494745</v>
      </c>
      <c r="D18" s="26">
        <f t="shared" si="1"/>
        <v>0.95105651629515353</v>
      </c>
      <c r="E18" s="21">
        <v>3</v>
      </c>
      <c r="F18" s="24">
        <f t="shared" si="2"/>
        <v>0.9</v>
      </c>
      <c r="G18" s="24">
        <f t="shared" si="3"/>
        <v>0</v>
      </c>
      <c r="I18" s="34">
        <f t="shared" si="4"/>
        <v>0.10452846326765346</v>
      </c>
      <c r="J18" s="34">
        <f t="shared" si="4"/>
        <v>0.99452189536827329</v>
      </c>
    </row>
    <row r="19" spans="2:10" x14ac:dyDescent="0.25">
      <c r="B19" s="21">
        <v>4</v>
      </c>
      <c r="C19" s="26">
        <f t="shared" si="0"/>
        <v>0.40673664307580021</v>
      </c>
      <c r="D19" s="26">
        <f t="shared" si="1"/>
        <v>0.91354545764260087</v>
      </c>
      <c r="E19" s="21">
        <v>4</v>
      </c>
      <c r="F19" s="24">
        <f t="shared" si="2"/>
        <v>0.77942286340599487</v>
      </c>
      <c r="G19" s="24">
        <f t="shared" si="3"/>
        <v>-0.44999999999999996</v>
      </c>
      <c r="I19" s="34">
        <f t="shared" si="4"/>
        <v>0.10452846326765346</v>
      </c>
      <c r="J19" s="34">
        <f t="shared" si="4"/>
        <v>0.99452189536827329</v>
      </c>
    </row>
    <row r="20" spans="2:10" x14ac:dyDescent="0.25">
      <c r="B20" s="21">
        <v>5</v>
      </c>
      <c r="C20" s="26">
        <f t="shared" si="0"/>
        <v>0.50000000000000011</v>
      </c>
      <c r="D20" s="26">
        <f t="shared" si="1"/>
        <v>0.8660254037844386</v>
      </c>
      <c r="E20" s="21">
        <v>5</v>
      </c>
      <c r="F20" s="24">
        <f t="shared" si="2"/>
        <v>0.45000000000000012</v>
      </c>
      <c r="G20" s="24">
        <f t="shared" si="3"/>
        <v>-0.77942286340599476</v>
      </c>
      <c r="I20" s="34">
        <f t="shared" si="4"/>
        <v>0.10452846326765346</v>
      </c>
      <c r="J20" s="34">
        <f t="shared" si="4"/>
        <v>0.99452189536827329</v>
      </c>
    </row>
    <row r="21" spans="2:10" x14ac:dyDescent="0.25">
      <c r="B21" s="21">
        <v>6</v>
      </c>
      <c r="C21" s="26">
        <f t="shared" si="0"/>
        <v>0.58778525229247314</v>
      </c>
      <c r="D21" s="26">
        <f t="shared" si="1"/>
        <v>0.80901699437494745</v>
      </c>
      <c r="E21" s="21">
        <v>6</v>
      </c>
      <c r="F21" s="24">
        <f t="shared" si="2"/>
        <v>5.51316804708879E-17</v>
      </c>
      <c r="G21" s="24">
        <f t="shared" si="3"/>
        <v>-0.9</v>
      </c>
      <c r="I21" s="34">
        <f t="shared" si="4"/>
        <v>0.10452846326765346</v>
      </c>
      <c r="J21" s="34">
        <f t="shared" si="4"/>
        <v>0.99452189536827329</v>
      </c>
    </row>
    <row r="22" spans="2:10" x14ac:dyDescent="0.25">
      <c r="B22" s="21">
        <v>7</v>
      </c>
      <c r="C22" s="26">
        <f t="shared" si="0"/>
        <v>0.66913060635885824</v>
      </c>
      <c r="D22" s="26">
        <f t="shared" si="1"/>
        <v>0.74314482547739424</v>
      </c>
      <c r="E22" s="21">
        <v>7</v>
      </c>
      <c r="F22" s="24">
        <f t="shared" si="2"/>
        <v>-0.44999999999999979</v>
      </c>
      <c r="G22" s="24">
        <f t="shared" si="3"/>
        <v>-0.77942286340599487</v>
      </c>
      <c r="I22" s="34">
        <f t="shared" si="4"/>
        <v>0.10452846326765346</v>
      </c>
      <c r="J22" s="34">
        <f t="shared" si="4"/>
        <v>0.99452189536827329</v>
      </c>
    </row>
    <row r="23" spans="2:10" x14ac:dyDescent="0.25">
      <c r="B23" s="21">
        <v>8</v>
      </c>
      <c r="C23" s="26">
        <f t="shared" si="0"/>
        <v>0.74314482547739424</v>
      </c>
      <c r="D23" s="26">
        <f t="shared" si="1"/>
        <v>0.66913060635885824</v>
      </c>
      <c r="E23" s="21">
        <v>8</v>
      </c>
      <c r="F23" s="24">
        <f t="shared" si="2"/>
        <v>-0.77942286340599487</v>
      </c>
      <c r="G23" s="24">
        <f t="shared" si="3"/>
        <v>-0.44999999999999996</v>
      </c>
      <c r="I23" s="34">
        <f t="shared" si="4"/>
        <v>0.10452846326765346</v>
      </c>
      <c r="J23" s="34">
        <f t="shared" si="4"/>
        <v>0.99452189536827329</v>
      </c>
    </row>
    <row r="24" spans="2:10" x14ac:dyDescent="0.25">
      <c r="B24" s="21">
        <v>9</v>
      </c>
      <c r="C24" s="26">
        <f t="shared" si="0"/>
        <v>0.80901699437494745</v>
      </c>
      <c r="D24" s="26">
        <f t="shared" si="1"/>
        <v>0.58778525229247314</v>
      </c>
      <c r="E24" s="21">
        <v>9</v>
      </c>
      <c r="F24" s="24">
        <f t="shared" si="2"/>
        <v>-0.9</v>
      </c>
      <c r="G24" s="24">
        <f t="shared" si="3"/>
        <v>-1.102633609417758E-16</v>
      </c>
      <c r="I24" s="34">
        <f t="shared" si="4"/>
        <v>0.10452846326765346</v>
      </c>
      <c r="J24" s="34">
        <f t="shared" si="4"/>
        <v>0.99452189536827329</v>
      </c>
    </row>
    <row r="25" spans="2:10" x14ac:dyDescent="0.25">
      <c r="B25" s="21">
        <v>10</v>
      </c>
      <c r="C25" s="26">
        <f t="shared" si="0"/>
        <v>0.86602540378443871</v>
      </c>
      <c r="D25" s="26">
        <f t="shared" si="1"/>
        <v>0.49999999999999994</v>
      </c>
      <c r="E25" s="21">
        <v>10</v>
      </c>
      <c r="F25" s="24">
        <f t="shared" si="2"/>
        <v>-0.77942286340599476</v>
      </c>
      <c r="G25" s="24">
        <f t="shared" si="3"/>
        <v>0.45000000000000012</v>
      </c>
      <c r="I25" s="34">
        <f t="shared" si="4"/>
        <v>0.10452846326765346</v>
      </c>
      <c r="J25" s="34">
        <f t="shared" si="4"/>
        <v>0.99452189536827329</v>
      </c>
    </row>
    <row r="26" spans="2:10" x14ac:dyDescent="0.25">
      <c r="B26" s="21">
        <v>11</v>
      </c>
      <c r="C26" s="26">
        <f t="shared" si="0"/>
        <v>0.91354545764260087</v>
      </c>
      <c r="D26" s="26">
        <f t="shared" si="1"/>
        <v>0.40673664307580021</v>
      </c>
      <c r="E26" s="21">
        <v>11</v>
      </c>
      <c r="F26" s="24">
        <f t="shared" si="2"/>
        <v>-0.4500000000000004</v>
      </c>
      <c r="G26" s="24">
        <f t="shared" si="3"/>
        <v>0.77942286340599454</v>
      </c>
      <c r="I26" s="34">
        <f t="shared" si="4"/>
        <v>0.10452846326765346</v>
      </c>
      <c r="J26" s="34">
        <f t="shared" si="4"/>
        <v>0.99452189536827329</v>
      </c>
    </row>
    <row r="27" spans="2:10" x14ac:dyDescent="0.25">
      <c r="B27" s="21">
        <v>12</v>
      </c>
      <c r="C27" s="26">
        <f t="shared" si="0"/>
        <v>0.95105651629515353</v>
      </c>
      <c r="D27" s="26">
        <f t="shared" si="1"/>
        <v>0.3090169943749474</v>
      </c>
      <c r="I27" s="34">
        <f t="shared" si="4"/>
        <v>0.10452846326765346</v>
      </c>
      <c r="J27" s="34">
        <f t="shared" si="4"/>
        <v>0.99452189536827329</v>
      </c>
    </row>
    <row r="28" spans="2:10" x14ac:dyDescent="0.25">
      <c r="B28" s="21">
        <v>13</v>
      </c>
      <c r="C28" s="26">
        <f t="shared" si="0"/>
        <v>0.97814760073380569</v>
      </c>
      <c r="D28" s="26">
        <f t="shared" si="1"/>
        <v>0.20791169081775934</v>
      </c>
      <c r="I28" s="34">
        <f t="shared" si="4"/>
        <v>0.10452846326765346</v>
      </c>
      <c r="J28" s="34">
        <f t="shared" si="4"/>
        <v>0.99452189536827329</v>
      </c>
    </row>
    <row r="29" spans="2:10" x14ac:dyDescent="0.25">
      <c r="B29" s="21">
        <v>14</v>
      </c>
      <c r="C29" s="26">
        <f t="shared" si="0"/>
        <v>0.99452189536827329</v>
      </c>
      <c r="D29" s="26">
        <f t="shared" si="1"/>
        <v>0.10452846326765347</v>
      </c>
      <c r="I29" s="34">
        <f t="shared" si="4"/>
        <v>0.10452846326765346</v>
      </c>
      <c r="J29" s="34">
        <f t="shared" si="4"/>
        <v>0.99452189536827329</v>
      </c>
    </row>
    <row r="30" spans="2:10" x14ac:dyDescent="0.25">
      <c r="B30" s="21">
        <v>15</v>
      </c>
      <c r="C30" s="26">
        <f t="shared" si="0"/>
        <v>1</v>
      </c>
      <c r="D30" s="26">
        <f t="shared" si="1"/>
        <v>0</v>
      </c>
      <c r="I30" s="34">
        <f t="shared" si="4"/>
        <v>0.10452846326765346</v>
      </c>
      <c r="J30" s="34">
        <f t="shared" si="4"/>
        <v>0.99452189536827329</v>
      </c>
    </row>
    <row r="31" spans="2:10" x14ac:dyDescent="0.25">
      <c r="B31" s="21">
        <v>16</v>
      </c>
      <c r="C31" s="26">
        <f t="shared" si="0"/>
        <v>0.99452189536827329</v>
      </c>
      <c r="D31" s="26">
        <f t="shared" si="1"/>
        <v>-0.10452846326765347</v>
      </c>
      <c r="I31" s="34">
        <f t="shared" si="4"/>
        <v>0.10452846326765346</v>
      </c>
      <c r="J31" s="34">
        <f t="shared" si="4"/>
        <v>0.99452189536827329</v>
      </c>
    </row>
    <row r="32" spans="2:10" x14ac:dyDescent="0.25">
      <c r="B32" s="21">
        <v>17</v>
      </c>
      <c r="C32" s="26">
        <f t="shared" si="0"/>
        <v>0.97814760073380569</v>
      </c>
      <c r="D32" s="26">
        <f t="shared" si="1"/>
        <v>-0.20791169081775934</v>
      </c>
      <c r="I32" s="34">
        <f t="shared" si="4"/>
        <v>0.10452846326765346</v>
      </c>
      <c r="J32" s="34">
        <f t="shared" si="4"/>
        <v>0.99452189536827329</v>
      </c>
    </row>
    <row r="33" spans="2:10" x14ac:dyDescent="0.25">
      <c r="B33" s="21">
        <v>18</v>
      </c>
      <c r="C33" s="26">
        <f t="shared" si="0"/>
        <v>0.95105651629515353</v>
      </c>
      <c r="D33" s="26">
        <f t="shared" si="1"/>
        <v>-0.3090169943749474</v>
      </c>
      <c r="I33" s="34">
        <f t="shared" ref="I33:J48" si="5">IF($E$11&gt;=$B33,C33,I32)</f>
        <v>0.10452846326765346</v>
      </c>
      <c r="J33" s="34">
        <f t="shared" si="5"/>
        <v>0.99452189536827329</v>
      </c>
    </row>
    <row r="34" spans="2:10" x14ac:dyDescent="0.25">
      <c r="B34" s="21">
        <v>19</v>
      </c>
      <c r="C34" s="26">
        <f t="shared" si="0"/>
        <v>0.91354545764260087</v>
      </c>
      <c r="D34" s="26">
        <f t="shared" si="1"/>
        <v>-0.40673664307580021</v>
      </c>
      <c r="I34" s="34">
        <f t="shared" si="5"/>
        <v>0.10452846326765346</v>
      </c>
      <c r="J34" s="34">
        <f t="shared" si="5"/>
        <v>0.99452189536827329</v>
      </c>
    </row>
    <row r="35" spans="2:10" x14ac:dyDescent="0.25">
      <c r="B35" s="21">
        <v>20</v>
      </c>
      <c r="C35" s="26">
        <f t="shared" si="0"/>
        <v>0.86602540378443871</v>
      </c>
      <c r="D35" s="26">
        <f t="shared" si="1"/>
        <v>-0.49999999999999994</v>
      </c>
      <c r="I35" s="34">
        <f t="shared" si="5"/>
        <v>0.10452846326765346</v>
      </c>
      <c r="J35" s="34">
        <f t="shared" si="5"/>
        <v>0.99452189536827329</v>
      </c>
    </row>
    <row r="36" spans="2:10" x14ac:dyDescent="0.25">
      <c r="B36" s="21">
        <v>21</v>
      </c>
      <c r="C36" s="26">
        <f t="shared" si="0"/>
        <v>0.80901699437494745</v>
      </c>
      <c r="D36" s="26">
        <f t="shared" si="1"/>
        <v>-0.58778525229247314</v>
      </c>
      <c r="I36" s="34">
        <f t="shared" si="5"/>
        <v>0.10452846326765346</v>
      </c>
      <c r="J36" s="34">
        <f t="shared" si="5"/>
        <v>0.99452189536827329</v>
      </c>
    </row>
    <row r="37" spans="2:10" x14ac:dyDescent="0.25">
      <c r="B37" s="21">
        <v>22</v>
      </c>
      <c r="C37" s="26">
        <f t="shared" si="0"/>
        <v>0.74314482547739424</v>
      </c>
      <c r="D37" s="26">
        <f t="shared" si="1"/>
        <v>-0.66913060635885824</v>
      </c>
      <c r="I37" s="34">
        <f t="shared" si="5"/>
        <v>0.10452846326765346</v>
      </c>
      <c r="J37" s="34">
        <f t="shared" si="5"/>
        <v>0.99452189536827329</v>
      </c>
    </row>
    <row r="38" spans="2:10" x14ac:dyDescent="0.25">
      <c r="B38" s="21">
        <v>23</v>
      </c>
      <c r="C38" s="26">
        <f t="shared" si="0"/>
        <v>0.66913060635885824</v>
      </c>
      <c r="D38" s="26">
        <f t="shared" si="1"/>
        <v>-0.74314482547739424</v>
      </c>
      <c r="I38" s="34">
        <f t="shared" si="5"/>
        <v>0.10452846326765346</v>
      </c>
      <c r="J38" s="34">
        <f t="shared" si="5"/>
        <v>0.99452189536827329</v>
      </c>
    </row>
    <row r="39" spans="2:10" x14ac:dyDescent="0.25">
      <c r="B39" s="21">
        <v>24</v>
      </c>
      <c r="C39" s="26">
        <f t="shared" si="0"/>
        <v>0.58778525229247314</v>
      </c>
      <c r="D39" s="26">
        <f t="shared" si="1"/>
        <v>-0.80901699437494745</v>
      </c>
      <c r="I39" s="34">
        <f t="shared" si="5"/>
        <v>0.10452846326765346</v>
      </c>
      <c r="J39" s="34">
        <f t="shared" si="5"/>
        <v>0.99452189536827329</v>
      </c>
    </row>
    <row r="40" spans="2:10" x14ac:dyDescent="0.25">
      <c r="B40" s="21">
        <v>25</v>
      </c>
      <c r="C40" s="26">
        <f t="shared" si="0"/>
        <v>0.50000000000000011</v>
      </c>
      <c r="D40" s="26">
        <f t="shared" si="1"/>
        <v>-0.8660254037844386</v>
      </c>
      <c r="I40" s="34">
        <f t="shared" si="5"/>
        <v>0.10452846326765346</v>
      </c>
      <c r="J40" s="34">
        <f t="shared" si="5"/>
        <v>0.99452189536827329</v>
      </c>
    </row>
    <row r="41" spans="2:10" x14ac:dyDescent="0.25">
      <c r="B41" s="21">
        <v>26</v>
      </c>
      <c r="C41" s="26">
        <f t="shared" si="0"/>
        <v>0.40673664307580021</v>
      </c>
      <c r="D41" s="26">
        <f t="shared" si="1"/>
        <v>-0.91354545764260087</v>
      </c>
      <c r="I41" s="34">
        <f t="shared" si="5"/>
        <v>0.10452846326765346</v>
      </c>
      <c r="J41" s="34">
        <f t="shared" si="5"/>
        <v>0.99452189536827329</v>
      </c>
    </row>
    <row r="42" spans="2:10" x14ac:dyDescent="0.25">
      <c r="B42" s="21">
        <v>27</v>
      </c>
      <c r="C42" s="26">
        <f t="shared" si="0"/>
        <v>0.30901699437494745</v>
      </c>
      <c r="D42" s="26">
        <f t="shared" si="1"/>
        <v>-0.95105651629515353</v>
      </c>
      <c r="I42" s="34">
        <f t="shared" si="5"/>
        <v>0.10452846326765346</v>
      </c>
      <c r="J42" s="34">
        <f t="shared" si="5"/>
        <v>0.99452189536827329</v>
      </c>
    </row>
    <row r="43" spans="2:10" x14ac:dyDescent="0.25">
      <c r="B43" s="21">
        <v>28</v>
      </c>
      <c r="C43" s="26">
        <f t="shared" si="0"/>
        <v>0.20791169081775945</v>
      </c>
      <c r="D43" s="26">
        <f t="shared" si="1"/>
        <v>-0.97814760073380558</v>
      </c>
      <c r="I43" s="34">
        <f t="shared" si="5"/>
        <v>0.10452846326765346</v>
      </c>
      <c r="J43" s="34">
        <f t="shared" si="5"/>
        <v>0.99452189536827329</v>
      </c>
    </row>
    <row r="44" spans="2:10" x14ac:dyDescent="0.25">
      <c r="B44" s="21">
        <v>29</v>
      </c>
      <c r="C44" s="26">
        <f t="shared" si="0"/>
        <v>0.10452846326765346</v>
      </c>
      <c r="D44" s="26">
        <f t="shared" si="1"/>
        <v>-0.99452189536827329</v>
      </c>
      <c r="I44" s="34">
        <f t="shared" si="5"/>
        <v>0.10452846326765346</v>
      </c>
      <c r="J44" s="34">
        <f t="shared" si="5"/>
        <v>0.99452189536827329</v>
      </c>
    </row>
    <row r="45" spans="2:10" x14ac:dyDescent="0.25">
      <c r="B45" s="21">
        <v>30</v>
      </c>
      <c r="C45" s="26">
        <f t="shared" si="0"/>
        <v>6.1257422745431001E-17</v>
      </c>
      <c r="D45" s="26">
        <f t="shared" si="1"/>
        <v>-1</v>
      </c>
      <c r="I45" s="34">
        <f t="shared" si="5"/>
        <v>0.10452846326765346</v>
      </c>
      <c r="J45" s="34">
        <f t="shared" si="5"/>
        <v>0.99452189536827329</v>
      </c>
    </row>
    <row r="46" spans="2:10" x14ac:dyDescent="0.25">
      <c r="B46" s="21">
        <v>31</v>
      </c>
      <c r="C46" s="26">
        <f t="shared" si="0"/>
        <v>-0.10452846326765355</v>
      </c>
      <c r="D46" s="26">
        <f t="shared" si="1"/>
        <v>-0.99452189536827329</v>
      </c>
      <c r="I46" s="34">
        <f t="shared" si="5"/>
        <v>0.10452846326765346</v>
      </c>
      <c r="J46" s="34">
        <f t="shared" si="5"/>
        <v>0.99452189536827329</v>
      </c>
    </row>
    <row r="47" spans="2:10" x14ac:dyDescent="0.25">
      <c r="B47" s="21">
        <v>32</v>
      </c>
      <c r="C47" s="26">
        <f t="shared" si="0"/>
        <v>-0.20791169081775934</v>
      </c>
      <c r="D47" s="26">
        <f t="shared" si="1"/>
        <v>-0.97814760073380569</v>
      </c>
      <c r="I47" s="34">
        <f t="shared" si="5"/>
        <v>0.10452846326765346</v>
      </c>
      <c r="J47" s="34">
        <f t="shared" si="5"/>
        <v>0.99452189536827329</v>
      </c>
    </row>
    <row r="48" spans="2:10" x14ac:dyDescent="0.25">
      <c r="B48" s="21">
        <v>33</v>
      </c>
      <c r="C48" s="26">
        <f t="shared" si="0"/>
        <v>-0.30901699437494734</v>
      </c>
      <c r="D48" s="26">
        <f t="shared" si="1"/>
        <v>-0.95105651629515364</v>
      </c>
      <c r="I48" s="34">
        <f t="shared" si="5"/>
        <v>0.10452846326765346</v>
      </c>
      <c r="J48" s="34">
        <f t="shared" si="5"/>
        <v>0.99452189536827329</v>
      </c>
    </row>
    <row r="49" spans="2:10" x14ac:dyDescent="0.25">
      <c r="B49" s="21">
        <v>34</v>
      </c>
      <c r="C49" s="26">
        <f t="shared" si="0"/>
        <v>-0.40673664307580026</v>
      </c>
      <c r="D49" s="26">
        <f t="shared" si="1"/>
        <v>-0.91354545764260087</v>
      </c>
      <c r="I49" s="34">
        <f t="shared" ref="I49:J64" si="6">IF($E$11&gt;=$B49,C49,I48)</f>
        <v>0.10452846326765346</v>
      </c>
      <c r="J49" s="34">
        <f t="shared" si="6"/>
        <v>0.99452189536827329</v>
      </c>
    </row>
    <row r="50" spans="2:10" x14ac:dyDescent="0.25">
      <c r="B50" s="21">
        <v>35</v>
      </c>
      <c r="C50" s="26">
        <f t="shared" si="0"/>
        <v>-0.49999999999999978</v>
      </c>
      <c r="D50" s="26">
        <f t="shared" si="1"/>
        <v>-0.86602540378443871</v>
      </c>
      <c r="I50" s="34">
        <f t="shared" si="6"/>
        <v>0.10452846326765346</v>
      </c>
      <c r="J50" s="34">
        <f t="shared" si="6"/>
        <v>0.99452189536827329</v>
      </c>
    </row>
    <row r="51" spans="2:10" x14ac:dyDescent="0.25">
      <c r="B51" s="21">
        <v>36</v>
      </c>
      <c r="C51" s="26">
        <f t="shared" si="0"/>
        <v>-0.58778525229247303</v>
      </c>
      <c r="D51" s="26">
        <f t="shared" si="1"/>
        <v>-0.80901699437494745</v>
      </c>
      <c r="I51" s="34">
        <f t="shared" si="6"/>
        <v>0.10452846326765346</v>
      </c>
      <c r="J51" s="34">
        <f t="shared" si="6"/>
        <v>0.99452189536827329</v>
      </c>
    </row>
    <row r="52" spans="2:10" x14ac:dyDescent="0.25">
      <c r="B52" s="21">
        <v>37</v>
      </c>
      <c r="C52" s="26">
        <f t="shared" si="0"/>
        <v>-0.66913060635885824</v>
      </c>
      <c r="D52" s="26">
        <f t="shared" si="1"/>
        <v>-0.74314482547739424</v>
      </c>
      <c r="I52" s="34">
        <f t="shared" si="6"/>
        <v>0.10452846326765346</v>
      </c>
      <c r="J52" s="34">
        <f t="shared" si="6"/>
        <v>0.99452189536827329</v>
      </c>
    </row>
    <row r="53" spans="2:10" x14ac:dyDescent="0.25">
      <c r="B53" s="21">
        <v>38</v>
      </c>
      <c r="C53" s="26">
        <f t="shared" si="0"/>
        <v>-0.74314482547739402</v>
      </c>
      <c r="D53" s="26">
        <f t="shared" si="1"/>
        <v>-0.66913060635885835</v>
      </c>
      <c r="I53" s="34">
        <f t="shared" si="6"/>
        <v>0.10452846326765346</v>
      </c>
      <c r="J53" s="34">
        <f t="shared" si="6"/>
        <v>0.99452189536827329</v>
      </c>
    </row>
    <row r="54" spans="2:10" x14ac:dyDescent="0.25">
      <c r="B54" s="21">
        <v>39</v>
      </c>
      <c r="C54" s="26">
        <f t="shared" si="0"/>
        <v>-0.80901699437494734</v>
      </c>
      <c r="D54" s="26">
        <f t="shared" si="1"/>
        <v>-0.58778525229247325</v>
      </c>
      <c r="I54" s="34">
        <f t="shared" si="6"/>
        <v>0.10452846326765346</v>
      </c>
      <c r="J54" s="34">
        <f t="shared" si="6"/>
        <v>0.99452189536827329</v>
      </c>
    </row>
    <row r="55" spans="2:10" x14ac:dyDescent="0.25">
      <c r="B55" s="21">
        <v>40</v>
      </c>
      <c r="C55" s="26">
        <f t="shared" si="0"/>
        <v>-0.86602540378443871</v>
      </c>
      <c r="D55" s="26">
        <f t="shared" si="1"/>
        <v>-0.49999999999999994</v>
      </c>
      <c r="I55" s="34">
        <f t="shared" si="6"/>
        <v>0.10452846326765346</v>
      </c>
      <c r="J55" s="34">
        <f t="shared" si="6"/>
        <v>0.99452189536827329</v>
      </c>
    </row>
    <row r="56" spans="2:10" x14ac:dyDescent="0.25">
      <c r="B56" s="21">
        <v>41</v>
      </c>
      <c r="C56" s="26">
        <f t="shared" si="0"/>
        <v>-0.91354545764260076</v>
      </c>
      <c r="D56" s="26">
        <f t="shared" si="1"/>
        <v>-0.40673664307580043</v>
      </c>
      <c r="I56" s="34">
        <f t="shared" si="6"/>
        <v>0.10452846326765346</v>
      </c>
      <c r="J56" s="34">
        <f t="shared" si="6"/>
        <v>0.99452189536827329</v>
      </c>
    </row>
    <row r="57" spans="2:10" x14ac:dyDescent="0.25">
      <c r="B57" s="21">
        <v>42</v>
      </c>
      <c r="C57" s="26">
        <f t="shared" si="0"/>
        <v>-0.95105651629515353</v>
      </c>
      <c r="D57" s="26">
        <f t="shared" si="1"/>
        <v>-0.30901699437494751</v>
      </c>
      <c r="I57" s="34">
        <f t="shared" si="6"/>
        <v>0.10452846326765346</v>
      </c>
      <c r="J57" s="34">
        <f t="shared" si="6"/>
        <v>0.99452189536827329</v>
      </c>
    </row>
    <row r="58" spans="2:10" x14ac:dyDescent="0.25">
      <c r="B58" s="21">
        <v>43</v>
      </c>
      <c r="C58" s="26">
        <f t="shared" si="0"/>
        <v>-0.97814760073380569</v>
      </c>
      <c r="D58" s="26">
        <f t="shared" si="1"/>
        <v>-0.20791169081775931</v>
      </c>
      <c r="I58" s="34">
        <f t="shared" si="6"/>
        <v>0.10452846326765346</v>
      </c>
      <c r="J58" s="34">
        <f t="shared" si="6"/>
        <v>0.99452189536827329</v>
      </c>
    </row>
    <row r="59" spans="2:10" x14ac:dyDescent="0.25">
      <c r="B59" s="21">
        <v>44</v>
      </c>
      <c r="C59" s="26">
        <f t="shared" si="0"/>
        <v>-0.99452189536827329</v>
      </c>
      <c r="D59" s="26">
        <f t="shared" si="1"/>
        <v>-0.10452846326765373</v>
      </c>
      <c r="I59" s="34">
        <f t="shared" si="6"/>
        <v>0.10452846326765346</v>
      </c>
      <c r="J59" s="34">
        <f t="shared" si="6"/>
        <v>0.99452189536827329</v>
      </c>
    </row>
    <row r="60" spans="2:10" x14ac:dyDescent="0.25">
      <c r="B60" s="21">
        <v>45</v>
      </c>
      <c r="C60" s="26">
        <f t="shared" si="0"/>
        <v>-1</v>
      </c>
      <c r="D60" s="26">
        <f t="shared" si="1"/>
        <v>-1.22514845490862E-16</v>
      </c>
      <c r="I60" s="34">
        <f t="shared" si="6"/>
        <v>0.10452846326765346</v>
      </c>
      <c r="J60" s="34">
        <f t="shared" si="6"/>
        <v>0.99452189536827329</v>
      </c>
    </row>
    <row r="61" spans="2:10" x14ac:dyDescent="0.25">
      <c r="B61" s="21">
        <v>46</v>
      </c>
      <c r="C61" s="26">
        <f t="shared" si="0"/>
        <v>-0.99452189536827329</v>
      </c>
      <c r="D61" s="26">
        <f t="shared" si="1"/>
        <v>0.1045284632676535</v>
      </c>
      <c r="I61" s="34">
        <f t="shared" si="6"/>
        <v>0.10452846326765346</v>
      </c>
      <c r="J61" s="34">
        <f t="shared" si="6"/>
        <v>0.99452189536827329</v>
      </c>
    </row>
    <row r="62" spans="2:10" x14ac:dyDescent="0.25">
      <c r="B62" s="21">
        <v>47</v>
      </c>
      <c r="C62" s="26">
        <f t="shared" si="0"/>
        <v>-0.97814760073380558</v>
      </c>
      <c r="D62" s="26">
        <f t="shared" si="1"/>
        <v>0.20791169081775951</v>
      </c>
      <c r="I62" s="34">
        <f t="shared" si="6"/>
        <v>0.10452846326765346</v>
      </c>
      <c r="J62" s="34">
        <f t="shared" si="6"/>
        <v>0.99452189536827329</v>
      </c>
    </row>
    <row r="63" spans="2:10" x14ac:dyDescent="0.25">
      <c r="B63" s="21">
        <v>48</v>
      </c>
      <c r="C63" s="26">
        <f t="shared" si="0"/>
        <v>-0.95105651629515364</v>
      </c>
      <c r="D63" s="26">
        <f t="shared" si="1"/>
        <v>0.30901699437494728</v>
      </c>
      <c r="I63" s="34">
        <f t="shared" si="6"/>
        <v>0.10452846326765346</v>
      </c>
      <c r="J63" s="34">
        <f t="shared" si="6"/>
        <v>0.99452189536827329</v>
      </c>
    </row>
    <row r="64" spans="2:10" x14ac:dyDescent="0.25">
      <c r="B64" s="21">
        <v>49</v>
      </c>
      <c r="C64" s="26">
        <f t="shared" si="0"/>
        <v>-0.91354545764260087</v>
      </c>
      <c r="D64" s="26">
        <f t="shared" si="1"/>
        <v>0.40673664307580021</v>
      </c>
      <c r="I64" s="34">
        <f t="shared" si="6"/>
        <v>0.10452846326765346</v>
      </c>
      <c r="J64" s="34">
        <f t="shared" si="6"/>
        <v>0.99452189536827329</v>
      </c>
    </row>
    <row r="65" spans="2:10" x14ac:dyDescent="0.25">
      <c r="B65" s="21">
        <v>50</v>
      </c>
      <c r="C65" s="26">
        <f t="shared" si="0"/>
        <v>-0.8660254037844386</v>
      </c>
      <c r="D65" s="26">
        <f t="shared" si="1"/>
        <v>0.50000000000000011</v>
      </c>
      <c r="I65" s="34">
        <f t="shared" ref="I65:J75" si="7">IF($E$11&gt;=$B65,C65,I64)</f>
        <v>0.10452846326765346</v>
      </c>
      <c r="J65" s="34">
        <f t="shared" si="7"/>
        <v>0.99452189536827329</v>
      </c>
    </row>
    <row r="66" spans="2:10" x14ac:dyDescent="0.25">
      <c r="B66" s="21">
        <v>51</v>
      </c>
      <c r="C66" s="26">
        <f t="shared" si="0"/>
        <v>-0.80901699437494756</v>
      </c>
      <c r="D66" s="26">
        <f t="shared" si="1"/>
        <v>0.58778525229247303</v>
      </c>
      <c r="I66" s="34">
        <f t="shared" si="7"/>
        <v>0.10452846326765346</v>
      </c>
      <c r="J66" s="34">
        <f t="shared" si="7"/>
        <v>0.99452189536827329</v>
      </c>
    </row>
    <row r="67" spans="2:10" x14ac:dyDescent="0.25">
      <c r="B67" s="21">
        <v>52</v>
      </c>
      <c r="C67" s="26">
        <f t="shared" si="0"/>
        <v>-0.74314482547739424</v>
      </c>
      <c r="D67" s="26">
        <f t="shared" si="1"/>
        <v>0.66913060635885824</v>
      </c>
      <c r="I67" s="34">
        <f t="shared" si="7"/>
        <v>0.10452846326765346</v>
      </c>
      <c r="J67" s="34">
        <f t="shared" si="7"/>
        <v>0.99452189536827329</v>
      </c>
    </row>
    <row r="68" spans="2:10" x14ac:dyDescent="0.25">
      <c r="B68" s="21">
        <v>53</v>
      </c>
      <c r="C68" s="26">
        <f t="shared" si="0"/>
        <v>-0.66913060635885813</v>
      </c>
      <c r="D68" s="26">
        <f t="shared" si="1"/>
        <v>0.74314482547739436</v>
      </c>
      <c r="I68" s="34">
        <f t="shared" si="7"/>
        <v>0.10452846326765346</v>
      </c>
      <c r="J68" s="34">
        <f t="shared" si="7"/>
        <v>0.99452189536827329</v>
      </c>
    </row>
    <row r="69" spans="2:10" x14ac:dyDescent="0.25">
      <c r="B69" s="21">
        <v>54</v>
      </c>
      <c r="C69" s="26">
        <f t="shared" si="0"/>
        <v>-0.58778525229247325</v>
      </c>
      <c r="D69" s="26">
        <f t="shared" si="1"/>
        <v>0.80901699437494734</v>
      </c>
      <c r="I69" s="34">
        <f t="shared" si="7"/>
        <v>0.10452846326765346</v>
      </c>
      <c r="J69" s="34">
        <f t="shared" si="7"/>
        <v>0.99452189536827329</v>
      </c>
    </row>
    <row r="70" spans="2:10" x14ac:dyDescent="0.25">
      <c r="B70" s="21">
        <v>55</v>
      </c>
      <c r="C70" s="26">
        <f t="shared" si="0"/>
        <v>-0.50000000000000044</v>
      </c>
      <c r="D70" s="26">
        <f t="shared" si="1"/>
        <v>0.86602540378443837</v>
      </c>
      <c r="I70" s="34">
        <f t="shared" si="7"/>
        <v>0.10452846326765346</v>
      </c>
      <c r="J70" s="34">
        <f t="shared" si="7"/>
        <v>0.99452189536827329</v>
      </c>
    </row>
    <row r="71" spans="2:10" x14ac:dyDescent="0.25">
      <c r="B71" s="21">
        <v>56</v>
      </c>
      <c r="C71" s="26">
        <f t="shared" si="0"/>
        <v>-0.4067366430758001</v>
      </c>
      <c r="D71" s="26">
        <f t="shared" si="1"/>
        <v>0.91354545764260098</v>
      </c>
      <c r="I71" s="34">
        <f t="shared" si="7"/>
        <v>0.10452846326765346</v>
      </c>
      <c r="J71" s="34">
        <f t="shared" si="7"/>
        <v>0.99452189536827329</v>
      </c>
    </row>
    <row r="72" spans="2:10" x14ac:dyDescent="0.25">
      <c r="B72" s="21">
        <v>57</v>
      </c>
      <c r="C72" s="26">
        <f t="shared" si="0"/>
        <v>-0.30901699437494756</v>
      </c>
      <c r="D72" s="26">
        <f t="shared" si="1"/>
        <v>0.95105651629515353</v>
      </c>
      <c r="I72" s="34">
        <f t="shared" si="7"/>
        <v>0.10452846326765346</v>
      </c>
      <c r="J72" s="34">
        <f t="shared" si="7"/>
        <v>0.99452189536827329</v>
      </c>
    </row>
    <row r="73" spans="2:10" x14ac:dyDescent="0.25">
      <c r="B73" s="21">
        <v>58</v>
      </c>
      <c r="C73" s="26">
        <f t="shared" si="0"/>
        <v>-0.20791169081775979</v>
      </c>
      <c r="D73" s="26">
        <f t="shared" si="1"/>
        <v>0.97814760073380558</v>
      </c>
      <c r="I73" s="34">
        <f t="shared" si="7"/>
        <v>0.10452846326765346</v>
      </c>
      <c r="J73" s="34">
        <f t="shared" si="7"/>
        <v>0.99452189536827329</v>
      </c>
    </row>
    <row r="74" spans="2:10" x14ac:dyDescent="0.25">
      <c r="B74" s="21">
        <v>59</v>
      </c>
      <c r="C74" s="26">
        <f t="shared" si="0"/>
        <v>-0.10452846326765336</v>
      </c>
      <c r="D74" s="26">
        <f t="shared" si="1"/>
        <v>0.9945218953682734</v>
      </c>
      <c r="I74" s="34">
        <f t="shared" si="7"/>
        <v>0.10452846326765346</v>
      </c>
      <c r="J74" s="34">
        <f t="shared" si="7"/>
        <v>0.99452189536827329</v>
      </c>
    </row>
    <row r="75" spans="2:10" x14ac:dyDescent="0.25">
      <c r="B75" s="21">
        <v>60</v>
      </c>
      <c r="C75" s="26">
        <v>0</v>
      </c>
      <c r="D75" s="26">
        <v>1</v>
      </c>
      <c r="I75" s="34">
        <f t="shared" si="7"/>
        <v>0.10452846326765346</v>
      </c>
      <c r="J75" s="34">
        <f t="shared" si="7"/>
        <v>0.99452189536827329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Cfg</vt:lpstr>
      <vt:lpstr>horloge </vt:lpstr>
      <vt:lpstr>h_heure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CONGES-Tatiak</dc:title>
  <dc:creator>Pierre P</dc:creator>
  <dc:description>© 2017-2019- Tatiak</dc:description>
  <cp:lastModifiedBy>Jacques Donzel-Gargand</cp:lastModifiedBy>
  <cp:lastPrinted>2020-04-19T09:17:41Z</cp:lastPrinted>
  <dcterms:created xsi:type="dcterms:W3CDTF">2015-05-13T13:15:15Z</dcterms:created>
  <dcterms:modified xsi:type="dcterms:W3CDTF">2020-04-23T07:49:41Z</dcterms:modified>
</cp:coreProperties>
</file>