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4c85\Documents\"/>
    </mc:Choice>
  </mc:AlternateContent>
  <bookViews>
    <workbookView xWindow="0" yWindow="0" windowWidth="21600" windowHeight="10320" tabRatio="584"/>
  </bookViews>
  <sheets>
    <sheet name="AGENDA" sheetId="1" r:id="rId1"/>
    <sheet name="TACHES" sheetId="7" r:id="rId2"/>
    <sheet name="listes" sheetId="2" state="hidden" r:id="rId3"/>
    <sheet name="JOURS FERIES " sheetId="6" r:id="rId4"/>
  </sheets>
  <externalReferences>
    <externalReference r:id="rId5"/>
  </externalReferences>
  <definedNames>
    <definedName name="années">listes!$F$3:$F$36</definedName>
    <definedName name="HRDV">Tableau1[Heure]</definedName>
    <definedName name="jours">'JOURS FERIES '!$B$2:$B$13</definedName>
    <definedName name="JRDV">TACHES!$B$4:$B$7</definedName>
    <definedName name="mois">Tableau3[[#All],[Colonne1]]</definedName>
    <definedName name="pays">#REF!</definedName>
    <definedName name="Saisir_Année">'JOURS FERIES '!$B$1</definedName>
    <definedName name="zones_vacances">[1]Vacances!$E$2:$Z$2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G6" i="1"/>
  <c r="H6" i="1"/>
  <c r="I6" i="1"/>
  <c r="J6" i="1"/>
  <c r="H8" i="1"/>
  <c r="H7" i="1"/>
  <c r="A4" i="7" l="1"/>
  <c r="A5" i="7"/>
  <c r="A6" i="7"/>
  <c r="C3" i="6" l="1"/>
  <c r="C10" i="6"/>
  <c r="B2" i="6"/>
  <c r="C2" i="6" s="1"/>
  <c r="B3" i="6"/>
  <c r="B8" i="6" s="1"/>
  <c r="C8" i="6" s="1"/>
  <c r="B13" i="6"/>
  <c r="C13" i="6" s="1"/>
  <c r="B12" i="6"/>
  <c r="C12" i="6" s="1"/>
  <c r="B11" i="6"/>
  <c r="C11" i="6" s="1"/>
  <c r="B10" i="6"/>
  <c r="B9" i="6"/>
  <c r="C9" i="6" s="1"/>
  <c r="B6" i="6"/>
  <c r="C6" i="6" s="1"/>
  <c r="B5" i="6"/>
  <c r="C5" i="6" s="1"/>
  <c r="B4" i="6" l="1"/>
  <c r="C4" i="6" s="1"/>
  <c r="B7" i="6"/>
  <c r="C7" i="6" s="1"/>
  <c r="D3" i="2" l="1"/>
  <c r="E4" i="1" l="1"/>
  <c r="E9" i="1" l="1"/>
  <c r="E13" i="1"/>
  <c r="E17" i="1"/>
  <c r="E21" i="1"/>
  <c r="E25" i="1"/>
  <c r="E6" i="1"/>
  <c r="E10" i="1"/>
  <c r="E15" i="1"/>
  <c r="E20" i="1"/>
  <c r="E26" i="1"/>
  <c r="E11" i="1"/>
  <c r="E16" i="1"/>
  <c r="E22" i="1"/>
  <c r="E7" i="1"/>
  <c r="E12" i="1"/>
  <c r="E18" i="1"/>
  <c r="E23" i="1"/>
  <c r="E14" i="1"/>
  <c r="E19" i="1"/>
  <c r="E24" i="1"/>
  <c r="E8" i="1"/>
  <c r="E5" i="1"/>
  <c r="N2" i="1"/>
  <c r="F4" i="1"/>
  <c r="G4" i="1" l="1"/>
  <c r="F7" i="1"/>
  <c r="F9" i="1"/>
  <c r="F11" i="1"/>
  <c r="F13" i="1"/>
  <c r="F15" i="1"/>
  <c r="F17" i="1"/>
  <c r="F8" i="1"/>
  <c r="F16" i="1"/>
  <c r="F19" i="1"/>
  <c r="F10" i="1"/>
  <c r="F14" i="1"/>
  <c r="F20" i="1"/>
  <c r="F21" i="1"/>
  <c r="F23" i="1"/>
  <c r="F12" i="1"/>
  <c r="F22" i="1"/>
  <c r="F24" i="1"/>
  <c r="F26" i="1"/>
  <c r="F25" i="1"/>
  <c r="F18" i="1"/>
  <c r="F5" i="1"/>
  <c r="G5" i="1"/>
  <c r="G11" i="1" l="1"/>
  <c r="G14" i="1"/>
  <c r="G9" i="1"/>
  <c r="G18" i="1"/>
  <c r="G17" i="1"/>
  <c r="G19" i="1"/>
  <c r="G7" i="1"/>
  <c r="G12" i="1"/>
  <c r="G13" i="1"/>
  <c r="G20" i="1"/>
  <c r="G22" i="1"/>
  <c r="G16" i="1"/>
  <c r="G23" i="1"/>
  <c r="G26" i="1"/>
  <c r="G15" i="1"/>
  <c r="G21" i="1"/>
  <c r="G10" i="1"/>
  <c r="G25" i="1"/>
  <c r="G24" i="1"/>
  <c r="H4" i="1"/>
  <c r="H10" i="1" l="1"/>
  <c r="H12" i="1"/>
  <c r="H14" i="1"/>
  <c r="H16" i="1"/>
  <c r="H9" i="1"/>
  <c r="H17" i="1"/>
  <c r="H18" i="1"/>
  <c r="H20" i="1"/>
  <c r="H13" i="1"/>
  <c r="H22" i="1"/>
  <c r="H11" i="1"/>
  <c r="H23" i="1"/>
  <c r="H25" i="1"/>
  <c r="H19" i="1"/>
  <c r="H24" i="1"/>
  <c r="H26" i="1"/>
  <c r="H15" i="1"/>
  <c r="H21" i="1"/>
  <c r="H5" i="1"/>
  <c r="I4" i="1"/>
  <c r="I7" i="1" l="1"/>
  <c r="I12" i="1"/>
  <c r="I15" i="1"/>
  <c r="I8" i="1"/>
  <c r="I17" i="1"/>
  <c r="I19" i="1"/>
  <c r="I10" i="1"/>
  <c r="I16" i="1"/>
  <c r="I18" i="1"/>
  <c r="I21" i="1"/>
  <c r="I11" i="1"/>
  <c r="I23" i="1"/>
  <c r="I9" i="1"/>
  <c r="I13" i="1"/>
  <c r="I22" i="1"/>
  <c r="I24" i="1"/>
  <c r="I26" i="1"/>
  <c r="I25" i="1"/>
  <c r="I20" i="1"/>
  <c r="I14" i="1"/>
  <c r="I5" i="1"/>
  <c r="J4" i="1"/>
  <c r="K4" i="1"/>
  <c r="J5" i="1"/>
  <c r="K8" i="1" l="1"/>
  <c r="K13" i="1"/>
  <c r="K16" i="1"/>
  <c r="K6" i="1"/>
  <c r="K7" i="1"/>
  <c r="K11" i="1"/>
  <c r="K20" i="1"/>
  <c r="K9" i="1"/>
  <c r="K14" i="1"/>
  <c r="K15" i="1"/>
  <c r="K22" i="1"/>
  <c r="K10" i="1"/>
  <c r="K17" i="1"/>
  <c r="K21" i="1"/>
  <c r="K25" i="1"/>
  <c r="K23" i="1"/>
  <c r="K24" i="1"/>
  <c r="K12" i="1"/>
  <c r="K19" i="1"/>
  <c r="K18" i="1"/>
  <c r="K26" i="1"/>
  <c r="J7" i="1"/>
  <c r="J9" i="1"/>
  <c r="J11" i="1"/>
  <c r="J13" i="1"/>
  <c r="J15" i="1"/>
  <c r="J17" i="1"/>
  <c r="J10" i="1"/>
  <c r="J19" i="1"/>
  <c r="J12" i="1"/>
  <c r="J16" i="1"/>
  <c r="J21" i="1"/>
  <c r="J24" i="1"/>
  <c r="J26" i="1"/>
  <c r="J18" i="1"/>
  <c r="J14" i="1"/>
  <c r="J20" i="1"/>
  <c r="J25" i="1"/>
  <c r="J23" i="1"/>
  <c r="J8" i="1"/>
  <c r="J22" i="1"/>
  <c r="L4" i="1"/>
  <c r="K5" i="1"/>
  <c r="L6" i="1" l="1"/>
  <c r="L8" i="1"/>
  <c r="L10" i="1"/>
  <c r="L12" i="1"/>
  <c r="L14" i="1"/>
  <c r="L16" i="1"/>
  <c r="L11" i="1"/>
  <c r="L18" i="1"/>
  <c r="L20" i="1"/>
  <c r="L15" i="1"/>
  <c r="L22" i="1"/>
  <c r="L23" i="1"/>
  <c r="L25" i="1"/>
  <c r="L9" i="1"/>
  <c r="L7" i="1"/>
  <c r="L19" i="1"/>
  <c r="L26" i="1"/>
  <c r="L13" i="1"/>
  <c r="L17" i="1"/>
  <c r="L21" i="1"/>
  <c r="L24" i="1"/>
  <c r="M4" i="1"/>
  <c r="L5" i="1"/>
  <c r="M6" i="1" l="1"/>
  <c r="M9" i="1"/>
  <c r="M14" i="1"/>
  <c r="M17" i="1"/>
  <c r="M10" i="1"/>
  <c r="M18" i="1"/>
  <c r="M7" i="1"/>
  <c r="M8" i="1"/>
  <c r="M13" i="1"/>
  <c r="M19" i="1"/>
  <c r="M20" i="1"/>
  <c r="M15" i="1"/>
  <c r="M16" i="1"/>
  <c r="M22" i="1"/>
  <c r="M23" i="1"/>
  <c r="M12" i="1"/>
  <c r="M21" i="1"/>
  <c r="M24" i="1"/>
  <c r="M11" i="1"/>
  <c r="M26" i="1"/>
  <c r="M25" i="1"/>
  <c r="N4" i="1"/>
  <c r="M5" i="1"/>
  <c r="N7" i="1" l="1"/>
  <c r="N9" i="1"/>
  <c r="N11" i="1"/>
  <c r="N13" i="1"/>
  <c r="N15" i="1"/>
  <c r="N17" i="1"/>
  <c r="N12" i="1"/>
  <c r="N19" i="1"/>
  <c r="N14" i="1"/>
  <c r="N21" i="1"/>
  <c r="N24" i="1"/>
  <c r="N26" i="1"/>
  <c r="N8" i="1"/>
  <c r="N20" i="1"/>
  <c r="N18" i="1"/>
  <c r="N16" i="1"/>
  <c r="N6" i="1"/>
  <c r="N22" i="1"/>
  <c r="N10" i="1"/>
  <c r="N25" i="1"/>
  <c r="N23" i="1"/>
  <c r="O4" i="1"/>
  <c r="N5" i="1"/>
  <c r="O7" i="1" l="1"/>
  <c r="O10" i="1"/>
  <c r="O15" i="1"/>
  <c r="O8" i="1"/>
  <c r="O9" i="1"/>
  <c r="O13" i="1"/>
  <c r="O19" i="1"/>
  <c r="O6" i="1"/>
  <c r="O12" i="1"/>
  <c r="O18" i="1"/>
  <c r="O21" i="1"/>
  <c r="O14" i="1"/>
  <c r="O17" i="1"/>
  <c r="O22" i="1"/>
  <c r="O23" i="1"/>
  <c r="O25" i="1"/>
  <c r="O20" i="1"/>
  <c r="O24" i="1"/>
  <c r="O11" i="1"/>
  <c r="O16" i="1"/>
  <c r="O26" i="1"/>
  <c r="P4" i="1"/>
  <c r="O5" i="1"/>
  <c r="P6" i="1" l="1"/>
  <c r="P8" i="1"/>
  <c r="P10" i="1"/>
  <c r="P12" i="1"/>
  <c r="P14" i="1"/>
  <c r="P16" i="1"/>
  <c r="P13" i="1"/>
  <c r="P18" i="1"/>
  <c r="P17" i="1"/>
  <c r="P20" i="1"/>
  <c r="P22" i="1"/>
  <c r="P11" i="1"/>
  <c r="P23" i="1"/>
  <c r="P25" i="1"/>
  <c r="P7" i="1"/>
  <c r="P19" i="1"/>
  <c r="P21" i="1"/>
  <c r="P9" i="1"/>
  <c r="P24" i="1"/>
  <c r="P15" i="1"/>
  <c r="P26" i="1"/>
  <c r="Q4" i="1"/>
  <c r="P5" i="1"/>
  <c r="Q8" i="1" l="1"/>
  <c r="Q11" i="1"/>
  <c r="Q16" i="1"/>
  <c r="Q7" i="1"/>
  <c r="Q12" i="1"/>
  <c r="Q17" i="1"/>
  <c r="Q22" i="1"/>
  <c r="Q6" i="1"/>
  <c r="Q13" i="1"/>
  <c r="Q18" i="1"/>
  <c r="Q23" i="1"/>
  <c r="Q10" i="1"/>
  <c r="Q15" i="1"/>
  <c r="Q26" i="1"/>
  <c r="Q14" i="1"/>
  <c r="Q19" i="1"/>
  <c r="Q21" i="1"/>
  <c r="Q25" i="1"/>
  <c r="Q9" i="1"/>
  <c r="Q20" i="1"/>
  <c r="Q24" i="1"/>
  <c r="R4" i="1"/>
  <c r="Q5" i="1"/>
  <c r="R7" i="1" l="1"/>
  <c r="R9" i="1"/>
  <c r="R11" i="1"/>
  <c r="R13" i="1"/>
  <c r="R15" i="1"/>
  <c r="R6" i="1"/>
  <c r="R14" i="1"/>
  <c r="R17" i="1"/>
  <c r="R19" i="1"/>
  <c r="R16" i="1"/>
  <c r="R18" i="1"/>
  <c r="R21" i="1"/>
  <c r="R10" i="1"/>
  <c r="R20" i="1"/>
  <c r="R24" i="1"/>
  <c r="R26" i="1"/>
  <c r="R12" i="1"/>
  <c r="R22" i="1"/>
  <c r="R23" i="1"/>
  <c r="R25" i="1"/>
  <c r="R8" i="1"/>
  <c r="S4" i="1"/>
  <c r="R5" i="1"/>
  <c r="S9" i="1" l="1"/>
  <c r="S12" i="1"/>
  <c r="S6" i="1"/>
  <c r="S10" i="1"/>
  <c r="S11" i="1"/>
  <c r="S15" i="1"/>
  <c r="S16" i="1"/>
  <c r="S17" i="1"/>
  <c r="S20" i="1"/>
  <c r="S8" i="1"/>
  <c r="S24" i="1"/>
  <c r="S7" i="1"/>
  <c r="S18" i="1"/>
  <c r="S22" i="1"/>
  <c r="S26" i="1"/>
  <c r="S14" i="1"/>
  <c r="S19" i="1"/>
  <c r="S21" i="1"/>
  <c r="S23" i="1"/>
  <c r="S13" i="1"/>
  <c r="S25" i="1"/>
  <c r="T4" i="1"/>
  <c r="S5" i="1"/>
  <c r="T6" i="1" l="1"/>
  <c r="T8" i="1"/>
  <c r="T10" i="1"/>
  <c r="T12" i="1"/>
  <c r="T14" i="1"/>
  <c r="T16" i="1"/>
  <c r="T7" i="1"/>
  <c r="T15" i="1"/>
  <c r="T18" i="1"/>
  <c r="T19" i="1"/>
  <c r="T20" i="1"/>
  <c r="T22" i="1"/>
  <c r="T9" i="1"/>
  <c r="T21" i="1"/>
  <c r="T23" i="1"/>
  <c r="T25" i="1"/>
  <c r="T11" i="1"/>
  <c r="T13" i="1"/>
  <c r="T17" i="1"/>
  <c r="T24" i="1"/>
  <c r="T26" i="1"/>
  <c r="U4" i="1"/>
  <c r="T5" i="1"/>
  <c r="U10" i="1" l="1"/>
  <c r="U13" i="1"/>
  <c r="U9" i="1"/>
  <c r="U14" i="1"/>
  <c r="U17" i="1"/>
  <c r="U8" i="1"/>
  <c r="U15" i="1"/>
  <c r="U19" i="1"/>
  <c r="U16" i="1"/>
  <c r="U21" i="1"/>
  <c r="U23" i="1"/>
  <c r="U25" i="1"/>
  <c r="U12" i="1"/>
  <c r="U7" i="1"/>
  <c r="U18" i="1"/>
  <c r="U22" i="1"/>
  <c r="U24" i="1"/>
  <c r="U6" i="1"/>
  <c r="U26" i="1"/>
  <c r="U11" i="1"/>
  <c r="U20" i="1"/>
  <c r="V4" i="1"/>
  <c r="U5" i="1"/>
  <c r="V7" i="1" l="1"/>
  <c r="V9" i="1"/>
  <c r="V11" i="1"/>
  <c r="V13" i="1"/>
  <c r="V15" i="1"/>
  <c r="V8" i="1"/>
  <c r="V16" i="1"/>
  <c r="V17" i="1"/>
  <c r="V19" i="1"/>
  <c r="V21" i="1"/>
  <c r="V14" i="1"/>
  <c r="V18" i="1"/>
  <c r="V22" i="1"/>
  <c r="V24" i="1"/>
  <c r="V26" i="1"/>
  <c r="V10" i="1"/>
  <c r="V6" i="1"/>
  <c r="V20" i="1"/>
  <c r="V25" i="1"/>
  <c r="V12" i="1"/>
  <c r="V23" i="1"/>
  <c r="W4" i="1"/>
  <c r="V5" i="1"/>
  <c r="W6" i="1" l="1"/>
  <c r="W11" i="1"/>
  <c r="W14" i="1"/>
  <c r="W8" i="1"/>
  <c r="W12" i="1"/>
  <c r="W13" i="1"/>
  <c r="W18" i="1"/>
  <c r="W7" i="1"/>
  <c r="W20" i="1"/>
  <c r="W9" i="1"/>
  <c r="W15" i="1"/>
  <c r="W19" i="1"/>
  <c r="W22" i="1"/>
  <c r="W23" i="1"/>
  <c r="W26" i="1"/>
  <c r="W10" i="1"/>
  <c r="W17" i="1"/>
  <c r="W25" i="1"/>
  <c r="W24" i="1"/>
  <c r="W21" i="1"/>
  <c r="W16" i="1"/>
  <c r="X4" i="1"/>
  <c r="W5" i="1"/>
  <c r="X6" i="1" l="1"/>
  <c r="X8" i="1"/>
  <c r="X10" i="1"/>
  <c r="X12" i="1"/>
  <c r="X14" i="1"/>
  <c r="X16" i="1"/>
  <c r="X9" i="1"/>
  <c r="X18" i="1"/>
  <c r="X7" i="1"/>
  <c r="X20" i="1"/>
  <c r="X22" i="1"/>
  <c r="X13" i="1"/>
  <c r="X17" i="1"/>
  <c r="X23" i="1"/>
  <c r="X25" i="1"/>
  <c r="X11" i="1"/>
  <c r="X21" i="1"/>
  <c r="X24" i="1"/>
  <c r="X15" i="1"/>
  <c r="X26" i="1"/>
  <c r="X19" i="1"/>
  <c r="Y4" i="1"/>
  <c r="X5" i="1"/>
  <c r="Y7" i="1" l="1"/>
  <c r="Y12" i="1"/>
  <c r="Y15" i="1"/>
  <c r="Y11" i="1"/>
  <c r="Y16" i="1"/>
  <c r="Y19" i="1"/>
  <c r="Y6" i="1"/>
  <c r="Y21" i="1"/>
  <c r="Y8" i="1"/>
  <c r="Y13" i="1"/>
  <c r="Y14" i="1"/>
  <c r="Y17" i="1"/>
  <c r="Y18" i="1"/>
  <c r="Y20" i="1"/>
  <c r="Y23" i="1"/>
  <c r="Y24" i="1"/>
  <c r="Y10" i="1"/>
  <c r="Y26" i="1"/>
  <c r="Y9" i="1"/>
  <c r="Y22" i="1"/>
  <c r="Y25" i="1"/>
  <c r="Z4" i="1"/>
  <c r="Y5" i="1"/>
  <c r="Z7" i="1" l="1"/>
  <c r="Z9" i="1"/>
  <c r="Z11" i="1"/>
  <c r="Z13" i="1"/>
  <c r="Z15" i="1"/>
  <c r="Z10" i="1"/>
  <c r="Z17" i="1"/>
  <c r="Z19" i="1"/>
  <c r="Z6" i="1"/>
  <c r="Z21" i="1"/>
  <c r="Z12" i="1"/>
  <c r="Z24" i="1"/>
  <c r="Z26" i="1"/>
  <c r="Z16" i="1"/>
  <c r="Z22" i="1"/>
  <c r="Z25" i="1"/>
  <c r="Z8" i="1"/>
  <c r="Z20" i="1"/>
  <c r="Z23" i="1"/>
  <c r="Z14" i="1"/>
  <c r="Z18" i="1"/>
  <c r="AA4" i="1"/>
  <c r="Z5" i="1"/>
  <c r="AA8" i="1" l="1"/>
  <c r="AA13" i="1"/>
  <c r="AA16" i="1"/>
  <c r="AA10" i="1"/>
  <c r="AA14" i="1"/>
  <c r="AA15" i="1"/>
  <c r="AA17" i="1"/>
  <c r="AA11" i="1"/>
  <c r="AA22" i="1"/>
  <c r="AA6" i="1"/>
  <c r="AA7" i="1"/>
  <c r="AA12" i="1"/>
  <c r="AA21" i="1"/>
  <c r="AA9" i="1"/>
  <c r="AA18" i="1"/>
  <c r="AA19" i="1"/>
  <c r="AA25" i="1"/>
  <c r="AA20" i="1"/>
  <c r="AA23" i="1"/>
  <c r="AA24" i="1"/>
  <c r="AA26" i="1"/>
  <c r="AB4" i="1"/>
  <c r="AA5" i="1"/>
  <c r="AB6" i="1" l="1"/>
  <c r="AB8" i="1"/>
  <c r="AB10" i="1"/>
  <c r="AB12" i="1"/>
  <c r="AB14" i="1"/>
  <c r="AB16" i="1"/>
  <c r="AB11" i="1"/>
  <c r="AB18" i="1"/>
  <c r="AB9" i="1"/>
  <c r="AB20" i="1"/>
  <c r="AB22" i="1"/>
  <c r="AB19" i="1"/>
  <c r="AB23" i="1"/>
  <c r="AB25" i="1"/>
  <c r="AB26" i="1"/>
  <c r="AB13" i="1"/>
  <c r="AB21" i="1"/>
  <c r="AB15" i="1"/>
  <c r="AB7" i="1"/>
  <c r="AB17" i="1"/>
  <c r="AB24" i="1"/>
  <c r="AC4" i="1"/>
  <c r="AB5" i="1"/>
  <c r="AC6" i="1" l="1"/>
  <c r="AC9" i="1"/>
  <c r="AC14" i="1"/>
  <c r="AC13" i="1"/>
  <c r="AC18" i="1"/>
  <c r="AC10" i="1"/>
  <c r="AC15" i="1"/>
  <c r="AC16" i="1"/>
  <c r="AC20" i="1"/>
  <c r="AC11" i="1"/>
  <c r="AC19" i="1"/>
  <c r="AC22" i="1"/>
  <c r="AC23" i="1"/>
  <c r="AC7" i="1"/>
  <c r="AC17" i="1"/>
  <c r="AC24" i="1"/>
  <c r="AC26" i="1"/>
  <c r="AC8" i="1"/>
  <c r="AC21" i="1"/>
  <c r="AC25" i="1"/>
  <c r="AC12" i="1"/>
  <c r="AD4" i="1"/>
  <c r="AC5" i="1"/>
  <c r="AD7" i="1" l="1"/>
  <c r="AD9" i="1"/>
  <c r="AD11" i="1"/>
  <c r="AD13" i="1"/>
  <c r="AD15" i="1"/>
  <c r="AD12" i="1"/>
  <c r="AD17" i="1"/>
  <c r="AD19" i="1"/>
  <c r="AD8" i="1"/>
  <c r="AD21" i="1"/>
  <c r="AD18" i="1"/>
  <c r="AD24" i="1"/>
  <c r="AD26" i="1"/>
  <c r="AD10" i="1"/>
  <c r="AD16" i="1"/>
  <c r="AD20" i="1"/>
  <c r="AD14" i="1"/>
  <c r="AD6" i="1"/>
  <c r="AD22" i="1"/>
  <c r="AD25" i="1"/>
  <c r="AD23" i="1"/>
  <c r="AE4" i="1"/>
  <c r="AD5" i="1"/>
  <c r="AE7" i="1" l="1"/>
  <c r="AE10" i="1"/>
  <c r="AE15" i="1"/>
  <c r="AE12" i="1"/>
  <c r="AE16" i="1"/>
  <c r="AE19" i="1"/>
  <c r="AE8" i="1"/>
  <c r="AE9" i="1"/>
  <c r="AE14" i="1"/>
  <c r="AE17" i="1"/>
  <c r="AE21" i="1"/>
  <c r="AE18" i="1"/>
  <c r="AE23" i="1"/>
  <c r="AE25" i="1"/>
  <c r="AE11" i="1"/>
  <c r="AE24" i="1"/>
  <c r="AE6" i="1"/>
  <c r="AE13" i="1"/>
  <c r="AE22" i="1"/>
  <c r="AE26" i="1"/>
  <c r="AE20" i="1"/>
  <c r="AF4" i="1"/>
  <c r="AE5" i="1"/>
  <c r="AF6" i="1" l="1"/>
  <c r="AF8" i="1"/>
  <c r="AF10" i="1"/>
  <c r="AF12" i="1"/>
  <c r="AF14" i="1"/>
  <c r="AF16" i="1"/>
  <c r="AF13" i="1"/>
  <c r="AF18" i="1"/>
  <c r="AF7" i="1"/>
  <c r="AF11" i="1"/>
  <c r="AF17" i="1"/>
  <c r="AF20" i="1"/>
  <c r="AF22" i="1"/>
  <c r="AF23" i="1"/>
  <c r="AF25" i="1"/>
  <c r="AF9" i="1"/>
  <c r="AF15" i="1"/>
  <c r="AF21" i="1"/>
  <c r="AF19" i="1"/>
  <c r="AF24" i="1"/>
  <c r="AF26" i="1"/>
  <c r="AG4" i="1"/>
  <c r="AF5" i="1"/>
  <c r="AG8" i="1" l="1"/>
  <c r="AG11" i="1"/>
  <c r="AG16" i="1"/>
  <c r="AG6" i="1"/>
  <c r="AG15" i="1"/>
  <c r="AG7" i="1"/>
  <c r="AG13" i="1"/>
  <c r="AG22" i="1"/>
  <c r="AG14" i="1"/>
  <c r="AG17" i="1"/>
  <c r="AG23" i="1"/>
  <c r="AG12" i="1"/>
  <c r="AG20" i="1"/>
  <c r="AG26" i="1"/>
  <c r="AG9" i="1"/>
  <c r="AG18" i="1"/>
  <c r="AG25" i="1"/>
  <c r="AG19" i="1"/>
  <c r="AG10" i="1"/>
  <c r="AG21" i="1"/>
  <c r="AG24" i="1"/>
  <c r="AH4" i="1"/>
  <c r="AG5" i="1"/>
  <c r="AH7" i="1" l="1"/>
  <c r="AH9" i="1"/>
  <c r="AH11" i="1"/>
  <c r="AH13" i="1"/>
  <c r="AH15" i="1"/>
  <c r="AH6" i="1"/>
  <c r="AH14" i="1"/>
  <c r="AH17" i="1"/>
  <c r="AH19" i="1"/>
  <c r="AH10" i="1"/>
  <c r="AH18" i="1"/>
  <c r="AH21" i="1"/>
  <c r="AH12" i="1"/>
  <c r="AH20" i="1"/>
  <c r="AH24" i="1"/>
  <c r="AH26" i="1"/>
  <c r="AH8" i="1"/>
  <c r="AH22" i="1"/>
  <c r="AH16" i="1"/>
  <c r="AH23" i="1"/>
  <c r="AH25" i="1"/>
  <c r="AI4" i="1"/>
  <c r="AH5" i="1"/>
  <c r="AI5" i="1" l="1"/>
  <c r="AI9" i="1"/>
  <c r="AI12" i="1"/>
  <c r="AI14" i="1"/>
  <c r="AI6" i="1"/>
  <c r="AI19" i="1"/>
  <c r="AI7" i="1"/>
  <c r="AI13" i="1"/>
  <c r="AI20" i="1"/>
  <c r="AI10" i="1"/>
  <c r="AI21" i="1"/>
  <c r="AI24" i="1"/>
  <c r="AI17" i="1"/>
  <c r="AI26" i="1"/>
  <c r="AI11" i="1"/>
  <c r="AI16" i="1"/>
  <c r="AI18" i="1"/>
  <c r="AI23" i="1"/>
  <c r="AI25" i="1"/>
  <c r="AI15" i="1"/>
  <c r="AI22" i="1"/>
  <c r="AI8" i="1"/>
</calcChain>
</file>

<file path=xl/sharedStrings.xml><?xml version="1.0" encoding="utf-8"?>
<sst xmlns="http://schemas.openxmlformats.org/spreadsheetml/2006/main" count="35" uniqueCount="34">
  <si>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</si>
  <si>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</si>
  <si>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</si>
  <si>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</si>
  <si>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</si>
  <si>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</si>
  <si>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</si>
  <si>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</si>
  <si>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</si>
  <si>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</si>
  <si>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</si>
  <si>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</si>
  <si>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ANNEE </t>
  </si>
  <si>
    <t>Victoire 1945</t>
  </si>
  <si>
    <t>Noël</t>
  </si>
  <si>
    <t>Heure</t>
  </si>
  <si>
    <t xml:space="preserve">JOURS FERIES </t>
  </si>
  <si>
    <t xml:space="preserve">Premier de l'an </t>
  </si>
  <si>
    <t xml:space="preserve">Pâques </t>
  </si>
  <si>
    <t xml:space="preserve">Lundi de Pâques </t>
  </si>
  <si>
    <t>Fête du travail</t>
  </si>
  <si>
    <t xml:space="preserve">Ascension </t>
  </si>
  <si>
    <t xml:space="preserve">Assomption </t>
  </si>
  <si>
    <t xml:space="preserve">Toussaint </t>
  </si>
  <si>
    <t xml:space="preserve">Armistice </t>
  </si>
  <si>
    <t xml:space="preserve">Fête nationale </t>
  </si>
  <si>
    <t xml:space="preserve">lundi de Pentecôte </t>
  </si>
  <si>
    <t>RDV</t>
  </si>
  <si>
    <t>DATE</t>
  </si>
  <si>
    <t>Motif</t>
  </si>
  <si>
    <t>M Durand</t>
  </si>
  <si>
    <t>rdv chris</t>
  </si>
  <si>
    <t>.</t>
  </si>
  <si>
    <t xml:space="preserve">RDV
 AMANDINE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</si>
</sst>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40C]d\-mmm;@"/>
    <numFmt numFmtId="165" formatCode="ddd"/>
    <numFmt numFmtId="166" formatCode="yyyy"/>
    <numFmt numFmtId="167" formatCode="dddd\ dd\ mmmm\ yyyy\ hh:mm:ss"/>
    <numFmt numFmtId="168" formatCode="h&quot;h&quot;mm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0"/>
      <name val="Arial"/>
      <family val="2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34">
    <xf numFmtId="0" fontId="0" fillId="0" borderId="0" xfId="0"/>
    <xf numFmtId="164" fontId="2" fillId="0" borderId="2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165" fontId="4" fillId="0" borderId="6" xfId="0" applyNumberFormat="1" applyFont="1" applyBorder="1" applyAlignment="1">
      <alignment horizontal="center" vertical="center"/>
    </xf>
    <xf numFmtId="165" fontId="4" fillId="0" borderId="7" xfId="0" applyNumberFormat="1" applyFont="1" applyBorder="1" applyAlignment="1">
      <alignment horizontal="center" vertical="center"/>
    </xf>
    <xf numFmtId="0" fontId="1" fillId="2" borderId="1" xfId="0" applyFont="1" applyFill="1" applyBorder="1"/>
    <xf numFmtId="166" fontId="3" fillId="2" borderId="1" xfId="0" applyNumberFormat="1" applyFont="1" applyFill="1" applyBorder="1"/>
    <xf numFmtId="0" fontId="1" fillId="0" borderId="11" xfId="0" applyFont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0" fontId="4" fillId="0" borderId="0" xfId="0" applyFont="1"/>
    <xf numFmtId="0" fontId="0" fillId="0" borderId="0" xfId="0" applyFill="1"/>
    <xf numFmtId="14" fontId="0" fillId="0" borderId="1" xfId="0" applyNumberFormat="1" applyBorder="1"/>
    <xf numFmtId="0" fontId="0" fillId="5" borderId="1" xfId="0" applyFill="1" applyBorder="1"/>
    <xf numFmtId="0" fontId="1" fillId="4" borderId="1" xfId="0" applyFont="1" applyFill="1" applyBorder="1"/>
    <xf numFmtId="14" fontId="0" fillId="4" borderId="1" xfId="0" applyNumberFormat="1" applyFill="1" applyBorder="1"/>
    <xf numFmtId="0" fontId="0" fillId="0" borderId="0" xfId="0" applyBorder="1"/>
    <xf numFmtId="0" fontId="6" fillId="0" borderId="0" xfId="0" applyFont="1" applyBorder="1"/>
    <xf numFmtId="14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7" fontId="0" fillId="0" borderId="0" xfId="0" applyNumberFormat="1"/>
    <xf numFmtId="22" fontId="0" fillId="0" borderId="0" xfId="0" applyNumberFormat="1"/>
    <xf numFmtId="168" fontId="0" fillId="0" borderId="0" xfId="0" applyNumberFormat="1" applyAlignment="1">
      <alignment horizontal="center"/>
    </xf>
    <xf numFmtId="164" fontId="0" fillId="0" borderId="0" xfId="0" applyNumberFormat="1"/>
    <xf numFmtId="168" fontId="2" fillId="0" borderId="9" xfId="0" applyNumberFormat="1" applyFont="1" applyBorder="1" applyAlignment="1">
      <alignment horizontal="center"/>
    </xf>
    <xf numFmtId="0" fontId="0" fillId="0" borderId="10" xfId="0" applyBorder="1"/>
    <xf numFmtId="0" fontId="0" fillId="0" borderId="12" xfId="0" applyBorder="1"/>
    <xf numFmtId="0" fontId="0" fillId="0" borderId="11" xfId="0" applyBorder="1"/>
    <xf numFmtId="0" fontId="2" fillId="0" borderId="8" xfId="0" applyFont="1" applyBorder="1" applyAlignment="1">
      <alignment horizontal="center" vertical="center"/>
    </xf>
    <xf numFmtId="0" fontId="0" fillId="0" borderId="0" xfId="0" applyAlignment="1">
      <alignment horizontal="center" wrapText="1"/>
    </xf>
  </cellXfs>
  <cellStyles count="2">
    <cellStyle name="Normal" xfId="0" builtinId="0"/>
    <cellStyle name="Normal 2" xfId="1"/>
  </cellStyles>
  <dxfs count="25">
    <dxf>
      <fill>
        <patternFill>
          <bgColor theme="2"/>
        </patternFill>
      </fill>
    </dxf>
    <dxf>
      <fill>
        <patternFill>
          <bgColor theme="7" tint="0.59996337778862885"/>
        </patternFill>
      </fill>
    </dxf>
    <dxf>
      <fill>
        <patternFill>
          <bgColor rgb="FFDDC8F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2"/>
        </patternFill>
      </fill>
    </dxf>
    <dxf>
      <fill>
        <patternFill>
          <bgColor rgb="FFDDC8F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2"/>
        </patternFill>
      </fill>
    </dxf>
    <dxf>
      <fill>
        <patternFill>
          <bgColor rgb="FFDDC8F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2"/>
        </patternFill>
      </fill>
    </dxf>
    <dxf>
      <fill>
        <patternFill>
          <bgColor rgb="FFDDC8F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-0.24994659260841701"/>
        </patternFill>
      </fill>
    </dxf>
    <dxf>
      <fill>
        <patternFill>
          <bgColor theme="2"/>
        </patternFill>
      </fill>
    </dxf>
    <dxf>
      <fill>
        <patternFill>
          <bgColor rgb="FFDDC8F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-0.24994659260841701"/>
        </patternFill>
      </fill>
    </dxf>
    <dxf>
      <alignment horizontal="center" vertical="bottom" textRotation="0" wrapText="0" indent="0" justifyLastLine="0" shrinkToFit="0" readingOrder="0"/>
    </dxf>
    <dxf>
      <numFmt numFmtId="168" formatCode="h&quot;h&quot;mm;@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27" formatCode="dd/mm/yyyy\ hh:mm"/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DDC8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Style="combo" dx="16" fmlaLink="listes!$C$3" fmlaRange="listes!$A$3:$A$14" noThreeD="1" sel="11" val="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3</xdr:row>
          <xdr:rowOff>0</xdr:rowOff>
        </xdr:from>
        <xdr:to>
          <xdr:col>2</xdr:col>
          <xdr:colOff>981075</xdr:colOff>
          <xdr:row>4</xdr:row>
          <xdr:rowOff>190500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trk.free.fr/calendrier/calendrier_perpetu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Aide"/>
      <sheetName val="Licence"/>
      <sheetName val="Jours fériés"/>
      <sheetName val="Vacances"/>
      <sheetName val="Événements"/>
      <sheetName val="Lune"/>
      <sheetName val="Mensuel"/>
      <sheetName val="Colonne"/>
      <sheetName val="Planning mensuel"/>
      <sheetName val="Planning continu"/>
      <sheetName val="Historique"/>
    </sheetNames>
    <sheetDataSet>
      <sheetData sheetId="0">
        <row r="1">
          <cell r="J1">
            <v>2017</v>
          </cell>
        </row>
      </sheetData>
      <sheetData sheetId="1"/>
      <sheetData sheetId="2"/>
      <sheetData sheetId="3"/>
      <sheetData sheetId="4">
        <row r="2">
          <cell r="E2" t="str">
            <v>aucun</v>
          </cell>
          <cell r="F2" t="str">
            <v>Zone A</v>
          </cell>
          <cell r="G2" t="str">
            <v>Zone B</v>
          </cell>
          <cell r="H2" t="str">
            <v>Zone C</v>
          </cell>
          <cell r="I2" t="str">
            <v>semaine A</v>
          </cell>
          <cell r="J2" t="str">
            <v>semaine B</v>
          </cell>
          <cell r="K2" t="str">
            <v>Martinique</v>
          </cell>
          <cell r="L2" t="str">
            <v>Guadeloupe</v>
          </cell>
          <cell r="M2" t="str">
            <v>Guyane</v>
          </cell>
          <cell r="N2" t="str">
            <v>Réunion</v>
          </cell>
          <cell r="O2" t="str">
            <v>Corse</v>
          </cell>
          <cell r="P2" t="str">
            <v>Polynésie française</v>
          </cell>
          <cell r="Q2" t="str">
            <v>Mayotte</v>
          </cell>
          <cell r="R2" t="str">
            <v>Saint-Pierre-et-Miquelon</v>
          </cell>
          <cell r="S2" t="str">
            <v>Belgique</v>
          </cell>
          <cell r="T2">
            <v>0</v>
          </cell>
          <cell r="U2">
            <v>0</v>
          </cell>
          <cell r="V2">
            <v>0</v>
          </cell>
          <cell r="W2">
            <v>0</v>
          </cell>
          <cell r="X2">
            <v>0</v>
          </cell>
          <cell r="Y2">
            <v>0</v>
          </cell>
          <cell r="Z2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ables/table1.xml><?xml version="1.0" encoding="utf-8"?>
<table xmlns="http://schemas.openxmlformats.org/spreadsheetml/2006/main" id="1" name="Tableau1" displayName="Tableau1" ref="A3:D7" totalsRowShown="0" dataDxfId="24" tableBorderDxfId="23">
  <autoFilter ref="A3:D7"/>
  <tableColumns count="4">
    <tableColumn id="4" name="." dataDxfId="22">
      <calculatedColumnFormula>Tableau1[[#This Row],[DATE]]+Tableau1[[#This Row],[Heure]]</calculatedColumnFormula>
    </tableColumn>
    <tableColumn id="1" name="DATE" dataDxfId="21"/>
    <tableColumn id="2" name="Heure" dataDxfId="20"/>
    <tableColumn id="3" name="Motif" dataDxfId="1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3:A14" headerRowCount="0" totalsRowShown="0">
  <tableColumns count="1">
    <tableColumn id="1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J42"/>
  <sheetViews>
    <sheetView tabSelected="1" zoomScale="50" zoomScaleNormal="50" workbookViewId="0">
      <selection activeCell="K11" sqref="K11"/>
    </sheetView>
  </sheetViews>
  <sheetFormatPr baseColWidth="10" defaultRowHeight="15" x14ac:dyDescent="0.25"/>
  <cols>
    <col min="1" max="1" width="16.5703125" customWidth="1"/>
    <col min="2" max="2" width="8.7109375" customWidth="1"/>
    <col min="3" max="3" width="30.42578125" customWidth="1"/>
    <col min="4" max="4" width="9.7109375" customWidth="1"/>
    <col min="5" max="6" width="12.42578125" customWidth="1"/>
    <col min="7" max="7" width="24.140625" bestFit="1" customWidth="1"/>
    <col min="8" max="8" width="29" bestFit="1" customWidth="1"/>
    <col min="9" max="10" width="12.42578125" customWidth="1"/>
    <col min="11" max="11" width="21" bestFit="1" customWidth="1"/>
    <col min="12" max="35" width="12.42578125" customWidth="1"/>
  </cols>
  <sheetData>
    <row r="1" spans="1:36" ht="15.75" thickBot="1" x14ac:dyDescent="0.3"/>
    <row r="2" spans="1:36" ht="21" hidden="1" x14ac:dyDescent="0.35">
      <c r="M2" s="7" t="s">
        <v>12</v>
      </c>
      <c r="N2" s="8">
        <f>EOMONTH($E$4,0)</f>
        <v>42704</v>
      </c>
    </row>
    <row r="3" spans="1:36" ht="18" customHeight="1" thickBot="1" x14ac:dyDescent="0.3">
      <c r="A3" s="10" t="s">
        <v>12</v>
      </c>
      <c r="B3" s="9">
        <v>2016</v>
      </c>
    </row>
    <row r="4" spans="1:36" s="11" customFormat="1" ht="18.75" x14ac:dyDescent="0.3">
      <c r="E4" s="1">
        <f>listes!D3+0</f>
        <v>42675</v>
      </c>
      <c r="F4" s="2">
        <f>E4+1</f>
        <v>42676</v>
      </c>
      <c r="G4" s="2">
        <f t="shared" ref="G4:Q4" si="0">F4+1</f>
        <v>42677</v>
      </c>
      <c r="H4" s="2">
        <f t="shared" si="0"/>
        <v>42678</v>
      </c>
      <c r="I4" s="2">
        <f t="shared" si="0"/>
        <v>42679</v>
      </c>
      <c r="J4" s="2">
        <f t="shared" si="0"/>
        <v>42680</v>
      </c>
      <c r="K4" s="2">
        <f t="shared" si="0"/>
        <v>42681</v>
      </c>
      <c r="L4" s="2">
        <f t="shared" si="0"/>
        <v>42682</v>
      </c>
      <c r="M4" s="2">
        <f t="shared" si="0"/>
        <v>42683</v>
      </c>
      <c r="N4" s="2">
        <f t="shared" si="0"/>
        <v>42684</v>
      </c>
      <c r="O4" s="2">
        <f t="shared" si="0"/>
        <v>42685</v>
      </c>
      <c r="P4" s="2">
        <f t="shared" si="0"/>
        <v>42686</v>
      </c>
      <c r="Q4" s="2">
        <f t="shared" si="0"/>
        <v>42687</v>
      </c>
      <c r="R4" s="2">
        <f>Q4+1</f>
        <v>42688</v>
      </c>
      <c r="S4" s="2">
        <f>R4+1</f>
        <v>42689</v>
      </c>
      <c r="T4" s="2">
        <f t="shared" ref="T4:AD4" si="1">S4+1</f>
        <v>42690</v>
      </c>
      <c r="U4" s="2">
        <f t="shared" si="1"/>
        <v>42691</v>
      </c>
      <c r="V4" s="2">
        <f t="shared" si="1"/>
        <v>42692</v>
      </c>
      <c r="W4" s="2">
        <f t="shared" si="1"/>
        <v>42693</v>
      </c>
      <c r="X4" s="2">
        <f t="shared" si="1"/>
        <v>42694</v>
      </c>
      <c r="Y4" s="2">
        <f t="shared" si="1"/>
        <v>42695</v>
      </c>
      <c r="Z4" s="2">
        <f t="shared" si="1"/>
        <v>42696</v>
      </c>
      <c r="AA4" s="2">
        <f t="shared" si="1"/>
        <v>42697</v>
      </c>
      <c r="AB4" s="2">
        <f t="shared" si="1"/>
        <v>42698</v>
      </c>
      <c r="AC4" s="2">
        <f t="shared" si="1"/>
        <v>42699</v>
      </c>
      <c r="AD4" s="2">
        <f t="shared" si="1"/>
        <v>42700</v>
      </c>
      <c r="AE4" s="2">
        <f>AD4+1</f>
        <v>42701</v>
      </c>
      <c r="AF4" s="2">
        <f>AE4+1</f>
        <v>42702</v>
      </c>
      <c r="AG4" s="2">
        <f>IF($AF$4+1&lt;=EOMONTH($E$4,0),AF$4+1,"")</f>
        <v>42703</v>
      </c>
      <c r="AH4" s="2">
        <f>IF($AF$4+1&lt;=EOMONTH($E$4,0),AG$4+1,"")</f>
        <v>42704</v>
      </c>
      <c r="AI4" s="3">
        <f>IF($AF$4+1&lt;=EOMONTH($E$4,0),AH$4+1,"")</f>
        <v>42705</v>
      </c>
      <c r="AJ4" s="12"/>
    </row>
    <row r="5" spans="1:36" s="13" customFormat="1" ht="19.5" thickBot="1" x14ac:dyDescent="0.35">
      <c r="E5" s="4">
        <f>E4</f>
        <v>42675</v>
      </c>
      <c r="F5" s="5">
        <f t="shared" ref="F5:AI5" si="2">F4</f>
        <v>42676</v>
      </c>
      <c r="G5" s="5">
        <f t="shared" si="2"/>
        <v>42677</v>
      </c>
      <c r="H5" s="5">
        <f t="shared" si="2"/>
        <v>42678</v>
      </c>
      <c r="I5" s="5">
        <f t="shared" si="2"/>
        <v>42679</v>
      </c>
      <c r="J5" s="5">
        <f t="shared" si="2"/>
        <v>42680</v>
      </c>
      <c r="K5" s="5">
        <f t="shared" si="2"/>
        <v>42681</v>
      </c>
      <c r="L5" s="5">
        <f t="shared" si="2"/>
        <v>42682</v>
      </c>
      <c r="M5" s="5">
        <f t="shared" si="2"/>
        <v>42683</v>
      </c>
      <c r="N5" s="5">
        <f t="shared" si="2"/>
        <v>42684</v>
      </c>
      <c r="O5" s="5">
        <f t="shared" si="2"/>
        <v>42685</v>
      </c>
      <c r="P5" s="5">
        <f t="shared" si="2"/>
        <v>42686</v>
      </c>
      <c r="Q5" s="5">
        <f t="shared" si="2"/>
        <v>42687</v>
      </c>
      <c r="R5" s="5">
        <f t="shared" si="2"/>
        <v>42688</v>
      </c>
      <c r="S5" s="5">
        <f t="shared" si="2"/>
        <v>42689</v>
      </c>
      <c r="T5" s="5">
        <f t="shared" si="2"/>
        <v>42690</v>
      </c>
      <c r="U5" s="5">
        <f t="shared" si="2"/>
        <v>42691</v>
      </c>
      <c r="V5" s="5">
        <f t="shared" si="2"/>
        <v>42692</v>
      </c>
      <c r="W5" s="5">
        <f t="shared" si="2"/>
        <v>42693</v>
      </c>
      <c r="X5" s="5">
        <f t="shared" si="2"/>
        <v>42694</v>
      </c>
      <c r="Y5" s="5">
        <f t="shared" si="2"/>
        <v>42695</v>
      </c>
      <c r="Z5" s="5">
        <f t="shared" si="2"/>
        <v>42696</v>
      </c>
      <c r="AA5" s="5">
        <f t="shared" si="2"/>
        <v>42697</v>
      </c>
      <c r="AB5" s="5">
        <f t="shared" si="2"/>
        <v>42698</v>
      </c>
      <c r="AC5" s="5">
        <f t="shared" si="2"/>
        <v>42699</v>
      </c>
      <c r="AD5" s="5">
        <f t="shared" si="2"/>
        <v>42700</v>
      </c>
      <c r="AE5" s="5">
        <f t="shared" si="2"/>
        <v>42701</v>
      </c>
      <c r="AF5" s="5">
        <f t="shared" si="2"/>
        <v>42702</v>
      </c>
      <c r="AG5" s="5">
        <f t="shared" si="2"/>
        <v>42703</v>
      </c>
      <c r="AH5" s="5">
        <f t="shared" si="2"/>
        <v>42704</v>
      </c>
      <c r="AI5" s="6">
        <f t="shared" si="2"/>
        <v>42705</v>
      </c>
    </row>
    <row r="6" spans="1:36" ht="34.5" customHeight="1" thickBot="1" x14ac:dyDescent="0.35">
      <c r="D6" s="28">
        <v>0.33333333333333331</v>
      </c>
      <c r="E6" s="32" t="str">
        <f>IF(AND((COUNTIF(JRDV,E$4)&gt;=1),COUNTIF(HRDV,$D6)&gt;=1),VLOOKUP(E$4+$D6,Tableau1[],4,FALSE),"")</f>
        <v/>
      </c>
      <c r="F6" s="32" t="str">
        <f>IF(AND((COUNTIF(JRDV,F$4)&gt;=1),COUNTIF(HRDV,$D6)&gt;=1),VLOOKUP(F$4+$D6,Tableau1[],4,FALSE),"")</f>
        <v/>
      </c>
      <c r="G6" s="32" t="str">
        <f>IF(AND((COUNTIF(JRDV,G$4)&gt;=1),COUNTIF(HRDV,$D6)&gt;=1),VLOOKUP(G$4+$D6,Tableau1[],4,FALSE),"")</f>
        <v>M Durand</v>
      </c>
      <c r="H6" s="32" t="str">
        <f>IF(AND((COUNTIF(JRDV,H$4)&gt;=1),COUNTIF(HRDV,$D6)&gt;=1),VLOOKUP(H$4+$D6,Tableau1[],4,FALSE),"")</f>
        <v>rdv chris</v>
      </c>
      <c r="I6" s="32" t="str">
        <f>IF(AND((COUNTIF(JRDV,I$4)&gt;=1),COUNTIF(HRDV,$D6)&gt;=1),TACHES!H4,"")</f>
        <v/>
      </c>
      <c r="J6" s="32" t="str">
        <f>IF(AND((COUNTIF(JRDV,J$4)&gt;=1),COUNTIF(HRDV,$D6)&gt;=1),TACHES!I4,"")</f>
        <v/>
      </c>
      <c r="K6" s="32" t="str">
        <f>IF(AND((COUNTIF(JRDV,K$4)&gt;=1),COUNTIF(HRDV,$D6)&gt;=1),TACHES!J4,"")</f>
        <v/>
      </c>
      <c r="L6" s="32" t="str">
        <f>IF(AND((COUNTIF(JRDV,L$4)&gt;=1),COUNTIF(HRDV,$D6)&gt;=1),TACHES!K4,"")</f>
        <v/>
      </c>
      <c r="M6" s="32" t="str">
        <f>IF(AND((COUNTIF(JRDV,M$4)&gt;=1),COUNTIF(HRDV,$D6)&gt;=1),TACHES!L4,"")</f>
        <v/>
      </c>
      <c r="N6" s="32" t="str">
        <f>IF(AND((COUNTIF(JRDV,N$4)&gt;=1),COUNTIF(HRDV,$D6)&gt;=1),TACHES!M4,"")</f>
        <v/>
      </c>
      <c r="O6" s="32" t="str">
        <f>IF(AND((COUNTIF(JRDV,O$4)&gt;=1),COUNTIF(HRDV,$D6)&gt;=1),TACHES!N4,"")</f>
        <v/>
      </c>
      <c r="P6" s="32" t="str">
        <f>IF(AND((COUNTIF(JRDV,P$4)&gt;=1),COUNTIF(HRDV,$D6)&gt;=1),TACHES!O4,"")</f>
        <v/>
      </c>
      <c r="Q6" s="32" t="str">
        <f>IF(AND((COUNTIF(JRDV,Q$4)&gt;=1),COUNTIF(HRDV,$D6)&gt;=1),TACHES!P4,"")</f>
        <v/>
      </c>
      <c r="R6" s="32" t="str">
        <f>IF(AND((COUNTIF(JRDV,R$4)&gt;=1),COUNTIF(HRDV,$D6)&gt;=1),TACHES!Q4,"")</f>
        <v/>
      </c>
      <c r="S6" s="32" t="str">
        <f>IF(AND((COUNTIF(JRDV,S$4)&gt;=1),COUNTIF(HRDV,$D6)&gt;=1),TACHES!R4,"")</f>
        <v/>
      </c>
      <c r="T6" s="32" t="str">
        <f>IF(AND((COUNTIF(JRDV,T$4)&gt;=1),COUNTIF(HRDV,$D6)&gt;=1),TACHES!S4,"")</f>
        <v/>
      </c>
      <c r="U6" s="32" t="str">
        <f>IF(AND((COUNTIF(JRDV,U$4)&gt;=1),COUNTIF(HRDV,$D6)&gt;=1),TACHES!T4,"")</f>
        <v/>
      </c>
      <c r="V6" s="32" t="str">
        <f>IF(AND((COUNTIF(JRDV,V$4)&gt;=1),COUNTIF(HRDV,$D6)&gt;=1),TACHES!U4,"")</f>
        <v/>
      </c>
      <c r="W6" s="32" t="str">
        <f>IF(AND((COUNTIF(JRDV,W$4)&gt;=1),COUNTIF(HRDV,$D6)&gt;=1),TACHES!V4,"")</f>
        <v/>
      </c>
      <c r="X6" s="32" t="str">
        <f>IF(AND((COUNTIF(JRDV,X$4)&gt;=1),COUNTIF(HRDV,$D6)&gt;=1),TACHES!W4,"")</f>
        <v/>
      </c>
      <c r="Y6" s="32" t="str">
        <f>IF(AND((COUNTIF(JRDV,Y$4)&gt;=1),COUNTIF(HRDV,$D6)&gt;=1),TACHES!X4,"")</f>
        <v/>
      </c>
      <c r="Z6" s="32" t="str">
        <f>IF(AND((COUNTIF(JRDV,Z$4)&gt;=1),COUNTIF(HRDV,$D6)&gt;=1),TACHES!Y4,"")</f>
        <v/>
      </c>
      <c r="AA6" s="32" t="str">
        <f>IF(AND((COUNTIF(JRDV,AA$4)&gt;=1),COUNTIF(HRDV,$D6)&gt;=1),TACHES!Z4,"")</f>
        <v/>
      </c>
      <c r="AB6" s="32" t="str">
        <f>IF(AND((COUNTIF(JRDV,AB$4)&gt;=1),COUNTIF(HRDV,$D6)&gt;=1),TACHES!AA4,"")</f>
        <v/>
      </c>
      <c r="AC6" s="32" t="str">
        <f>IF(AND((COUNTIF(JRDV,AC$4)&gt;=1),COUNTIF(HRDV,$D6)&gt;=1),TACHES!AB4,"")</f>
        <v/>
      </c>
      <c r="AD6" s="32" t="str">
        <f>IF(AND((COUNTIF(JRDV,AD$4)&gt;=1),COUNTIF(HRDV,$D6)&gt;=1),TACHES!AC4,"")</f>
        <v/>
      </c>
      <c r="AE6" s="32" t="str">
        <f>IF(AND((COUNTIF(JRDV,AE$4)&gt;=1),COUNTIF(HRDV,$D6)&gt;=1),TACHES!AD4,"")</f>
        <v/>
      </c>
      <c r="AF6" s="32" t="str">
        <f>IF(AND((COUNTIF(JRDV,AF$4)&gt;=1),COUNTIF(HRDV,$D6)&gt;=1),TACHES!AE4,"")</f>
        <v/>
      </c>
      <c r="AG6" s="32" t="str">
        <f>IF(AND((COUNTIF(JRDV,AG$4)&gt;=1),COUNTIF(HRDV,$D6)&gt;=1),TACHES!AF4,"")</f>
        <v/>
      </c>
      <c r="AH6" s="32" t="str">
        <f>IF(AND((COUNTIF(JRDV,AH$4)&gt;=1),COUNTIF(HRDV,$D6)&gt;=1),TACHES!AG4,"")</f>
        <v/>
      </c>
      <c r="AI6" s="32" t="str">
        <f>IF(AND((COUNTIF(JRDV,AI$4)&gt;=1),COUNTIF(HRDV,$D6)&gt;=1),TACHES!AH4,"")</f>
        <v/>
      </c>
    </row>
    <row r="7" spans="1:36" ht="34.5" customHeight="1" thickBot="1" x14ac:dyDescent="0.35">
      <c r="D7" s="28">
        <v>0.35416666666666669</v>
      </c>
      <c r="E7" s="32" t="str">
        <f>IF(AND((COUNTIF(JRDV,E$4)&gt;=1),COUNTIF(HRDV,$D7)&gt;=1),TACHES!D5,"")</f>
        <v/>
      </c>
      <c r="F7" s="32" t="str">
        <f>IF(AND((COUNTIF(JRDV,F$4)&gt;=1),COUNTIF(HRDV,$D7)&gt;=1),TACHES!E5,"")</f>
        <v/>
      </c>
      <c r="G7" s="32" t="str">
        <f>IF(AND((COUNTIF(JRDV,G$4)&gt;=1),COUNTIF(HRDV,$D7)&gt;=1),TACHES!F5,"")</f>
        <v/>
      </c>
      <c r="H7" s="32" t="str">
        <f>IF(AND((COUNTIF(JRDV,H$4)&gt;=1),COUNTIF(HRDV,$D7)&gt;=1),VLOOKUP(H$4+$D7,Tableau1[],4,FALSE),"")</f>
        <v/>
      </c>
      <c r="I7" s="32" t="str">
        <f>IF(AND((COUNTIF(JRDV,I$4)&gt;=1),COUNTIF(HRDV,$D7)&gt;=1),TACHES!H5,"")</f>
        <v/>
      </c>
      <c r="J7" s="32" t="str">
        <f>IF(AND((COUNTIF(JRDV,J$4)&gt;=1),COUNTIF(HRDV,$D7)&gt;=1),TACHES!I5,"")</f>
        <v/>
      </c>
      <c r="K7" s="32" t="str">
        <f>IF(AND((COUNTIF(JRDV,K$4)&gt;=1),COUNTIF(HRDV,$D7)&gt;=1),TACHES!J5,"")</f>
        <v/>
      </c>
      <c r="L7" s="32" t="str">
        <f>IF(AND((COUNTIF(JRDV,L$4)&gt;=1),COUNTIF(HRDV,$D7)&gt;=1),TACHES!K5,"")</f>
        <v/>
      </c>
      <c r="M7" s="32" t="str">
        <f>IF(AND((COUNTIF(JRDV,M$4)&gt;=1),COUNTIF(HRDV,$D7)&gt;=1),TACHES!L5,"")</f>
        <v/>
      </c>
      <c r="N7" s="32" t="str">
        <f>IF(AND((COUNTIF(JRDV,N$4)&gt;=1),COUNTIF(HRDV,$D7)&gt;=1),TACHES!M5,"")</f>
        <v/>
      </c>
      <c r="O7" s="32" t="str">
        <f>IF(AND((COUNTIF(JRDV,O$4)&gt;=1),COUNTIF(HRDV,$D7)&gt;=1),TACHES!N5,"")</f>
        <v/>
      </c>
      <c r="P7" s="32" t="str">
        <f>IF(AND((COUNTIF(JRDV,P$4)&gt;=1),COUNTIF(HRDV,$D7)&gt;=1),TACHES!O5,"")</f>
        <v/>
      </c>
      <c r="Q7" s="32" t="str">
        <f>IF(AND((COUNTIF(JRDV,Q$4)&gt;=1),COUNTIF(HRDV,$D7)&gt;=1),TACHES!P5,"")</f>
        <v/>
      </c>
      <c r="R7" s="32" t="str">
        <f>IF(AND((COUNTIF(JRDV,R$4)&gt;=1),COUNTIF(HRDV,$D7)&gt;=1),TACHES!Q5,"")</f>
        <v/>
      </c>
      <c r="S7" s="32" t="str">
        <f>IF(AND((COUNTIF(JRDV,S$4)&gt;=1),COUNTIF(HRDV,$D7)&gt;=1),TACHES!R5,"")</f>
        <v/>
      </c>
      <c r="T7" s="32" t="str">
        <f>IF(AND((COUNTIF(JRDV,T$4)&gt;=1),COUNTIF(HRDV,$D7)&gt;=1),TACHES!S5,"")</f>
        <v/>
      </c>
      <c r="U7" s="32" t="str">
        <f>IF(AND((COUNTIF(JRDV,U$4)&gt;=1),COUNTIF(HRDV,$D7)&gt;=1),TACHES!T5,"")</f>
        <v/>
      </c>
      <c r="V7" s="32" t="str">
        <f>IF(AND((COUNTIF(JRDV,V$4)&gt;=1),COUNTIF(HRDV,$D7)&gt;=1),TACHES!U5,"")</f>
        <v/>
      </c>
      <c r="W7" s="32" t="str">
        <f>IF(AND((COUNTIF(JRDV,W$4)&gt;=1),COUNTIF(HRDV,$D7)&gt;=1),TACHES!V5,"")</f>
        <v/>
      </c>
      <c r="X7" s="32" t="str">
        <f>IF(AND((COUNTIF(JRDV,X$4)&gt;=1),COUNTIF(HRDV,$D7)&gt;=1),TACHES!W5,"")</f>
        <v/>
      </c>
      <c r="Y7" s="32" t="str">
        <f>IF(AND((COUNTIF(JRDV,Y$4)&gt;=1),COUNTIF(HRDV,$D7)&gt;=1),TACHES!X5,"")</f>
        <v/>
      </c>
      <c r="Z7" s="32" t="str">
        <f>IF(AND((COUNTIF(JRDV,Z$4)&gt;=1),COUNTIF(HRDV,$D7)&gt;=1),TACHES!Y5,"")</f>
        <v/>
      </c>
      <c r="AA7" s="32" t="str">
        <f>IF(AND((COUNTIF(JRDV,AA$4)&gt;=1),COUNTIF(HRDV,$D7)&gt;=1),TACHES!Z5,"")</f>
        <v/>
      </c>
      <c r="AB7" s="32" t="str">
        <f>IF(AND((COUNTIF(JRDV,AB$4)&gt;=1),COUNTIF(HRDV,$D7)&gt;=1),TACHES!AA5,"")</f>
        <v/>
      </c>
      <c r="AC7" s="32" t="str">
        <f>IF(AND((COUNTIF(JRDV,AC$4)&gt;=1),COUNTIF(HRDV,$D7)&gt;=1),TACHES!AB5,"")</f>
        <v/>
      </c>
      <c r="AD7" s="32" t="str">
        <f>IF(AND((COUNTIF(JRDV,AD$4)&gt;=1),COUNTIF(HRDV,$D7)&gt;=1),TACHES!AC5,"")</f>
        <v/>
      </c>
      <c r="AE7" s="32" t="str">
        <f>IF(AND((COUNTIF(JRDV,AE$4)&gt;=1),COUNTIF(HRDV,$D7)&gt;=1),TACHES!AD5,"")</f>
        <v/>
      </c>
      <c r="AF7" s="32" t="str">
        <f>IF(AND((COUNTIF(JRDV,AF$4)&gt;=1),COUNTIF(HRDV,$D7)&gt;=1),TACHES!AE5,"")</f>
        <v/>
      </c>
      <c r="AG7" s="32" t="str">
        <f>IF(AND((COUNTIF(JRDV,AG$4)&gt;=1),COUNTIF(HRDV,$D7)&gt;=1),TACHES!AF5,"")</f>
        <v/>
      </c>
      <c r="AH7" s="32" t="str">
        <f>IF(AND((COUNTIF(JRDV,AH$4)&gt;=1),COUNTIF(HRDV,$D7)&gt;=1),TACHES!AG5,"")</f>
        <v/>
      </c>
      <c r="AI7" s="32" t="str">
        <f>IF(AND((COUNTIF(JRDV,AI$4)&gt;=1),COUNTIF(HRDV,$D7)&gt;=1),TACHES!AH5,"")</f>
        <v/>
      </c>
    </row>
    <row r="8" spans="1:36" ht="34.5" customHeight="1" thickBot="1" x14ac:dyDescent="0.35">
      <c r="D8" s="28">
        <v>0.375</v>
      </c>
      <c r="E8" s="32" t="str">
        <f>IF(AND((COUNTIF(JRDV,E$4)&gt;=1),COUNTIF(HRDV,$D8)&gt;=1),TACHES!D6,"")</f>
        <v/>
      </c>
      <c r="F8" s="32" t="str">
        <f>IF(AND((COUNTIF(JRDV,F$4)&gt;=1),COUNTIF(HRDV,$D8)&gt;=1),TACHES!E6,"")</f>
        <v/>
      </c>
      <c r="G8" s="32"/>
      <c r="H8" s="32" t="str">
        <f>IF(AND((COUNTIF(JRDV,H$4)&gt;=1),COUNTIF(HRDV,$D8)&gt;=1),VLOOKUP(H$4+$D8,Tableau1[],4,FALSE),"")</f>
        <v xml:space="preserve">RDV
 AMANDINE </v>
      </c>
      <c r="I8" s="32" t="str">
        <f>IF(AND((COUNTIF(JRDV,I$4)&gt;=1),COUNTIF(HRDV,$D8)&gt;=1),TACHES!H6,"")</f>
        <v/>
      </c>
      <c r="J8" s="32" t="str">
        <f>IF(AND((COUNTIF(JRDV,J$4)&gt;=1),COUNTIF(HRDV,$D8)&gt;=1),TACHES!I6,"")</f>
        <v/>
      </c>
      <c r="K8" s="32" t="str">
        <f>IF(AND((COUNTIF(JRDV,K$4)&gt;=1),COUNTIF(HRDV,$D8)&gt;=1),TACHES!J6,"")</f>
        <v/>
      </c>
      <c r="L8" s="32" t="str">
        <f>IF(AND((COUNTIF(JRDV,L$4)&gt;=1),COUNTIF(HRDV,$D8)&gt;=1),TACHES!K6,"")</f>
        <v/>
      </c>
      <c r="M8" s="32" t="str">
        <f>IF(AND((COUNTIF(JRDV,M$4)&gt;=1),COUNTIF(HRDV,$D8)&gt;=1),TACHES!L6,"")</f>
        <v/>
      </c>
      <c r="N8" s="32" t="str">
        <f>IF(AND((COUNTIF(JRDV,N$4)&gt;=1),COUNTIF(HRDV,$D8)&gt;=1),TACHES!M6,"")</f>
        <v/>
      </c>
      <c r="O8" s="32" t="str">
        <f>IF(AND((COUNTIF(JRDV,O$4)&gt;=1),COUNTIF(HRDV,$D8)&gt;=1),TACHES!N6,"")</f>
        <v/>
      </c>
      <c r="P8" s="32" t="str">
        <f>IF(AND((COUNTIF(JRDV,P$4)&gt;=1),COUNTIF(HRDV,$D8)&gt;=1),TACHES!O6,"")</f>
        <v/>
      </c>
      <c r="Q8" s="32" t="str">
        <f>IF(AND((COUNTIF(JRDV,Q$4)&gt;=1),COUNTIF(HRDV,$D8)&gt;=1),TACHES!P6,"")</f>
        <v/>
      </c>
      <c r="R8" s="32" t="str">
        <f>IF(AND((COUNTIF(JRDV,R$4)&gt;=1),COUNTIF(HRDV,$D8)&gt;=1),TACHES!Q6,"")</f>
        <v/>
      </c>
      <c r="S8" s="32" t="str">
        <f>IF(AND((COUNTIF(JRDV,S$4)&gt;=1),COUNTIF(HRDV,$D8)&gt;=1),TACHES!R6,"")</f>
        <v/>
      </c>
      <c r="T8" s="32" t="str">
        <f>IF(AND((COUNTIF(JRDV,T$4)&gt;=1),COUNTIF(HRDV,$D8)&gt;=1),TACHES!S6,"")</f>
        <v/>
      </c>
      <c r="U8" s="32" t="str">
        <f>IF(AND((COUNTIF(JRDV,U$4)&gt;=1),COUNTIF(HRDV,$D8)&gt;=1),TACHES!T6,"")</f>
        <v/>
      </c>
      <c r="V8" s="32" t="str">
        <f>IF(AND((COUNTIF(JRDV,V$4)&gt;=1),COUNTIF(HRDV,$D8)&gt;=1),TACHES!U6,"")</f>
        <v/>
      </c>
      <c r="W8" s="32" t="str">
        <f>IF(AND((COUNTIF(JRDV,W$4)&gt;=1),COUNTIF(HRDV,$D8)&gt;=1),TACHES!V6,"")</f>
        <v/>
      </c>
      <c r="X8" s="32" t="str">
        <f>IF(AND((COUNTIF(JRDV,X$4)&gt;=1),COUNTIF(HRDV,$D8)&gt;=1),TACHES!W6,"")</f>
        <v/>
      </c>
      <c r="Y8" s="32" t="str">
        <f>IF(AND((COUNTIF(JRDV,Y$4)&gt;=1),COUNTIF(HRDV,$D8)&gt;=1),TACHES!X6,"")</f>
        <v/>
      </c>
      <c r="Z8" s="32" t="str">
        <f>IF(AND((COUNTIF(JRDV,Z$4)&gt;=1),COUNTIF(HRDV,$D8)&gt;=1),TACHES!Y6,"")</f>
        <v/>
      </c>
      <c r="AA8" s="32" t="str">
        <f>IF(AND((COUNTIF(JRDV,AA$4)&gt;=1),COUNTIF(HRDV,$D8)&gt;=1),TACHES!Z6,"")</f>
        <v/>
      </c>
      <c r="AB8" s="32" t="str">
        <f>IF(AND((COUNTIF(JRDV,AB$4)&gt;=1),COUNTIF(HRDV,$D8)&gt;=1),TACHES!AA6,"")</f>
        <v/>
      </c>
      <c r="AC8" s="32" t="str">
        <f>IF(AND((COUNTIF(JRDV,AC$4)&gt;=1),COUNTIF(HRDV,$D8)&gt;=1),TACHES!AB6,"")</f>
        <v/>
      </c>
      <c r="AD8" s="32" t="str">
        <f>IF(AND((COUNTIF(JRDV,AD$4)&gt;=1),COUNTIF(HRDV,$D8)&gt;=1),TACHES!AC6,"")</f>
        <v/>
      </c>
      <c r="AE8" s="32" t="str">
        <f>IF(AND((COUNTIF(JRDV,AE$4)&gt;=1),COUNTIF(HRDV,$D8)&gt;=1),TACHES!AD6,"")</f>
        <v/>
      </c>
      <c r="AF8" s="32" t="str">
        <f>IF(AND((COUNTIF(JRDV,AF$4)&gt;=1),COUNTIF(HRDV,$D8)&gt;=1),TACHES!AE6,"")</f>
        <v/>
      </c>
      <c r="AG8" s="32" t="str">
        <f>IF(AND((COUNTIF(JRDV,AG$4)&gt;=1),COUNTIF(HRDV,$D8)&gt;=1),TACHES!AF6,"")</f>
        <v/>
      </c>
      <c r="AH8" s="32" t="str">
        <f>IF(AND((COUNTIF(JRDV,AH$4)&gt;=1),COUNTIF(HRDV,$D8)&gt;=1),TACHES!AG6,"")</f>
        <v/>
      </c>
      <c r="AI8" s="32" t="str">
        <f>IF(AND((COUNTIF(JRDV,AI$4)&gt;=1),COUNTIF(HRDV,$D8)&gt;=1),TACHES!AH6,"")</f>
        <v/>
      </c>
    </row>
    <row r="9" spans="1:36" ht="36" customHeight="1" thickBot="1" x14ac:dyDescent="0.35">
      <c r="D9" s="28">
        <v>0.39583333333333298</v>
      </c>
      <c r="E9" s="32" t="str">
        <f>IF(AND((COUNTIF(JRDV,E$4)&gt;=1),COUNTIF(HRDV,$D9)&gt;=1),TACHES!D7,"")</f>
        <v/>
      </c>
      <c r="F9" s="32" t="str">
        <f>IF(AND((COUNTIF(JRDV,F$4)&gt;=1),COUNTIF(HRDV,$D9)&gt;=1),TACHES!E7,"")</f>
        <v/>
      </c>
      <c r="G9" s="32" t="str">
        <f>IF(AND((COUNTIF(JRDV,G$4)&gt;=1),COUNTIF(HRDV,$D9)&gt;=1),TACHES!F7,"")</f>
        <v/>
      </c>
      <c r="H9" s="32" t="str">
        <f>IF(AND((COUNTIF(JRDV,H$4)&gt;=1),COUNTIF(HRDV,$D9)&gt;=1),TACHES!G7,"")</f>
        <v/>
      </c>
      <c r="I9" s="32" t="str">
        <f>IF(AND((COUNTIF(JRDV,I$4)&gt;=1),COUNTIF(HRDV,$D9)&gt;=1),TACHES!H7,"")</f>
        <v/>
      </c>
      <c r="J9" s="32" t="str">
        <f>IF(AND((COUNTIF(JRDV,J$4)&gt;=1),COUNTIF(HRDV,$D9)&gt;=1),TACHES!I7,"")</f>
        <v/>
      </c>
      <c r="K9" s="32" t="str">
        <f>IF(AND((COUNTIF(JRDV,K$4)&gt;=1),COUNTIF(HRDV,$D9)&gt;=1),TACHES!J7,"")</f>
        <v/>
      </c>
      <c r="L9" s="32" t="str">
        <f>IF(AND((COUNTIF(JRDV,L$4)&gt;=1),COUNTIF(HRDV,$D9)&gt;=1),TACHES!K7,"")</f>
        <v/>
      </c>
      <c r="M9" s="32" t="str">
        <f>IF(AND((COUNTIF(JRDV,M$4)&gt;=1),COUNTIF(HRDV,$D9)&gt;=1),TACHES!L7,"")</f>
        <v/>
      </c>
      <c r="N9" s="32" t="str">
        <f>IF(AND((COUNTIF(JRDV,N$4)&gt;=1),COUNTIF(HRDV,$D9)&gt;=1),TACHES!M7,"")</f>
        <v/>
      </c>
      <c r="O9" s="32" t="str">
        <f>IF(AND((COUNTIF(JRDV,O$4)&gt;=1),COUNTIF(HRDV,$D9)&gt;=1),TACHES!N7,"")</f>
        <v/>
      </c>
      <c r="P9" s="32" t="str">
        <f>IF(AND((COUNTIF(JRDV,P$4)&gt;=1),COUNTIF(HRDV,$D9)&gt;=1),TACHES!O7,"")</f>
        <v/>
      </c>
      <c r="Q9" s="32" t="str">
        <f>IF(AND((COUNTIF(JRDV,Q$4)&gt;=1),COUNTIF(HRDV,$D9)&gt;=1),TACHES!P7,"")</f>
        <v/>
      </c>
      <c r="R9" s="32" t="str">
        <f>IF(AND((COUNTIF(JRDV,R$4)&gt;=1),COUNTIF(HRDV,$D9)&gt;=1),TACHES!Q7,"")</f>
        <v/>
      </c>
      <c r="S9" s="32" t="str">
        <f>IF(AND((COUNTIF(JRDV,S$4)&gt;=1),COUNTIF(HRDV,$D9)&gt;=1),TACHES!R7,"")</f>
        <v/>
      </c>
      <c r="T9" s="32" t="str">
        <f>IF(AND((COUNTIF(JRDV,T$4)&gt;=1),COUNTIF(HRDV,$D9)&gt;=1),TACHES!S7,"")</f>
        <v/>
      </c>
      <c r="U9" s="32" t="str">
        <f>IF(AND((COUNTIF(JRDV,U$4)&gt;=1),COUNTIF(HRDV,$D9)&gt;=1),TACHES!T7,"")</f>
        <v/>
      </c>
      <c r="V9" s="32" t="str">
        <f>IF(AND((COUNTIF(JRDV,V$4)&gt;=1),COUNTIF(HRDV,$D9)&gt;=1),TACHES!U7,"")</f>
        <v/>
      </c>
      <c r="W9" s="32" t="str">
        <f>IF(AND((COUNTIF(JRDV,W$4)&gt;=1),COUNTIF(HRDV,$D9)&gt;=1),TACHES!V7,"")</f>
        <v/>
      </c>
      <c r="X9" s="32" t="str">
        <f>IF(AND((COUNTIF(JRDV,X$4)&gt;=1),COUNTIF(HRDV,$D9)&gt;=1),TACHES!W7,"")</f>
        <v/>
      </c>
      <c r="Y9" s="32" t="str">
        <f>IF(AND((COUNTIF(JRDV,Y$4)&gt;=1),COUNTIF(HRDV,$D9)&gt;=1),TACHES!X7,"")</f>
        <v/>
      </c>
      <c r="Z9" s="32" t="str">
        <f>IF(AND((COUNTIF(JRDV,Z$4)&gt;=1),COUNTIF(HRDV,$D9)&gt;=1),TACHES!Y7,"")</f>
        <v/>
      </c>
      <c r="AA9" s="32" t="str">
        <f>IF(AND((COUNTIF(JRDV,AA$4)&gt;=1),COUNTIF(HRDV,$D9)&gt;=1),TACHES!Z7,"")</f>
        <v/>
      </c>
      <c r="AB9" s="32" t="str">
        <f>IF(AND((COUNTIF(JRDV,AB$4)&gt;=1),COUNTIF(HRDV,$D9)&gt;=1),TACHES!AA7,"")</f>
        <v/>
      </c>
      <c r="AC9" s="32" t="str">
        <f>IF(AND((COUNTIF(JRDV,AC$4)&gt;=1),COUNTIF(HRDV,$D9)&gt;=1),TACHES!AB7,"")</f>
        <v/>
      </c>
      <c r="AD9" s="32" t="str">
        <f>IF(AND((COUNTIF(JRDV,AD$4)&gt;=1),COUNTIF(HRDV,$D9)&gt;=1),TACHES!AC7,"")</f>
        <v/>
      </c>
      <c r="AE9" s="32" t="str">
        <f>IF(AND((COUNTIF(JRDV,AE$4)&gt;=1),COUNTIF(HRDV,$D9)&gt;=1),TACHES!AD7,"")</f>
        <v/>
      </c>
      <c r="AF9" s="32" t="str">
        <f>IF(AND((COUNTIF(JRDV,AF$4)&gt;=1),COUNTIF(HRDV,$D9)&gt;=1),TACHES!AE7,"")</f>
        <v/>
      </c>
      <c r="AG9" s="32" t="str">
        <f>IF(AND((COUNTIF(JRDV,AG$4)&gt;=1),COUNTIF(HRDV,$D9)&gt;=1),TACHES!AF7,"")</f>
        <v/>
      </c>
      <c r="AH9" s="32" t="str">
        <f>IF(AND((COUNTIF(JRDV,AH$4)&gt;=1),COUNTIF(HRDV,$D9)&gt;=1),TACHES!AG7,"")</f>
        <v/>
      </c>
      <c r="AI9" s="32" t="str">
        <f>IF(AND((COUNTIF(JRDV,AI$4)&gt;=1),COUNTIF(HRDV,$D9)&gt;=1),TACHES!AH7,"")</f>
        <v/>
      </c>
    </row>
    <row r="10" spans="1:36" ht="34.5" customHeight="1" thickBot="1" x14ac:dyDescent="0.35">
      <c r="D10" s="28">
        <v>0.41666666666666702</v>
      </c>
      <c r="E10" s="32" t="str">
        <f>IF(AND((COUNTIF(JRDV,E$4)&gt;=1),COUNTIF(HRDV,$D10)&gt;=1),TACHES!D8,"")</f>
        <v/>
      </c>
      <c r="F10" s="32" t="str">
        <f>IF(AND((COUNTIF(JRDV,F$4)&gt;=1),COUNTIF(HRDV,$D10)&gt;=1),TACHES!E8,"")</f>
        <v/>
      </c>
      <c r="G10" s="32" t="str">
        <f>IF(AND((COUNTIF(JRDV,G$4)&gt;=1),COUNTIF(HRDV,$D10)&gt;=1),TACHES!F8,"")</f>
        <v/>
      </c>
      <c r="H10" s="32" t="str">
        <f>IF(AND((COUNTIF(JRDV,H$4)&gt;=1),COUNTIF(HRDV,$D10)&gt;=1),TACHES!G8,"")</f>
        <v/>
      </c>
      <c r="I10" s="32" t="str">
        <f>IF(AND((COUNTIF(JRDV,I$4)&gt;=1),COUNTIF(HRDV,$D10)&gt;=1),TACHES!H8,"")</f>
        <v/>
      </c>
      <c r="J10" s="32" t="str">
        <f>IF(AND((COUNTIF(JRDV,J$4)&gt;=1),COUNTIF(HRDV,$D10)&gt;=1),TACHES!#REF!,"")</f>
        <v/>
      </c>
      <c r="K10" s="32" t="str">
        <f>IF(AND((COUNTIF(JRDV,K$4)&gt;=1),COUNTIF(HRDV,$D10)&gt;=1),TACHES!J8,"")</f>
        <v/>
      </c>
      <c r="L10" s="32" t="str">
        <f>IF(AND((COUNTIF(JRDV,L$4)&gt;=1),COUNTIF(HRDV,$D10)&gt;=1),TACHES!K8,"")</f>
        <v/>
      </c>
      <c r="M10" s="32" t="str">
        <f>IF(AND((COUNTIF(JRDV,M$4)&gt;=1),COUNTIF(HRDV,$D10)&gt;=1),TACHES!L8,"")</f>
        <v/>
      </c>
      <c r="N10" s="32" t="str">
        <f>IF(AND((COUNTIF(JRDV,N$4)&gt;=1),COUNTIF(HRDV,$D10)&gt;=1),TACHES!M8,"")</f>
        <v/>
      </c>
      <c r="O10" s="32" t="str">
        <f>IF(AND((COUNTIF(JRDV,O$4)&gt;=1),COUNTIF(HRDV,$D10)&gt;=1),TACHES!N8,"")</f>
        <v/>
      </c>
      <c r="P10" s="32" t="str">
        <f>IF(AND((COUNTIF(JRDV,P$4)&gt;=1),COUNTIF(HRDV,$D10)&gt;=1),TACHES!O8,"")</f>
        <v/>
      </c>
      <c r="Q10" s="32" t="str">
        <f>IF(AND((COUNTIF(JRDV,Q$4)&gt;=1),COUNTIF(HRDV,$D10)&gt;=1),TACHES!P8,"")</f>
        <v/>
      </c>
      <c r="R10" s="32" t="str">
        <f>IF(AND((COUNTIF(JRDV,R$4)&gt;=1),COUNTIF(HRDV,$D10)&gt;=1),TACHES!Q8,"")</f>
        <v/>
      </c>
      <c r="S10" s="32" t="str">
        <f>IF(AND((COUNTIF(JRDV,S$4)&gt;=1),COUNTIF(HRDV,$D10)&gt;=1),TACHES!R8,"")</f>
        <v/>
      </c>
      <c r="T10" s="32" t="str">
        <f>IF(AND((COUNTIF(JRDV,T$4)&gt;=1),COUNTIF(HRDV,$D10)&gt;=1),TACHES!S8,"")</f>
        <v/>
      </c>
      <c r="U10" s="32" t="str">
        <f>IF(AND((COUNTIF(JRDV,U$4)&gt;=1),COUNTIF(HRDV,$D10)&gt;=1),TACHES!T8,"")</f>
        <v/>
      </c>
      <c r="V10" s="32" t="str">
        <f>IF(AND((COUNTIF(JRDV,V$4)&gt;=1),COUNTIF(HRDV,$D10)&gt;=1),TACHES!U8,"")</f>
        <v/>
      </c>
      <c r="W10" s="32" t="str">
        <f>IF(AND((COUNTIF(JRDV,W$4)&gt;=1),COUNTIF(HRDV,$D10)&gt;=1),TACHES!V8,"")</f>
        <v/>
      </c>
      <c r="X10" s="32" t="str">
        <f>IF(AND((COUNTIF(JRDV,X$4)&gt;=1),COUNTIF(HRDV,$D10)&gt;=1),TACHES!W8,"")</f>
        <v/>
      </c>
      <c r="Y10" s="32" t="str">
        <f>IF(AND((COUNTIF(JRDV,Y$4)&gt;=1),COUNTIF(HRDV,$D10)&gt;=1),TACHES!X8,"")</f>
        <v/>
      </c>
      <c r="Z10" s="32" t="str">
        <f>IF(AND((COUNTIF(JRDV,Z$4)&gt;=1),COUNTIF(HRDV,$D10)&gt;=1),TACHES!Y8,"")</f>
        <v/>
      </c>
      <c r="AA10" s="32" t="str">
        <f>IF(AND((COUNTIF(JRDV,AA$4)&gt;=1),COUNTIF(HRDV,$D10)&gt;=1),TACHES!Z8,"")</f>
        <v/>
      </c>
      <c r="AB10" s="32" t="str">
        <f>IF(AND((COUNTIF(JRDV,AB$4)&gt;=1),COUNTIF(HRDV,$D10)&gt;=1),TACHES!AA8,"")</f>
        <v/>
      </c>
      <c r="AC10" s="32" t="str">
        <f>IF(AND((COUNTIF(JRDV,AC$4)&gt;=1),COUNTIF(HRDV,$D10)&gt;=1),TACHES!AB8,"")</f>
        <v/>
      </c>
      <c r="AD10" s="32" t="str">
        <f>IF(AND((COUNTIF(JRDV,AD$4)&gt;=1),COUNTIF(HRDV,$D10)&gt;=1),TACHES!AC8,"")</f>
        <v/>
      </c>
      <c r="AE10" s="32" t="str">
        <f>IF(AND((COUNTIF(JRDV,AE$4)&gt;=1),COUNTIF(HRDV,$D10)&gt;=1),TACHES!AD8,"")</f>
        <v/>
      </c>
      <c r="AF10" s="32" t="str">
        <f>IF(AND((COUNTIF(JRDV,AF$4)&gt;=1),COUNTIF(HRDV,$D10)&gt;=1),TACHES!AE8,"")</f>
        <v/>
      </c>
      <c r="AG10" s="32" t="str">
        <f>IF(AND((COUNTIF(JRDV,AG$4)&gt;=1),COUNTIF(HRDV,$D10)&gt;=1),TACHES!AF8,"")</f>
        <v/>
      </c>
      <c r="AH10" s="32" t="str">
        <f>IF(AND((COUNTIF(JRDV,AH$4)&gt;=1),COUNTIF(HRDV,$D10)&gt;=1),TACHES!AG8,"")</f>
        <v/>
      </c>
      <c r="AI10" s="32" t="str">
        <f>IF(AND((COUNTIF(JRDV,AI$4)&gt;=1),COUNTIF(HRDV,$D10)&gt;=1),TACHES!AH8,"")</f>
        <v/>
      </c>
    </row>
    <row r="11" spans="1:36" ht="34.5" customHeight="1" thickBot="1" x14ac:dyDescent="0.35">
      <c r="D11" s="28">
        <v>0.4375</v>
      </c>
      <c r="E11" s="32" t="str">
        <f>IF(AND((COUNTIF(JRDV,E$4)&gt;=1),COUNTIF(HRDV,$D11)&gt;=1),TACHES!D9,"")</f>
        <v/>
      </c>
      <c r="F11" s="32" t="str">
        <f>IF(AND((COUNTIF(JRDV,F$4)&gt;=1),COUNTIF(HRDV,$D11)&gt;=1),TACHES!E9,"")</f>
        <v/>
      </c>
      <c r="G11" s="32" t="str">
        <f>IF(AND((COUNTIF(JRDV,G$4)&gt;=1),COUNTIF(HRDV,$D11)&gt;=1),TACHES!F9,"")</f>
        <v/>
      </c>
      <c r="H11" s="32" t="str">
        <f>IF(AND((COUNTIF(JRDV,H$4)&gt;=1),COUNTIF(HRDV,$D11)&gt;=1),TACHES!G9,"")</f>
        <v/>
      </c>
      <c r="I11" s="32" t="str">
        <f>IF(AND((COUNTIF(JRDV,I$4)&gt;=1),COUNTIF(HRDV,$D11)&gt;=1),TACHES!H9,"")</f>
        <v/>
      </c>
      <c r="J11" s="32" t="str">
        <f>IF(AND((COUNTIF(JRDV,J$4)&gt;=1),COUNTIF(HRDV,$D11)&gt;=1),TACHES!I9,"")</f>
        <v/>
      </c>
      <c r="K11" s="32" t="str">
        <f>IF(AND((COUNTIF(JRDV,K$4)&gt;=1),COUNTIF(HRDV,$D11)&gt;=1),TACHES!J9,"")</f>
        <v/>
      </c>
      <c r="L11" s="32" t="str">
        <f>IF(AND((COUNTIF(JRDV,L$4)&gt;=1),COUNTIF(HRDV,$D11)&gt;=1),TACHES!K9,"")</f>
        <v/>
      </c>
      <c r="M11" s="32" t="str">
        <f>IF(AND((COUNTIF(JRDV,M$4)&gt;=1),COUNTIF(HRDV,$D11)&gt;=1),TACHES!L9,"")</f>
        <v/>
      </c>
      <c r="N11" s="32" t="str">
        <f>IF(AND((COUNTIF(JRDV,N$4)&gt;=1),COUNTIF(HRDV,$D11)&gt;=1),TACHES!M9,"")</f>
        <v/>
      </c>
      <c r="O11" s="32" t="str">
        <f>IF(AND((COUNTIF(JRDV,O$4)&gt;=1),COUNTIF(HRDV,$D11)&gt;=1),TACHES!N9,"")</f>
        <v/>
      </c>
      <c r="P11" s="32" t="str">
        <f>IF(AND((COUNTIF(JRDV,P$4)&gt;=1),COUNTIF(HRDV,$D11)&gt;=1),TACHES!O9,"")</f>
        <v/>
      </c>
      <c r="Q11" s="32" t="str">
        <f>IF(AND((COUNTIF(JRDV,Q$4)&gt;=1),COUNTIF(HRDV,$D11)&gt;=1),TACHES!P9,"")</f>
        <v/>
      </c>
      <c r="R11" s="32" t="str">
        <f>IF(AND((COUNTIF(JRDV,R$4)&gt;=1),COUNTIF(HRDV,$D11)&gt;=1),TACHES!Q9,"")</f>
        <v/>
      </c>
      <c r="S11" s="32" t="str">
        <f>IF(AND((COUNTIF(JRDV,S$4)&gt;=1),COUNTIF(HRDV,$D11)&gt;=1),TACHES!R9,"")</f>
        <v/>
      </c>
      <c r="T11" s="32" t="str">
        <f>IF(AND((COUNTIF(JRDV,T$4)&gt;=1),COUNTIF(HRDV,$D11)&gt;=1),TACHES!S9,"")</f>
        <v/>
      </c>
      <c r="U11" s="32" t="str">
        <f>IF(AND((COUNTIF(JRDV,U$4)&gt;=1),COUNTIF(HRDV,$D11)&gt;=1),TACHES!T9,"")</f>
        <v/>
      </c>
      <c r="V11" s="32" t="str">
        <f>IF(AND((COUNTIF(JRDV,V$4)&gt;=1),COUNTIF(HRDV,$D11)&gt;=1),TACHES!U9,"")</f>
        <v/>
      </c>
      <c r="W11" s="32" t="str">
        <f>IF(AND((COUNTIF(JRDV,W$4)&gt;=1),COUNTIF(HRDV,$D11)&gt;=1),TACHES!V9,"")</f>
        <v/>
      </c>
      <c r="X11" s="32" t="str">
        <f>IF(AND((COUNTIF(JRDV,X$4)&gt;=1),COUNTIF(HRDV,$D11)&gt;=1),TACHES!W9,"")</f>
        <v/>
      </c>
      <c r="Y11" s="32" t="str">
        <f>IF(AND((COUNTIF(JRDV,Y$4)&gt;=1),COUNTIF(HRDV,$D11)&gt;=1),TACHES!X9,"")</f>
        <v/>
      </c>
      <c r="Z11" s="32" t="str">
        <f>IF(AND((COUNTIF(JRDV,Z$4)&gt;=1),COUNTIF(HRDV,$D11)&gt;=1),TACHES!Y9,"")</f>
        <v/>
      </c>
      <c r="AA11" s="32" t="str">
        <f>IF(AND((COUNTIF(JRDV,AA$4)&gt;=1),COUNTIF(HRDV,$D11)&gt;=1),TACHES!Z9,"")</f>
        <v/>
      </c>
      <c r="AB11" s="32" t="str">
        <f>IF(AND((COUNTIF(JRDV,AB$4)&gt;=1),COUNTIF(HRDV,$D11)&gt;=1),TACHES!AA9,"")</f>
        <v/>
      </c>
      <c r="AC11" s="32" t="str">
        <f>IF(AND((COUNTIF(JRDV,AC$4)&gt;=1),COUNTIF(HRDV,$D11)&gt;=1),TACHES!AB9,"")</f>
        <v/>
      </c>
      <c r="AD11" s="32" t="str">
        <f>IF(AND((COUNTIF(JRDV,AD$4)&gt;=1),COUNTIF(HRDV,$D11)&gt;=1),TACHES!AC9,"")</f>
        <v/>
      </c>
      <c r="AE11" s="32" t="str">
        <f>IF(AND((COUNTIF(JRDV,AE$4)&gt;=1),COUNTIF(HRDV,$D11)&gt;=1),TACHES!AD9,"")</f>
        <v/>
      </c>
      <c r="AF11" s="32" t="str">
        <f>IF(AND((COUNTIF(JRDV,AF$4)&gt;=1),COUNTIF(HRDV,$D11)&gt;=1),TACHES!AE9,"")</f>
        <v/>
      </c>
      <c r="AG11" s="32" t="str">
        <f>IF(AND((COUNTIF(JRDV,AG$4)&gt;=1),COUNTIF(HRDV,$D11)&gt;=1),TACHES!AF9,"")</f>
        <v/>
      </c>
      <c r="AH11" s="32" t="str">
        <f>IF(AND((COUNTIF(JRDV,AH$4)&gt;=1),COUNTIF(HRDV,$D11)&gt;=1),TACHES!AG9,"")</f>
        <v/>
      </c>
      <c r="AI11" s="32" t="str">
        <f>IF(AND((COUNTIF(JRDV,AI$4)&gt;=1),COUNTIF(HRDV,$D11)&gt;=1),TACHES!AH9,"")</f>
        <v/>
      </c>
    </row>
    <row r="12" spans="1:36" ht="34.5" customHeight="1" thickBot="1" x14ac:dyDescent="0.35">
      <c r="D12" s="28">
        <v>0.45833333333333298</v>
      </c>
      <c r="E12" s="32" t="str">
        <f>IF(AND((COUNTIF(JRDV,E$4)&gt;=1),COUNTIF(HRDV,$D12)&gt;=1),TACHES!D10,"")</f>
        <v/>
      </c>
      <c r="F12" s="32" t="str">
        <f>IF(AND((COUNTIF(JRDV,F$4)&gt;=1),COUNTIF(HRDV,$D12)&gt;=1),TACHES!E10,"")</f>
        <v/>
      </c>
      <c r="G12" s="32" t="str">
        <f>IF(AND((COUNTIF(JRDV,G$4)&gt;=1),COUNTIF(HRDV,$D12)&gt;=1),TACHES!F10,"")</f>
        <v/>
      </c>
      <c r="H12" s="32" t="str">
        <f>IF(AND((COUNTIF(JRDV,H$4)&gt;=1),COUNTIF(HRDV,$D12)&gt;=1),TACHES!G10,"")</f>
        <v/>
      </c>
      <c r="I12" s="32" t="str">
        <f>IF(AND((COUNTIF(JRDV,I$4)&gt;=1),COUNTIF(HRDV,$D12)&gt;=1),TACHES!H10,"")</f>
        <v/>
      </c>
      <c r="J12" s="32" t="str">
        <f>IF(AND((COUNTIF(JRDV,J$4)&gt;=1),COUNTIF(HRDV,$D12)&gt;=1),TACHES!I10,"")</f>
        <v/>
      </c>
      <c r="K12" s="32" t="str">
        <f>IF(AND((COUNTIF(JRDV,K$4)&gt;=1),COUNTIF(HRDV,$D12)&gt;=1),TACHES!J10,"")</f>
        <v/>
      </c>
      <c r="L12" s="32" t="str">
        <f>IF(AND((COUNTIF(JRDV,L$4)&gt;=1),COUNTIF(HRDV,$D12)&gt;=1),TACHES!K10,"")</f>
        <v/>
      </c>
      <c r="M12" s="32" t="str">
        <f>IF(AND((COUNTIF(JRDV,M$4)&gt;=1),COUNTIF(HRDV,$D12)&gt;=1),TACHES!L10,"")</f>
        <v/>
      </c>
      <c r="N12" s="32" t="str">
        <f>IF(AND((COUNTIF(JRDV,N$4)&gt;=1),COUNTIF(HRDV,$D12)&gt;=1),TACHES!M10,"")</f>
        <v/>
      </c>
      <c r="O12" s="32" t="str">
        <f>IF(AND((COUNTIF(JRDV,O$4)&gt;=1),COUNTIF(HRDV,$D12)&gt;=1),TACHES!N10,"")</f>
        <v/>
      </c>
      <c r="P12" s="32" t="str">
        <f>IF(AND((COUNTIF(JRDV,P$4)&gt;=1),COUNTIF(HRDV,$D12)&gt;=1),TACHES!O10,"")</f>
        <v/>
      </c>
      <c r="Q12" s="32" t="str">
        <f>IF(AND((COUNTIF(JRDV,Q$4)&gt;=1),COUNTIF(HRDV,$D12)&gt;=1),TACHES!P10,"")</f>
        <v/>
      </c>
      <c r="R12" s="32" t="str">
        <f>IF(AND((COUNTIF(JRDV,R$4)&gt;=1),COUNTIF(HRDV,$D12)&gt;=1),TACHES!Q10,"")</f>
        <v/>
      </c>
      <c r="S12" s="32" t="str">
        <f>IF(AND((COUNTIF(JRDV,S$4)&gt;=1),COUNTIF(HRDV,$D12)&gt;=1),TACHES!R10,"")</f>
        <v/>
      </c>
      <c r="T12" s="32" t="str">
        <f>IF(AND((COUNTIF(JRDV,T$4)&gt;=1),COUNTIF(HRDV,$D12)&gt;=1),TACHES!S10,"")</f>
        <v/>
      </c>
      <c r="U12" s="32" t="str">
        <f>IF(AND((COUNTIF(JRDV,U$4)&gt;=1),COUNTIF(HRDV,$D12)&gt;=1),TACHES!T10,"")</f>
        <v/>
      </c>
      <c r="V12" s="32" t="str">
        <f>IF(AND((COUNTIF(JRDV,V$4)&gt;=1),COUNTIF(HRDV,$D12)&gt;=1),TACHES!U10,"")</f>
        <v/>
      </c>
      <c r="W12" s="32" t="str">
        <f>IF(AND((COUNTIF(JRDV,W$4)&gt;=1),COUNTIF(HRDV,$D12)&gt;=1),TACHES!V10,"")</f>
        <v/>
      </c>
      <c r="X12" s="32" t="str">
        <f>IF(AND((COUNTIF(JRDV,X$4)&gt;=1),COUNTIF(HRDV,$D12)&gt;=1),TACHES!W10,"")</f>
        <v/>
      </c>
      <c r="Y12" s="32" t="str">
        <f>IF(AND((COUNTIF(JRDV,Y$4)&gt;=1),COUNTIF(HRDV,$D12)&gt;=1),TACHES!X10,"")</f>
        <v/>
      </c>
      <c r="Z12" s="32" t="str">
        <f>IF(AND((COUNTIF(JRDV,Z$4)&gt;=1),COUNTIF(HRDV,$D12)&gt;=1),TACHES!Y10,"")</f>
        <v/>
      </c>
      <c r="AA12" s="32" t="str">
        <f>IF(AND((COUNTIF(JRDV,AA$4)&gt;=1),COUNTIF(HRDV,$D12)&gt;=1),TACHES!Z10,"")</f>
        <v/>
      </c>
      <c r="AB12" s="32" t="str">
        <f>IF(AND((COUNTIF(JRDV,AB$4)&gt;=1),COUNTIF(HRDV,$D12)&gt;=1),TACHES!AA10,"")</f>
        <v/>
      </c>
      <c r="AC12" s="32" t="str">
        <f>IF(AND((COUNTIF(JRDV,AC$4)&gt;=1),COUNTIF(HRDV,$D12)&gt;=1),TACHES!AB10,"")</f>
        <v/>
      </c>
      <c r="AD12" s="32" t="str">
        <f>IF(AND((COUNTIF(JRDV,AD$4)&gt;=1),COUNTIF(HRDV,$D12)&gt;=1),TACHES!AC10,"")</f>
        <v/>
      </c>
      <c r="AE12" s="32" t="str">
        <f>IF(AND((COUNTIF(JRDV,AE$4)&gt;=1),COUNTIF(HRDV,$D12)&gt;=1),TACHES!AD10,"")</f>
        <v/>
      </c>
      <c r="AF12" s="32" t="str">
        <f>IF(AND((COUNTIF(JRDV,AF$4)&gt;=1),COUNTIF(HRDV,$D12)&gt;=1),TACHES!AE10,"")</f>
        <v/>
      </c>
      <c r="AG12" s="32" t="str">
        <f>IF(AND((COUNTIF(JRDV,AG$4)&gt;=1),COUNTIF(HRDV,$D12)&gt;=1),TACHES!AF10,"")</f>
        <v/>
      </c>
      <c r="AH12" s="32" t="str">
        <f>IF(AND((COUNTIF(JRDV,AH$4)&gt;=1),COUNTIF(HRDV,$D12)&gt;=1),TACHES!AG10,"")</f>
        <v/>
      </c>
      <c r="AI12" s="32" t="str">
        <f>IF(AND((COUNTIF(JRDV,AI$4)&gt;=1),COUNTIF(HRDV,$D12)&gt;=1),TACHES!AH10,"")</f>
        <v/>
      </c>
    </row>
    <row r="13" spans="1:36" ht="34.5" customHeight="1" thickBot="1" x14ac:dyDescent="0.35">
      <c r="B13" s="27"/>
      <c r="D13" s="28">
        <v>0.47916666666666702</v>
      </c>
      <c r="E13" s="32" t="str">
        <f>IF(AND((COUNTIF(JRDV,E$4)&gt;=1),COUNTIF(HRDV,$D13)&gt;=1),TACHES!D11,"")</f>
        <v/>
      </c>
      <c r="F13" s="32" t="str">
        <f>IF(AND((COUNTIF(JRDV,F$4)&gt;=1),COUNTIF(HRDV,$D13)&gt;=1),TACHES!E11,"")</f>
        <v/>
      </c>
      <c r="G13" s="32" t="str">
        <f>IF(AND((COUNTIF(JRDV,G$4)&gt;=1),COUNTIF(HRDV,$D13)&gt;=1),TACHES!F11,"")</f>
        <v/>
      </c>
      <c r="H13" s="32" t="str">
        <f>IF(AND((COUNTIF(JRDV,H$4)&gt;=1),COUNTIF(HRDV,$D13)&gt;=1),TACHES!G11,"")</f>
        <v/>
      </c>
      <c r="I13" s="32" t="str">
        <f>IF(AND((COUNTIF(JRDV,I$4)&gt;=1),COUNTIF(HRDV,$D13)&gt;=1),TACHES!H11,"")</f>
        <v/>
      </c>
      <c r="J13" s="32" t="str">
        <f>IF(AND((COUNTIF(JRDV,J$4)&gt;=1),COUNTIF(HRDV,$D13)&gt;=1),TACHES!I11,"")</f>
        <v/>
      </c>
      <c r="K13" s="32" t="str">
        <f>IF(AND((COUNTIF(JRDV,K$4)&gt;=1),COUNTIF(HRDV,$D13)&gt;=1),TACHES!J11,"")</f>
        <v/>
      </c>
      <c r="L13" s="32" t="str">
        <f>IF(AND((COUNTIF(JRDV,L$4)&gt;=1),COUNTIF(HRDV,$D13)&gt;=1),TACHES!K11,"")</f>
        <v/>
      </c>
      <c r="M13" s="32" t="str">
        <f>IF(AND((COUNTIF(JRDV,M$4)&gt;=1),COUNTIF(HRDV,$D13)&gt;=1),TACHES!L11,"")</f>
        <v/>
      </c>
      <c r="N13" s="32" t="str">
        <f>IF(AND((COUNTIF(JRDV,N$4)&gt;=1),COUNTIF(HRDV,$D13)&gt;=1),TACHES!M11,"")</f>
        <v/>
      </c>
      <c r="O13" s="32" t="str">
        <f>IF(AND((COUNTIF(JRDV,O$4)&gt;=1),COUNTIF(HRDV,$D13)&gt;=1),TACHES!N11,"")</f>
        <v/>
      </c>
      <c r="P13" s="32" t="str">
        <f>IF(AND((COUNTIF(JRDV,P$4)&gt;=1),COUNTIF(HRDV,$D13)&gt;=1),TACHES!O11,"")</f>
        <v/>
      </c>
      <c r="Q13" s="32" t="str">
        <f>IF(AND((COUNTIF(JRDV,Q$4)&gt;=1),COUNTIF(HRDV,$D13)&gt;=1),TACHES!P11,"")</f>
        <v/>
      </c>
      <c r="R13" s="32" t="str">
        <f>IF(AND((COUNTIF(JRDV,R$4)&gt;=1),COUNTIF(HRDV,$D13)&gt;=1),TACHES!Q11,"")</f>
        <v/>
      </c>
      <c r="S13" s="32" t="str">
        <f>IF(AND((COUNTIF(JRDV,S$4)&gt;=1),COUNTIF(HRDV,$D13)&gt;=1),TACHES!R11,"")</f>
        <v/>
      </c>
      <c r="T13" s="32" t="str">
        <f>IF(AND((COUNTIF(JRDV,T$4)&gt;=1),COUNTIF(HRDV,$D13)&gt;=1),TACHES!S11,"")</f>
        <v/>
      </c>
      <c r="U13" s="32" t="str">
        <f>IF(AND((COUNTIF(JRDV,U$4)&gt;=1),COUNTIF(HRDV,$D13)&gt;=1),TACHES!T11,"")</f>
        <v/>
      </c>
      <c r="V13" s="32" t="str">
        <f>IF(AND((COUNTIF(JRDV,V$4)&gt;=1),COUNTIF(HRDV,$D13)&gt;=1),TACHES!U11,"")</f>
        <v/>
      </c>
      <c r="W13" s="32" t="str">
        <f>IF(AND((COUNTIF(JRDV,W$4)&gt;=1),COUNTIF(HRDV,$D13)&gt;=1),TACHES!V11,"")</f>
        <v/>
      </c>
      <c r="X13" s="32" t="str">
        <f>IF(AND((COUNTIF(JRDV,X$4)&gt;=1),COUNTIF(HRDV,$D13)&gt;=1),TACHES!W11,"")</f>
        <v/>
      </c>
      <c r="Y13" s="32" t="str">
        <f>IF(AND((COUNTIF(JRDV,Y$4)&gt;=1),COUNTIF(HRDV,$D13)&gt;=1),TACHES!X11,"")</f>
        <v/>
      </c>
      <c r="Z13" s="32" t="str">
        <f>IF(AND((COUNTIF(JRDV,Z$4)&gt;=1),COUNTIF(HRDV,$D13)&gt;=1),TACHES!Y11,"")</f>
        <v/>
      </c>
      <c r="AA13" s="32" t="str">
        <f>IF(AND((COUNTIF(JRDV,AA$4)&gt;=1),COUNTIF(HRDV,$D13)&gt;=1),TACHES!Z11,"")</f>
        <v/>
      </c>
      <c r="AB13" s="32" t="str">
        <f>IF(AND((COUNTIF(JRDV,AB$4)&gt;=1),COUNTIF(HRDV,$D13)&gt;=1),TACHES!AA11,"")</f>
        <v/>
      </c>
      <c r="AC13" s="32" t="str">
        <f>IF(AND((COUNTIF(JRDV,AC$4)&gt;=1),COUNTIF(HRDV,$D13)&gt;=1),TACHES!AB11,"")</f>
        <v/>
      </c>
      <c r="AD13" s="32" t="str">
        <f>IF(AND((COUNTIF(JRDV,AD$4)&gt;=1),COUNTIF(HRDV,$D13)&gt;=1),TACHES!AC11,"")</f>
        <v/>
      </c>
      <c r="AE13" s="32" t="str">
        <f>IF(AND((COUNTIF(JRDV,AE$4)&gt;=1),COUNTIF(HRDV,$D13)&gt;=1),TACHES!AD11,"")</f>
        <v/>
      </c>
      <c r="AF13" s="32" t="str">
        <f>IF(AND((COUNTIF(JRDV,AF$4)&gt;=1),COUNTIF(HRDV,$D13)&gt;=1),TACHES!AE11,"")</f>
        <v/>
      </c>
      <c r="AG13" s="32" t="str">
        <f>IF(AND((COUNTIF(JRDV,AG$4)&gt;=1),COUNTIF(HRDV,$D13)&gt;=1),TACHES!AF11,"")</f>
        <v/>
      </c>
      <c r="AH13" s="32" t="str">
        <f>IF(AND((COUNTIF(JRDV,AH$4)&gt;=1),COUNTIF(HRDV,$D13)&gt;=1),TACHES!AG11,"")</f>
        <v/>
      </c>
      <c r="AI13" s="32" t="str">
        <f>IF(AND((COUNTIF(JRDV,AI$4)&gt;=1),COUNTIF(HRDV,$D13)&gt;=1),TACHES!AH11,"")</f>
        <v/>
      </c>
    </row>
    <row r="14" spans="1:36" ht="34.5" customHeight="1" thickBot="1" x14ac:dyDescent="0.35">
      <c r="D14" s="28">
        <v>0.5</v>
      </c>
      <c r="E14" s="32" t="str">
        <f>IF(AND((COUNTIF(JRDV,E$4)&gt;=1),COUNTIF(HRDV,$D14)&gt;=1),TACHES!D12,"")</f>
        <v/>
      </c>
      <c r="F14" s="32" t="str">
        <f>IF(AND((COUNTIF(JRDV,F$4)&gt;=1),COUNTIF(HRDV,$D14)&gt;=1),TACHES!E12,"")</f>
        <v/>
      </c>
      <c r="G14" s="32" t="str">
        <f>IF(AND((COUNTIF(JRDV,G$4)&gt;=1),COUNTIF(HRDV,$D14)&gt;=1),TACHES!F12,"")</f>
        <v/>
      </c>
      <c r="H14" s="32" t="str">
        <f>IF(AND((COUNTIF(JRDV,H$4)&gt;=1),COUNTIF(HRDV,$D14)&gt;=1),TACHES!G12,"")</f>
        <v/>
      </c>
      <c r="I14" s="32" t="str">
        <f>IF(AND((COUNTIF(JRDV,I$4)&gt;=1),COUNTIF(HRDV,$D14)&gt;=1),TACHES!H12,"")</f>
        <v/>
      </c>
      <c r="J14" s="32" t="str">
        <f>IF(AND((COUNTIF(JRDV,J$4)&gt;=1),COUNTIF(HRDV,$D14)&gt;=1),TACHES!I12,"")</f>
        <v/>
      </c>
      <c r="K14" s="32" t="str">
        <f>IF(AND((COUNTIF(JRDV,K$4)&gt;=1),COUNTIF(HRDV,$D14)&gt;=1),TACHES!J12,"")</f>
        <v/>
      </c>
      <c r="L14" s="32" t="str">
        <f>IF(AND((COUNTIF(JRDV,L$4)&gt;=1),COUNTIF(HRDV,$D14)&gt;=1),TACHES!K12,"")</f>
        <v/>
      </c>
      <c r="M14" s="32" t="str">
        <f>IF(AND((COUNTIF(JRDV,M$4)&gt;=1),COUNTIF(HRDV,$D14)&gt;=1),TACHES!L12,"")</f>
        <v/>
      </c>
      <c r="N14" s="32" t="str">
        <f>IF(AND((COUNTIF(JRDV,N$4)&gt;=1),COUNTIF(HRDV,$D14)&gt;=1),TACHES!M12,"")</f>
        <v/>
      </c>
      <c r="O14" s="32" t="str">
        <f>IF(AND((COUNTIF(JRDV,O$4)&gt;=1),COUNTIF(HRDV,$D14)&gt;=1),TACHES!N12,"")</f>
        <v/>
      </c>
      <c r="P14" s="32" t="str">
        <f>IF(AND((COUNTIF(JRDV,P$4)&gt;=1),COUNTIF(HRDV,$D14)&gt;=1),TACHES!O12,"")</f>
        <v/>
      </c>
      <c r="Q14" s="32" t="str">
        <f>IF(AND((COUNTIF(JRDV,Q$4)&gt;=1),COUNTIF(HRDV,$D14)&gt;=1),TACHES!P12,"")</f>
        <v/>
      </c>
      <c r="R14" s="32" t="str">
        <f>IF(AND((COUNTIF(JRDV,R$4)&gt;=1),COUNTIF(HRDV,$D14)&gt;=1),TACHES!Q12,"")</f>
        <v/>
      </c>
      <c r="S14" s="32" t="str">
        <f>IF(AND((COUNTIF(JRDV,S$4)&gt;=1),COUNTIF(HRDV,$D14)&gt;=1),TACHES!R12,"")</f>
        <v/>
      </c>
      <c r="T14" s="32" t="str">
        <f>IF(AND((COUNTIF(JRDV,T$4)&gt;=1),COUNTIF(HRDV,$D14)&gt;=1),TACHES!S12,"")</f>
        <v/>
      </c>
      <c r="U14" s="32" t="str">
        <f>IF(AND((COUNTIF(JRDV,U$4)&gt;=1),COUNTIF(HRDV,$D14)&gt;=1),TACHES!T12,"")</f>
        <v/>
      </c>
      <c r="V14" s="32" t="str">
        <f>IF(AND((COUNTIF(JRDV,V$4)&gt;=1),COUNTIF(HRDV,$D14)&gt;=1),TACHES!U12,"")</f>
        <v/>
      </c>
      <c r="W14" s="32" t="str">
        <f>IF(AND((COUNTIF(JRDV,W$4)&gt;=1),COUNTIF(HRDV,$D14)&gt;=1),TACHES!V12,"")</f>
        <v/>
      </c>
      <c r="X14" s="32" t="str">
        <f>IF(AND((COUNTIF(JRDV,X$4)&gt;=1),COUNTIF(HRDV,$D14)&gt;=1),TACHES!W12,"")</f>
        <v/>
      </c>
      <c r="Y14" s="32" t="str">
        <f>IF(AND((COUNTIF(JRDV,Y$4)&gt;=1),COUNTIF(HRDV,$D14)&gt;=1),TACHES!X12,"")</f>
        <v/>
      </c>
      <c r="Z14" s="32" t="str">
        <f>IF(AND((COUNTIF(JRDV,Z$4)&gt;=1),COUNTIF(HRDV,$D14)&gt;=1),TACHES!Y12,"")</f>
        <v/>
      </c>
      <c r="AA14" s="32" t="str">
        <f>IF(AND((COUNTIF(JRDV,AA$4)&gt;=1),COUNTIF(HRDV,$D14)&gt;=1),TACHES!Z12,"")</f>
        <v/>
      </c>
      <c r="AB14" s="32" t="str">
        <f>IF(AND((COUNTIF(JRDV,AB$4)&gt;=1),COUNTIF(HRDV,$D14)&gt;=1),TACHES!AA12,"")</f>
        <v/>
      </c>
      <c r="AC14" s="32" t="str">
        <f>IF(AND((COUNTIF(JRDV,AC$4)&gt;=1),COUNTIF(HRDV,$D14)&gt;=1),TACHES!AB12,"")</f>
        <v/>
      </c>
      <c r="AD14" s="32" t="str">
        <f>IF(AND((COUNTIF(JRDV,AD$4)&gt;=1),COUNTIF(HRDV,$D14)&gt;=1),TACHES!AC12,"")</f>
        <v/>
      </c>
      <c r="AE14" s="32" t="str">
        <f>IF(AND((COUNTIF(JRDV,AE$4)&gt;=1),COUNTIF(HRDV,$D14)&gt;=1),TACHES!AD12,"")</f>
        <v/>
      </c>
      <c r="AF14" s="32" t="str">
        <f>IF(AND((COUNTIF(JRDV,AF$4)&gt;=1),COUNTIF(HRDV,$D14)&gt;=1),TACHES!AE12,"")</f>
        <v/>
      </c>
      <c r="AG14" s="32" t="str">
        <f>IF(AND((COUNTIF(JRDV,AG$4)&gt;=1),COUNTIF(HRDV,$D14)&gt;=1),TACHES!AF12,"")</f>
        <v/>
      </c>
      <c r="AH14" s="32" t="str">
        <f>IF(AND((COUNTIF(JRDV,AH$4)&gt;=1),COUNTIF(HRDV,$D14)&gt;=1),TACHES!AG12,"")</f>
        <v/>
      </c>
      <c r="AI14" s="32" t="str">
        <f>IF(AND((COUNTIF(JRDV,AI$4)&gt;=1),COUNTIF(HRDV,$D14)&gt;=1),TACHES!AH12,"")</f>
        <v/>
      </c>
    </row>
    <row r="15" spans="1:36" ht="34.5" customHeight="1" thickBot="1" x14ac:dyDescent="0.35">
      <c r="D15" s="28">
        <v>0.52083333333333304</v>
      </c>
      <c r="E15" s="32" t="str">
        <f>IF(AND((COUNTIF(JRDV,E$4)&gt;=1),COUNTIF(HRDV,$D15)&gt;=1),TACHES!D13,"")</f>
        <v/>
      </c>
      <c r="F15" s="32" t="str">
        <f>IF(AND((COUNTIF(JRDV,F$4)&gt;=1),COUNTIF(HRDV,$D15)&gt;=1),TACHES!E13,"")</f>
        <v/>
      </c>
      <c r="G15" s="32" t="str">
        <f>IF(AND((COUNTIF(JRDV,G$4)&gt;=1),COUNTIF(HRDV,$D15)&gt;=1),TACHES!F13,"")</f>
        <v/>
      </c>
      <c r="H15" s="32" t="str">
        <f>IF(AND((COUNTIF(JRDV,H$4)&gt;=1),COUNTIF(HRDV,$D15)&gt;=1),TACHES!G13,"")</f>
        <v/>
      </c>
      <c r="I15" s="32" t="str">
        <f>IF(AND((COUNTIF(JRDV,I$4)&gt;=1),COUNTIF(HRDV,$D15)&gt;=1),TACHES!H13,"")</f>
        <v/>
      </c>
      <c r="J15" s="32" t="str">
        <f>IF(AND((COUNTIF(JRDV,J$4)&gt;=1),COUNTIF(HRDV,$D15)&gt;=1),TACHES!I13,"")</f>
        <v/>
      </c>
      <c r="K15" s="32" t="str">
        <f>IF(AND((COUNTIF(JRDV,K$4)&gt;=1),COUNTIF(HRDV,$D15)&gt;=1),TACHES!J13,"")</f>
        <v/>
      </c>
      <c r="L15" s="32" t="str">
        <f>IF(AND((COUNTIF(JRDV,L$4)&gt;=1),COUNTIF(HRDV,$D15)&gt;=1),TACHES!K13,"")</f>
        <v/>
      </c>
      <c r="M15" s="32" t="str">
        <f>IF(AND((COUNTIF(JRDV,M$4)&gt;=1),COUNTIF(HRDV,$D15)&gt;=1),TACHES!L13,"")</f>
        <v/>
      </c>
      <c r="N15" s="32" t="str">
        <f>IF(AND((COUNTIF(JRDV,N$4)&gt;=1),COUNTIF(HRDV,$D15)&gt;=1),TACHES!M13,"")</f>
        <v/>
      </c>
      <c r="O15" s="32" t="str">
        <f>IF(AND((COUNTIF(JRDV,O$4)&gt;=1),COUNTIF(HRDV,$D15)&gt;=1),TACHES!N13,"")</f>
        <v/>
      </c>
      <c r="P15" s="32" t="str">
        <f>IF(AND((COUNTIF(JRDV,P$4)&gt;=1),COUNTIF(HRDV,$D15)&gt;=1),TACHES!O13,"")</f>
        <v/>
      </c>
      <c r="Q15" s="32" t="str">
        <f>IF(AND((COUNTIF(JRDV,Q$4)&gt;=1),COUNTIF(HRDV,$D15)&gt;=1),TACHES!P13,"")</f>
        <v/>
      </c>
      <c r="R15" s="32" t="str">
        <f>IF(AND((COUNTIF(JRDV,R$4)&gt;=1),COUNTIF(HRDV,$D15)&gt;=1),TACHES!Q13,"")</f>
        <v/>
      </c>
      <c r="S15" s="32" t="str">
        <f>IF(AND((COUNTIF(JRDV,S$4)&gt;=1),COUNTIF(HRDV,$D15)&gt;=1),TACHES!R13,"")</f>
        <v/>
      </c>
      <c r="T15" s="32" t="str">
        <f>IF(AND((COUNTIF(JRDV,T$4)&gt;=1),COUNTIF(HRDV,$D15)&gt;=1),TACHES!S13,"")</f>
        <v/>
      </c>
      <c r="U15" s="32" t="str">
        <f>IF(AND((COUNTIF(JRDV,U$4)&gt;=1),COUNTIF(HRDV,$D15)&gt;=1),TACHES!T13,"")</f>
        <v/>
      </c>
      <c r="V15" s="32" t="str">
        <f>IF(AND((COUNTIF(JRDV,V$4)&gt;=1),COUNTIF(HRDV,$D15)&gt;=1),TACHES!U13,"")</f>
        <v/>
      </c>
      <c r="W15" s="32" t="str">
        <f>IF(AND((COUNTIF(JRDV,W$4)&gt;=1),COUNTIF(HRDV,$D15)&gt;=1),TACHES!V13,"")</f>
        <v/>
      </c>
      <c r="X15" s="32" t="str">
        <f>IF(AND((COUNTIF(JRDV,X$4)&gt;=1),COUNTIF(HRDV,$D15)&gt;=1),TACHES!W13,"")</f>
        <v/>
      </c>
      <c r="Y15" s="32" t="str">
        <f>IF(AND((COUNTIF(JRDV,Y$4)&gt;=1),COUNTIF(HRDV,$D15)&gt;=1),TACHES!X13,"")</f>
        <v/>
      </c>
      <c r="Z15" s="32" t="str">
        <f>IF(AND((COUNTIF(JRDV,Z$4)&gt;=1),COUNTIF(HRDV,$D15)&gt;=1),TACHES!Y13,"")</f>
        <v/>
      </c>
      <c r="AA15" s="32" t="str">
        <f>IF(AND((COUNTIF(JRDV,AA$4)&gt;=1),COUNTIF(HRDV,$D15)&gt;=1),TACHES!Z13,"")</f>
        <v/>
      </c>
      <c r="AB15" s="32" t="str">
        <f>IF(AND((COUNTIF(JRDV,AB$4)&gt;=1),COUNTIF(HRDV,$D15)&gt;=1),TACHES!AA13,"")</f>
        <v/>
      </c>
      <c r="AC15" s="32" t="str">
        <f>IF(AND((COUNTIF(JRDV,AC$4)&gt;=1),COUNTIF(HRDV,$D15)&gt;=1),TACHES!AB13,"")</f>
        <v/>
      </c>
      <c r="AD15" s="32" t="str">
        <f>IF(AND((COUNTIF(JRDV,AD$4)&gt;=1),COUNTIF(HRDV,$D15)&gt;=1),TACHES!AC13,"")</f>
        <v/>
      </c>
      <c r="AE15" s="32" t="str">
        <f>IF(AND((COUNTIF(JRDV,AE$4)&gt;=1),COUNTIF(HRDV,$D15)&gt;=1),TACHES!AD13,"")</f>
        <v/>
      </c>
      <c r="AF15" s="32" t="str">
        <f>IF(AND((COUNTIF(JRDV,AF$4)&gt;=1),COUNTIF(HRDV,$D15)&gt;=1),TACHES!AE13,"")</f>
        <v/>
      </c>
      <c r="AG15" s="32" t="str">
        <f>IF(AND((COUNTIF(JRDV,AG$4)&gt;=1),COUNTIF(HRDV,$D15)&gt;=1),TACHES!AF13,"")</f>
        <v/>
      </c>
      <c r="AH15" s="32" t="str">
        <f>IF(AND((COUNTIF(JRDV,AH$4)&gt;=1),COUNTIF(HRDV,$D15)&gt;=1),TACHES!AG13,"")</f>
        <v/>
      </c>
      <c r="AI15" s="32" t="str">
        <f>IF(AND((COUNTIF(JRDV,AI$4)&gt;=1),COUNTIF(HRDV,$D15)&gt;=1),TACHES!AH13,"")</f>
        <v/>
      </c>
    </row>
    <row r="16" spans="1:36" ht="34.5" customHeight="1" thickBot="1" x14ac:dyDescent="0.35">
      <c r="D16" s="28">
        <v>0.54166666666666696</v>
      </c>
      <c r="E16" s="32" t="str">
        <f>IF(AND((COUNTIF(JRDV,E$4)&gt;=1),COUNTIF(HRDV,$D16)&gt;=1),TACHES!D14,"")</f>
        <v/>
      </c>
      <c r="F16" s="32" t="str">
        <f>IF(AND((COUNTIF(JRDV,F$4)&gt;=1),COUNTIF(HRDV,$D16)&gt;=1),TACHES!E14,"")</f>
        <v/>
      </c>
      <c r="G16" s="32" t="str">
        <f>IF(AND((COUNTIF(JRDV,G$4)&gt;=1),COUNTIF(HRDV,$D16)&gt;=1),TACHES!F14,"")</f>
        <v/>
      </c>
      <c r="H16" s="32" t="str">
        <f>IF(AND((COUNTIF(JRDV,H$4)&gt;=1),COUNTIF(HRDV,$D16)&gt;=1),TACHES!G14,"")</f>
        <v/>
      </c>
      <c r="I16" s="32" t="str">
        <f>IF(AND((COUNTIF(JRDV,I$4)&gt;=1),COUNTIF(HRDV,$D16)&gt;=1),TACHES!H14,"")</f>
        <v/>
      </c>
      <c r="J16" s="32" t="str">
        <f>IF(AND((COUNTIF(JRDV,J$4)&gt;=1),COUNTIF(HRDV,$D16)&gt;=1),TACHES!I14,"")</f>
        <v/>
      </c>
      <c r="K16" s="32" t="str">
        <f>IF(AND((COUNTIF(JRDV,K$4)&gt;=1),COUNTIF(HRDV,$D16)&gt;=1),TACHES!J14,"")</f>
        <v/>
      </c>
      <c r="L16" s="32" t="str">
        <f>IF(AND((COUNTIF(JRDV,L$4)&gt;=1),COUNTIF(HRDV,$D16)&gt;=1),TACHES!K14,"")</f>
        <v/>
      </c>
      <c r="M16" s="32" t="str">
        <f>IF(AND((COUNTIF(JRDV,M$4)&gt;=1),COUNTIF(HRDV,$D16)&gt;=1),TACHES!L14,"")</f>
        <v/>
      </c>
      <c r="N16" s="32" t="str">
        <f>IF(AND((COUNTIF(JRDV,N$4)&gt;=1),COUNTIF(HRDV,$D16)&gt;=1),TACHES!M14,"")</f>
        <v/>
      </c>
      <c r="O16" s="32" t="str">
        <f>IF(AND((COUNTIF(JRDV,O$4)&gt;=1),COUNTIF(HRDV,$D16)&gt;=1),TACHES!N14,"")</f>
        <v/>
      </c>
      <c r="P16" s="32" t="str">
        <f>IF(AND((COUNTIF(JRDV,P$4)&gt;=1),COUNTIF(HRDV,$D16)&gt;=1),TACHES!O14,"")</f>
        <v/>
      </c>
      <c r="Q16" s="32" t="str">
        <f>IF(AND((COUNTIF(JRDV,Q$4)&gt;=1),COUNTIF(HRDV,$D16)&gt;=1),TACHES!P14,"")</f>
        <v/>
      </c>
      <c r="R16" s="32" t="str">
        <f>IF(AND((COUNTIF(JRDV,R$4)&gt;=1),COUNTIF(HRDV,$D16)&gt;=1),TACHES!Q14,"")</f>
        <v/>
      </c>
      <c r="S16" s="32" t="str">
        <f>IF(AND((COUNTIF(JRDV,S$4)&gt;=1),COUNTIF(HRDV,$D16)&gt;=1),TACHES!R14,"")</f>
        <v/>
      </c>
      <c r="T16" s="32" t="str">
        <f>IF(AND((COUNTIF(JRDV,T$4)&gt;=1),COUNTIF(HRDV,$D16)&gt;=1),TACHES!S14,"")</f>
        <v/>
      </c>
      <c r="U16" s="32" t="str">
        <f>IF(AND((COUNTIF(JRDV,U$4)&gt;=1),COUNTIF(HRDV,$D16)&gt;=1),TACHES!T14,"")</f>
        <v/>
      </c>
      <c r="V16" s="32" t="str">
        <f>IF(AND((COUNTIF(JRDV,V$4)&gt;=1),COUNTIF(HRDV,$D16)&gt;=1),TACHES!U14,"")</f>
        <v/>
      </c>
      <c r="W16" s="32" t="str">
        <f>IF(AND((COUNTIF(JRDV,W$4)&gt;=1),COUNTIF(HRDV,$D16)&gt;=1),TACHES!V14,"")</f>
        <v/>
      </c>
      <c r="X16" s="32" t="str">
        <f>IF(AND((COUNTIF(JRDV,X$4)&gt;=1),COUNTIF(HRDV,$D16)&gt;=1),TACHES!W14,"")</f>
        <v/>
      </c>
      <c r="Y16" s="32" t="str">
        <f>IF(AND((COUNTIF(JRDV,Y$4)&gt;=1),COUNTIF(HRDV,$D16)&gt;=1),TACHES!X14,"")</f>
        <v/>
      </c>
      <c r="Z16" s="32" t="str">
        <f>IF(AND((COUNTIF(JRDV,Z$4)&gt;=1),COUNTIF(HRDV,$D16)&gt;=1),TACHES!Y14,"")</f>
        <v/>
      </c>
      <c r="AA16" s="32" t="str">
        <f>IF(AND((COUNTIF(JRDV,AA$4)&gt;=1),COUNTIF(HRDV,$D16)&gt;=1),TACHES!Z14,"")</f>
        <v/>
      </c>
      <c r="AB16" s="32" t="str">
        <f>IF(AND((COUNTIF(JRDV,AB$4)&gt;=1),COUNTIF(HRDV,$D16)&gt;=1),TACHES!AA14,"")</f>
        <v/>
      </c>
      <c r="AC16" s="32" t="str">
        <f>IF(AND((COUNTIF(JRDV,AC$4)&gt;=1),COUNTIF(HRDV,$D16)&gt;=1),TACHES!AB14,"")</f>
        <v/>
      </c>
      <c r="AD16" s="32" t="str">
        <f>IF(AND((COUNTIF(JRDV,AD$4)&gt;=1),COUNTIF(HRDV,$D16)&gt;=1),TACHES!AC14,"")</f>
        <v/>
      </c>
      <c r="AE16" s="32" t="str">
        <f>IF(AND((COUNTIF(JRDV,AE$4)&gt;=1),COUNTIF(HRDV,$D16)&gt;=1),TACHES!AD14,"")</f>
        <v/>
      </c>
      <c r="AF16" s="32" t="str">
        <f>IF(AND((COUNTIF(JRDV,AF$4)&gt;=1),COUNTIF(HRDV,$D16)&gt;=1),TACHES!AE14,"")</f>
        <v/>
      </c>
      <c r="AG16" s="32" t="str">
        <f>IF(AND((COUNTIF(JRDV,AG$4)&gt;=1),COUNTIF(HRDV,$D16)&gt;=1),TACHES!AF14,"")</f>
        <v/>
      </c>
      <c r="AH16" s="32" t="str">
        <f>IF(AND((COUNTIF(JRDV,AH$4)&gt;=1),COUNTIF(HRDV,$D16)&gt;=1),TACHES!AG14,"")</f>
        <v/>
      </c>
      <c r="AI16" s="32" t="str">
        <f>IF(AND((COUNTIF(JRDV,AI$4)&gt;=1),COUNTIF(HRDV,$D16)&gt;=1),TACHES!AH14,"")</f>
        <v/>
      </c>
    </row>
    <row r="17" spans="3:35" ht="34.5" customHeight="1" thickBot="1" x14ac:dyDescent="0.35">
      <c r="D17" s="28">
        <v>0.5625</v>
      </c>
      <c r="E17" s="32" t="str">
        <f>IF(AND((COUNTIF(JRDV,E$4)&gt;=1),COUNTIF(HRDV,$D17)&gt;=1),TACHES!D15,"")</f>
        <v/>
      </c>
      <c r="F17" s="32" t="str">
        <f>IF(AND((COUNTIF(JRDV,F$4)&gt;=1),COUNTIF(HRDV,$D17)&gt;=1),TACHES!E15,"")</f>
        <v/>
      </c>
      <c r="G17" s="32" t="str">
        <f>IF(AND((COUNTIF(JRDV,G$4)&gt;=1),COUNTIF(HRDV,$D17)&gt;=1),TACHES!F15,"")</f>
        <v/>
      </c>
      <c r="H17" s="32" t="str">
        <f>IF(AND((COUNTIF(JRDV,H$4)&gt;=1),COUNTIF(HRDV,$D17)&gt;=1),TACHES!G15,"")</f>
        <v/>
      </c>
      <c r="I17" s="32" t="str">
        <f>IF(AND((COUNTIF(JRDV,I$4)&gt;=1),COUNTIF(HRDV,$D17)&gt;=1),TACHES!H15,"")</f>
        <v/>
      </c>
      <c r="J17" s="32" t="str">
        <f>IF(AND((COUNTIF(JRDV,J$4)&gt;=1),COUNTIF(HRDV,$D17)&gt;=1),TACHES!I15,"")</f>
        <v/>
      </c>
      <c r="K17" s="32" t="str">
        <f>IF(AND((COUNTIF(JRDV,K$4)&gt;=1),COUNTIF(HRDV,$D17)&gt;=1),TACHES!J15,"")</f>
        <v/>
      </c>
      <c r="L17" s="32" t="str">
        <f>IF(AND((COUNTIF(JRDV,L$4)&gt;=1),COUNTIF(HRDV,$D17)&gt;=1),TACHES!K15,"")</f>
        <v/>
      </c>
      <c r="M17" s="32" t="str">
        <f>IF(AND((COUNTIF(JRDV,M$4)&gt;=1),COUNTIF(HRDV,$D17)&gt;=1),TACHES!L15,"")</f>
        <v/>
      </c>
      <c r="N17" s="32" t="str">
        <f>IF(AND((COUNTIF(JRDV,N$4)&gt;=1),COUNTIF(HRDV,$D17)&gt;=1),TACHES!M15,"")</f>
        <v/>
      </c>
      <c r="O17" s="32" t="str">
        <f>IF(AND((COUNTIF(JRDV,O$4)&gt;=1),COUNTIF(HRDV,$D17)&gt;=1),TACHES!N15,"")</f>
        <v/>
      </c>
      <c r="P17" s="32" t="str">
        <f>IF(AND((COUNTIF(JRDV,P$4)&gt;=1),COUNTIF(HRDV,$D17)&gt;=1),TACHES!O15,"")</f>
        <v/>
      </c>
      <c r="Q17" s="32" t="str">
        <f>IF(AND((COUNTIF(JRDV,Q$4)&gt;=1),COUNTIF(HRDV,$D17)&gt;=1),TACHES!P15,"")</f>
        <v/>
      </c>
      <c r="R17" s="32" t="str">
        <f>IF(AND((COUNTIF(JRDV,R$4)&gt;=1),COUNTIF(HRDV,$D17)&gt;=1),TACHES!Q15,"")</f>
        <v/>
      </c>
      <c r="S17" s="32" t="str">
        <f>IF(AND((COUNTIF(JRDV,S$4)&gt;=1),COUNTIF(HRDV,$D17)&gt;=1),TACHES!R15,"")</f>
        <v/>
      </c>
      <c r="T17" s="32" t="str">
        <f>IF(AND((COUNTIF(JRDV,T$4)&gt;=1),COUNTIF(HRDV,$D17)&gt;=1),TACHES!S15,"")</f>
        <v/>
      </c>
      <c r="U17" s="32" t="str">
        <f>IF(AND((COUNTIF(JRDV,U$4)&gt;=1),COUNTIF(HRDV,$D17)&gt;=1),TACHES!T15,"")</f>
        <v/>
      </c>
      <c r="V17" s="32" t="str">
        <f>IF(AND((COUNTIF(JRDV,V$4)&gt;=1),COUNTIF(HRDV,$D17)&gt;=1),TACHES!U15,"")</f>
        <v/>
      </c>
      <c r="W17" s="32" t="str">
        <f>IF(AND((COUNTIF(JRDV,W$4)&gt;=1),COUNTIF(HRDV,$D17)&gt;=1),TACHES!V15,"")</f>
        <v/>
      </c>
      <c r="X17" s="32" t="str">
        <f>IF(AND((COUNTIF(JRDV,X$4)&gt;=1),COUNTIF(HRDV,$D17)&gt;=1),TACHES!W15,"")</f>
        <v/>
      </c>
      <c r="Y17" s="32" t="str">
        <f>IF(AND((COUNTIF(JRDV,Y$4)&gt;=1),COUNTIF(HRDV,$D17)&gt;=1),TACHES!X15,"")</f>
        <v/>
      </c>
      <c r="Z17" s="32" t="str">
        <f>IF(AND((COUNTIF(JRDV,Z$4)&gt;=1),COUNTIF(HRDV,$D17)&gt;=1),TACHES!Y15,"")</f>
        <v/>
      </c>
      <c r="AA17" s="32" t="str">
        <f>IF(AND((COUNTIF(JRDV,AA$4)&gt;=1),COUNTIF(HRDV,$D17)&gt;=1),TACHES!Z15,"")</f>
        <v/>
      </c>
      <c r="AB17" s="32" t="str">
        <f>IF(AND((COUNTIF(JRDV,AB$4)&gt;=1),COUNTIF(HRDV,$D17)&gt;=1),TACHES!AA15,"")</f>
        <v/>
      </c>
      <c r="AC17" s="32" t="str">
        <f>IF(AND((COUNTIF(JRDV,AC$4)&gt;=1),COUNTIF(HRDV,$D17)&gt;=1),TACHES!AB15,"")</f>
        <v/>
      </c>
      <c r="AD17" s="32" t="str">
        <f>IF(AND((COUNTIF(JRDV,AD$4)&gt;=1),COUNTIF(HRDV,$D17)&gt;=1),TACHES!AC15,"")</f>
        <v/>
      </c>
      <c r="AE17" s="32" t="str">
        <f>IF(AND((COUNTIF(JRDV,AE$4)&gt;=1),COUNTIF(HRDV,$D17)&gt;=1),TACHES!AD15,"")</f>
        <v/>
      </c>
      <c r="AF17" s="32" t="str">
        <f>IF(AND((COUNTIF(JRDV,AF$4)&gt;=1),COUNTIF(HRDV,$D17)&gt;=1),TACHES!AE15,"")</f>
        <v/>
      </c>
      <c r="AG17" s="32" t="str">
        <f>IF(AND((COUNTIF(JRDV,AG$4)&gt;=1),COUNTIF(HRDV,$D17)&gt;=1),TACHES!AF15,"")</f>
        <v/>
      </c>
      <c r="AH17" s="32" t="str">
        <f>IF(AND((COUNTIF(JRDV,AH$4)&gt;=1),COUNTIF(HRDV,$D17)&gt;=1),TACHES!AG15,"")</f>
        <v/>
      </c>
      <c r="AI17" s="32" t="str">
        <f>IF(AND((COUNTIF(JRDV,AI$4)&gt;=1),COUNTIF(HRDV,$D17)&gt;=1),TACHES!AH15,"")</f>
        <v/>
      </c>
    </row>
    <row r="18" spans="3:35" ht="34.5" customHeight="1" thickBot="1" x14ac:dyDescent="0.35">
      <c r="D18" s="28">
        <v>0.58333333333333304</v>
      </c>
      <c r="E18" s="32" t="str">
        <f>IF(AND((COUNTIF(JRDV,E$4)&gt;=1),COUNTIF(HRDV,$D18)&gt;=1),TACHES!D16,"")</f>
        <v/>
      </c>
      <c r="F18" s="32" t="str">
        <f>IF(AND((COUNTIF(JRDV,F$4)&gt;=1),COUNTIF(HRDV,$D18)&gt;=1),TACHES!E16,"")</f>
        <v/>
      </c>
      <c r="G18" s="32" t="str">
        <f>IF(AND((COUNTIF(JRDV,G$4)&gt;=1),COUNTIF(HRDV,$D18)&gt;=1),TACHES!F16,"")</f>
        <v/>
      </c>
      <c r="H18" s="32" t="str">
        <f>IF(AND((COUNTIF(JRDV,H$4)&gt;=1),COUNTIF(HRDV,$D18)&gt;=1),TACHES!G16,"")</f>
        <v/>
      </c>
      <c r="I18" s="32" t="str">
        <f>IF(AND((COUNTIF(JRDV,I$4)&gt;=1),COUNTIF(HRDV,$D18)&gt;=1),TACHES!H16,"")</f>
        <v/>
      </c>
      <c r="J18" s="32" t="str">
        <f>IF(AND((COUNTIF(JRDV,J$4)&gt;=1),COUNTIF(HRDV,$D18)&gt;=1),TACHES!I16,"")</f>
        <v/>
      </c>
      <c r="K18" s="32" t="str">
        <f>IF(AND((COUNTIF(JRDV,K$4)&gt;=1),COUNTIF(HRDV,$D18)&gt;=1),TACHES!J16,"")</f>
        <v/>
      </c>
      <c r="L18" s="32" t="str">
        <f>IF(AND((COUNTIF(JRDV,L$4)&gt;=1),COUNTIF(HRDV,$D18)&gt;=1),TACHES!K16,"")</f>
        <v/>
      </c>
      <c r="M18" s="32" t="str">
        <f>IF(AND((COUNTIF(JRDV,M$4)&gt;=1),COUNTIF(HRDV,$D18)&gt;=1),TACHES!L16,"")</f>
        <v/>
      </c>
      <c r="N18" s="32" t="str">
        <f>IF(AND((COUNTIF(JRDV,N$4)&gt;=1),COUNTIF(HRDV,$D18)&gt;=1),TACHES!M16,"")</f>
        <v/>
      </c>
      <c r="O18" s="32" t="str">
        <f>IF(AND((COUNTIF(JRDV,O$4)&gt;=1),COUNTIF(HRDV,$D18)&gt;=1),TACHES!N16,"")</f>
        <v/>
      </c>
      <c r="P18" s="32" t="str">
        <f>IF(AND((COUNTIF(JRDV,P$4)&gt;=1),COUNTIF(HRDV,$D18)&gt;=1),TACHES!O16,"")</f>
        <v/>
      </c>
      <c r="Q18" s="32" t="str">
        <f>IF(AND((COUNTIF(JRDV,Q$4)&gt;=1),COUNTIF(HRDV,$D18)&gt;=1),TACHES!P16,"")</f>
        <v/>
      </c>
      <c r="R18" s="32" t="str">
        <f>IF(AND((COUNTIF(JRDV,R$4)&gt;=1),COUNTIF(HRDV,$D18)&gt;=1),TACHES!Q16,"")</f>
        <v/>
      </c>
      <c r="S18" s="32" t="str">
        <f>IF(AND((COUNTIF(JRDV,S$4)&gt;=1),COUNTIF(HRDV,$D18)&gt;=1),TACHES!R16,"")</f>
        <v/>
      </c>
      <c r="T18" s="32" t="str">
        <f>IF(AND((COUNTIF(JRDV,T$4)&gt;=1),COUNTIF(HRDV,$D18)&gt;=1),TACHES!S16,"")</f>
        <v/>
      </c>
      <c r="U18" s="32" t="str">
        <f>IF(AND((COUNTIF(JRDV,U$4)&gt;=1),COUNTIF(HRDV,$D18)&gt;=1),TACHES!T16,"")</f>
        <v/>
      </c>
      <c r="V18" s="32" t="str">
        <f>IF(AND((COUNTIF(JRDV,V$4)&gt;=1),COUNTIF(HRDV,$D18)&gt;=1),TACHES!U16,"")</f>
        <v/>
      </c>
      <c r="W18" s="32" t="str">
        <f>IF(AND((COUNTIF(JRDV,W$4)&gt;=1),COUNTIF(HRDV,$D18)&gt;=1),TACHES!V16,"")</f>
        <v/>
      </c>
      <c r="X18" s="32" t="str">
        <f>IF(AND((COUNTIF(JRDV,X$4)&gt;=1),COUNTIF(HRDV,$D18)&gt;=1),TACHES!W16,"")</f>
        <v/>
      </c>
      <c r="Y18" s="32" t="str">
        <f>IF(AND((COUNTIF(JRDV,Y$4)&gt;=1),COUNTIF(HRDV,$D18)&gt;=1),TACHES!X16,"")</f>
        <v/>
      </c>
      <c r="Z18" s="32" t="str">
        <f>IF(AND((COUNTIF(JRDV,Z$4)&gt;=1),COUNTIF(HRDV,$D18)&gt;=1),TACHES!Y16,"")</f>
        <v/>
      </c>
      <c r="AA18" s="32" t="str">
        <f>IF(AND((COUNTIF(JRDV,AA$4)&gt;=1),COUNTIF(HRDV,$D18)&gt;=1),TACHES!Z16,"")</f>
        <v/>
      </c>
      <c r="AB18" s="32" t="str">
        <f>IF(AND((COUNTIF(JRDV,AB$4)&gt;=1),COUNTIF(HRDV,$D18)&gt;=1),TACHES!AA16,"")</f>
        <v/>
      </c>
      <c r="AC18" s="32" t="str">
        <f>IF(AND((COUNTIF(JRDV,AC$4)&gt;=1),COUNTIF(HRDV,$D18)&gt;=1),TACHES!AB16,"")</f>
        <v/>
      </c>
      <c r="AD18" s="32" t="str">
        <f>IF(AND((COUNTIF(JRDV,AD$4)&gt;=1),COUNTIF(HRDV,$D18)&gt;=1),TACHES!AC16,"")</f>
        <v/>
      </c>
      <c r="AE18" s="32" t="str">
        <f>IF(AND((COUNTIF(JRDV,AE$4)&gt;=1),COUNTIF(HRDV,$D18)&gt;=1),TACHES!AD16,"")</f>
        <v/>
      </c>
      <c r="AF18" s="32" t="str">
        <f>IF(AND((COUNTIF(JRDV,AF$4)&gt;=1),COUNTIF(HRDV,$D18)&gt;=1),TACHES!AE16,"")</f>
        <v/>
      </c>
      <c r="AG18" s="32" t="str">
        <f>IF(AND((COUNTIF(JRDV,AG$4)&gt;=1),COUNTIF(HRDV,$D18)&gt;=1),TACHES!AF16,"")</f>
        <v/>
      </c>
      <c r="AH18" s="32" t="str">
        <f>IF(AND((COUNTIF(JRDV,AH$4)&gt;=1),COUNTIF(HRDV,$D18)&gt;=1),TACHES!AG16,"")</f>
        <v/>
      </c>
      <c r="AI18" s="32" t="str">
        <f>IF(AND((COUNTIF(JRDV,AI$4)&gt;=1),COUNTIF(HRDV,$D18)&gt;=1),TACHES!AH16,"")</f>
        <v/>
      </c>
    </row>
    <row r="19" spans="3:35" ht="34.5" customHeight="1" thickBot="1" x14ac:dyDescent="0.35">
      <c r="D19" s="28">
        <v>0.60416666666666696</v>
      </c>
      <c r="E19" s="32" t="str">
        <f>IF(AND((COUNTIF(JRDV,E$4)&gt;=1),COUNTIF(HRDV,$D19)&gt;=1),TACHES!D17,"")</f>
        <v/>
      </c>
      <c r="F19" s="32" t="str">
        <f>IF(AND((COUNTIF(JRDV,F$4)&gt;=1),COUNTIF(HRDV,$D19)&gt;=1),TACHES!E17,"")</f>
        <v/>
      </c>
      <c r="G19" s="32" t="str">
        <f>IF(AND((COUNTIF(JRDV,G$4)&gt;=1),COUNTIF(HRDV,$D19)&gt;=1),TACHES!F17,"")</f>
        <v/>
      </c>
      <c r="H19" s="32" t="str">
        <f>IF(AND((COUNTIF(JRDV,H$4)&gt;=1),COUNTIF(HRDV,$D19)&gt;=1),TACHES!G17,"")</f>
        <v/>
      </c>
      <c r="I19" s="32" t="str">
        <f>IF(AND((COUNTIF(JRDV,I$4)&gt;=1),COUNTIF(HRDV,$D19)&gt;=1),TACHES!H17,"")</f>
        <v/>
      </c>
      <c r="J19" s="32" t="str">
        <f>IF(AND((COUNTIF(JRDV,J$4)&gt;=1),COUNTIF(HRDV,$D19)&gt;=1),TACHES!I17,"")</f>
        <v/>
      </c>
      <c r="K19" s="32" t="str">
        <f>IF(AND((COUNTIF(JRDV,K$4)&gt;=1),COUNTIF(HRDV,$D19)&gt;=1),TACHES!J17,"")</f>
        <v/>
      </c>
      <c r="L19" s="32" t="str">
        <f>IF(AND((COUNTIF(JRDV,L$4)&gt;=1),COUNTIF(HRDV,$D19)&gt;=1),TACHES!K17,"")</f>
        <v/>
      </c>
      <c r="M19" s="32" t="str">
        <f>IF(AND((COUNTIF(JRDV,M$4)&gt;=1),COUNTIF(HRDV,$D19)&gt;=1),TACHES!L17,"")</f>
        <v/>
      </c>
      <c r="N19" s="32" t="str">
        <f>IF(AND((COUNTIF(JRDV,N$4)&gt;=1),COUNTIF(HRDV,$D19)&gt;=1),TACHES!M17,"")</f>
        <v/>
      </c>
      <c r="O19" s="32" t="str">
        <f>IF(AND((COUNTIF(JRDV,O$4)&gt;=1),COUNTIF(HRDV,$D19)&gt;=1),TACHES!N17,"")</f>
        <v/>
      </c>
      <c r="P19" s="32" t="str">
        <f>IF(AND((COUNTIF(JRDV,P$4)&gt;=1),COUNTIF(HRDV,$D19)&gt;=1),TACHES!O17,"")</f>
        <v/>
      </c>
      <c r="Q19" s="32" t="str">
        <f>IF(AND((COUNTIF(JRDV,Q$4)&gt;=1),COUNTIF(HRDV,$D19)&gt;=1),TACHES!P17,"")</f>
        <v/>
      </c>
      <c r="R19" s="32" t="str">
        <f>IF(AND((COUNTIF(JRDV,R$4)&gt;=1),COUNTIF(HRDV,$D19)&gt;=1),TACHES!Q17,"")</f>
        <v/>
      </c>
      <c r="S19" s="32" t="str">
        <f>IF(AND((COUNTIF(JRDV,S$4)&gt;=1),COUNTIF(HRDV,$D19)&gt;=1),TACHES!R17,"")</f>
        <v/>
      </c>
      <c r="T19" s="32" t="str">
        <f>IF(AND((COUNTIF(JRDV,T$4)&gt;=1),COUNTIF(HRDV,$D19)&gt;=1),TACHES!S17,"")</f>
        <v/>
      </c>
      <c r="U19" s="32" t="str">
        <f>IF(AND((COUNTIF(JRDV,U$4)&gt;=1),COUNTIF(HRDV,$D19)&gt;=1),TACHES!T17,"")</f>
        <v/>
      </c>
      <c r="V19" s="32" t="str">
        <f>IF(AND((COUNTIF(JRDV,V$4)&gt;=1),COUNTIF(HRDV,$D19)&gt;=1),TACHES!U17,"")</f>
        <v/>
      </c>
      <c r="W19" s="32" t="str">
        <f>IF(AND((COUNTIF(JRDV,W$4)&gt;=1),COUNTIF(HRDV,$D19)&gt;=1),TACHES!V17,"")</f>
        <v/>
      </c>
      <c r="X19" s="32" t="str">
        <f>IF(AND((COUNTIF(JRDV,X$4)&gt;=1),COUNTIF(HRDV,$D19)&gt;=1),TACHES!W17,"")</f>
        <v/>
      </c>
      <c r="Y19" s="32" t="str">
        <f>IF(AND((COUNTIF(JRDV,Y$4)&gt;=1),COUNTIF(HRDV,$D19)&gt;=1),TACHES!X17,"")</f>
        <v/>
      </c>
      <c r="Z19" s="32" t="str">
        <f>IF(AND((COUNTIF(JRDV,Z$4)&gt;=1),COUNTIF(HRDV,$D19)&gt;=1),TACHES!Y17,"")</f>
        <v/>
      </c>
      <c r="AA19" s="32" t="str">
        <f>IF(AND((COUNTIF(JRDV,AA$4)&gt;=1),COUNTIF(HRDV,$D19)&gt;=1),TACHES!Z17,"")</f>
        <v/>
      </c>
      <c r="AB19" s="32" t="str">
        <f>IF(AND((COUNTIF(JRDV,AB$4)&gt;=1),COUNTIF(HRDV,$D19)&gt;=1),TACHES!AA17,"")</f>
        <v/>
      </c>
      <c r="AC19" s="32" t="str">
        <f>IF(AND((COUNTIF(JRDV,AC$4)&gt;=1),COUNTIF(HRDV,$D19)&gt;=1),TACHES!AB17,"")</f>
        <v/>
      </c>
      <c r="AD19" s="32" t="str">
        <f>IF(AND((COUNTIF(JRDV,AD$4)&gt;=1),COUNTIF(HRDV,$D19)&gt;=1),TACHES!AC17,"")</f>
        <v/>
      </c>
      <c r="AE19" s="32" t="str">
        <f>IF(AND((COUNTIF(JRDV,AE$4)&gt;=1),COUNTIF(HRDV,$D19)&gt;=1),TACHES!AD17,"")</f>
        <v/>
      </c>
      <c r="AF19" s="32" t="str">
        <f>IF(AND((COUNTIF(JRDV,AF$4)&gt;=1),COUNTIF(HRDV,$D19)&gt;=1),TACHES!AE17,"")</f>
        <v/>
      </c>
      <c r="AG19" s="32" t="str">
        <f>IF(AND((COUNTIF(JRDV,AG$4)&gt;=1),COUNTIF(HRDV,$D19)&gt;=1),TACHES!AF17,"")</f>
        <v/>
      </c>
      <c r="AH19" s="32" t="str">
        <f>IF(AND((COUNTIF(JRDV,AH$4)&gt;=1),COUNTIF(HRDV,$D19)&gt;=1),TACHES!AG17,"")</f>
        <v/>
      </c>
      <c r="AI19" s="32" t="str">
        <f>IF(AND((COUNTIF(JRDV,AI$4)&gt;=1),COUNTIF(HRDV,$D19)&gt;=1),TACHES!AH17,"")</f>
        <v/>
      </c>
    </row>
    <row r="20" spans="3:35" ht="34.5" customHeight="1" thickBot="1" x14ac:dyDescent="0.35">
      <c r="D20" s="28">
        <v>0.625</v>
      </c>
      <c r="E20" s="32" t="str">
        <f>IF(AND((COUNTIF(JRDV,E$4)&gt;=1),COUNTIF(HRDV,$D20)&gt;=1),TACHES!D18,"")</f>
        <v/>
      </c>
      <c r="F20" s="32" t="str">
        <f>IF(AND((COUNTIF(JRDV,F$4)&gt;=1),COUNTIF(HRDV,$D20)&gt;=1),TACHES!E18,"")</f>
        <v/>
      </c>
      <c r="G20" s="32" t="str">
        <f>IF(AND((COUNTIF(JRDV,G$4)&gt;=1),COUNTIF(HRDV,$D20)&gt;=1),TACHES!F18,"")</f>
        <v/>
      </c>
      <c r="H20" s="32" t="str">
        <f>IF(AND((COUNTIF(JRDV,H$4)&gt;=1),COUNTIF(HRDV,$D20)&gt;=1),TACHES!G18,"")</f>
        <v/>
      </c>
      <c r="I20" s="32" t="str">
        <f>IF(AND((COUNTIF(JRDV,I$4)&gt;=1),COUNTIF(HRDV,$D20)&gt;=1),TACHES!H18,"")</f>
        <v/>
      </c>
      <c r="J20" s="32" t="str">
        <f>IF(AND((COUNTIF(JRDV,J$4)&gt;=1),COUNTIF(HRDV,$D20)&gt;=1),TACHES!I18,"")</f>
        <v/>
      </c>
      <c r="K20" s="32" t="str">
        <f>IF(AND((COUNTIF(JRDV,K$4)&gt;=1),COUNTIF(HRDV,$D20)&gt;=1),TACHES!J18,"")</f>
        <v/>
      </c>
      <c r="L20" s="32" t="str">
        <f>IF(AND((COUNTIF(JRDV,L$4)&gt;=1),COUNTIF(HRDV,$D20)&gt;=1),TACHES!K18,"")</f>
        <v/>
      </c>
      <c r="M20" s="32" t="str">
        <f>IF(AND((COUNTIF(JRDV,M$4)&gt;=1),COUNTIF(HRDV,$D20)&gt;=1),TACHES!L18,"")</f>
        <v/>
      </c>
      <c r="N20" s="32" t="str">
        <f>IF(AND((COUNTIF(JRDV,N$4)&gt;=1),COUNTIF(HRDV,$D20)&gt;=1),TACHES!M18,"")</f>
        <v/>
      </c>
      <c r="O20" s="32" t="str">
        <f>IF(AND((COUNTIF(JRDV,O$4)&gt;=1),COUNTIF(HRDV,$D20)&gt;=1),TACHES!N18,"")</f>
        <v/>
      </c>
      <c r="P20" s="32" t="str">
        <f>IF(AND((COUNTIF(JRDV,P$4)&gt;=1),COUNTIF(HRDV,$D20)&gt;=1),TACHES!O18,"")</f>
        <v/>
      </c>
      <c r="Q20" s="32" t="str">
        <f>IF(AND((COUNTIF(JRDV,Q$4)&gt;=1),COUNTIF(HRDV,$D20)&gt;=1),TACHES!P18,"")</f>
        <v/>
      </c>
      <c r="R20" s="32" t="str">
        <f>IF(AND((COUNTIF(JRDV,R$4)&gt;=1),COUNTIF(HRDV,$D20)&gt;=1),TACHES!Q18,"")</f>
        <v/>
      </c>
      <c r="S20" s="32" t="str">
        <f>IF(AND((COUNTIF(JRDV,S$4)&gt;=1),COUNTIF(HRDV,$D20)&gt;=1),TACHES!R18,"")</f>
        <v/>
      </c>
      <c r="T20" s="32" t="str">
        <f>IF(AND((COUNTIF(JRDV,T$4)&gt;=1),COUNTIF(HRDV,$D20)&gt;=1),TACHES!S18,"")</f>
        <v/>
      </c>
      <c r="U20" s="32" t="str">
        <f>IF(AND((COUNTIF(JRDV,U$4)&gt;=1),COUNTIF(HRDV,$D20)&gt;=1),TACHES!T18,"")</f>
        <v/>
      </c>
      <c r="V20" s="32" t="str">
        <f>IF(AND((COUNTIF(JRDV,V$4)&gt;=1),COUNTIF(HRDV,$D20)&gt;=1),TACHES!U18,"")</f>
        <v/>
      </c>
      <c r="W20" s="32" t="str">
        <f>IF(AND((COUNTIF(JRDV,W$4)&gt;=1),COUNTIF(HRDV,$D20)&gt;=1),TACHES!V18,"")</f>
        <v/>
      </c>
      <c r="X20" s="32" t="str">
        <f>IF(AND((COUNTIF(JRDV,X$4)&gt;=1),COUNTIF(HRDV,$D20)&gt;=1),TACHES!W18,"")</f>
        <v/>
      </c>
      <c r="Y20" s="32" t="str">
        <f>IF(AND((COUNTIF(JRDV,Y$4)&gt;=1),COUNTIF(HRDV,$D20)&gt;=1),TACHES!X18,"")</f>
        <v/>
      </c>
      <c r="Z20" s="32" t="str">
        <f>IF(AND((COUNTIF(JRDV,Z$4)&gt;=1),COUNTIF(HRDV,$D20)&gt;=1),TACHES!Y18,"")</f>
        <v/>
      </c>
      <c r="AA20" s="32" t="str">
        <f>IF(AND((COUNTIF(JRDV,AA$4)&gt;=1),COUNTIF(HRDV,$D20)&gt;=1),TACHES!Z18,"")</f>
        <v/>
      </c>
      <c r="AB20" s="32" t="str">
        <f>IF(AND((COUNTIF(JRDV,AB$4)&gt;=1),COUNTIF(HRDV,$D20)&gt;=1),TACHES!AA18,"")</f>
        <v/>
      </c>
      <c r="AC20" s="32" t="str">
        <f>IF(AND((COUNTIF(JRDV,AC$4)&gt;=1),COUNTIF(HRDV,$D20)&gt;=1),TACHES!AB18,"")</f>
        <v/>
      </c>
      <c r="AD20" s="32" t="str">
        <f>IF(AND((COUNTIF(JRDV,AD$4)&gt;=1),COUNTIF(HRDV,$D20)&gt;=1),TACHES!AC18,"")</f>
        <v/>
      </c>
      <c r="AE20" s="32" t="str">
        <f>IF(AND((COUNTIF(JRDV,AE$4)&gt;=1),COUNTIF(HRDV,$D20)&gt;=1),TACHES!AD18,"")</f>
        <v/>
      </c>
      <c r="AF20" s="32" t="str">
        <f>IF(AND((COUNTIF(JRDV,AF$4)&gt;=1),COUNTIF(HRDV,$D20)&gt;=1),TACHES!AE18,"")</f>
        <v/>
      </c>
      <c r="AG20" s="32" t="str">
        <f>IF(AND((COUNTIF(JRDV,AG$4)&gt;=1),COUNTIF(HRDV,$D20)&gt;=1),TACHES!AF18,"")</f>
        <v/>
      </c>
      <c r="AH20" s="32" t="str">
        <f>IF(AND((COUNTIF(JRDV,AH$4)&gt;=1),COUNTIF(HRDV,$D20)&gt;=1),TACHES!AG18,"")</f>
        <v/>
      </c>
      <c r="AI20" s="32" t="str">
        <f>IF(AND((COUNTIF(JRDV,AI$4)&gt;=1),COUNTIF(HRDV,$D20)&gt;=1),TACHES!AH18,"")</f>
        <v/>
      </c>
    </row>
    <row r="21" spans="3:35" ht="34.5" customHeight="1" thickBot="1" x14ac:dyDescent="0.35">
      <c r="D21" s="28">
        <v>0.64583333333333404</v>
      </c>
      <c r="E21" s="32" t="str">
        <f>IF(AND((COUNTIF(JRDV,E$4)&gt;=1),COUNTIF(HRDV,$D21)&gt;=1),TACHES!D19,"")</f>
        <v/>
      </c>
      <c r="F21" s="32" t="str">
        <f>IF(AND((COUNTIF(JRDV,F$4)&gt;=1),COUNTIF(HRDV,$D21)&gt;=1),TACHES!E19,"")</f>
        <v/>
      </c>
      <c r="G21" s="32" t="str">
        <f>IF(AND((COUNTIF(JRDV,G$4)&gt;=1),COUNTIF(HRDV,$D21)&gt;=1),TACHES!F19,"")</f>
        <v/>
      </c>
      <c r="H21" s="32" t="str">
        <f>IF(AND((COUNTIF(JRDV,H$4)&gt;=1),COUNTIF(HRDV,$D21)&gt;=1),TACHES!G19,"")</f>
        <v/>
      </c>
      <c r="I21" s="32" t="str">
        <f>IF(AND((COUNTIF(JRDV,I$4)&gt;=1),COUNTIF(HRDV,$D21)&gt;=1),TACHES!H19,"")</f>
        <v/>
      </c>
      <c r="J21" s="32" t="str">
        <f>IF(AND((COUNTIF(JRDV,J$4)&gt;=1),COUNTIF(HRDV,$D21)&gt;=1),TACHES!I19,"")</f>
        <v/>
      </c>
      <c r="K21" s="32" t="str">
        <f>IF(AND((COUNTIF(JRDV,K$4)&gt;=1),COUNTIF(HRDV,$D21)&gt;=1),TACHES!J19,"")</f>
        <v/>
      </c>
      <c r="L21" s="32" t="str">
        <f>IF(AND((COUNTIF(JRDV,L$4)&gt;=1),COUNTIF(HRDV,$D21)&gt;=1),TACHES!K19,"")</f>
        <v/>
      </c>
      <c r="M21" s="32" t="str">
        <f>IF(AND((COUNTIF(JRDV,M$4)&gt;=1),COUNTIF(HRDV,$D21)&gt;=1),TACHES!L19,"")</f>
        <v/>
      </c>
      <c r="N21" s="32" t="str">
        <f>IF(AND((COUNTIF(JRDV,N$4)&gt;=1),COUNTIF(HRDV,$D21)&gt;=1),TACHES!M19,"")</f>
        <v/>
      </c>
      <c r="O21" s="32" t="str">
        <f>IF(AND((COUNTIF(JRDV,O$4)&gt;=1),COUNTIF(HRDV,$D21)&gt;=1),TACHES!N19,"")</f>
        <v/>
      </c>
      <c r="P21" s="32" t="str">
        <f>IF(AND((COUNTIF(JRDV,P$4)&gt;=1),COUNTIF(HRDV,$D21)&gt;=1),TACHES!O19,"")</f>
        <v/>
      </c>
      <c r="Q21" s="32" t="str">
        <f>IF(AND((COUNTIF(JRDV,Q$4)&gt;=1),COUNTIF(HRDV,$D21)&gt;=1),TACHES!P19,"")</f>
        <v/>
      </c>
      <c r="R21" s="32" t="str">
        <f>IF(AND((COUNTIF(JRDV,R$4)&gt;=1),COUNTIF(HRDV,$D21)&gt;=1),TACHES!Q19,"")</f>
        <v/>
      </c>
      <c r="S21" s="32" t="str">
        <f>IF(AND((COUNTIF(JRDV,S$4)&gt;=1),COUNTIF(HRDV,$D21)&gt;=1),TACHES!R19,"")</f>
        <v/>
      </c>
      <c r="T21" s="32" t="str">
        <f>IF(AND((COUNTIF(JRDV,T$4)&gt;=1),COUNTIF(HRDV,$D21)&gt;=1),TACHES!S19,"")</f>
        <v/>
      </c>
      <c r="U21" s="32" t="str">
        <f>IF(AND((COUNTIF(JRDV,U$4)&gt;=1),COUNTIF(HRDV,$D21)&gt;=1),TACHES!T19,"")</f>
        <v/>
      </c>
      <c r="V21" s="32" t="str">
        <f>IF(AND((COUNTIF(JRDV,V$4)&gt;=1),COUNTIF(HRDV,$D21)&gt;=1),TACHES!U19,"")</f>
        <v/>
      </c>
      <c r="W21" s="32" t="str">
        <f>IF(AND((COUNTIF(JRDV,W$4)&gt;=1),COUNTIF(HRDV,$D21)&gt;=1),TACHES!V19,"")</f>
        <v/>
      </c>
      <c r="X21" s="32" t="str">
        <f>IF(AND((COUNTIF(JRDV,X$4)&gt;=1),COUNTIF(HRDV,$D21)&gt;=1),TACHES!W19,"")</f>
        <v/>
      </c>
      <c r="Y21" s="32" t="str">
        <f>IF(AND((COUNTIF(JRDV,Y$4)&gt;=1),COUNTIF(HRDV,$D21)&gt;=1),TACHES!X19,"")</f>
        <v/>
      </c>
      <c r="Z21" s="32" t="str">
        <f>IF(AND((COUNTIF(JRDV,Z$4)&gt;=1),COUNTIF(HRDV,$D21)&gt;=1),TACHES!Y19,"")</f>
        <v/>
      </c>
      <c r="AA21" s="32" t="str">
        <f>IF(AND((COUNTIF(JRDV,AA$4)&gt;=1),COUNTIF(HRDV,$D21)&gt;=1),TACHES!Z19,"")</f>
        <v/>
      </c>
      <c r="AB21" s="32" t="str">
        <f>IF(AND((COUNTIF(JRDV,AB$4)&gt;=1),COUNTIF(HRDV,$D21)&gt;=1),TACHES!AA19,"")</f>
        <v/>
      </c>
      <c r="AC21" s="32" t="str">
        <f>IF(AND((COUNTIF(JRDV,AC$4)&gt;=1),COUNTIF(HRDV,$D21)&gt;=1),TACHES!AB19,"")</f>
        <v/>
      </c>
      <c r="AD21" s="32" t="str">
        <f>IF(AND((COUNTIF(JRDV,AD$4)&gt;=1),COUNTIF(HRDV,$D21)&gt;=1),TACHES!AC19,"")</f>
        <v/>
      </c>
      <c r="AE21" s="32" t="str">
        <f>IF(AND((COUNTIF(JRDV,AE$4)&gt;=1),COUNTIF(HRDV,$D21)&gt;=1),TACHES!AD19,"")</f>
        <v/>
      </c>
      <c r="AF21" s="32" t="str">
        <f>IF(AND((COUNTIF(JRDV,AF$4)&gt;=1),COUNTIF(HRDV,$D21)&gt;=1),TACHES!AE19,"")</f>
        <v/>
      </c>
      <c r="AG21" s="32" t="str">
        <f>IF(AND((COUNTIF(JRDV,AG$4)&gt;=1),COUNTIF(HRDV,$D21)&gt;=1),TACHES!AF19,"")</f>
        <v/>
      </c>
      <c r="AH21" s="32" t="str">
        <f>IF(AND((COUNTIF(JRDV,AH$4)&gt;=1),COUNTIF(HRDV,$D21)&gt;=1),TACHES!AG19,"")</f>
        <v/>
      </c>
      <c r="AI21" s="32" t="str">
        <f>IF(AND((COUNTIF(JRDV,AI$4)&gt;=1),COUNTIF(HRDV,$D21)&gt;=1),TACHES!AH19,"")</f>
        <v/>
      </c>
    </row>
    <row r="22" spans="3:35" ht="34.5" customHeight="1" thickBot="1" x14ac:dyDescent="0.35">
      <c r="D22" s="28">
        <v>0.66666666666666696</v>
      </c>
      <c r="E22" s="32" t="str">
        <f>IF(AND((COUNTIF(JRDV,E$4)&gt;=1),COUNTIF(HRDV,$D22)&gt;=1),TACHES!D20,"")</f>
        <v/>
      </c>
      <c r="F22" s="32" t="str">
        <f>IF(AND((COUNTIF(JRDV,F$4)&gt;=1),COUNTIF(HRDV,$D22)&gt;=1),TACHES!E20,"")</f>
        <v/>
      </c>
      <c r="G22" s="32" t="str">
        <f>IF(AND((COUNTIF(JRDV,G$4)&gt;=1),COUNTIF(HRDV,$D22)&gt;=1),TACHES!F20,"")</f>
        <v/>
      </c>
      <c r="H22" s="32" t="str">
        <f>IF(AND((COUNTIF(JRDV,H$4)&gt;=1),COUNTIF(HRDV,$D22)&gt;=1),TACHES!G20,"")</f>
        <v/>
      </c>
      <c r="I22" s="32" t="str">
        <f>IF(AND((COUNTIF(JRDV,I$4)&gt;=1),COUNTIF(HRDV,$D22)&gt;=1),TACHES!H20,"")</f>
        <v/>
      </c>
      <c r="J22" s="32" t="str">
        <f>IF(AND((COUNTIF(JRDV,J$4)&gt;=1),COUNTIF(HRDV,$D22)&gt;=1),TACHES!I20,"")</f>
        <v/>
      </c>
      <c r="K22" s="32" t="str">
        <f>IF(AND((COUNTIF(JRDV,K$4)&gt;=1),COUNTIF(HRDV,$D22)&gt;=1),TACHES!J20,"")</f>
        <v/>
      </c>
      <c r="L22" s="32" t="str">
        <f>IF(AND((COUNTIF(JRDV,L$4)&gt;=1),COUNTIF(HRDV,$D22)&gt;=1),TACHES!K20,"")</f>
        <v/>
      </c>
      <c r="M22" s="32" t="str">
        <f>IF(AND((COUNTIF(JRDV,M$4)&gt;=1),COUNTIF(HRDV,$D22)&gt;=1),TACHES!L20,"")</f>
        <v/>
      </c>
      <c r="N22" s="32" t="str">
        <f>IF(AND((COUNTIF(JRDV,N$4)&gt;=1),COUNTIF(HRDV,$D22)&gt;=1),TACHES!M20,"")</f>
        <v/>
      </c>
      <c r="O22" s="32" t="str">
        <f>IF(AND((COUNTIF(JRDV,O$4)&gt;=1),COUNTIF(HRDV,$D22)&gt;=1),TACHES!N20,"")</f>
        <v/>
      </c>
      <c r="P22" s="32" t="str">
        <f>IF(AND((COUNTIF(JRDV,P$4)&gt;=1),COUNTIF(HRDV,$D22)&gt;=1),TACHES!O20,"")</f>
        <v/>
      </c>
      <c r="Q22" s="32" t="str">
        <f>IF(AND((COUNTIF(JRDV,Q$4)&gt;=1),COUNTIF(HRDV,$D22)&gt;=1),TACHES!P20,"")</f>
        <v/>
      </c>
      <c r="R22" s="32" t="str">
        <f>IF(AND((COUNTIF(JRDV,R$4)&gt;=1),COUNTIF(HRDV,$D22)&gt;=1),TACHES!Q20,"")</f>
        <v/>
      </c>
      <c r="S22" s="32" t="str">
        <f>IF(AND((COUNTIF(JRDV,S$4)&gt;=1),COUNTIF(HRDV,$D22)&gt;=1),TACHES!R20,"")</f>
        <v/>
      </c>
      <c r="T22" s="32" t="str">
        <f>IF(AND((COUNTIF(JRDV,T$4)&gt;=1),COUNTIF(HRDV,$D22)&gt;=1),TACHES!S20,"")</f>
        <v/>
      </c>
      <c r="U22" s="32" t="str">
        <f>IF(AND((COUNTIF(JRDV,U$4)&gt;=1),COUNTIF(HRDV,$D22)&gt;=1),TACHES!T20,"")</f>
        <v/>
      </c>
      <c r="V22" s="32" t="str">
        <f>IF(AND((COUNTIF(JRDV,V$4)&gt;=1),COUNTIF(HRDV,$D22)&gt;=1),TACHES!U20,"")</f>
        <v/>
      </c>
      <c r="W22" s="32" t="str">
        <f>IF(AND((COUNTIF(JRDV,W$4)&gt;=1),COUNTIF(HRDV,$D22)&gt;=1),TACHES!V20,"")</f>
        <v/>
      </c>
      <c r="X22" s="32" t="str">
        <f>IF(AND((COUNTIF(JRDV,X$4)&gt;=1),COUNTIF(HRDV,$D22)&gt;=1),TACHES!W20,"")</f>
        <v/>
      </c>
      <c r="Y22" s="32" t="str">
        <f>IF(AND((COUNTIF(JRDV,Y$4)&gt;=1),COUNTIF(HRDV,$D22)&gt;=1),TACHES!X20,"")</f>
        <v/>
      </c>
      <c r="Z22" s="32" t="str">
        <f>IF(AND((COUNTIF(JRDV,Z$4)&gt;=1),COUNTIF(HRDV,$D22)&gt;=1),TACHES!Y20,"")</f>
        <v/>
      </c>
      <c r="AA22" s="32" t="str">
        <f>IF(AND((COUNTIF(JRDV,AA$4)&gt;=1),COUNTIF(HRDV,$D22)&gt;=1),TACHES!Z20,"")</f>
        <v/>
      </c>
      <c r="AB22" s="32" t="str">
        <f>IF(AND((COUNTIF(JRDV,AB$4)&gt;=1),COUNTIF(HRDV,$D22)&gt;=1),TACHES!AA20,"")</f>
        <v/>
      </c>
      <c r="AC22" s="32" t="str">
        <f>IF(AND((COUNTIF(JRDV,AC$4)&gt;=1),COUNTIF(HRDV,$D22)&gt;=1),TACHES!AB20,"")</f>
        <v/>
      </c>
      <c r="AD22" s="32" t="str">
        <f>IF(AND((COUNTIF(JRDV,AD$4)&gt;=1),COUNTIF(HRDV,$D22)&gt;=1),TACHES!AC20,"")</f>
        <v/>
      </c>
      <c r="AE22" s="32" t="str">
        <f>IF(AND((COUNTIF(JRDV,AE$4)&gt;=1),COUNTIF(HRDV,$D22)&gt;=1),TACHES!AD20,"")</f>
        <v/>
      </c>
      <c r="AF22" s="32" t="str">
        <f>IF(AND((COUNTIF(JRDV,AF$4)&gt;=1),COUNTIF(HRDV,$D22)&gt;=1),TACHES!AE20,"")</f>
        <v/>
      </c>
      <c r="AG22" s="32" t="str">
        <f>IF(AND((COUNTIF(JRDV,AG$4)&gt;=1),COUNTIF(HRDV,$D22)&gt;=1),TACHES!AF20,"")</f>
        <v/>
      </c>
      <c r="AH22" s="32" t="str">
        <f>IF(AND((COUNTIF(JRDV,AH$4)&gt;=1),COUNTIF(HRDV,$D22)&gt;=1),TACHES!AG20,"")</f>
        <v/>
      </c>
      <c r="AI22" s="32" t="str">
        <f>IF(AND((COUNTIF(JRDV,AI$4)&gt;=1),COUNTIF(HRDV,$D22)&gt;=1),TACHES!AH20,"")</f>
        <v/>
      </c>
    </row>
    <row r="23" spans="3:35" ht="34.5" customHeight="1" thickBot="1" x14ac:dyDescent="0.35">
      <c r="D23" s="28">
        <v>0.6875</v>
      </c>
      <c r="E23" s="32" t="str">
        <f>IF(AND((COUNTIF(JRDV,E$4)&gt;=1),COUNTIF(HRDV,$D23)&gt;=1),TACHES!D21,"")</f>
        <v/>
      </c>
      <c r="F23" s="32" t="str">
        <f>IF(AND((COUNTIF(JRDV,F$4)&gt;=1),COUNTIF(HRDV,$D23)&gt;=1),TACHES!E21,"")</f>
        <v/>
      </c>
      <c r="G23" s="32" t="str">
        <f>IF(AND((COUNTIF(JRDV,G$4)&gt;=1),COUNTIF(HRDV,$D23)&gt;=1),TACHES!F21,"")</f>
        <v/>
      </c>
      <c r="H23" s="32" t="str">
        <f>IF(AND((COUNTIF(JRDV,H$4)&gt;=1),COUNTIF(HRDV,$D23)&gt;=1),TACHES!G21,"")</f>
        <v/>
      </c>
      <c r="I23" s="32" t="str">
        <f>IF(AND((COUNTIF(JRDV,I$4)&gt;=1),COUNTIF(HRDV,$D23)&gt;=1),TACHES!H21,"")</f>
        <v/>
      </c>
      <c r="J23" s="32" t="str">
        <f>IF(AND((COUNTIF(JRDV,J$4)&gt;=1),COUNTIF(HRDV,$D23)&gt;=1),TACHES!I21,"")</f>
        <v/>
      </c>
      <c r="K23" s="32" t="str">
        <f>IF(AND((COUNTIF(JRDV,K$4)&gt;=1),COUNTIF(HRDV,$D23)&gt;=1),TACHES!J21,"")</f>
        <v/>
      </c>
      <c r="L23" s="32" t="str">
        <f>IF(AND((COUNTIF(JRDV,L$4)&gt;=1),COUNTIF(HRDV,$D23)&gt;=1),TACHES!K21,"")</f>
        <v/>
      </c>
      <c r="M23" s="32" t="str">
        <f>IF(AND((COUNTIF(JRDV,M$4)&gt;=1),COUNTIF(HRDV,$D23)&gt;=1),TACHES!L21,"")</f>
        <v/>
      </c>
      <c r="N23" s="32" t="str">
        <f>IF(AND((COUNTIF(JRDV,N$4)&gt;=1),COUNTIF(HRDV,$D23)&gt;=1),TACHES!M21,"")</f>
        <v/>
      </c>
      <c r="O23" s="32" t="str">
        <f>IF(AND((COUNTIF(JRDV,O$4)&gt;=1),COUNTIF(HRDV,$D23)&gt;=1),TACHES!N21,"")</f>
        <v/>
      </c>
      <c r="P23" s="32" t="str">
        <f>IF(AND((COUNTIF(JRDV,P$4)&gt;=1),COUNTIF(HRDV,$D23)&gt;=1),TACHES!O21,"")</f>
        <v/>
      </c>
      <c r="Q23" s="32" t="str">
        <f>IF(AND((COUNTIF(JRDV,Q$4)&gt;=1),COUNTIF(HRDV,$D23)&gt;=1),TACHES!P21,"")</f>
        <v/>
      </c>
      <c r="R23" s="32" t="str">
        <f>IF(AND((COUNTIF(JRDV,R$4)&gt;=1),COUNTIF(HRDV,$D23)&gt;=1),TACHES!Q21,"")</f>
        <v/>
      </c>
      <c r="S23" s="32" t="str">
        <f>IF(AND((COUNTIF(JRDV,S$4)&gt;=1),COUNTIF(HRDV,$D23)&gt;=1),TACHES!R21,"")</f>
        <v/>
      </c>
      <c r="T23" s="32" t="str">
        <f>IF(AND((COUNTIF(JRDV,T$4)&gt;=1),COUNTIF(HRDV,$D23)&gt;=1),TACHES!S21,"")</f>
        <v/>
      </c>
      <c r="U23" s="32" t="str">
        <f>IF(AND((COUNTIF(JRDV,U$4)&gt;=1),COUNTIF(HRDV,$D23)&gt;=1),TACHES!T21,"")</f>
        <v/>
      </c>
      <c r="V23" s="32" t="str">
        <f>IF(AND((COUNTIF(JRDV,V$4)&gt;=1),COUNTIF(HRDV,$D23)&gt;=1),TACHES!U21,"")</f>
        <v/>
      </c>
      <c r="W23" s="32" t="str">
        <f>IF(AND((COUNTIF(JRDV,W$4)&gt;=1),COUNTIF(HRDV,$D23)&gt;=1),TACHES!V21,"")</f>
        <v/>
      </c>
      <c r="X23" s="32" t="str">
        <f>IF(AND((COUNTIF(JRDV,X$4)&gt;=1),COUNTIF(HRDV,$D23)&gt;=1),TACHES!W21,"")</f>
        <v/>
      </c>
      <c r="Y23" s="32" t="str">
        <f>IF(AND((COUNTIF(JRDV,Y$4)&gt;=1),COUNTIF(HRDV,$D23)&gt;=1),TACHES!X21,"")</f>
        <v/>
      </c>
      <c r="Z23" s="32" t="str">
        <f>IF(AND((COUNTIF(JRDV,Z$4)&gt;=1),COUNTIF(HRDV,$D23)&gt;=1),TACHES!Y21,"")</f>
        <v/>
      </c>
      <c r="AA23" s="32" t="str">
        <f>IF(AND((COUNTIF(JRDV,AA$4)&gt;=1),COUNTIF(HRDV,$D23)&gt;=1),TACHES!Z21,"")</f>
        <v/>
      </c>
      <c r="AB23" s="32" t="str">
        <f>IF(AND((COUNTIF(JRDV,AB$4)&gt;=1),COUNTIF(HRDV,$D23)&gt;=1),TACHES!AA21,"")</f>
        <v/>
      </c>
      <c r="AC23" s="32" t="str">
        <f>IF(AND((COUNTIF(JRDV,AC$4)&gt;=1),COUNTIF(HRDV,$D23)&gt;=1),TACHES!AB21,"")</f>
        <v/>
      </c>
      <c r="AD23" s="32" t="str">
        <f>IF(AND((COUNTIF(JRDV,AD$4)&gt;=1),COUNTIF(HRDV,$D23)&gt;=1),TACHES!AC21,"")</f>
        <v/>
      </c>
      <c r="AE23" s="32" t="str">
        <f>IF(AND((COUNTIF(JRDV,AE$4)&gt;=1),COUNTIF(HRDV,$D23)&gt;=1),TACHES!AD21,"")</f>
        <v/>
      </c>
      <c r="AF23" s="32" t="str">
        <f>IF(AND((COUNTIF(JRDV,AF$4)&gt;=1),COUNTIF(HRDV,$D23)&gt;=1),TACHES!AE21,"")</f>
        <v/>
      </c>
      <c r="AG23" s="32" t="str">
        <f>IF(AND((COUNTIF(JRDV,AG$4)&gt;=1),COUNTIF(HRDV,$D23)&gt;=1),TACHES!AF21,"")</f>
        <v/>
      </c>
      <c r="AH23" s="32" t="str">
        <f>IF(AND((COUNTIF(JRDV,AH$4)&gt;=1),COUNTIF(HRDV,$D23)&gt;=1),TACHES!AG21,"")</f>
        <v/>
      </c>
      <c r="AI23" s="32" t="str">
        <f>IF(AND((COUNTIF(JRDV,AI$4)&gt;=1),COUNTIF(HRDV,$D23)&gt;=1),TACHES!AH21,"")</f>
        <v/>
      </c>
    </row>
    <row r="24" spans="3:35" ht="34.5" customHeight="1" thickBot="1" x14ac:dyDescent="0.35">
      <c r="D24" s="28">
        <v>0.70833333333333404</v>
      </c>
      <c r="E24" s="32" t="str">
        <f>IF(AND((COUNTIF(JRDV,E$4)&gt;=1),COUNTIF(HRDV,$D24)&gt;=1),TACHES!D22,"")</f>
        <v/>
      </c>
      <c r="F24" s="32" t="str">
        <f>IF(AND((COUNTIF(JRDV,F$4)&gt;=1),COUNTIF(HRDV,$D24)&gt;=1),TACHES!E22,"")</f>
        <v/>
      </c>
      <c r="G24" s="32" t="str">
        <f>IF(AND((COUNTIF(JRDV,G$4)&gt;=1),COUNTIF(HRDV,$D24)&gt;=1),TACHES!F22,"")</f>
        <v/>
      </c>
      <c r="H24" s="32" t="str">
        <f>IF(AND((COUNTIF(JRDV,H$4)&gt;=1),COUNTIF(HRDV,$D24)&gt;=1),TACHES!G22,"")</f>
        <v/>
      </c>
      <c r="I24" s="32" t="str">
        <f>IF(AND((COUNTIF(JRDV,I$4)&gt;=1),COUNTIF(HRDV,$D24)&gt;=1),TACHES!H22,"")</f>
        <v/>
      </c>
      <c r="J24" s="32" t="str">
        <f>IF(AND((COUNTIF(JRDV,J$4)&gt;=1),COUNTIF(HRDV,$D24)&gt;=1),TACHES!I22,"")</f>
        <v/>
      </c>
      <c r="K24" s="32" t="str">
        <f>IF(AND((COUNTIF(JRDV,K$4)&gt;=1),COUNTIF(HRDV,$D24)&gt;=1),TACHES!J22,"")</f>
        <v/>
      </c>
      <c r="L24" s="32" t="str">
        <f>IF(AND((COUNTIF(JRDV,L$4)&gt;=1),COUNTIF(HRDV,$D24)&gt;=1),TACHES!K22,"")</f>
        <v/>
      </c>
      <c r="M24" s="32" t="str">
        <f>IF(AND((COUNTIF(JRDV,M$4)&gt;=1),COUNTIF(HRDV,$D24)&gt;=1),TACHES!L22,"")</f>
        <v/>
      </c>
      <c r="N24" s="32" t="str">
        <f>IF(AND((COUNTIF(JRDV,N$4)&gt;=1),COUNTIF(HRDV,$D24)&gt;=1),TACHES!M22,"")</f>
        <v/>
      </c>
      <c r="O24" s="32" t="str">
        <f>IF(AND((COUNTIF(JRDV,O$4)&gt;=1),COUNTIF(HRDV,$D24)&gt;=1),TACHES!N22,"")</f>
        <v/>
      </c>
      <c r="P24" s="32" t="str">
        <f>IF(AND((COUNTIF(JRDV,P$4)&gt;=1),COUNTIF(HRDV,$D24)&gt;=1),TACHES!O22,"")</f>
        <v/>
      </c>
      <c r="Q24" s="32" t="str">
        <f>IF(AND((COUNTIF(JRDV,Q$4)&gt;=1),COUNTIF(HRDV,$D24)&gt;=1),TACHES!P22,"")</f>
        <v/>
      </c>
      <c r="R24" s="32" t="str">
        <f>IF(AND((COUNTIF(JRDV,R$4)&gt;=1),COUNTIF(HRDV,$D24)&gt;=1),TACHES!Q22,"")</f>
        <v/>
      </c>
      <c r="S24" s="32" t="str">
        <f>IF(AND((COUNTIF(JRDV,S$4)&gt;=1),COUNTIF(HRDV,$D24)&gt;=1),TACHES!R22,"")</f>
        <v/>
      </c>
      <c r="T24" s="32" t="str">
        <f>IF(AND((COUNTIF(JRDV,T$4)&gt;=1),COUNTIF(HRDV,$D24)&gt;=1),TACHES!S22,"")</f>
        <v/>
      </c>
      <c r="U24" s="32" t="str">
        <f>IF(AND((COUNTIF(JRDV,U$4)&gt;=1),COUNTIF(HRDV,$D24)&gt;=1),TACHES!T22,"")</f>
        <v/>
      </c>
      <c r="V24" s="32" t="str">
        <f>IF(AND((COUNTIF(JRDV,V$4)&gt;=1),COUNTIF(HRDV,$D24)&gt;=1),TACHES!U22,"")</f>
        <v/>
      </c>
      <c r="W24" s="32" t="str">
        <f>IF(AND((COUNTIF(JRDV,W$4)&gt;=1),COUNTIF(HRDV,$D24)&gt;=1),TACHES!V22,"")</f>
        <v/>
      </c>
      <c r="X24" s="32" t="str">
        <f>IF(AND((COUNTIF(JRDV,X$4)&gt;=1),COUNTIF(HRDV,$D24)&gt;=1),TACHES!W22,"")</f>
        <v/>
      </c>
      <c r="Y24" s="32" t="str">
        <f>IF(AND((COUNTIF(JRDV,Y$4)&gt;=1),COUNTIF(HRDV,$D24)&gt;=1),TACHES!X22,"")</f>
        <v/>
      </c>
      <c r="Z24" s="32" t="str">
        <f>IF(AND((COUNTIF(JRDV,Z$4)&gt;=1),COUNTIF(HRDV,$D24)&gt;=1),TACHES!Y22,"")</f>
        <v/>
      </c>
      <c r="AA24" s="32" t="str">
        <f>IF(AND((COUNTIF(JRDV,AA$4)&gt;=1),COUNTIF(HRDV,$D24)&gt;=1),TACHES!Z22,"")</f>
        <v/>
      </c>
      <c r="AB24" s="32" t="str">
        <f>IF(AND((COUNTIF(JRDV,AB$4)&gt;=1),COUNTIF(HRDV,$D24)&gt;=1),TACHES!AA22,"")</f>
        <v/>
      </c>
      <c r="AC24" s="32" t="str">
        <f>IF(AND((COUNTIF(JRDV,AC$4)&gt;=1),COUNTIF(HRDV,$D24)&gt;=1),TACHES!AB22,"")</f>
        <v/>
      </c>
      <c r="AD24" s="32" t="str">
        <f>IF(AND((COUNTIF(JRDV,AD$4)&gt;=1),COUNTIF(HRDV,$D24)&gt;=1),TACHES!AC22,"")</f>
        <v/>
      </c>
      <c r="AE24" s="32" t="str">
        <f>IF(AND((COUNTIF(JRDV,AE$4)&gt;=1),COUNTIF(HRDV,$D24)&gt;=1),TACHES!AD22,"")</f>
        <v/>
      </c>
      <c r="AF24" s="32" t="str">
        <f>IF(AND((COUNTIF(JRDV,AF$4)&gt;=1),COUNTIF(HRDV,$D24)&gt;=1),TACHES!AE22,"")</f>
        <v/>
      </c>
      <c r="AG24" s="32" t="str">
        <f>IF(AND((COUNTIF(JRDV,AG$4)&gt;=1),COUNTIF(HRDV,$D24)&gt;=1),TACHES!AF22,"")</f>
        <v/>
      </c>
      <c r="AH24" s="32" t="str">
        <f>IF(AND((COUNTIF(JRDV,AH$4)&gt;=1),COUNTIF(HRDV,$D24)&gt;=1),TACHES!AG22,"")</f>
        <v/>
      </c>
      <c r="AI24" s="32" t="str">
        <f>IF(AND((COUNTIF(JRDV,AI$4)&gt;=1),COUNTIF(HRDV,$D24)&gt;=1),TACHES!AH22,"")</f>
        <v/>
      </c>
    </row>
    <row r="25" spans="3:35" ht="34.5" customHeight="1" thickBot="1" x14ac:dyDescent="0.35">
      <c r="D25" s="28">
        <v>0.72916666666666696</v>
      </c>
      <c r="E25" s="32" t="str">
        <f>IF(AND((COUNTIF(JRDV,E$4)&gt;=1),COUNTIF(HRDV,$D25)&gt;=1),TACHES!D23,"")</f>
        <v/>
      </c>
      <c r="F25" s="32" t="str">
        <f>IF(AND((COUNTIF(JRDV,F$4)&gt;=1),COUNTIF(HRDV,$D25)&gt;=1),TACHES!E23,"")</f>
        <v/>
      </c>
      <c r="G25" s="32" t="str">
        <f>IF(AND((COUNTIF(JRDV,G$4)&gt;=1),COUNTIF(HRDV,$D25)&gt;=1),TACHES!F23,"")</f>
        <v/>
      </c>
      <c r="H25" s="32" t="str">
        <f>IF(AND((COUNTIF(JRDV,H$4)&gt;=1),COUNTIF(HRDV,$D25)&gt;=1),TACHES!G23,"")</f>
        <v/>
      </c>
      <c r="I25" s="32" t="str">
        <f>IF(AND((COUNTIF(JRDV,I$4)&gt;=1),COUNTIF(HRDV,$D25)&gt;=1),TACHES!H23,"")</f>
        <v/>
      </c>
      <c r="J25" s="32" t="str">
        <f>IF(AND((COUNTIF(JRDV,J$4)&gt;=1),COUNTIF(HRDV,$D25)&gt;=1),TACHES!I23,"")</f>
        <v/>
      </c>
      <c r="K25" s="32" t="str">
        <f>IF(AND((COUNTIF(JRDV,K$4)&gt;=1),COUNTIF(HRDV,$D25)&gt;=1),TACHES!J23,"")</f>
        <v/>
      </c>
      <c r="L25" s="32" t="str">
        <f>IF(AND((COUNTIF(JRDV,L$4)&gt;=1),COUNTIF(HRDV,$D25)&gt;=1),TACHES!K23,"")</f>
        <v/>
      </c>
      <c r="M25" s="32" t="str">
        <f>IF(AND((COUNTIF(JRDV,M$4)&gt;=1),COUNTIF(HRDV,$D25)&gt;=1),TACHES!L23,"")</f>
        <v/>
      </c>
      <c r="N25" s="32" t="str">
        <f>IF(AND((COUNTIF(JRDV,N$4)&gt;=1),COUNTIF(HRDV,$D25)&gt;=1),TACHES!M23,"")</f>
        <v/>
      </c>
      <c r="O25" s="32" t="str">
        <f>IF(AND((COUNTIF(JRDV,O$4)&gt;=1),COUNTIF(HRDV,$D25)&gt;=1),TACHES!N23,"")</f>
        <v/>
      </c>
      <c r="P25" s="32" t="str">
        <f>IF(AND((COUNTIF(JRDV,P$4)&gt;=1),COUNTIF(HRDV,$D25)&gt;=1),TACHES!O23,"")</f>
        <v/>
      </c>
      <c r="Q25" s="32" t="str">
        <f>IF(AND((COUNTIF(JRDV,Q$4)&gt;=1),COUNTIF(HRDV,$D25)&gt;=1),TACHES!P23,"")</f>
        <v/>
      </c>
      <c r="R25" s="32" t="str">
        <f>IF(AND((COUNTIF(JRDV,R$4)&gt;=1),COUNTIF(HRDV,$D25)&gt;=1),TACHES!Q23,"")</f>
        <v/>
      </c>
      <c r="S25" s="32" t="str">
        <f>IF(AND((COUNTIF(JRDV,S$4)&gt;=1),COUNTIF(HRDV,$D25)&gt;=1),TACHES!R23,"")</f>
        <v/>
      </c>
      <c r="T25" s="32" t="str">
        <f>IF(AND((COUNTIF(JRDV,T$4)&gt;=1),COUNTIF(HRDV,$D25)&gt;=1),TACHES!S23,"")</f>
        <v/>
      </c>
      <c r="U25" s="32" t="str">
        <f>IF(AND((COUNTIF(JRDV,U$4)&gt;=1),COUNTIF(HRDV,$D25)&gt;=1),TACHES!T23,"")</f>
        <v/>
      </c>
      <c r="V25" s="32" t="str">
        <f>IF(AND((COUNTIF(JRDV,V$4)&gt;=1),COUNTIF(HRDV,$D25)&gt;=1),TACHES!U23,"")</f>
        <v/>
      </c>
      <c r="W25" s="32" t="str">
        <f>IF(AND((COUNTIF(JRDV,W$4)&gt;=1),COUNTIF(HRDV,$D25)&gt;=1),TACHES!V23,"")</f>
        <v/>
      </c>
      <c r="X25" s="32" t="str">
        <f>IF(AND((COUNTIF(JRDV,X$4)&gt;=1),COUNTIF(HRDV,$D25)&gt;=1),TACHES!W23,"")</f>
        <v/>
      </c>
      <c r="Y25" s="32" t="str">
        <f>IF(AND((COUNTIF(JRDV,Y$4)&gt;=1),COUNTIF(HRDV,$D25)&gt;=1),TACHES!X23,"")</f>
        <v/>
      </c>
      <c r="Z25" s="32" t="str">
        <f>IF(AND((COUNTIF(JRDV,Z$4)&gt;=1),COUNTIF(HRDV,$D25)&gt;=1),TACHES!Y23,"")</f>
        <v/>
      </c>
      <c r="AA25" s="32" t="str">
        <f>IF(AND((COUNTIF(JRDV,AA$4)&gt;=1),COUNTIF(HRDV,$D25)&gt;=1),TACHES!Z23,"")</f>
        <v/>
      </c>
      <c r="AB25" s="32" t="str">
        <f>IF(AND((COUNTIF(JRDV,AB$4)&gt;=1),COUNTIF(HRDV,$D25)&gt;=1),TACHES!AA23,"")</f>
        <v/>
      </c>
      <c r="AC25" s="32" t="str">
        <f>IF(AND((COUNTIF(JRDV,AC$4)&gt;=1),COUNTIF(HRDV,$D25)&gt;=1),TACHES!AB23,"")</f>
        <v/>
      </c>
      <c r="AD25" s="32" t="str">
        <f>IF(AND((COUNTIF(JRDV,AD$4)&gt;=1),COUNTIF(HRDV,$D25)&gt;=1),TACHES!AC23,"")</f>
        <v/>
      </c>
      <c r="AE25" s="32" t="str">
        <f>IF(AND((COUNTIF(JRDV,AE$4)&gt;=1),COUNTIF(HRDV,$D25)&gt;=1),TACHES!AD23,"")</f>
        <v/>
      </c>
      <c r="AF25" s="32" t="str">
        <f>IF(AND((COUNTIF(JRDV,AF$4)&gt;=1),COUNTIF(HRDV,$D25)&gt;=1),TACHES!AE23,"")</f>
        <v/>
      </c>
      <c r="AG25" s="32" t="str">
        <f>IF(AND((COUNTIF(JRDV,AG$4)&gt;=1),COUNTIF(HRDV,$D25)&gt;=1),TACHES!AF23,"")</f>
        <v/>
      </c>
      <c r="AH25" s="32" t="str">
        <f>IF(AND((COUNTIF(JRDV,AH$4)&gt;=1),COUNTIF(HRDV,$D25)&gt;=1),TACHES!AG23,"")</f>
        <v/>
      </c>
      <c r="AI25" s="32" t="str">
        <f>IF(AND((COUNTIF(JRDV,AI$4)&gt;=1),COUNTIF(HRDV,$D25)&gt;=1),TACHES!AH23,"")</f>
        <v/>
      </c>
    </row>
    <row r="26" spans="3:35" ht="34.5" customHeight="1" x14ac:dyDescent="0.3">
      <c r="D26" s="28">
        <v>0.75</v>
      </c>
      <c r="E26" s="32" t="str">
        <f>IF(AND((COUNTIF(JRDV,E$4)&gt;=1),COUNTIF(HRDV,$D26)&gt;=1),TACHES!D24,"")</f>
        <v/>
      </c>
      <c r="F26" s="32" t="str">
        <f>IF(AND((COUNTIF(JRDV,F$4)&gt;=1),COUNTIF(HRDV,$D26)&gt;=1),TACHES!E24,"")</f>
        <v/>
      </c>
      <c r="G26" s="32" t="str">
        <f>IF(AND((COUNTIF(JRDV,G$4)&gt;=1),COUNTIF(HRDV,$D26)&gt;=1),TACHES!F24,"")</f>
        <v/>
      </c>
      <c r="H26" s="32" t="str">
        <f>IF(AND((COUNTIF(JRDV,H$4)&gt;=1),COUNTIF(HRDV,$D26)&gt;=1),TACHES!G24,"")</f>
        <v/>
      </c>
      <c r="I26" s="32" t="str">
        <f>IF(AND((COUNTIF(JRDV,I$4)&gt;=1),COUNTIF(HRDV,$D26)&gt;=1),TACHES!H24,"")</f>
        <v/>
      </c>
      <c r="J26" s="32" t="str">
        <f>IF(AND((COUNTIF(JRDV,J$4)&gt;=1),COUNTIF(HRDV,$D26)&gt;=1),TACHES!I24,"")</f>
        <v/>
      </c>
      <c r="K26" s="32" t="str">
        <f>IF(AND((COUNTIF(JRDV,K$4)&gt;=1),COUNTIF(HRDV,$D26)&gt;=1),TACHES!J24,"")</f>
        <v/>
      </c>
      <c r="L26" s="32" t="str">
        <f>IF(AND((COUNTIF(JRDV,L$4)&gt;=1),COUNTIF(HRDV,$D26)&gt;=1),TACHES!K24,"")</f>
        <v/>
      </c>
      <c r="M26" s="32" t="str">
        <f>IF(AND((COUNTIF(JRDV,M$4)&gt;=1),COUNTIF(HRDV,$D26)&gt;=1),TACHES!L24,"")</f>
        <v/>
      </c>
      <c r="N26" s="32" t="str">
        <f>IF(AND((COUNTIF(JRDV,N$4)&gt;=1),COUNTIF(HRDV,$D26)&gt;=1),TACHES!M24,"")</f>
        <v/>
      </c>
      <c r="O26" s="32" t="str">
        <f>IF(AND((COUNTIF(JRDV,O$4)&gt;=1),COUNTIF(HRDV,$D26)&gt;=1),TACHES!N24,"")</f>
        <v/>
      </c>
      <c r="P26" s="32" t="str">
        <f>IF(AND((COUNTIF(JRDV,P$4)&gt;=1),COUNTIF(HRDV,$D26)&gt;=1),TACHES!O24,"")</f>
        <v/>
      </c>
      <c r="Q26" s="32" t="str">
        <f>IF(AND((COUNTIF(JRDV,Q$4)&gt;=1),COUNTIF(HRDV,$D26)&gt;=1),TACHES!P24,"")</f>
        <v/>
      </c>
      <c r="R26" s="32" t="str">
        <f>IF(AND((COUNTIF(JRDV,R$4)&gt;=1),COUNTIF(HRDV,$D26)&gt;=1),TACHES!Q24,"")</f>
        <v/>
      </c>
      <c r="S26" s="32" t="str">
        <f>IF(AND((COUNTIF(JRDV,S$4)&gt;=1),COUNTIF(HRDV,$D26)&gt;=1),TACHES!R24,"")</f>
        <v/>
      </c>
      <c r="T26" s="32" t="str">
        <f>IF(AND((COUNTIF(JRDV,T$4)&gt;=1),COUNTIF(HRDV,$D26)&gt;=1),TACHES!S24,"")</f>
        <v/>
      </c>
      <c r="U26" s="32" t="str">
        <f>IF(AND((COUNTIF(JRDV,U$4)&gt;=1),COUNTIF(HRDV,$D26)&gt;=1),TACHES!T24,"")</f>
        <v/>
      </c>
      <c r="V26" s="32" t="str">
        <f>IF(AND((COUNTIF(JRDV,V$4)&gt;=1),COUNTIF(HRDV,$D26)&gt;=1),TACHES!U24,"")</f>
        <v/>
      </c>
      <c r="W26" s="32" t="str">
        <f>IF(AND((COUNTIF(JRDV,W$4)&gt;=1),COUNTIF(HRDV,$D26)&gt;=1),TACHES!V24,"")</f>
        <v/>
      </c>
      <c r="X26" s="32" t="str">
        <f>IF(AND((COUNTIF(JRDV,X$4)&gt;=1),COUNTIF(HRDV,$D26)&gt;=1),TACHES!W24,"")</f>
        <v/>
      </c>
      <c r="Y26" s="32" t="str">
        <f>IF(AND((COUNTIF(JRDV,Y$4)&gt;=1),COUNTIF(HRDV,$D26)&gt;=1),TACHES!X24,"")</f>
        <v/>
      </c>
      <c r="Z26" s="32" t="str">
        <f>IF(AND((COUNTIF(JRDV,Z$4)&gt;=1),COUNTIF(HRDV,$D26)&gt;=1),TACHES!Y24,"")</f>
        <v/>
      </c>
      <c r="AA26" s="32" t="str">
        <f>IF(AND((COUNTIF(JRDV,AA$4)&gt;=1),COUNTIF(HRDV,$D26)&gt;=1),TACHES!Z24,"")</f>
        <v/>
      </c>
      <c r="AB26" s="32" t="str">
        <f>IF(AND((COUNTIF(JRDV,AB$4)&gt;=1),COUNTIF(HRDV,$D26)&gt;=1),TACHES!AA24,"")</f>
        <v/>
      </c>
      <c r="AC26" s="32" t="str">
        <f>IF(AND((COUNTIF(JRDV,AC$4)&gt;=1),COUNTIF(HRDV,$D26)&gt;=1),TACHES!AB24,"")</f>
        <v/>
      </c>
      <c r="AD26" s="32" t="str">
        <f>IF(AND((COUNTIF(JRDV,AD$4)&gt;=1),COUNTIF(HRDV,$D26)&gt;=1),TACHES!AC24,"")</f>
        <v/>
      </c>
      <c r="AE26" s="32" t="str">
        <f>IF(AND((COUNTIF(JRDV,AE$4)&gt;=1),COUNTIF(HRDV,$D26)&gt;=1),TACHES!AD24,"")</f>
        <v/>
      </c>
      <c r="AF26" s="32" t="str">
        <f>IF(AND((COUNTIF(JRDV,AF$4)&gt;=1),COUNTIF(HRDV,$D26)&gt;=1),TACHES!AE24,"")</f>
        <v/>
      </c>
      <c r="AG26" s="32" t="str">
        <f>IF(AND((COUNTIF(JRDV,AG$4)&gt;=1),COUNTIF(HRDV,$D26)&gt;=1),TACHES!AF24,"")</f>
        <v/>
      </c>
      <c r="AH26" s="32" t="str">
        <f>IF(AND((COUNTIF(JRDV,AH$4)&gt;=1),COUNTIF(HRDV,$D26)&gt;=1),TACHES!AG24,"")</f>
        <v/>
      </c>
      <c r="AI26" s="32" t="str">
        <f>IF(AND((COUNTIF(JRDV,AI$4)&gt;=1),COUNTIF(HRDV,$D26)&gt;=1),TACHES!AH24,"")</f>
        <v/>
      </c>
    </row>
    <row r="28" spans="3:35" ht="23.25" x14ac:dyDescent="0.35">
      <c r="C28" s="19"/>
      <c r="D28" s="19"/>
      <c r="E28" s="20"/>
      <c r="F28" s="20"/>
      <c r="G28" s="20"/>
      <c r="H28" s="20"/>
      <c r="I28" s="20"/>
      <c r="J28" s="20"/>
      <c r="K28" s="20"/>
    </row>
    <row r="29" spans="3:35" ht="23.25" x14ac:dyDescent="0.35">
      <c r="C29" s="19"/>
      <c r="D29" s="19"/>
      <c r="E29" s="20"/>
      <c r="F29" s="20"/>
      <c r="G29" s="20"/>
      <c r="H29" s="20"/>
      <c r="I29" s="20"/>
      <c r="J29" s="20"/>
      <c r="K29" s="20"/>
    </row>
    <row r="30" spans="3:35" ht="27.75" customHeight="1" x14ac:dyDescent="0.35">
      <c r="C30" s="19"/>
      <c r="D30" s="19"/>
      <c r="E30" s="20"/>
      <c r="F30" s="20"/>
      <c r="G30" s="20"/>
      <c r="H30" s="20"/>
      <c r="I30" s="20"/>
      <c r="J30" s="20"/>
      <c r="K30" s="20"/>
    </row>
    <row r="31" spans="3:35" ht="27.75" customHeight="1" x14ac:dyDescent="0.35">
      <c r="C31" s="19"/>
      <c r="D31" s="19"/>
      <c r="E31" s="20"/>
      <c r="F31" s="20"/>
      <c r="G31" s="20"/>
      <c r="H31" s="20"/>
      <c r="I31" s="20"/>
      <c r="J31" s="20"/>
      <c r="K31" s="20"/>
      <c r="V31" s="14"/>
    </row>
    <row r="32" spans="3:35" ht="27.75" customHeight="1" x14ac:dyDescent="0.35">
      <c r="C32" s="19"/>
      <c r="D32" s="19"/>
      <c r="E32" s="20"/>
      <c r="F32" s="20"/>
      <c r="G32" s="20"/>
      <c r="H32" s="20"/>
      <c r="I32" s="20"/>
      <c r="J32" s="20"/>
      <c r="K32" s="20"/>
    </row>
    <row r="33" spans="3:16" ht="27.75" customHeight="1" x14ac:dyDescent="0.35">
      <c r="C33" s="19"/>
      <c r="D33" s="19"/>
      <c r="E33" s="20"/>
      <c r="F33" s="20"/>
      <c r="G33" s="20"/>
      <c r="H33" s="20"/>
      <c r="I33" s="20"/>
      <c r="J33" s="20"/>
      <c r="K33" s="20"/>
    </row>
    <row r="34" spans="3:16" ht="27.75" customHeight="1" x14ac:dyDescent="0.25">
      <c r="C34" s="19"/>
      <c r="D34" s="19"/>
      <c r="E34" s="19"/>
      <c r="F34" s="19"/>
      <c r="G34" s="19"/>
      <c r="H34" s="19"/>
      <c r="I34" s="19"/>
      <c r="J34" s="19"/>
      <c r="K34" s="19"/>
      <c r="P34" s="14"/>
    </row>
    <row r="35" spans="3:16" ht="27.75" customHeight="1" x14ac:dyDescent="0.25">
      <c r="P35" s="14"/>
    </row>
    <row r="36" spans="3:16" ht="27.75" customHeight="1" x14ac:dyDescent="0.25">
      <c r="P36" s="14"/>
    </row>
    <row r="37" spans="3:16" ht="27.75" customHeight="1" x14ac:dyDescent="0.25">
      <c r="P37" s="14"/>
    </row>
    <row r="38" spans="3:16" ht="27.75" customHeight="1" x14ac:dyDescent="0.25">
      <c r="P38" s="14"/>
    </row>
    <row r="39" spans="3:16" ht="27.75" customHeight="1" x14ac:dyDescent="0.25">
      <c r="P39" s="14"/>
    </row>
    <row r="40" spans="3:16" ht="27.75" customHeight="1" x14ac:dyDescent="0.25">
      <c r="P40" s="14"/>
    </row>
    <row r="41" spans="3:16" ht="27.75" customHeight="1" x14ac:dyDescent="0.25">
      <c r="P41" s="14"/>
    </row>
    <row r="42" spans="3:16" ht="27.75" customHeight="1" x14ac:dyDescent="0.25"/>
  </sheetData>
  <sheetProtection insertColumns="0" insertRows="0" insertHyperlinks="0" deleteColumns="0" deleteRows="0" sort="0" autoFilter="0" pivotTables="0"/>
  <conditionalFormatting sqref="E6:AI26">
    <cfRule type="expression" dxfId="7" priority="3">
      <formula>COUNTIF(jours,E$4)&gt;=1</formula>
    </cfRule>
    <cfRule type="expression" dxfId="6" priority="16">
      <formula>WEEKDAY(E$5,2)&gt;5</formula>
    </cfRule>
    <cfRule type="expression" dxfId="4" priority="1">
      <formula>E6&lt;&gt;""</formula>
    </cfRule>
  </conditionalFormatting>
  <dataValidations count="2">
    <dataValidation type="custom" allowBlank="1" showInputMessage="1" showErrorMessage="1" sqref="A1">
      <formula1>"mois"</formula1>
    </dataValidation>
    <dataValidation type="list" allowBlank="1" showInputMessage="1" showErrorMessage="1" sqref="B3">
      <formula1>années</formula1>
    </dataValidation>
  </dataValidations>
  <pageMargins left="0.7" right="0.7" top="0.75" bottom="0.75" header="0.3" footer="0.3"/>
  <pageSetup paperSize="9" scale="3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Drop Down 10">
              <controlPr locked="0" defaultSize="0" print="0" autoLine="0" autoPict="0">
                <anchor moveWithCells="1">
                  <from>
                    <xdr:col>2</xdr:col>
                    <xdr:colOff>57150</xdr:colOff>
                    <xdr:row>3</xdr:row>
                    <xdr:rowOff>0</xdr:rowOff>
                  </from>
                  <to>
                    <xdr:col>2</xdr:col>
                    <xdr:colOff>981075</xdr:colOff>
                    <xdr:row>4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70445D77-15FB-4C2D-8201-BB20D248C22F}">
            <xm:f>IF($E$4=_xlfn.XOR('JOURS FERIES '!$B$2,'JOURS FERIES '!$B$3,'JOURS FERIES '!$B$4,'JOURS FERIES '!$B$5,'JOURS FERIES '!$B$6,'JOURS FERIES '!$B$7,'JOURS FERIES '!$B$8,'JOURS FERIES '!$B$9,'JOURS FERIES '!$B$10,'JOURS FERIES '!$B$11,'JOURS FERIES '!$B$12,'JOURS FERIES '!$B$13),Ferié,)</xm:f>
            <x14:dxf>
              <fill>
                <patternFill>
                  <bgColor theme="2"/>
                </patternFill>
              </fill>
            </x14:dxf>
          </x14:cfRule>
          <xm:sqref>E6:AI26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listes!$A$3:$A$14</xm:f>
          </x14:formula1>
          <xm:sqref>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>
      <selection activeCell="D7" sqref="D7"/>
    </sheetView>
  </sheetViews>
  <sheetFormatPr baseColWidth="10" defaultRowHeight="15" x14ac:dyDescent="0.25"/>
  <cols>
    <col min="1" max="1" width="15.7109375" bestFit="1" customWidth="1"/>
    <col min="2" max="2" width="13.42578125" customWidth="1"/>
    <col min="3" max="3" width="12.5703125" customWidth="1"/>
    <col min="4" max="4" width="24.42578125" bestFit="1" customWidth="1"/>
    <col min="7" max="7" width="15.7109375" bestFit="1" customWidth="1"/>
    <col min="9" max="9" width="30" bestFit="1" customWidth="1"/>
  </cols>
  <sheetData>
    <row r="1" spans="1:9" ht="15.75" thickBot="1" x14ac:dyDescent="0.3"/>
    <row r="2" spans="1:9" ht="15.75" thickBot="1" x14ac:dyDescent="0.3">
      <c r="A2" s="29" t="s">
        <v>27</v>
      </c>
      <c r="B2" s="30"/>
      <c r="C2" s="30"/>
      <c r="D2" s="31"/>
    </row>
    <row r="3" spans="1:9" x14ac:dyDescent="0.25">
      <c r="A3" t="s">
        <v>32</v>
      </c>
      <c r="B3" t="s">
        <v>28</v>
      </c>
      <c r="C3" t="s">
        <v>15</v>
      </c>
      <c r="D3" t="s">
        <v>29</v>
      </c>
    </row>
    <row r="4" spans="1:9" x14ac:dyDescent="0.25">
      <c r="A4" s="22">
        <f>Tableau1[[#This Row],[DATE]]+Tableau1[[#This Row],[Heure]]</f>
        <v>42677.333333333336</v>
      </c>
      <c r="B4" s="21">
        <v>42677</v>
      </c>
      <c r="C4" s="26">
        <v>0.33333333333333331</v>
      </c>
      <c r="D4" s="23" t="s">
        <v>30</v>
      </c>
    </row>
    <row r="5" spans="1:9" x14ac:dyDescent="0.25">
      <c r="A5" s="22">
        <f>Tableau1[[#This Row],[DATE]]+Tableau1[[#This Row],[Heure]]</f>
        <v>42678.333333333336</v>
      </c>
      <c r="B5" s="21">
        <v>42678</v>
      </c>
      <c r="C5" s="26">
        <v>0.33333333333333331</v>
      </c>
      <c r="D5" s="23" t="s">
        <v>31</v>
      </c>
    </row>
    <row r="6" spans="1:9" ht="30" x14ac:dyDescent="0.25">
      <c r="A6" s="22">
        <f>Tableau1[[#This Row],[DATE]]+Tableau1[[#This Row],[Heure]]</f>
        <v>42678.375</v>
      </c>
      <c r="B6" s="21">
        <v>42678</v>
      </c>
      <c r="C6" s="26">
        <v>0.375</v>
      </c>
      <c r="D6" s="33" t="s">
        <v>33</v>
      </c>
    </row>
    <row r="7" spans="1:9" x14ac:dyDescent="0.25">
      <c r="A7" s="22"/>
      <c r="B7" s="21"/>
      <c r="C7" s="26"/>
      <c r="D7" s="23"/>
    </row>
    <row r="8" spans="1:9" x14ac:dyDescent="0.25">
      <c r="I8" s="24"/>
    </row>
    <row r="12" spans="1:9" x14ac:dyDescent="0.25">
      <c r="G12" s="25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F36"/>
  <sheetViews>
    <sheetView workbookViewId="0">
      <selection activeCell="D24" sqref="D24"/>
    </sheetView>
  </sheetViews>
  <sheetFormatPr baseColWidth="10" defaultRowHeight="15" x14ac:dyDescent="0.25"/>
  <cols>
    <col min="1" max="1" width="11.5703125" customWidth="1"/>
  </cols>
  <sheetData>
    <row r="3" spans="1:6" x14ac:dyDescent="0.25">
      <c r="A3" t="s">
        <v>0</v>
      </c>
      <c r="B3">
        <v>2016</v>
      </c>
      <c r="C3">
        <v>11</v>
      </c>
      <c r="D3" t="str">
        <f>"1/"&amp;C3&amp;"/"&amp;AGENDA!B3&amp;""</f>
        <v>1/11/2016</v>
      </c>
      <c r="F3">
        <v>2016</v>
      </c>
    </row>
    <row r="4" spans="1:6" x14ac:dyDescent="0.25">
      <c r="A4" t="s">
        <v>1</v>
      </c>
      <c r="F4">
        <v>2017</v>
      </c>
    </row>
    <row r="5" spans="1:6" x14ac:dyDescent="0.25">
      <c r="A5" t="s">
        <v>2</v>
      </c>
      <c r="F5">
        <v>2018</v>
      </c>
    </row>
    <row r="6" spans="1:6" x14ac:dyDescent="0.25">
      <c r="A6" t="s">
        <v>3</v>
      </c>
      <c r="F6">
        <v>2019</v>
      </c>
    </row>
    <row r="7" spans="1:6" x14ac:dyDescent="0.25">
      <c r="A7" t="s">
        <v>4</v>
      </c>
      <c r="F7">
        <v>2020</v>
      </c>
    </row>
    <row r="8" spans="1:6" x14ac:dyDescent="0.25">
      <c r="A8" t="s">
        <v>5</v>
      </c>
      <c r="F8">
        <v>2021</v>
      </c>
    </row>
    <row r="9" spans="1:6" x14ac:dyDescent="0.25">
      <c r="A9" t="s">
        <v>6</v>
      </c>
      <c r="F9">
        <v>2022</v>
      </c>
    </row>
    <row r="10" spans="1:6" x14ac:dyDescent="0.25">
      <c r="A10" t="s">
        <v>7</v>
      </c>
      <c r="F10">
        <v>2023</v>
      </c>
    </row>
    <row r="11" spans="1:6" x14ac:dyDescent="0.25">
      <c r="A11" t="s">
        <v>8</v>
      </c>
      <c r="F11">
        <v>2024</v>
      </c>
    </row>
    <row r="12" spans="1:6" x14ac:dyDescent="0.25">
      <c r="A12" t="s">
        <v>9</v>
      </c>
      <c r="F12">
        <v>2025</v>
      </c>
    </row>
    <row r="13" spans="1:6" x14ac:dyDescent="0.25">
      <c r="A13" t="s">
        <v>10</v>
      </c>
      <c r="F13">
        <v>2026</v>
      </c>
    </row>
    <row r="14" spans="1:6" x14ac:dyDescent="0.25">
      <c r="A14" t="s">
        <v>11</v>
      </c>
      <c r="F14">
        <v>2027</v>
      </c>
    </row>
    <row r="15" spans="1:6" x14ac:dyDescent="0.25">
      <c r="F15">
        <v>2028</v>
      </c>
    </row>
    <row r="16" spans="1:6" x14ac:dyDescent="0.25">
      <c r="F16">
        <v>2029</v>
      </c>
    </row>
    <row r="17" spans="6:6" x14ac:dyDescent="0.25">
      <c r="F17">
        <v>2030</v>
      </c>
    </row>
    <row r="18" spans="6:6" x14ac:dyDescent="0.25">
      <c r="F18">
        <v>2031</v>
      </c>
    </row>
    <row r="19" spans="6:6" x14ac:dyDescent="0.25">
      <c r="F19">
        <v>2032</v>
      </c>
    </row>
    <row r="20" spans="6:6" x14ac:dyDescent="0.25">
      <c r="F20">
        <v>2033</v>
      </c>
    </row>
    <row r="21" spans="6:6" x14ac:dyDescent="0.25">
      <c r="F21">
        <v>2034</v>
      </c>
    </row>
    <row r="22" spans="6:6" x14ac:dyDescent="0.25">
      <c r="F22">
        <v>2035</v>
      </c>
    </row>
    <row r="23" spans="6:6" x14ac:dyDescent="0.25">
      <c r="F23">
        <v>2036</v>
      </c>
    </row>
    <row r="24" spans="6:6" x14ac:dyDescent="0.25">
      <c r="F24">
        <v>2037</v>
      </c>
    </row>
    <row r="25" spans="6:6" x14ac:dyDescent="0.25">
      <c r="F25">
        <v>2038</v>
      </c>
    </row>
    <row r="26" spans="6:6" x14ac:dyDescent="0.25">
      <c r="F26">
        <v>2039</v>
      </c>
    </row>
    <row r="27" spans="6:6" x14ac:dyDescent="0.25">
      <c r="F27">
        <v>2040</v>
      </c>
    </row>
    <row r="28" spans="6:6" x14ac:dyDescent="0.25">
      <c r="F28">
        <v>2041</v>
      </c>
    </row>
    <row r="29" spans="6:6" x14ac:dyDescent="0.25">
      <c r="F29">
        <v>2042</v>
      </c>
    </row>
    <row r="30" spans="6:6" x14ac:dyDescent="0.25">
      <c r="F30">
        <v>2043</v>
      </c>
    </row>
    <row r="31" spans="6:6" x14ac:dyDescent="0.25">
      <c r="F31">
        <v>2044</v>
      </c>
    </row>
    <row r="32" spans="6:6" x14ac:dyDescent="0.25">
      <c r="F32">
        <v>2045</v>
      </c>
    </row>
    <row r="33" spans="6:6" x14ac:dyDescent="0.25">
      <c r="F33">
        <v>2046</v>
      </c>
    </row>
    <row r="34" spans="6:6" x14ac:dyDescent="0.25">
      <c r="F34">
        <v>2047</v>
      </c>
    </row>
    <row r="35" spans="6:6" x14ac:dyDescent="0.25">
      <c r="F35">
        <v>2048</v>
      </c>
    </row>
    <row r="36" spans="6:6" x14ac:dyDescent="0.25">
      <c r="F36">
        <v>2049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G15" sqref="G15"/>
    </sheetView>
  </sheetViews>
  <sheetFormatPr baseColWidth="10" defaultRowHeight="15" x14ac:dyDescent="0.25"/>
  <cols>
    <col min="1" max="1" width="24.140625" bestFit="1" customWidth="1"/>
  </cols>
  <sheetData>
    <row r="1" spans="1:3" x14ac:dyDescent="0.25">
      <c r="A1" s="17" t="s">
        <v>16</v>
      </c>
      <c r="B1" s="16">
        <v>2016</v>
      </c>
    </row>
    <row r="2" spans="1:3" x14ac:dyDescent="0.25">
      <c r="A2" s="17" t="s">
        <v>17</v>
      </c>
      <c r="B2" s="18">
        <f>DATE(Saisir_Année,1,1)</f>
        <v>42370</v>
      </c>
      <c r="C2" s="15">
        <f>B2</f>
        <v>42370</v>
      </c>
    </row>
    <row r="3" spans="1:3" x14ac:dyDescent="0.25">
      <c r="A3" s="17" t="s">
        <v>18</v>
      </c>
      <c r="B3" s="18">
        <f>ROUND(DATE(Saisir_Année,4,MOD(234-11*MOD(Saisir_Année,19),30))/7,0)*7-6</f>
        <v>42456</v>
      </c>
      <c r="C3" s="15">
        <f t="shared" ref="C3:C13" si="0">B3</f>
        <v>42456</v>
      </c>
    </row>
    <row r="4" spans="1:3" x14ac:dyDescent="0.25">
      <c r="A4" s="17" t="s">
        <v>19</v>
      </c>
      <c r="B4" s="18">
        <f>B3+1</f>
        <v>42457</v>
      </c>
      <c r="C4" s="15">
        <f t="shared" si="0"/>
        <v>42457</v>
      </c>
    </row>
    <row r="5" spans="1:3" x14ac:dyDescent="0.25">
      <c r="A5" s="17" t="s">
        <v>20</v>
      </c>
      <c r="B5" s="18">
        <f>DATE(Saisir_Année,5,1)</f>
        <v>42491</v>
      </c>
      <c r="C5" s="15">
        <f t="shared" si="0"/>
        <v>42491</v>
      </c>
    </row>
    <row r="6" spans="1:3" x14ac:dyDescent="0.25">
      <c r="A6" s="17" t="s">
        <v>13</v>
      </c>
      <c r="B6" s="18">
        <f>DATE(Saisir_Année,5,8)</f>
        <v>42498</v>
      </c>
      <c r="C6" s="15">
        <f t="shared" si="0"/>
        <v>42498</v>
      </c>
    </row>
    <row r="7" spans="1:3" x14ac:dyDescent="0.25">
      <c r="A7" s="17" t="s">
        <v>21</v>
      </c>
      <c r="B7" s="18">
        <f>B3+39</f>
        <v>42495</v>
      </c>
      <c r="C7" s="15">
        <f t="shared" si="0"/>
        <v>42495</v>
      </c>
    </row>
    <row r="8" spans="1:3" x14ac:dyDescent="0.25">
      <c r="A8" s="17" t="s">
        <v>26</v>
      </c>
      <c r="B8" s="18">
        <f>B3+49</f>
        <v>42505</v>
      </c>
      <c r="C8" s="15">
        <f t="shared" si="0"/>
        <v>42505</v>
      </c>
    </row>
    <row r="9" spans="1:3" x14ac:dyDescent="0.25">
      <c r="A9" s="17" t="s">
        <v>25</v>
      </c>
      <c r="B9" s="18">
        <f>DATE(Saisir_Année,7,14)</f>
        <v>42565</v>
      </c>
      <c r="C9" s="15">
        <f t="shared" si="0"/>
        <v>42565</v>
      </c>
    </row>
    <row r="10" spans="1:3" x14ac:dyDescent="0.25">
      <c r="A10" s="17" t="s">
        <v>22</v>
      </c>
      <c r="B10" s="18">
        <f>DATE(Saisir_Année,8,15)</f>
        <v>42597</v>
      </c>
      <c r="C10" s="15">
        <f t="shared" si="0"/>
        <v>42597</v>
      </c>
    </row>
    <row r="11" spans="1:3" x14ac:dyDescent="0.25">
      <c r="A11" s="17" t="s">
        <v>23</v>
      </c>
      <c r="B11" s="18">
        <f>DATE(Saisir_Année,11,1)</f>
        <v>42675</v>
      </c>
      <c r="C11" s="15">
        <f t="shared" si="0"/>
        <v>42675</v>
      </c>
    </row>
    <row r="12" spans="1:3" x14ac:dyDescent="0.25">
      <c r="A12" s="17" t="s">
        <v>24</v>
      </c>
      <c r="B12" s="18">
        <f>DATE(Saisir_Année,11,11)</f>
        <v>42685</v>
      </c>
      <c r="C12" s="15">
        <f t="shared" si="0"/>
        <v>42685</v>
      </c>
    </row>
    <row r="13" spans="1:3" x14ac:dyDescent="0.25">
      <c r="A13" s="17" t="s">
        <v>14</v>
      </c>
      <c r="B13" s="18">
        <f>DATE(Saisir_Année,12,25)</f>
        <v>42729</v>
      </c>
      <c r="C13" s="15">
        <f t="shared" si="0"/>
        <v>42729</v>
      </c>
    </row>
  </sheetData>
  <dataValidations count="1">
    <dataValidation type="list" allowBlank="1" showInputMessage="1" showErrorMessage="1" sqref="B1">
      <formula1>années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AGENDA</vt:lpstr>
      <vt:lpstr>TACHES</vt:lpstr>
      <vt:lpstr>listes</vt:lpstr>
      <vt:lpstr>JOURS FERIES </vt:lpstr>
      <vt:lpstr>années</vt:lpstr>
      <vt:lpstr>HRDV</vt:lpstr>
      <vt:lpstr>jours</vt:lpstr>
      <vt:lpstr>JRDV</vt:lpstr>
      <vt:lpstr>mois</vt:lpstr>
      <vt:lpstr>Saisir_Année</vt:lpstr>
    </vt:vector>
  </TitlesOfParts>
  <Company>PoolCorp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TRAVANCA, LUCIE</dc:creator>
  <cp:lastModifiedBy>TRAVANCA, LUCIE</cp:lastModifiedBy>
  <cp:lastPrinted>2016-10-18T07:56:35Z</cp:lastPrinted>
  <dcterms:created xsi:type="dcterms:W3CDTF">2016-10-07T13:11:59Z</dcterms:created>
  <dcterms:modified xsi:type="dcterms:W3CDTF">2016-10-24T13:32:31Z</dcterms:modified>
</cp:coreProperties>
</file>