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15" windowWidth="23250" windowHeight="11835"/>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Langue">Langue!$B$38:$B$43</definedName>
    <definedName name="Tableau_numérotation_langue">Langue!$B$38:$C$43</definedName>
    <definedName name="Tableau_traduction">Langue!$B$49:$G$55</definedName>
    <definedName name="Tâches_clients">Langue!$B$2:$G$10</definedName>
    <definedName name="Tâches_entreprise">Langue!$B$14:$G$34</definedName>
  </definedNames>
  <calcPr calcId="145621" iterate="1"/>
</workbook>
</file>

<file path=xl/calcChain.xml><?xml version="1.0" encoding="utf-8"?>
<calcChain xmlns="http://schemas.openxmlformats.org/spreadsheetml/2006/main">
  <c r="A23" i="4" l="1"/>
  <c r="B26" i="4"/>
  <c r="B27" i="4"/>
  <c r="B28" i="4"/>
  <c r="B29" i="4"/>
  <c r="B30" i="4"/>
  <c r="B31" i="4"/>
  <c r="B32" i="4"/>
  <c r="B33" i="4"/>
  <c r="B34" i="4"/>
  <c r="B35" i="4"/>
  <c r="B41" i="4"/>
  <c r="B42" i="4"/>
  <c r="B43" i="4"/>
  <c r="B44" i="4"/>
  <c r="B45" i="4"/>
  <c r="B46" i="4"/>
  <c r="B47" i="4"/>
  <c r="B48" i="4"/>
  <c r="B49" i="4"/>
  <c r="B50" i="4"/>
  <c r="B51" i="4"/>
  <c r="B52" i="4"/>
  <c r="B53" i="4"/>
  <c r="B54" i="4"/>
  <c r="B55" i="4"/>
  <c r="B56" i="4"/>
  <c r="B57" i="4"/>
  <c r="D66" i="1"/>
  <c r="D65" i="1"/>
  <c r="C67" i="4" l="1"/>
  <c r="A30" i="4"/>
  <c r="F14" i="4"/>
  <c r="E3" i="4"/>
  <c r="E14" i="4"/>
  <c r="B14" i="4"/>
  <c r="B3" i="4"/>
  <c r="D41" i="1" a="1"/>
  <c r="C55" i="1" a="1"/>
  <c r="C48" i="1" a="1"/>
  <c r="C47" i="1" a="1"/>
  <c r="D37" i="1" a="1"/>
  <c r="D51" i="1" a="1"/>
  <c r="D49" i="1" a="1"/>
  <c r="D39" i="1" a="1"/>
  <c r="C42" i="1" a="1"/>
  <c r="D55" i="1" a="1"/>
  <c r="C44" i="1" a="1"/>
  <c r="D44" i="1" a="1"/>
  <c r="C37" i="1" a="1"/>
  <c r="D52" i="1" a="1"/>
  <c r="D40" i="1" a="1"/>
  <c r="C53" i="1" a="1"/>
  <c r="C45" i="1" a="1"/>
  <c r="C49" i="1" a="1"/>
  <c r="D47" i="1" a="1"/>
  <c r="C38" i="1" a="1"/>
  <c r="C57" i="1" a="1"/>
  <c r="C54" i="1" a="1"/>
  <c r="C41" i="1" a="1"/>
  <c r="C43" i="1" a="1"/>
  <c r="D56" i="1" a="1"/>
  <c r="C50" i="1" a="1"/>
  <c r="D48" i="1" a="1"/>
  <c r="C39" i="1" a="1"/>
  <c r="D53" i="1" a="1"/>
  <c r="C51" i="1" a="1"/>
  <c r="D42" i="1" a="1"/>
  <c r="D43" i="1" a="1"/>
  <c r="D57" i="1" a="1"/>
  <c r="D46" i="1" a="1"/>
  <c r="C46" i="1" a="1"/>
  <c r="C40" i="1" a="1"/>
  <c r="D54" i="1" a="1"/>
  <c r="C52" i="1" a="1"/>
  <c r="D50" i="1" a="1"/>
  <c r="C56" i="1" a="1"/>
  <c r="D45" i="1" a="1"/>
  <c r="D38" i="1" a="1"/>
  <c r="B7" i="4" l="1"/>
  <c r="B9" i="4"/>
  <c r="B11" i="4"/>
  <c r="B13" i="4"/>
  <c r="B16" i="4"/>
  <c r="B18" i="4"/>
  <c r="B20" i="4"/>
  <c r="B22" i="4"/>
  <c r="B24" i="4"/>
  <c r="B36" i="4"/>
  <c r="B38" i="4"/>
  <c r="B40" i="4"/>
  <c r="B8" i="4"/>
  <c r="B10" i="4"/>
  <c r="B12" i="4"/>
  <c r="B6" i="4"/>
  <c r="B17" i="4"/>
  <c r="B19" i="4"/>
  <c r="B21" i="4"/>
  <c r="B23" i="4"/>
  <c r="B25" i="4"/>
  <c r="B37" i="4"/>
  <c r="B39" i="4"/>
  <c r="B15" i="4"/>
  <c r="D57" i="1"/>
  <c r="D57" i="4" s="1"/>
  <c r="F57" i="4" s="1"/>
  <c r="D56" i="1"/>
  <c r="D56" i="4" s="1"/>
  <c r="F56" i="4" s="1"/>
  <c r="D55" i="1"/>
  <c r="D55" i="4" s="1"/>
  <c r="F55" i="4" s="1"/>
  <c r="C55" i="1"/>
  <c r="C55" i="4" s="1"/>
  <c r="E55" i="4" s="1"/>
  <c r="C54" i="1"/>
  <c r="C54" i="4" s="1"/>
  <c r="E54" i="4" s="1"/>
  <c r="C53" i="1"/>
  <c r="C53" i="4" s="1"/>
  <c r="E53" i="4" s="1"/>
  <c r="C52" i="1"/>
  <c r="C52" i="4" s="1"/>
  <c r="E52" i="4" s="1"/>
  <c r="C51" i="1"/>
  <c r="C51" i="4" s="1"/>
  <c r="E51" i="4" s="1"/>
  <c r="D50" i="1"/>
  <c r="D50" i="4" s="1"/>
  <c r="F50" i="4" s="1"/>
  <c r="D49" i="1"/>
  <c r="D49" i="4" s="1"/>
  <c r="F49" i="4" s="1"/>
  <c r="D48" i="1"/>
  <c r="D48" i="4" s="1"/>
  <c r="F48" i="4" s="1"/>
  <c r="D47" i="1"/>
  <c r="D47" i="4" s="1"/>
  <c r="F47" i="4" s="1"/>
  <c r="C47" i="1"/>
  <c r="C47" i="4" s="1"/>
  <c r="E47" i="4" s="1"/>
  <c r="C46" i="1"/>
  <c r="C46" i="4" s="1"/>
  <c r="E46" i="4" s="1"/>
  <c r="C45" i="1"/>
  <c r="C45" i="4" s="1"/>
  <c r="D44" i="1"/>
  <c r="D44" i="4" s="1"/>
  <c r="F44" i="4" s="1"/>
  <c r="D43" i="1"/>
  <c r="D43" i="4" s="1"/>
  <c r="F43" i="4" s="1"/>
  <c r="C43" i="1"/>
  <c r="C43" i="4" s="1"/>
  <c r="E43" i="4" s="1"/>
  <c r="C42" i="1"/>
  <c r="C42" i="4" s="1"/>
  <c r="E42" i="4" s="1"/>
  <c r="D41" i="1"/>
  <c r="D41" i="4" s="1"/>
  <c r="F41" i="4" s="1"/>
  <c r="C57" i="1"/>
  <c r="C57" i="4" s="1"/>
  <c r="E57" i="4" s="1"/>
  <c r="C56" i="1"/>
  <c r="C56" i="4" s="1"/>
  <c r="E56" i="4" s="1"/>
  <c r="D54" i="1"/>
  <c r="D54" i="4" s="1"/>
  <c r="F54" i="4" s="1"/>
  <c r="D53" i="1"/>
  <c r="D53" i="4" s="1"/>
  <c r="F53" i="4" s="1"/>
  <c r="D52" i="1"/>
  <c r="D52" i="4" s="1"/>
  <c r="F52" i="4" s="1"/>
  <c r="D51" i="1"/>
  <c r="D51" i="4" s="1"/>
  <c r="F51" i="4" s="1"/>
  <c r="C50" i="1"/>
  <c r="C50" i="4" s="1"/>
  <c r="E50" i="4" s="1"/>
  <c r="C49" i="1"/>
  <c r="C49" i="4" s="1"/>
  <c r="E49" i="4" s="1"/>
  <c r="C48" i="1"/>
  <c r="C48" i="4" s="1"/>
  <c r="E48" i="4" s="1"/>
  <c r="D46" i="1"/>
  <c r="D46" i="4" s="1"/>
  <c r="F46" i="4" s="1"/>
  <c r="D45" i="1"/>
  <c r="D45" i="4" s="1"/>
  <c r="F45" i="4" s="1"/>
  <c r="C44" i="1"/>
  <c r="C44" i="4" s="1"/>
  <c r="E44" i="4" s="1"/>
  <c r="D42" i="1"/>
  <c r="D42" i="4" s="1"/>
  <c r="F42" i="4" s="1"/>
  <c r="C41" i="1"/>
  <c r="C41" i="4" s="1"/>
  <c r="E41" i="4" s="1"/>
  <c r="D40" i="1"/>
  <c r="D40" i="4" s="1"/>
  <c r="F40" i="4" s="1"/>
  <c r="D39" i="1"/>
  <c r="D39" i="4" s="1"/>
  <c r="F39" i="4" s="1"/>
  <c r="C39" i="1"/>
  <c r="C39" i="4" s="1"/>
  <c r="E39" i="4" s="1"/>
  <c r="C38" i="1"/>
  <c r="C38" i="4" s="1"/>
  <c r="E38" i="4" s="1"/>
  <c r="D37" i="1"/>
  <c r="D37" i="4" s="1"/>
  <c r="F37" i="4" s="1"/>
  <c r="C40" i="1"/>
  <c r="C40" i="4" s="1"/>
  <c r="E40" i="4" s="1"/>
  <c r="D38" i="1"/>
  <c r="D38" i="4" s="1"/>
  <c r="F38" i="4" s="1"/>
  <c r="C37" i="1"/>
  <c r="C37" i="4" s="1"/>
  <c r="E37" i="4" s="1"/>
  <c r="E45" i="4" l="1"/>
  <c r="B54" i="3" l="1"/>
  <c r="B53" i="3"/>
  <c r="B51" i="3"/>
  <c r="B52" i="3"/>
  <c r="B50" i="3"/>
  <c r="C7" i="4" l="1"/>
  <c r="E7" i="4" s="1"/>
  <c r="C8" i="4"/>
  <c r="E8" i="4" s="1"/>
  <c r="C9" i="4"/>
  <c r="E9" i="4" s="1"/>
  <c r="C10" i="4"/>
  <c r="E10" i="4" s="1"/>
  <c r="C11" i="4"/>
  <c r="E11" i="4" s="1"/>
  <c r="C12" i="4"/>
  <c r="E12" i="4" s="1"/>
  <c r="C13" i="4"/>
  <c r="E13" i="4" s="1"/>
  <c r="C6" i="4" l="1"/>
  <c r="E6" i="4" s="1"/>
  <c r="B66" i="4"/>
  <c r="B65" i="4"/>
  <c r="G2" i="4" s="1"/>
  <c r="B63" i="4"/>
  <c r="G5" i="4" l="1"/>
  <c r="G3" i="4"/>
  <c r="G1" i="4"/>
  <c r="G4" i="4"/>
  <c r="H2" i="4" s="1"/>
  <c r="B1" i="2"/>
  <c r="B14" i="2" s="1"/>
  <c r="C31" i="1" a="1"/>
  <c r="D30" i="1" a="1"/>
  <c r="C34" i="1" a="1"/>
  <c r="C29" i="1" a="1"/>
  <c r="D34" i="1" a="1"/>
  <c r="D29" i="1" a="1"/>
  <c r="D32" i="1" a="1"/>
  <c r="C32" i="1" a="1"/>
  <c r="C36" i="1" a="1"/>
  <c r="D33" i="1" a="1"/>
  <c r="C30" i="1" a="1"/>
  <c r="D31" i="1" a="1"/>
  <c r="C35" i="1" a="1"/>
  <c r="D35" i="1" a="1"/>
  <c r="D36" i="1" a="1"/>
  <c r="C33" i="1" a="1"/>
  <c r="H1" i="4" l="1"/>
  <c r="H5" i="4"/>
  <c r="H4" i="4"/>
  <c r="I2" i="4" s="1"/>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1" i="4" l="1"/>
  <c r="I4" i="4"/>
  <c r="J2" i="4" s="1"/>
  <c r="I5" i="4"/>
  <c r="B21" i="2"/>
  <c r="B23" i="2"/>
  <c r="B18" i="2"/>
  <c r="B22" i="2"/>
  <c r="B5" i="2"/>
  <c r="B9" i="2"/>
  <c r="B8" i="2"/>
  <c r="B10" i="2"/>
  <c r="J1" i="4" l="1"/>
  <c r="J5" i="4"/>
  <c r="J4" i="4"/>
  <c r="K2" i="4" s="1"/>
  <c r="B69" i="1"/>
  <c r="E2" i="1"/>
  <c r="D27" i="1" a="1"/>
  <c r="D22" i="1" a="1"/>
  <c r="C27" i="1" a="1"/>
  <c r="C24" i="1" a="1"/>
  <c r="D23" i="1" a="1"/>
  <c r="D26" i="1" a="1"/>
  <c r="D20" i="1" a="1"/>
  <c r="D24" i="1" a="1"/>
  <c r="C20" i="1" a="1"/>
  <c r="C22" i="1" a="1"/>
  <c r="C15" i="1" a="1"/>
  <c r="D15" i="1" a="1"/>
  <c r="C23" i="1" a="1"/>
  <c r="C28" i="1" a="1"/>
  <c r="C26" i="1" a="1"/>
  <c r="D28" i="1" a="1"/>
  <c r="E1" i="1" l="1"/>
  <c r="K1" i="4"/>
  <c r="K5" i="4"/>
  <c r="K4" i="4"/>
  <c r="L2" i="4" s="1"/>
  <c r="D28" i="1"/>
  <c r="D28" i="4" s="1"/>
  <c r="F28" i="4" s="1"/>
  <c r="C28" i="1"/>
  <c r="C28" i="4" s="1"/>
  <c r="E28" i="4" s="1"/>
  <c r="C27" i="1"/>
  <c r="C27" i="4" s="1"/>
  <c r="E27" i="4" s="1"/>
  <c r="C26" i="1"/>
  <c r="C26" i="4" s="1"/>
  <c r="E26" i="4" s="1"/>
  <c r="D24" i="1"/>
  <c r="D24" i="4" s="1"/>
  <c r="F24" i="4" s="1"/>
  <c r="D23" i="1"/>
  <c r="D23" i="4" s="1"/>
  <c r="F23" i="4" s="1"/>
  <c r="C23" i="1"/>
  <c r="C23" i="4" s="1"/>
  <c r="E23" i="4" s="1"/>
  <c r="C22" i="1"/>
  <c r="C22" i="4" s="1"/>
  <c r="E22" i="4" s="1"/>
  <c r="C20" i="1"/>
  <c r="C20" i="4" s="1"/>
  <c r="E20" i="4" s="1"/>
  <c r="D15" i="1"/>
  <c r="D15" i="4" s="1"/>
  <c r="F15" i="4" s="1"/>
  <c r="C15" i="1"/>
  <c r="C15" i="4" s="1"/>
  <c r="D27" i="1"/>
  <c r="D27" i="4" s="1"/>
  <c r="F27" i="4" s="1"/>
  <c r="D26" i="1"/>
  <c r="D26" i="4" s="1"/>
  <c r="F26" i="4" s="1"/>
  <c r="C24" i="1"/>
  <c r="C24" i="4" s="1"/>
  <c r="E24" i="4" s="1"/>
  <c r="D22" i="1"/>
  <c r="D22" i="4" s="1"/>
  <c r="F22" i="4" s="1"/>
  <c r="D20" i="1"/>
  <c r="D20" i="4" s="1"/>
  <c r="F20" i="4" s="1"/>
  <c r="E5" i="1"/>
  <c r="E3" i="1"/>
  <c r="E4" i="1"/>
  <c r="F2" i="1" s="1"/>
  <c r="F1" i="1" s="1"/>
  <c r="L1" i="4" l="1"/>
  <c r="E15" i="4"/>
  <c r="L5" i="4"/>
  <c r="L3" i="4"/>
  <c r="L4" i="4"/>
  <c r="M2" i="4" s="1"/>
  <c r="F4" i="1"/>
  <c r="G2" i="1" s="1"/>
  <c r="G1" i="1" s="1"/>
  <c r="F5" i="1"/>
  <c r="M1" i="4" l="1"/>
  <c r="M4" i="4"/>
  <c r="N2" i="4" s="1"/>
  <c r="M5" i="4"/>
  <c r="G4" i="1"/>
  <c r="H2" i="1" s="1"/>
  <c r="G5" i="1"/>
  <c r="C25" i="1" a="1"/>
  <c r="C25" i="1" l="1"/>
  <c r="C25" i="4" s="1"/>
  <c r="E25" i="4" s="1"/>
  <c r="N1" i="4"/>
  <c r="H1" i="1"/>
  <c r="N5" i="4"/>
  <c r="N4" i="4"/>
  <c r="O2" i="4" s="1"/>
  <c r="H4" i="1"/>
  <c r="I2" i="1" s="1"/>
  <c r="H5" i="1"/>
  <c r="I1" i="1" l="1"/>
  <c r="O1" i="4"/>
  <c r="O5" i="4"/>
  <c r="O4" i="4"/>
  <c r="P2" i="4" s="1"/>
  <c r="I4" i="1"/>
  <c r="J2" i="1" s="1"/>
  <c r="J1" i="1" s="1"/>
  <c r="I5" i="1"/>
  <c r="P1" i="4" l="1"/>
  <c r="P5" i="4"/>
  <c r="P4" i="4"/>
  <c r="Q2" i="4" s="1"/>
  <c r="J3" i="1"/>
  <c r="J4" i="1"/>
  <c r="K2" i="1" s="1"/>
  <c r="K1" i="1" s="1"/>
  <c r="J5" i="1"/>
  <c r="Q1" i="4" l="1"/>
  <c r="Q4" i="4"/>
  <c r="R2" i="4" s="1"/>
  <c r="Q5" i="4"/>
  <c r="Q3" i="4"/>
  <c r="K4" i="1"/>
  <c r="L2" i="1" s="1"/>
  <c r="K5" i="1"/>
  <c r="C16" i="1" a="1"/>
  <c r="L1" i="1" l="1"/>
  <c r="R1" i="4"/>
  <c r="C16" i="1"/>
  <c r="C16" i="4" s="1"/>
  <c r="R5" i="4"/>
  <c r="R4" i="4"/>
  <c r="S2" i="4" s="1"/>
  <c r="L4" i="1"/>
  <c r="M2" i="1" s="1"/>
  <c r="L5" i="1"/>
  <c r="M1" i="1" l="1"/>
  <c r="S1" i="4"/>
  <c r="E16" i="4"/>
  <c r="S5" i="4"/>
  <c r="S4" i="4"/>
  <c r="T2" i="4" s="1"/>
  <c r="M4" i="1"/>
  <c r="N2" i="1" s="1"/>
  <c r="M5" i="1"/>
  <c r="T1" i="4" l="1"/>
  <c r="N1" i="1"/>
  <c r="T5" i="4"/>
  <c r="T4" i="4"/>
  <c r="U2" i="4" s="1"/>
  <c r="N4" i="1"/>
  <c r="O2" i="1" s="1"/>
  <c r="O1" i="1" s="1"/>
  <c r="N5" i="1"/>
  <c r="U1" i="4" l="1"/>
  <c r="U4" i="4"/>
  <c r="V2" i="4" s="1"/>
  <c r="U5" i="4"/>
  <c r="O3" i="1"/>
  <c r="O4" i="1"/>
  <c r="P2" i="1" s="1"/>
  <c r="P1" i="1" s="1"/>
  <c r="O5" i="1"/>
  <c r="V1" i="4" l="1"/>
  <c r="V5" i="4"/>
  <c r="V3" i="4"/>
  <c r="V4" i="4"/>
  <c r="W2" i="4" s="1"/>
  <c r="P4" i="1"/>
  <c r="Q2" i="1" s="1"/>
  <c r="Q1" i="1" s="1"/>
  <c r="P5" i="1"/>
  <c r="W1" i="4" l="1"/>
  <c r="W5" i="4"/>
  <c r="W4" i="4"/>
  <c r="X2" i="4" s="1"/>
  <c r="Q4" i="1"/>
  <c r="R2" i="1" s="1"/>
  <c r="Q5" i="1"/>
  <c r="C17" i="1" a="1"/>
  <c r="R1" i="1" l="1"/>
  <c r="X1" i="4"/>
  <c r="C17" i="1"/>
  <c r="C17" i="4" s="1"/>
  <c r="E17" i="4" s="1"/>
  <c r="X5" i="4"/>
  <c r="X4" i="4"/>
  <c r="Y2" i="4" s="1"/>
  <c r="R4" i="1"/>
  <c r="S2" i="1" s="1"/>
  <c r="R5" i="1"/>
  <c r="D25" i="1" a="1"/>
  <c r="D16" i="1" a="1"/>
  <c r="D25" i="1" l="1"/>
  <c r="D25" i="4" s="1"/>
  <c r="F25" i="4" s="1"/>
  <c r="Y1" i="4"/>
  <c r="S1" i="1"/>
  <c r="D16" i="1"/>
  <c r="D16" i="4" s="1"/>
  <c r="F16" i="4" s="1"/>
  <c r="Y4" i="4"/>
  <c r="Z2" i="4" s="1"/>
  <c r="Y5" i="4"/>
  <c r="S4" i="1"/>
  <c r="T2" i="1" s="1"/>
  <c r="S5" i="1"/>
  <c r="T1" i="1" l="1"/>
  <c r="Z1" i="4"/>
  <c r="Z5" i="4"/>
  <c r="Z4" i="4"/>
  <c r="AA2" i="4" s="1"/>
  <c r="T3" i="1"/>
  <c r="T4" i="1"/>
  <c r="U2" i="1" s="1"/>
  <c r="T5" i="1"/>
  <c r="C18" i="1" a="1"/>
  <c r="C18" i="1" l="1"/>
  <c r="C18" i="4" s="1"/>
  <c r="E18" i="4" s="1"/>
  <c r="AA1" i="4"/>
  <c r="U1" i="1"/>
  <c r="AA5" i="4"/>
  <c r="AA4" i="4"/>
  <c r="AB2" i="4" s="1"/>
  <c r="AA3" i="4"/>
  <c r="U4" i="1"/>
  <c r="V2" i="1" s="1"/>
  <c r="U5" i="1"/>
  <c r="V1" i="1" l="1"/>
  <c r="AB1" i="4"/>
  <c r="AB5" i="4"/>
  <c r="AB4" i="4"/>
  <c r="AC2" i="4" s="1"/>
  <c r="V4" i="1"/>
  <c r="W2" i="1" s="1"/>
  <c r="V5" i="1"/>
  <c r="AC1" i="4" l="1"/>
  <c r="W1" i="1"/>
  <c r="AC4" i="4"/>
  <c r="AD2" i="4" s="1"/>
  <c r="AC5" i="4"/>
  <c r="W4" i="1"/>
  <c r="X2" i="1" s="1"/>
  <c r="W5" i="1"/>
  <c r="X1" i="1" l="1"/>
  <c r="AD1" i="4"/>
  <c r="AD5" i="4"/>
  <c r="AD4" i="4"/>
  <c r="AE2" i="4" s="1"/>
  <c r="X4" i="1"/>
  <c r="Y2" i="1" s="1"/>
  <c r="X5" i="1"/>
  <c r="AE1" i="4" l="1"/>
  <c r="Y1" i="1"/>
  <c r="AE5" i="4"/>
  <c r="AE4" i="4"/>
  <c r="AF2" i="4" s="1"/>
  <c r="Y3" i="1"/>
  <c r="Y4" i="1"/>
  <c r="Z2" i="1" s="1"/>
  <c r="Y5" i="1"/>
  <c r="D17" i="1" a="1"/>
  <c r="Z1" i="1" l="1"/>
  <c r="AF1" i="4"/>
  <c r="D17" i="1"/>
  <c r="D17" i="4" s="1"/>
  <c r="F17" i="4" s="1"/>
  <c r="AF5" i="4"/>
  <c r="AF3" i="4"/>
  <c r="AF4" i="4"/>
  <c r="AG2" i="4" s="1"/>
  <c r="Z4" i="1"/>
  <c r="AA2" i="1" s="1"/>
  <c r="Z5" i="1"/>
  <c r="AA1" i="1" l="1"/>
  <c r="AG1" i="4"/>
  <c r="AG4" i="4"/>
  <c r="AH2" i="4" s="1"/>
  <c r="AH1" i="4" s="1"/>
  <c r="AG5" i="4"/>
  <c r="AA4" i="1"/>
  <c r="AB2" i="1" s="1"/>
  <c r="AA5" i="1"/>
  <c r="AB1" i="1" l="1"/>
  <c r="AH5" i="4"/>
  <c r="AH4" i="4"/>
  <c r="AI2" i="4" s="1"/>
  <c r="AB4" i="1"/>
  <c r="AC2" i="1" s="1"/>
  <c r="AB5" i="1"/>
  <c r="AI1" i="4" l="1"/>
  <c r="AC1" i="1"/>
  <c r="AI5" i="4"/>
  <c r="AI4" i="4"/>
  <c r="AJ2" i="4" s="1"/>
  <c r="AC4" i="1"/>
  <c r="AD2" i="1" s="1"/>
  <c r="AC5" i="1"/>
  <c r="D18" i="1" a="1"/>
  <c r="C19" i="1" a="1"/>
  <c r="C19" i="1" l="1"/>
  <c r="C19" i="4" s="1"/>
  <c r="E19" i="4" s="1"/>
  <c r="D18" i="1"/>
  <c r="D18" i="4" s="1"/>
  <c r="F18" i="4" s="1"/>
  <c r="AJ1" i="4"/>
  <c r="AD1" i="1"/>
  <c r="AJ5" i="4"/>
  <c r="AJ4" i="4"/>
  <c r="AK2" i="4" s="1"/>
  <c r="AK1" i="4" s="1"/>
  <c r="AD3" i="1"/>
  <c r="AD4" i="1"/>
  <c r="AE2" i="1" s="1"/>
  <c r="AE1" i="1" s="1"/>
  <c r="AD5" i="1"/>
  <c r="AK4" i="4" l="1"/>
  <c r="AL2" i="4" s="1"/>
  <c r="AL1" i="4" s="1"/>
  <c r="AK5" i="4"/>
  <c r="AK3" i="4"/>
  <c r="AE4" i="1"/>
  <c r="AF2" i="1" s="1"/>
  <c r="AE5" i="1"/>
  <c r="AF1" i="1" l="1"/>
  <c r="AL5" i="4"/>
  <c r="AL4" i="4"/>
  <c r="AM2" i="4" s="1"/>
  <c r="AF4" i="1"/>
  <c r="AG2" i="1" s="1"/>
  <c r="AF5" i="1"/>
  <c r="C21" i="1" a="1"/>
  <c r="C21" i="1" l="1"/>
  <c r="C21" i="4" s="1"/>
  <c r="E21" i="4" s="1"/>
  <c r="AM1" i="4"/>
  <c r="AG1" i="1"/>
  <c r="AM5" i="4"/>
  <c r="AM4" i="4"/>
  <c r="AN2" i="4" s="1"/>
  <c r="AG4" i="1"/>
  <c r="AH2" i="1" s="1"/>
  <c r="AH1" i="1" s="1"/>
  <c r="AG5" i="1"/>
  <c r="AN1" i="4" l="1"/>
  <c r="AN5" i="4"/>
  <c r="AN4" i="4"/>
  <c r="AO2" i="4" s="1"/>
  <c r="AH4" i="1"/>
  <c r="AI2" i="1" s="1"/>
  <c r="AH5" i="1"/>
  <c r="AI1" i="1" l="1"/>
  <c r="AO1" i="4"/>
  <c r="AO4" i="4"/>
  <c r="AP2" i="4" s="1"/>
  <c r="AO5" i="4"/>
  <c r="AI3" i="1"/>
  <c r="AI4" i="1"/>
  <c r="AJ2" i="1" s="1"/>
  <c r="AI5" i="1"/>
  <c r="AJ1" i="1" l="1"/>
  <c r="AP1" i="4"/>
  <c r="AP5" i="4"/>
  <c r="AP3" i="4"/>
  <c r="AP4" i="4"/>
  <c r="AQ2" i="4" s="1"/>
  <c r="AJ4" i="1"/>
  <c r="AK2" i="1" s="1"/>
  <c r="AJ5" i="1"/>
  <c r="AQ1" i="4" l="1"/>
  <c r="AK1" i="1"/>
  <c r="AQ5" i="4"/>
  <c r="AQ4" i="4"/>
  <c r="AR2" i="4" s="1"/>
  <c r="AK4" i="1"/>
  <c r="AL2" i="1" s="1"/>
  <c r="AL1" i="1" s="1"/>
  <c r="AK5" i="1"/>
  <c r="AR1" i="4" l="1"/>
  <c r="AR5" i="4"/>
  <c r="AR4" i="4"/>
  <c r="AS2" i="4" s="1"/>
  <c r="AL4" i="1"/>
  <c r="AM2" i="1" s="1"/>
  <c r="AL5" i="1"/>
  <c r="AM1" i="1" l="1"/>
  <c r="AS1" i="4"/>
  <c r="AS4" i="4"/>
  <c r="AT2" i="4" s="1"/>
  <c r="AS5" i="4"/>
  <c r="AM4" i="1"/>
  <c r="AN2" i="1" s="1"/>
  <c r="AM5" i="1"/>
  <c r="AT1" i="4" l="1"/>
  <c r="AN1" i="1"/>
  <c r="AT5" i="4"/>
  <c r="AT4" i="4"/>
  <c r="AU2" i="4" s="1"/>
  <c r="AN3" i="1"/>
  <c r="AN4" i="1"/>
  <c r="AO2" i="1" s="1"/>
  <c r="AN5" i="1"/>
  <c r="AU1" i="4" l="1"/>
  <c r="AO1" i="1"/>
  <c r="AU5" i="4"/>
  <c r="AU4" i="4"/>
  <c r="AV2" i="4" s="1"/>
  <c r="AU3" i="4"/>
  <c r="AO4" i="1"/>
  <c r="AP2" i="1" s="1"/>
  <c r="AO5" i="1"/>
  <c r="AV1" i="4" l="1"/>
  <c r="AP1" i="1"/>
  <c r="AV5" i="4"/>
  <c r="AV4" i="4"/>
  <c r="AW2" i="4" s="1"/>
  <c r="AP4" i="1"/>
  <c r="AQ2" i="1" s="1"/>
  <c r="AP5" i="1"/>
  <c r="AQ1" i="1" l="1"/>
  <c r="AW1" i="4"/>
  <c r="AW4" i="4"/>
  <c r="AX2" i="4" s="1"/>
  <c r="AW5" i="4"/>
  <c r="AQ4" i="1"/>
  <c r="AR2" i="1" s="1"/>
  <c r="AQ5" i="1"/>
  <c r="AR1" i="1" l="1"/>
  <c r="AX1" i="4"/>
  <c r="AX5" i="4"/>
  <c r="AX4" i="4"/>
  <c r="AY2" i="4" s="1"/>
  <c r="AR4" i="1"/>
  <c r="AS2" i="1" s="1"/>
  <c r="AR5" i="1"/>
  <c r="AY1" i="4" l="1"/>
  <c r="AS1" i="1"/>
  <c r="AY5" i="4"/>
  <c r="AY4" i="4"/>
  <c r="AZ2" i="4" s="1"/>
  <c r="AS3" i="1"/>
  <c r="AS4" i="1"/>
  <c r="AT2" i="1" s="1"/>
  <c r="AS5" i="1"/>
  <c r="AT1" i="1" l="1"/>
  <c r="AZ1" i="4"/>
  <c r="AZ5" i="4"/>
  <c r="AZ3" i="4"/>
  <c r="AZ4" i="4"/>
  <c r="BA2" i="4" s="1"/>
  <c r="BA1" i="4" s="1"/>
  <c r="AT4" i="1"/>
  <c r="AU2" i="1" s="1"/>
  <c r="AT5" i="1"/>
  <c r="AU1" i="1" l="1"/>
  <c r="BA4" i="4"/>
  <c r="BB2" i="4" s="1"/>
  <c r="BA5" i="4"/>
  <c r="AU4" i="1"/>
  <c r="AV2" i="1" s="1"/>
  <c r="AU5" i="1"/>
  <c r="BB1" i="4" l="1"/>
  <c r="AV1" i="1"/>
  <c r="BB5" i="4"/>
  <c r="BB4" i="4"/>
  <c r="BC2" i="4" s="1"/>
  <c r="BC1" i="4" s="1"/>
  <c r="AV4" i="1"/>
  <c r="AW2" i="1" s="1"/>
  <c r="AV5" i="1"/>
  <c r="AW1" i="1" l="1"/>
  <c r="BC5" i="4"/>
  <c r="BC4" i="4"/>
  <c r="BD2" i="4" s="1"/>
  <c r="AW4" i="1"/>
  <c r="AX2" i="1" s="1"/>
  <c r="AW5" i="1"/>
  <c r="AX1" i="1" l="1"/>
  <c r="BD1" i="4"/>
  <c r="BD5" i="4"/>
  <c r="BD4" i="4"/>
  <c r="BE2" i="4" s="1"/>
  <c r="AX3" i="1"/>
  <c r="AX4" i="1"/>
  <c r="AY2" i="1" s="1"/>
  <c r="AY1" i="1" s="1"/>
  <c r="AX5" i="1"/>
  <c r="D19" i="1" a="1"/>
  <c r="D19" i="1" l="1"/>
  <c r="D19" i="4" s="1"/>
  <c r="F19" i="4" s="1"/>
  <c r="BE1" i="4"/>
  <c r="BE4" i="4"/>
  <c r="BF2" i="4" s="1"/>
  <c r="BE5" i="4"/>
  <c r="BE3" i="4"/>
  <c r="AY4" i="1"/>
  <c r="AZ2" i="1" s="1"/>
  <c r="AZ1" i="1" s="1"/>
  <c r="AY5" i="1"/>
  <c r="BF1" i="4" l="1"/>
  <c r="BF5" i="4"/>
  <c r="BF4" i="4"/>
  <c r="BG2" i="4" s="1"/>
  <c r="AZ4" i="1"/>
  <c r="BA2" i="1" s="1"/>
  <c r="AZ5" i="1"/>
  <c r="D21" i="1" a="1"/>
  <c r="D21" i="1" l="1"/>
  <c r="D21" i="4" s="1"/>
  <c r="F21" i="4" s="1"/>
  <c r="BA1" i="1"/>
  <c r="BG1" i="4"/>
  <c r="BG5" i="4"/>
  <c r="BG4" i="4"/>
  <c r="BH2" i="4" s="1"/>
  <c r="BA4" i="1"/>
  <c r="BB2" i="1" s="1"/>
  <c r="BB1" i="1" s="1"/>
  <c r="BA5" i="1"/>
  <c r="BH1" i="4" l="1"/>
  <c r="BH5" i="4"/>
  <c r="BH4" i="4"/>
  <c r="BI2" i="4" s="1"/>
  <c r="BB4" i="1"/>
  <c r="BC2" i="1" s="1"/>
  <c r="BB5" i="1"/>
  <c r="BC1" i="1" l="1"/>
  <c r="BI1" i="4"/>
  <c r="BI4" i="4"/>
  <c r="BJ2" i="4" s="1"/>
  <c r="BI5" i="4"/>
  <c r="BC3" i="1"/>
  <c r="BC4" i="1"/>
  <c r="BD2" i="1" s="1"/>
  <c r="BC5" i="1"/>
  <c r="BJ1" i="4" l="1"/>
  <c r="BD1" i="1"/>
  <c r="BJ5" i="4"/>
  <c r="BJ3" i="4"/>
  <c r="BJ4" i="4"/>
  <c r="BK2" i="4" s="1"/>
  <c r="BK1" i="4" s="1"/>
  <c r="BD4" i="1"/>
  <c r="BE2" i="1" s="1"/>
  <c r="BD5" i="1"/>
  <c r="BE1" i="1" l="1"/>
  <c r="BK5" i="4"/>
  <c r="BK4" i="4"/>
  <c r="BL2" i="4" s="1"/>
  <c r="BL1" i="4" s="1"/>
  <c r="BE4" i="1"/>
  <c r="BF2" i="1" s="1"/>
  <c r="BE5" i="1"/>
  <c r="BF1" i="1" l="1"/>
  <c r="BL5" i="4"/>
  <c r="BL4" i="4"/>
  <c r="BM2" i="4" s="1"/>
  <c r="BM1" i="4" s="1"/>
  <c r="BF4" i="1"/>
  <c r="BG2" i="1" s="1"/>
  <c r="BF5" i="1"/>
  <c r="BG1" i="1" l="1"/>
  <c r="BM4" i="4"/>
  <c r="BN2" i="4" s="1"/>
  <c r="BM5" i="4"/>
  <c r="BG4" i="1"/>
  <c r="BH2" i="1" s="1"/>
  <c r="BG5" i="1"/>
  <c r="BN1" i="4" l="1"/>
  <c r="BH1" i="1"/>
  <c r="BN5" i="4"/>
  <c r="BN4" i="4"/>
  <c r="BO2" i="4" s="1"/>
  <c r="BH3" i="1"/>
  <c r="BH4" i="1"/>
  <c r="BI2" i="1" s="1"/>
  <c r="BH5" i="1"/>
  <c r="BO1" i="4" l="1"/>
  <c r="BI1" i="1"/>
  <c r="BO5" i="4"/>
  <c r="BO4" i="4"/>
  <c r="BP2" i="4" s="1"/>
  <c r="BO3" i="4"/>
  <c r="BI4" i="1"/>
  <c r="BJ2" i="1" s="1"/>
  <c r="BI5" i="1"/>
  <c r="BJ1" i="1" l="1"/>
  <c r="BP1" i="4"/>
  <c r="BP5" i="4"/>
  <c r="BP4" i="4"/>
  <c r="BQ2" i="4" s="1"/>
  <c r="BJ4" i="1"/>
  <c r="BK2" i="1" s="1"/>
  <c r="BJ5" i="1"/>
  <c r="BQ1" i="4" l="1"/>
  <c r="BK1" i="1"/>
  <c r="BQ4" i="4"/>
  <c r="BR2" i="4" s="1"/>
  <c r="BQ5" i="4"/>
  <c r="BK4" i="1"/>
  <c r="BL2" i="1" s="1"/>
  <c r="BK5" i="1"/>
  <c r="BL1" i="1" l="1"/>
  <c r="BR1" i="4"/>
  <c r="BR5" i="4"/>
  <c r="BR4" i="4"/>
  <c r="BS2" i="4" s="1"/>
  <c r="BL4" i="1"/>
  <c r="BM2" i="1" s="1"/>
  <c r="BM1" i="1" s="1"/>
  <c r="BL5" i="1"/>
  <c r="BS1" i="4" l="1"/>
  <c r="BS5" i="4"/>
  <c r="BS4" i="4"/>
  <c r="BT2" i="4" s="1"/>
  <c r="BM3" i="1"/>
  <c r="BM4" i="1"/>
  <c r="BN2" i="1" s="1"/>
  <c r="BM5" i="1"/>
  <c r="BN1" i="1" l="1"/>
  <c r="BT1" i="4"/>
  <c r="BT5" i="4"/>
  <c r="BT3" i="4"/>
  <c r="BT4" i="4"/>
  <c r="BU2" i="4" s="1"/>
  <c r="BN4" i="1"/>
  <c r="BO2" i="1" s="1"/>
  <c r="BN5" i="1"/>
  <c r="BU1" i="4" l="1"/>
  <c r="BO1" i="1"/>
  <c r="BU4" i="4"/>
  <c r="BV2" i="4" s="1"/>
  <c r="BV1" i="4" s="1"/>
  <c r="BU5" i="4"/>
  <c r="BO4" i="1"/>
  <c r="BP2" i="1" s="1"/>
  <c r="BO5" i="1"/>
  <c r="BP1" i="1" l="1"/>
  <c r="BV5" i="4"/>
  <c r="BV4" i="4"/>
  <c r="BW2" i="4" s="1"/>
  <c r="BP4" i="1"/>
  <c r="BQ2" i="1" s="1"/>
  <c r="BP5" i="1"/>
  <c r="BW1" i="4" l="1"/>
  <c r="BQ1" i="1"/>
  <c r="BW5" i="4"/>
  <c r="BW4" i="4"/>
  <c r="BX2" i="4" s="1"/>
  <c r="BQ4" i="1"/>
  <c r="BR2" i="1" s="1"/>
  <c r="BR1" i="1" s="1"/>
  <c r="BQ5" i="1"/>
  <c r="BX1" i="4" l="1"/>
  <c r="BX5" i="4"/>
  <c r="BX4" i="4"/>
  <c r="BY2" i="4" s="1"/>
  <c r="BR3" i="1"/>
  <c r="BR4" i="1"/>
  <c r="BS2" i="1" s="1"/>
  <c r="BR5" i="1"/>
  <c r="BS1" i="1" l="1"/>
  <c r="BY1" i="4"/>
  <c r="BY4" i="4"/>
  <c r="BZ2" i="4" s="1"/>
  <c r="BY5" i="4"/>
  <c r="BY3" i="4"/>
  <c r="BS4" i="1"/>
  <c r="BT2" i="1" s="1"/>
  <c r="BS5" i="1"/>
  <c r="BZ1" i="4" l="1"/>
  <c r="BT1" i="1"/>
  <c r="BZ5" i="4"/>
  <c r="BZ4" i="4"/>
  <c r="CA2" i="4" s="1"/>
  <c r="BT4" i="1"/>
  <c r="BU2" i="1" s="1"/>
  <c r="BT5" i="1"/>
  <c r="CA1" i="4" l="1"/>
  <c r="BU1" i="1"/>
  <c r="CA5" i="4"/>
  <c r="CA4" i="4"/>
  <c r="CB2" i="4" s="1"/>
  <c r="BU4" i="1"/>
  <c r="BV2" i="1" s="1"/>
  <c r="BU5" i="1"/>
  <c r="BV1" i="1" l="1"/>
  <c r="CB1" i="4"/>
  <c r="CB5" i="4"/>
  <c r="CB4" i="4"/>
  <c r="CC2" i="4" s="1"/>
  <c r="BV4" i="1"/>
  <c r="BW2" i="1" s="1"/>
  <c r="BW1" i="1" s="1"/>
  <c r="BV5" i="1"/>
  <c r="CC1" i="4" l="1"/>
  <c r="CC4" i="4"/>
  <c r="CD2" i="4" s="1"/>
  <c r="CC5" i="4"/>
  <c r="BW3" i="1"/>
  <c r="BW4" i="1"/>
  <c r="BX2" i="1" s="1"/>
  <c r="BX1" i="1" s="1"/>
  <c r="BW5" i="1"/>
  <c r="CD1" i="4" l="1"/>
  <c r="CD5" i="4"/>
  <c r="CD3" i="4"/>
  <c r="CD4" i="4"/>
  <c r="CE2" i="4" s="1"/>
  <c r="BX4" i="1"/>
  <c r="BY2" i="1" s="1"/>
  <c r="BX5" i="1"/>
  <c r="BY1" i="1" l="1"/>
  <c r="CE1" i="4"/>
  <c r="CE5" i="4"/>
  <c r="CE4" i="4"/>
  <c r="CF2" i="4" s="1"/>
  <c r="BY4" i="1"/>
  <c r="BZ2" i="1" s="1"/>
  <c r="BY5" i="1"/>
  <c r="CF1" i="4" l="1"/>
  <c r="BZ1" i="1"/>
  <c r="CF5" i="4"/>
  <c r="CF4" i="4"/>
  <c r="CG2" i="4" s="1"/>
  <c r="BZ4" i="1"/>
  <c r="CA2" i="1" s="1"/>
  <c r="BZ5" i="1"/>
  <c r="CA1" i="1" l="1"/>
  <c r="CG1" i="4"/>
  <c r="CG4" i="4"/>
  <c r="CH2" i="4" s="1"/>
  <c r="CG5" i="4"/>
  <c r="CA4" i="1"/>
  <c r="CB2" i="1" s="1"/>
  <c r="CA5" i="1"/>
  <c r="CB1" i="1" l="1"/>
  <c r="CH1" i="4"/>
  <c r="CH5" i="4"/>
  <c r="CH4" i="4"/>
  <c r="CI2" i="4" s="1"/>
  <c r="CB3" i="1"/>
  <c r="CB4" i="1"/>
  <c r="CC2" i="1" s="1"/>
  <c r="CB5" i="1"/>
  <c r="CI1" i="4" l="1"/>
  <c r="CC1" i="1"/>
  <c r="CI5" i="4"/>
  <c r="CI4" i="4"/>
  <c r="CJ2" i="4" s="1"/>
  <c r="CI3" i="4"/>
  <c r="CC4" i="1"/>
  <c r="CD2" i="1" s="1"/>
  <c r="CC5" i="1"/>
  <c r="CJ1" i="4" l="1"/>
  <c r="CD1" i="1"/>
  <c r="CJ5" i="4"/>
  <c r="CJ4" i="4"/>
  <c r="CK2" i="4" s="1"/>
  <c r="CD4" i="1"/>
  <c r="CE2" i="1" s="1"/>
  <c r="CD5" i="1"/>
  <c r="CE1" i="1" l="1"/>
  <c r="CK1" i="4"/>
  <c r="CK4" i="4"/>
  <c r="CL2" i="4" s="1"/>
  <c r="CK5" i="4"/>
  <c r="CE4" i="1"/>
  <c r="CF2" i="1" s="1"/>
  <c r="CE5" i="1"/>
  <c r="CF1" i="1" l="1"/>
  <c r="CL1" i="4"/>
  <c r="CL5" i="4"/>
  <c r="CL4" i="4"/>
  <c r="CM2" i="4" s="1"/>
  <c r="CF4" i="1"/>
  <c r="CG2" i="1" s="1"/>
  <c r="CF5" i="1"/>
  <c r="CM1" i="4" l="1"/>
  <c r="CG1" i="1"/>
  <c r="CM5" i="4"/>
  <c r="CM4" i="4"/>
  <c r="CN2" i="4" s="1"/>
  <c r="CG3" i="1"/>
  <c r="CG4" i="1"/>
  <c r="CH2" i="1" s="1"/>
  <c r="CG5" i="1"/>
  <c r="CH1" i="1" l="1"/>
  <c r="CN1" i="4"/>
  <c r="CN5" i="4"/>
  <c r="CN3" i="4"/>
  <c r="CN4" i="4"/>
  <c r="CO2" i="4" s="1"/>
  <c r="CO1" i="4" s="1"/>
  <c r="CH4" i="1"/>
  <c r="CI2" i="1" s="1"/>
  <c r="CH5" i="1"/>
  <c r="CI1" i="1" l="1"/>
  <c r="CO5" i="4"/>
  <c r="CO4" i="4"/>
  <c r="CP2" i="4" s="1"/>
  <c r="CP1" i="4" s="1"/>
  <c r="CI4" i="1"/>
  <c r="CJ2" i="1" s="1"/>
  <c r="CI5" i="1"/>
  <c r="CJ1" i="1" l="1"/>
  <c r="CP5" i="4"/>
  <c r="CP4" i="4"/>
  <c r="CQ2" i="4" s="1"/>
  <c r="CQ1" i="4" s="1"/>
  <c r="CJ4" i="1"/>
  <c r="CK2" i="1" s="1"/>
  <c r="CJ5" i="1"/>
  <c r="CK1" i="1" l="1"/>
  <c r="CQ5" i="4"/>
  <c r="CQ4" i="4"/>
  <c r="CR2" i="4" s="1"/>
  <c r="CR1" i="4" s="1"/>
  <c r="CK4" i="1"/>
  <c r="CL2" i="1" s="1"/>
  <c r="CK5" i="1"/>
  <c r="CL1" i="1" l="1"/>
  <c r="CR5" i="4"/>
  <c r="CR4" i="4"/>
  <c r="CS2" i="4" s="1"/>
  <c r="CL3" i="1"/>
  <c r="CL4" i="1"/>
  <c r="CM2" i="1" s="1"/>
  <c r="CL5" i="1"/>
  <c r="CM1" i="1" l="1"/>
  <c r="CS1" i="4"/>
  <c r="CS4" i="4"/>
  <c r="CT2" i="4" s="1"/>
  <c r="CT1" i="4" s="1"/>
  <c r="CS5" i="4"/>
  <c r="CS3" i="4"/>
  <c r="CM4" i="1"/>
  <c r="CN2" i="1" s="1"/>
  <c r="CM5" i="1"/>
  <c r="CN1" i="1" l="1"/>
  <c r="CT5" i="4"/>
  <c r="CT4" i="4"/>
  <c r="CU2" i="4" s="1"/>
  <c r="CU1" i="4" s="1"/>
  <c r="CN4" i="1"/>
  <c r="CO2" i="1" s="1"/>
  <c r="CN5" i="1"/>
  <c r="CO1" i="1" l="1"/>
  <c r="CU5" i="4"/>
  <c r="CU4" i="4"/>
  <c r="CV2" i="4" s="1"/>
  <c r="CO4" i="1"/>
  <c r="CP2" i="1" s="1"/>
  <c r="CO5" i="1"/>
  <c r="CV1" i="4" l="1"/>
  <c r="CP1" i="1"/>
  <c r="CV5" i="4"/>
  <c r="CV4" i="4"/>
  <c r="CW2" i="4" s="1"/>
  <c r="CP4" i="1"/>
  <c r="CQ2" i="1" s="1"/>
  <c r="CQ1" i="1" s="1"/>
  <c r="CP5" i="1"/>
  <c r="CW1" i="4" l="1"/>
  <c r="CW4" i="4"/>
  <c r="CX2" i="4" s="1"/>
  <c r="CW5" i="4"/>
  <c r="CQ3" i="1"/>
  <c r="CQ4" i="1"/>
  <c r="CR2" i="1" s="1"/>
  <c r="CR1" i="1" s="1"/>
  <c r="CQ5" i="1"/>
  <c r="CX1" i="4" l="1"/>
  <c r="CX5" i="4"/>
  <c r="CX3" i="4"/>
  <c r="CX4" i="4"/>
  <c r="CY2" i="4" s="1"/>
  <c r="CR4" i="1"/>
  <c r="CS2" i="1" s="1"/>
  <c r="CS1" i="1" s="1"/>
  <c r="CR5" i="1"/>
  <c r="CY1" i="4" l="1"/>
  <c r="CY5" i="4"/>
  <c r="CY4" i="4"/>
  <c r="CZ2" i="4" s="1"/>
  <c r="CS4" i="1"/>
  <c r="CT2" i="1" s="1"/>
  <c r="CS5" i="1"/>
  <c r="CT1" i="1" l="1"/>
  <c r="CZ1" i="4"/>
  <c r="CZ5" i="4"/>
  <c r="CZ4" i="4"/>
  <c r="DA2" i="4" s="1"/>
  <c r="CT4" i="1"/>
  <c r="CU2" i="1" s="1"/>
  <c r="CT5" i="1"/>
  <c r="DA1" i="4" l="1"/>
  <c r="CU1" i="1"/>
  <c r="DA4" i="4"/>
  <c r="DB2" i="4" s="1"/>
  <c r="DB1" i="4" s="1"/>
  <c r="DA5" i="4"/>
  <c r="CU4" i="1"/>
  <c r="CV2" i="1" s="1"/>
  <c r="CU5" i="1"/>
  <c r="CV1" i="1" l="1"/>
  <c r="DB5" i="4"/>
  <c r="DB4" i="4"/>
  <c r="DC2" i="4" s="1"/>
  <c r="CV3" i="1"/>
  <c r="CV4" i="1"/>
  <c r="CW2" i="1" s="1"/>
  <c r="CW1" i="1" s="1"/>
  <c r="CV5" i="1"/>
  <c r="DC1" i="4" l="1"/>
  <c r="DC5" i="4"/>
  <c r="DC4" i="4"/>
  <c r="DD2" i="4" s="1"/>
  <c r="DD1" i="4" s="1"/>
  <c r="DC3" i="4"/>
  <c r="CW4" i="1"/>
  <c r="CX2" i="1" s="1"/>
  <c r="CW5" i="1"/>
  <c r="CX1" i="1" l="1"/>
  <c r="DD5" i="4"/>
  <c r="DD4" i="4"/>
  <c r="DE2" i="4" s="1"/>
  <c r="CX4" i="1"/>
  <c r="CY2" i="1" s="1"/>
  <c r="CX5" i="1"/>
  <c r="DE1" i="4" l="1"/>
  <c r="CY1" i="1"/>
  <c r="DE4" i="4"/>
  <c r="DF2" i="4" s="1"/>
  <c r="DE5" i="4"/>
  <c r="CY4" i="1"/>
  <c r="CZ2" i="1" s="1"/>
  <c r="CZ1" i="1" s="1"/>
  <c r="CY5" i="1"/>
  <c r="DF1" i="4" l="1"/>
  <c r="DF5" i="4"/>
  <c r="DF4" i="4"/>
  <c r="DG2" i="4" s="1"/>
  <c r="CZ4" i="1"/>
  <c r="DA2" i="1" s="1"/>
  <c r="CZ5" i="1"/>
  <c r="DA1" i="1" l="1"/>
  <c r="DG1" i="4"/>
  <c r="DG5" i="4"/>
  <c r="DG4" i="4"/>
  <c r="DH2" i="4" s="1"/>
  <c r="DA3" i="1"/>
  <c r="DA4" i="1"/>
  <c r="DB2" i="1" s="1"/>
  <c r="DA5" i="1"/>
  <c r="DH1" i="4" l="1"/>
  <c r="DB1" i="1"/>
  <c r="DH5" i="4"/>
  <c r="DH4" i="4"/>
  <c r="DI2" i="4" s="1"/>
  <c r="DH3" i="4"/>
  <c r="DB4" i="1"/>
  <c r="DC2" i="1" s="1"/>
  <c r="DB5" i="1"/>
  <c r="DI1" i="4" l="1"/>
  <c r="DC1" i="1"/>
  <c r="DI4" i="4"/>
  <c r="DJ2" i="4" s="1"/>
  <c r="DI5" i="4"/>
  <c r="DC4" i="1"/>
  <c r="DD2" i="1" s="1"/>
  <c r="DC5" i="1"/>
  <c r="DD1" i="1" l="1"/>
  <c r="DJ1" i="4"/>
  <c r="DJ5" i="4"/>
  <c r="DJ4" i="4"/>
  <c r="DK2" i="4" s="1"/>
  <c r="DD4" i="1"/>
  <c r="DE2" i="1" s="1"/>
  <c r="DD5" i="1"/>
  <c r="DK1" i="4" l="1"/>
  <c r="DE1" i="1"/>
  <c r="DK5" i="4"/>
  <c r="DK4" i="4"/>
  <c r="DL2" i="4" s="1"/>
  <c r="DE4" i="1"/>
  <c r="DF2" i="1" s="1"/>
  <c r="DE5" i="1"/>
  <c r="DF1" i="1" l="1"/>
  <c r="DL1" i="4"/>
  <c r="DL5" i="4"/>
  <c r="DL4" i="4"/>
  <c r="DM2" i="4" s="1"/>
  <c r="DF3" i="1"/>
  <c r="DF4" i="1"/>
  <c r="DG2" i="1" s="1"/>
  <c r="DG1" i="1" s="1"/>
  <c r="DF5" i="1"/>
  <c r="DM1" i="4" l="1"/>
  <c r="DM4" i="4"/>
  <c r="DN2" i="4" s="1"/>
  <c r="DM5" i="4"/>
  <c r="DM3" i="4"/>
  <c r="DG4" i="1"/>
  <c r="DH2" i="1" s="1"/>
  <c r="DH1" i="1" s="1"/>
  <c r="DG5" i="1"/>
  <c r="DN1" i="4" l="1"/>
  <c r="DN5" i="4"/>
  <c r="DN4" i="4"/>
  <c r="DO2" i="4" s="1"/>
  <c r="DH4" i="1"/>
  <c r="DI2" i="1" s="1"/>
  <c r="DH5" i="1"/>
  <c r="DI1" i="1" l="1"/>
  <c r="DO1" i="4"/>
  <c r="DO5" i="4"/>
  <c r="DO4" i="4"/>
  <c r="DP2" i="4" s="1"/>
  <c r="DI4" i="1"/>
  <c r="DJ2" i="1" s="1"/>
  <c r="DI5" i="1"/>
  <c r="DP1" i="4" l="1"/>
  <c r="DJ1" i="1"/>
  <c r="DP5" i="4"/>
  <c r="DP4" i="4"/>
  <c r="DQ2" i="4" s="1"/>
  <c r="DJ4" i="1"/>
  <c r="DK2" i="1" s="1"/>
  <c r="DK1" i="1" s="1"/>
  <c r="DJ5" i="1"/>
  <c r="DQ1" i="4" l="1"/>
  <c r="DQ4" i="4"/>
  <c r="DR2" i="4" s="1"/>
  <c r="DQ5" i="4"/>
  <c r="DK3" i="1"/>
  <c r="DK4" i="1"/>
  <c r="DL2" i="1" s="1"/>
  <c r="DL1" i="1" s="1"/>
  <c r="DK5" i="1"/>
  <c r="DR1" i="4" l="1"/>
  <c r="DR5" i="4"/>
  <c r="DR3" i="4"/>
  <c r="DR4" i="4"/>
  <c r="DS2" i="4" s="1"/>
  <c r="DL4" i="1"/>
  <c r="DM2" i="1" s="1"/>
  <c r="DL5" i="1"/>
  <c r="DM1" i="1" l="1"/>
  <c r="DS1" i="4"/>
  <c r="DS5" i="4"/>
  <c r="DS4" i="4"/>
  <c r="DT2" i="4" s="1"/>
  <c r="DM4" i="1"/>
  <c r="DN2" i="1" s="1"/>
  <c r="DM5" i="1"/>
  <c r="DT1" i="4" l="1"/>
  <c r="DN1" i="1"/>
  <c r="DT5" i="4"/>
  <c r="DT4" i="4"/>
  <c r="DU2" i="4" s="1"/>
  <c r="DN4" i="1"/>
  <c r="DO2" i="1" s="1"/>
  <c r="DN5" i="1"/>
  <c r="DO1" i="1" l="1"/>
  <c r="DU1" i="4"/>
  <c r="DU4" i="4"/>
  <c r="DV2" i="4" s="1"/>
  <c r="DU5" i="4"/>
  <c r="DO4" i="1"/>
  <c r="DP2" i="1" s="1"/>
  <c r="DO5" i="1"/>
  <c r="DP1" i="1" l="1"/>
  <c r="DV1" i="4"/>
  <c r="DV5" i="4"/>
  <c r="DV4" i="4"/>
  <c r="DW2" i="4" s="1"/>
  <c r="DP3" i="1"/>
  <c r="DP4" i="1"/>
  <c r="DQ2" i="1" s="1"/>
  <c r="DP5" i="1"/>
  <c r="DW1" i="4" l="1"/>
  <c r="DQ1" i="1"/>
  <c r="DW5" i="4"/>
  <c r="DW4" i="4"/>
  <c r="DX2" i="4" s="1"/>
  <c r="DW3" i="4"/>
  <c r="DQ4" i="1"/>
  <c r="DR2" i="1" s="1"/>
  <c r="DQ5" i="1"/>
  <c r="DX1" i="4" l="1"/>
  <c r="DR1" i="1"/>
  <c r="DX5" i="4"/>
  <c r="DX4" i="4"/>
  <c r="DY2" i="4" s="1"/>
  <c r="DR4" i="1"/>
  <c r="DS2" i="1" s="1"/>
  <c r="DR5" i="1"/>
  <c r="DS1" i="1" l="1"/>
  <c r="DY1" i="4"/>
  <c r="DY4" i="4"/>
  <c r="DZ2" i="4" s="1"/>
  <c r="DY5" i="4"/>
  <c r="DS4" i="1"/>
  <c r="DT2" i="1" s="1"/>
  <c r="DS5" i="1"/>
  <c r="DT1" i="1" l="1"/>
  <c r="DZ1" i="4"/>
  <c r="DZ5" i="4"/>
  <c r="DZ4" i="4"/>
  <c r="EA2" i="4" s="1"/>
  <c r="DT4" i="1"/>
  <c r="DU2" i="1" s="1"/>
  <c r="DT5" i="1"/>
  <c r="EA1" i="4" l="1"/>
  <c r="DU1" i="1"/>
  <c r="EA5" i="4"/>
  <c r="EA4" i="4"/>
  <c r="EB2" i="4" s="1"/>
  <c r="DU3" i="1"/>
  <c r="DU4" i="1"/>
  <c r="DV2" i="1" s="1"/>
  <c r="DU5" i="1"/>
  <c r="DV1" i="1" l="1"/>
  <c r="EB1" i="4"/>
  <c r="EB5" i="4"/>
  <c r="EB4" i="4"/>
  <c r="EC2" i="4" s="1"/>
  <c r="EB3" i="4"/>
  <c r="DV4" i="1"/>
  <c r="DW2" i="1" s="1"/>
  <c r="DV5" i="1"/>
  <c r="EC1" i="4" l="1"/>
  <c r="DW1" i="1"/>
  <c r="EC4" i="4"/>
  <c r="ED2" i="4" s="1"/>
  <c r="EC5" i="4"/>
  <c r="DW4" i="1"/>
  <c r="DX2" i="1" s="1"/>
  <c r="DX1" i="1" s="1"/>
  <c r="DW5" i="1"/>
  <c r="ED1" i="4" l="1"/>
  <c r="ED5" i="4"/>
  <c r="ED4" i="4"/>
  <c r="EE2" i="4" s="1"/>
  <c r="DX4" i="1"/>
  <c r="DY2" i="1" s="1"/>
  <c r="DX5" i="1"/>
  <c r="DY1" i="1" l="1"/>
  <c r="EE1" i="4"/>
  <c r="EE5" i="4"/>
  <c r="EE4" i="4"/>
  <c r="EF2" i="4" s="1"/>
  <c r="DY4" i="1"/>
  <c r="DZ2" i="1" s="1"/>
  <c r="DY5" i="1"/>
  <c r="EF1" i="4" l="1"/>
  <c r="DZ1" i="1"/>
  <c r="EF5" i="4"/>
  <c r="EF4" i="4"/>
  <c r="EG2" i="4" s="1"/>
  <c r="EG1" i="4" s="1"/>
  <c r="DZ3" i="1"/>
  <c r="DZ4" i="1"/>
  <c r="EA2" i="1" s="1"/>
  <c r="DZ5" i="1"/>
  <c r="EA1" i="1" l="1"/>
  <c r="EG4" i="4"/>
  <c r="EH2" i="4" s="1"/>
  <c r="EG5" i="4"/>
  <c r="EG3" i="4"/>
  <c r="EA4" i="1"/>
  <c r="EB2" i="1" s="1"/>
  <c r="EA5" i="1"/>
  <c r="EH1" i="4" l="1"/>
  <c r="EB1" i="1"/>
  <c r="EH5" i="4"/>
  <c r="EH4" i="4"/>
  <c r="EI2" i="4" s="1"/>
  <c r="EB4" i="1"/>
  <c r="EC2" i="1" s="1"/>
  <c r="EB5" i="1"/>
  <c r="EC1" i="1" l="1"/>
  <c r="EI1" i="4"/>
  <c r="EI5" i="4"/>
  <c r="EI4" i="4"/>
  <c r="EJ2" i="4" s="1"/>
  <c r="EC4" i="1"/>
  <c r="ED2" i="1" s="1"/>
  <c r="ED1" i="1" s="1"/>
  <c r="EC5" i="1"/>
  <c r="EJ1" i="4" l="1"/>
  <c r="EJ5" i="4"/>
  <c r="EJ4" i="4"/>
  <c r="EK2" i="4" s="1"/>
  <c r="ED4" i="1"/>
  <c r="EE2" i="1" s="1"/>
  <c r="ED5" i="1"/>
  <c r="EE1" i="1" l="1"/>
  <c r="EK1" i="4"/>
  <c r="EK4" i="4"/>
  <c r="EL2" i="4" s="1"/>
  <c r="EK5" i="4"/>
  <c r="EE3" i="1"/>
  <c r="EE4" i="1"/>
  <c r="EF2" i="1" s="1"/>
  <c r="EE5" i="1"/>
  <c r="EL1" i="4" l="1"/>
  <c r="EF1" i="1"/>
  <c r="EL5" i="4"/>
  <c r="EL3" i="4"/>
  <c r="EL4" i="4"/>
  <c r="EM2" i="4" s="1"/>
  <c r="EM1" i="4" s="1"/>
  <c r="EF4" i="1"/>
  <c r="EG2" i="1" s="1"/>
  <c r="EF5" i="1"/>
  <c r="EG1" i="1" l="1"/>
  <c r="EM5" i="4"/>
  <c r="EM4" i="4"/>
  <c r="EN2" i="4" s="1"/>
  <c r="EN1" i="4" s="1"/>
  <c r="EG4" i="1"/>
  <c r="EH2" i="1" s="1"/>
  <c r="EG5" i="1"/>
  <c r="EH1" i="1" l="1"/>
  <c r="EN5" i="4"/>
  <c r="EN4" i="4"/>
  <c r="EO2" i="4" s="1"/>
  <c r="EO1" i="4" s="1"/>
  <c r="EH4" i="1"/>
  <c r="EI2" i="1" s="1"/>
  <c r="EH5" i="1"/>
  <c r="EI1" i="1" l="1"/>
  <c r="EO4" i="4"/>
  <c r="EP2" i="4" s="1"/>
  <c r="EO5" i="4"/>
  <c r="EI4" i="1"/>
  <c r="EJ2" i="1" s="1"/>
  <c r="EI5" i="1"/>
  <c r="EP1" i="4" l="1"/>
  <c r="EJ1" i="1"/>
  <c r="EP5" i="4"/>
  <c r="EP4" i="4"/>
  <c r="EQ2" i="4" s="1"/>
  <c r="EQ1" i="4" s="1"/>
  <c r="EJ3" i="1"/>
  <c r="EJ4" i="1"/>
  <c r="EK2" i="1" s="1"/>
  <c r="EJ5" i="1"/>
  <c r="EK1" i="1" l="1"/>
  <c r="EQ5" i="4"/>
  <c r="EQ4" i="4"/>
  <c r="ER2" i="4" s="1"/>
  <c r="ER1" i="4" s="1"/>
  <c r="EQ3" i="4"/>
  <c r="EK4" i="1"/>
  <c r="EL2" i="1" s="1"/>
  <c r="EK5" i="1"/>
  <c r="EL1" i="1" l="1"/>
  <c r="ER5" i="4"/>
  <c r="ER4" i="4"/>
  <c r="ES2" i="4" s="1"/>
  <c r="EL4" i="1"/>
  <c r="EM2" i="1" s="1"/>
  <c r="EL5" i="1"/>
  <c r="ES1" i="4" l="1"/>
  <c r="EM1" i="1"/>
  <c r="ES4" i="4"/>
  <c r="ET2" i="4" s="1"/>
  <c r="ES5" i="4"/>
  <c r="EM4" i="1"/>
  <c r="EN2" i="1" s="1"/>
  <c r="EN1" i="1" s="1"/>
  <c r="EM5" i="1"/>
  <c r="ET1" i="4" l="1"/>
  <c r="ET5" i="4"/>
  <c r="ET4" i="4"/>
  <c r="EU2" i="4" s="1"/>
  <c r="EN4" i="1"/>
  <c r="EO2" i="1" s="1"/>
  <c r="EN5" i="1"/>
  <c r="EO1" i="1" l="1"/>
  <c r="EU1" i="4"/>
  <c r="EU5" i="4"/>
  <c r="EU4" i="4"/>
  <c r="EV2" i="4" s="1"/>
  <c r="EO3" i="1"/>
  <c r="EO4" i="1"/>
  <c r="EP2" i="1" s="1"/>
  <c r="EO5" i="1"/>
  <c r="EV1" i="4" l="1"/>
  <c r="EP1" i="1"/>
  <c r="EV5" i="4"/>
  <c r="EV4" i="4"/>
  <c r="EW2" i="4" s="1"/>
  <c r="EV3" i="4"/>
  <c r="EP4" i="1"/>
  <c r="EQ2" i="1" s="1"/>
  <c r="EP5" i="1"/>
  <c r="EW1" i="4" l="1"/>
  <c r="EQ1" i="1"/>
  <c r="EW4" i="4"/>
  <c r="EX2" i="4" s="1"/>
  <c r="EW5" i="4"/>
  <c r="EQ4" i="1"/>
  <c r="ER2" i="1" s="1"/>
  <c r="EQ5" i="1"/>
  <c r="ER1" i="1" l="1"/>
  <c r="EX1" i="4"/>
  <c r="EX5" i="4"/>
  <c r="EX4" i="4"/>
  <c r="EY2" i="4" s="1"/>
  <c r="ER4" i="1"/>
  <c r="ES2" i="1" s="1"/>
  <c r="ER5" i="1"/>
  <c r="EY1" i="4" l="1"/>
  <c r="ES1" i="1"/>
  <c r="EY5" i="4"/>
  <c r="EY4" i="4"/>
  <c r="EZ2" i="4" s="1"/>
  <c r="ES4" i="1"/>
  <c r="ET2" i="1" s="1"/>
  <c r="ES5" i="1"/>
  <c r="ET1" i="1" l="1"/>
  <c r="EZ1" i="4"/>
  <c r="EZ5" i="4"/>
  <c r="EZ4" i="4"/>
  <c r="FA2" i="4" s="1"/>
  <c r="ET3" i="1"/>
  <c r="ET4" i="1"/>
  <c r="EU2" i="1" s="1"/>
  <c r="ET5" i="1"/>
  <c r="EU1" i="1" l="1"/>
  <c r="FA1" i="4"/>
  <c r="FA4" i="4"/>
  <c r="FB2" i="4" s="1"/>
  <c r="FB1" i="4" s="1"/>
  <c r="FA5" i="4"/>
  <c r="FA3" i="4"/>
  <c r="EU4" i="1"/>
  <c r="EV2" i="1" s="1"/>
  <c r="EU5" i="1"/>
  <c r="EV1" i="1" l="1"/>
  <c r="FB5" i="4"/>
  <c r="FB4" i="4"/>
  <c r="FC2" i="4" s="1"/>
  <c r="FC1" i="4" s="1"/>
  <c r="EV4" i="1"/>
  <c r="EW2" i="1" s="1"/>
  <c r="EV5" i="1"/>
  <c r="EW1" i="1" l="1"/>
  <c r="FC5" i="4"/>
  <c r="FC4" i="4"/>
  <c r="FD2" i="4" s="1"/>
  <c r="FD1" i="4" s="1"/>
  <c r="EW4" i="1"/>
  <c r="EX2" i="1" s="1"/>
  <c r="EW5" i="1"/>
  <c r="EX1" i="1" l="1"/>
  <c r="FD5" i="4"/>
  <c r="FD4" i="4"/>
  <c r="FE2" i="4" s="1"/>
  <c r="FE1" i="4" s="1"/>
  <c r="EX4" i="1"/>
  <c r="EY2" i="1" s="1"/>
  <c r="EX5" i="1"/>
  <c r="EY1" i="1" l="1"/>
  <c r="FE4" i="4"/>
  <c r="FF2" i="4" s="1"/>
  <c r="FE5" i="4"/>
  <c r="EY3" i="1"/>
  <c r="EY4" i="1"/>
  <c r="EZ2" i="1" s="1"/>
  <c r="EY5" i="1"/>
  <c r="FF1" i="4" l="1"/>
  <c r="EZ1" i="1"/>
  <c r="FF5" i="4"/>
  <c r="FF3" i="4"/>
  <c r="FF4" i="4"/>
  <c r="FG2" i="4" s="1"/>
  <c r="EZ4" i="1"/>
  <c r="FA2" i="1" s="1"/>
  <c r="EZ5" i="1"/>
  <c r="FA1" i="1" l="1"/>
  <c r="FG1" i="4"/>
  <c r="FG5" i="4"/>
  <c r="FG4" i="4"/>
  <c r="FH2" i="4" s="1"/>
  <c r="FA4" i="1"/>
  <c r="FB2" i="1" s="1"/>
  <c r="FA5" i="1"/>
  <c r="FH1" i="4" l="1"/>
  <c r="FB1" i="1"/>
  <c r="FH5" i="4"/>
  <c r="FH4" i="4"/>
  <c r="FI2" i="4" s="1"/>
  <c r="FB4" i="1"/>
  <c r="FC2" i="1" s="1"/>
  <c r="FB5" i="1"/>
  <c r="FI1" i="4" l="1"/>
  <c r="FC1" i="1"/>
  <c r="FI4" i="4"/>
  <c r="FJ2" i="4" s="1"/>
  <c r="FI5" i="4"/>
  <c r="FC4" i="1"/>
  <c r="FD2" i="1" s="1"/>
  <c r="FD1" i="1" s="1"/>
  <c r="FC5" i="1"/>
  <c r="FJ1" i="4" l="1"/>
  <c r="FJ5" i="4"/>
  <c r="FJ4" i="4"/>
  <c r="FK2" i="4" s="1"/>
  <c r="FD3" i="1"/>
  <c r="FD4" i="1"/>
  <c r="FE2" i="1" s="1"/>
  <c r="FD5" i="1"/>
  <c r="FE1" i="1" l="1"/>
  <c r="FK1" i="4"/>
  <c r="FK5" i="4"/>
  <c r="FK4" i="4"/>
  <c r="FL2" i="4" s="1"/>
  <c r="FK3" i="4"/>
  <c r="FE4" i="1"/>
  <c r="FF2" i="1" s="1"/>
  <c r="FE5" i="1"/>
  <c r="FL1" i="4" l="1"/>
  <c r="FF1" i="1"/>
  <c r="FL5" i="4"/>
  <c r="FL4" i="4"/>
  <c r="FM2" i="4" s="1"/>
  <c r="FF4" i="1"/>
  <c r="FG2" i="1" s="1"/>
  <c r="FF5" i="1"/>
  <c r="FG1" i="1" l="1"/>
  <c r="FM1" i="4"/>
  <c r="FM4" i="4"/>
  <c r="FN2" i="4" s="1"/>
  <c r="FM5" i="4"/>
  <c r="FG4" i="1"/>
  <c r="FH2" i="1" s="1"/>
  <c r="FH1" i="1" s="1"/>
  <c r="FG5" i="1"/>
  <c r="FN1" i="4" l="1"/>
  <c r="FN5" i="4"/>
  <c r="FN4" i="4"/>
  <c r="FO2" i="4" s="1"/>
  <c r="FH4" i="1"/>
  <c r="FI2" i="1" s="1"/>
  <c r="FH5" i="1"/>
  <c r="FI1" i="1" l="1"/>
  <c r="FO1" i="4"/>
  <c r="FO5" i="4"/>
  <c r="FO4" i="4"/>
  <c r="FP2" i="4" s="1"/>
  <c r="FI3" i="1"/>
  <c r="FI4" i="1"/>
  <c r="FJ2" i="1" s="1"/>
  <c r="FI5" i="1"/>
  <c r="FP1" i="4" l="1"/>
  <c r="FJ1" i="1"/>
  <c r="FP5" i="4"/>
  <c r="FP4" i="4"/>
  <c r="FQ2" i="4" s="1"/>
  <c r="FP3" i="4"/>
  <c r="FJ4" i="1"/>
  <c r="FK2" i="1" s="1"/>
  <c r="FJ5" i="1"/>
  <c r="FQ1" i="4" l="1"/>
  <c r="FK1" i="1"/>
  <c r="FQ4" i="4"/>
  <c r="FR2" i="4" s="1"/>
  <c r="FR1" i="4" s="1"/>
  <c r="FQ5" i="4"/>
  <c r="FK4" i="1"/>
  <c r="FL2" i="1" s="1"/>
  <c r="FK5" i="1"/>
  <c r="FL1" i="1" l="1"/>
  <c r="FR5" i="4"/>
  <c r="FR4" i="4"/>
  <c r="FS2" i="4" s="1"/>
  <c r="FS1" i="4" s="1"/>
  <c r="FL4" i="1"/>
  <c r="FM2" i="1" s="1"/>
  <c r="FL5" i="1"/>
  <c r="FM1" i="1" l="1"/>
  <c r="FS5" i="4"/>
  <c r="FS4" i="4"/>
  <c r="FT2" i="4" s="1"/>
  <c r="FT1" i="4" s="1"/>
  <c r="FM4" i="1"/>
  <c r="FN2" i="1" s="1"/>
  <c r="FM5" i="1"/>
  <c r="FN1" i="1" l="1"/>
  <c r="FT5" i="4"/>
  <c r="FT4" i="4"/>
  <c r="FU2" i="4" s="1"/>
  <c r="FU1" i="4" s="1"/>
  <c r="FN3" i="1"/>
  <c r="FN4" i="1"/>
  <c r="FO2" i="1" s="1"/>
  <c r="FN5" i="1"/>
  <c r="FO1" i="1" l="1"/>
  <c r="FU4" i="4"/>
  <c r="FV2" i="4" s="1"/>
  <c r="FU5" i="4"/>
  <c r="FU3" i="4"/>
  <c r="FO4" i="1"/>
  <c r="FP2" i="1" s="1"/>
  <c r="FO5" i="1"/>
  <c r="FV1" i="4" l="1"/>
  <c r="FP1" i="1"/>
  <c r="FV5" i="4"/>
  <c r="FV4" i="4"/>
  <c r="FW2" i="4" s="1"/>
  <c r="FP4" i="1"/>
  <c r="FQ2" i="1" s="1"/>
  <c r="FP5" i="1"/>
  <c r="FQ1" i="1" l="1"/>
  <c r="FW1" i="4"/>
  <c r="FW5" i="4"/>
  <c r="FW4" i="4"/>
  <c r="FX2" i="4" s="1"/>
  <c r="FQ4" i="1"/>
  <c r="FR2" i="1" s="1"/>
  <c r="FR1" i="1" s="1"/>
  <c r="FQ5" i="1"/>
  <c r="FX1" i="4" l="1"/>
  <c r="FX5" i="4"/>
  <c r="FX4" i="4"/>
  <c r="FY2" i="4" s="1"/>
  <c r="FR4" i="1"/>
  <c r="FS2" i="1" s="1"/>
  <c r="FR5" i="1"/>
  <c r="FS1" i="1" l="1"/>
  <c r="FY1" i="4"/>
  <c r="FY4" i="4"/>
  <c r="FZ2" i="4" s="1"/>
  <c r="FY5" i="4"/>
  <c r="FS3" i="1"/>
  <c r="FS4" i="1"/>
  <c r="FT2" i="1" s="1"/>
  <c r="FS5" i="1"/>
  <c r="FZ1" i="4" l="1"/>
  <c r="FT1" i="1"/>
  <c r="FZ5" i="4"/>
  <c r="FZ3" i="4"/>
  <c r="FZ4" i="4"/>
  <c r="GA2" i="4" s="1"/>
  <c r="FT4" i="1"/>
  <c r="FU2" i="1" s="1"/>
  <c r="FT5" i="1"/>
  <c r="GA1" i="4" l="1"/>
  <c r="FU1" i="1"/>
  <c r="GA5" i="4"/>
  <c r="GA4" i="4"/>
  <c r="GB2" i="4" s="1"/>
  <c r="FU4" i="1"/>
  <c r="FV2" i="1" s="1"/>
  <c r="FV1" i="1" s="1"/>
  <c r="FU5" i="1"/>
  <c r="GB1" i="4" l="1"/>
  <c r="GB5" i="4"/>
  <c r="GB4" i="4"/>
  <c r="GC2" i="4" s="1"/>
  <c r="FV4" i="1"/>
  <c r="FW2" i="1" s="1"/>
  <c r="FV5" i="1"/>
  <c r="FW1" i="1" l="1"/>
  <c r="GC1" i="4"/>
  <c r="GC4" i="4"/>
  <c r="GD2" i="4" s="1"/>
  <c r="GC5" i="4"/>
  <c r="FW4" i="1"/>
  <c r="FX2" i="1" s="1"/>
  <c r="FW5" i="1"/>
  <c r="GD1" i="4" l="1"/>
  <c r="FX1" i="1"/>
  <c r="GD5" i="4"/>
  <c r="GD4" i="4"/>
  <c r="GE2" i="4" s="1"/>
  <c r="FX3" i="1"/>
  <c r="FX4" i="1"/>
  <c r="FY2" i="1" s="1"/>
  <c r="FX5" i="1"/>
  <c r="FY1" i="1" l="1"/>
  <c r="GE1" i="4"/>
  <c r="GE5" i="4"/>
  <c r="GE4" i="4"/>
  <c r="GF2" i="4" s="1"/>
  <c r="GE3" i="4"/>
  <c r="FY4" i="1"/>
  <c r="FZ2" i="1" s="1"/>
  <c r="FY5" i="1"/>
  <c r="FZ1" i="1" l="1"/>
  <c r="GF1" i="4"/>
  <c r="GF5" i="4"/>
  <c r="GF4" i="4"/>
  <c r="GG2" i="4" s="1"/>
  <c r="FZ4" i="1"/>
  <c r="GA2" i="1" s="1"/>
  <c r="FZ5" i="1"/>
  <c r="GG1" i="4" l="1"/>
  <c r="GA1" i="1"/>
  <c r="GG4" i="4"/>
  <c r="GH2" i="4" s="1"/>
  <c r="GG5" i="4"/>
  <c r="GA4" i="1"/>
  <c r="GB2" i="1" s="1"/>
  <c r="GB1" i="1" s="1"/>
  <c r="GA5" i="1"/>
  <c r="GH1" i="4" l="1"/>
  <c r="GH5" i="4"/>
  <c r="GH4" i="4"/>
  <c r="GI2" i="4" s="1"/>
  <c r="GB4" i="1"/>
  <c r="GC2" i="1" s="1"/>
  <c r="GB5" i="1"/>
  <c r="GC1" i="1" l="1"/>
  <c r="GI1" i="4"/>
  <c r="GI5" i="4"/>
  <c r="GI4" i="4"/>
  <c r="GJ2" i="4" s="1"/>
  <c r="GC3" i="1"/>
  <c r="GC4" i="1"/>
  <c r="GD2" i="1" s="1"/>
  <c r="GC5" i="1"/>
  <c r="GJ1" i="4" l="1"/>
  <c r="GD1" i="1"/>
  <c r="GJ5" i="4"/>
  <c r="GJ4" i="4"/>
  <c r="GK2" i="4" s="1"/>
  <c r="GJ3" i="4"/>
  <c r="GD4" i="1"/>
  <c r="GE2" i="1" s="1"/>
  <c r="GD5" i="1"/>
  <c r="GK1" i="4" l="1"/>
  <c r="GE1" i="1"/>
  <c r="GK5" i="4"/>
  <c r="GK4" i="4"/>
  <c r="GL2" i="4" s="1"/>
  <c r="GE4" i="1"/>
  <c r="GF2" i="1" s="1"/>
  <c r="GE5" i="1"/>
  <c r="GF1" i="1" l="1"/>
  <c r="GL1" i="4"/>
  <c r="GL5" i="4"/>
  <c r="GL4" i="4"/>
  <c r="GM2" i="4" s="1"/>
  <c r="GF4" i="1"/>
  <c r="GG2" i="1" s="1"/>
  <c r="GG1" i="1" s="1"/>
  <c r="GF5" i="1"/>
  <c r="GM1" i="4" l="1"/>
  <c r="GM5" i="4"/>
  <c r="GM4" i="4"/>
  <c r="GN2" i="4" s="1"/>
  <c r="GG4" i="1"/>
  <c r="GH2" i="1" s="1"/>
  <c r="GG5" i="1"/>
  <c r="GH1" i="1" l="1"/>
  <c r="GN1" i="4"/>
  <c r="GN4" i="4"/>
  <c r="GO2" i="4" s="1"/>
  <c r="GN5" i="4"/>
  <c r="GH3" i="1"/>
  <c r="GH4" i="1"/>
  <c r="GI2" i="1" s="1"/>
  <c r="GH5" i="1"/>
  <c r="GO1" i="4" l="1"/>
  <c r="GI1" i="1"/>
  <c r="GO5" i="4"/>
  <c r="GO4" i="4"/>
  <c r="GP2" i="4" s="1"/>
  <c r="GO3" i="4"/>
  <c r="GI4" i="1"/>
  <c r="GJ2" i="1" s="1"/>
  <c r="GI5" i="1"/>
  <c r="GP1" i="4" l="1"/>
  <c r="GJ1" i="1"/>
  <c r="GP5" i="4"/>
  <c r="GP4" i="4"/>
  <c r="GQ2" i="4" s="1"/>
  <c r="GJ4" i="1"/>
  <c r="GK2" i="1" s="1"/>
  <c r="GJ5" i="1"/>
  <c r="GQ1" i="4" l="1"/>
  <c r="GK1" i="1"/>
  <c r="GQ5" i="4"/>
  <c r="GQ4" i="4"/>
  <c r="GR2" i="4" s="1"/>
  <c r="GK4" i="1"/>
  <c r="GL2" i="1" s="1"/>
  <c r="GK5" i="1"/>
  <c r="GL1" i="1" l="1"/>
  <c r="GR1" i="4"/>
  <c r="GR5" i="4"/>
  <c r="GR4" i="4"/>
  <c r="GS2" i="4" s="1"/>
  <c r="GL4" i="1"/>
  <c r="GM2" i="1" s="1"/>
  <c r="GM1" i="1" s="1"/>
  <c r="GL5" i="1"/>
  <c r="GS1" i="4" l="1"/>
  <c r="GS5" i="4"/>
  <c r="GS4" i="4"/>
  <c r="GT2" i="4" s="1"/>
  <c r="GM3" i="1"/>
  <c r="GM4" i="1"/>
  <c r="GN2" i="1" s="1"/>
  <c r="GM5" i="1"/>
  <c r="GN1" i="1" l="1"/>
  <c r="GT1" i="4"/>
  <c r="GT5" i="4"/>
  <c r="GT3" i="4"/>
  <c r="GT4" i="4"/>
  <c r="GU2" i="4" s="1"/>
  <c r="GN4" i="1"/>
  <c r="GO2" i="1" s="1"/>
  <c r="GN5" i="1"/>
  <c r="GU1" i="4" l="1"/>
  <c r="GO1" i="1"/>
  <c r="GU5" i="4"/>
  <c r="GU4" i="4"/>
  <c r="GV2" i="4" s="1"/>
  <c r="GO4" i="1"/>
  <c r="GP2" i="1" s="1"/>
  <c r="GO5" i="1"/>
  <c r="GV1" i="4" l="1"/>
  <c r="GP1" i="1"/>
  <c r="GV5" i="4"/>
  <c r="GV4" i="4"/>
  <c r="GW2" i="4" s="1"/>
  <c r="GP4" i="1"/>
  <c r="GQ2" i="1" s="1"/>
  <c r="GP5" i="1"/>
  <c r="GQ1" i="1" l="1"/>
  <c r="GW1" i="4"/>
  <c r="GW5" i="4"/>
  <c r="GW4" i="4"/>
  <c r="GX2" i="4" s="1"/>
  <c r="GQ4" i="1"/>
  <c r="GR2" i="1" s="1"/>
  <c r="GR1" i="1" s="1"/>
  <c r="GQ5" i="1"/>
  <c r="GX1" i="4" l="1"/>
  <c r="GX5" i="4"/>
  <c r="GX4" i="4"/>
  <c r="GY2" i="4" s="1"/>
  <c r="GR3" i="1"/>
  <c r="GR4" i="1"/>
  <c r="GS2" i="1" s="1"/>
  <c r="GR5" i="1"/>
  <c r="GS1" i="1" l="1"/>
  <c r="GY1" i="4"/>
  <c r="GY5" i="4"/>
  <c r="GY4" i="4"/>
  <c r="GZ2" i="4" s="1"/>
  <c r="GY3" i="4"/>
  <c r="GS4" i="1"/>
  <c r="GT2" i="1" s="1"/>
  <c r="GS5" i="1"/>
  <c r="GZ1" i="4" l="1"/>
  <c r="GT1" i="1"/>
  <c r="GZ5" i="4"/>
  <c r="GZ4" i="4"/>
  <c r="HA2" i="4" s="1"/>
  <c r="GT4" i="1"/>
  <c r="GU2" i="1" s="1"/>
  <c r="GT5" i="1"/>
  <c r="HA1" i="4" l="1"/>
  <c r="GU1" i="1"/>
  <c r="HA5" i="4"/>
  <c r="HA4" i="4"/>
  <c r="HB2" i="4" s="1"/>
  <c r="GU4" i="1"/>
  <c r="GV2" i="1" s="1"/>
  <c r="GU5" i="1"/>
  <c r="GV1" i="1" l="1"/>
  <c r="HB1" i="4"/>
  <c r="HB5" i="4"/>
  <c r="HB4" i="4"/>
  <c r="HC2" i="4" s="1"/>
  <c r="GV4" i="1"/>
  <c r="GW2" i="1" s="1"/>
  <c r="GW1" i="1" s="1"/>
  <c r="GV5" i="1"/>
  <c r="HC1" i="4" l="1"/>
  <c r="HC5" i="4"/>
  <c r="HC4" i="4"/>
  <c r="HD2" i="4" s="1"/>
  <c r="GW3" i="1"/>
  <c r="GW4" i="1"/>
  <c r="GX2" i="1" s="1"/>
  <c r="GW5" i="1"/>
  <c r="GX1" i="1" l="1"/>
  <c r="HD1" i="4"/>
  <c r="HD4" i="4"/>
  <c r="HE2" i="4" s="1"/>
  <c r="HD3" i="4"/>
  <c r="HD5" i="4"/>
  <c r="GX4" i="1"/>
  <c r="GY2" i="1" s="1"/>
  <c r="GX5" i="1"/>
  <c r="HE1" i="4" l="1"/>
  <c r="GY1" i="1"/>
  <c r="HE5" i="4"/>
  <c r="HE4" i="4"/>
  <c r="HF2" i="4" s="1"/>
  <c r="GY4" i="1"/>
  <c r="GZ2" i="1" s="1"/>
  <c r="GY5" i="1"/>
  <c r="HF1" i="4" l="1"/>
  <c r="GZ1" i="1"/>
  <c r="HF5" i="4"/>
  <c r="HF4" i="4"/>
  <c r="HG2" i="4" s="1"/>
  <c r="GZ4" i="1"/>
  <c r="HA2" i="1" s="1"/>
  <c r="GZ5" i="1"/>
  <c r="HA1" i="1" l="1"/>
  <c r="HG1" i="4"/>
  <c r="HG5" i="4"/>
  <c r="HG4" i="4"/>
  <c r="HH2" i="4" s="1"/>
  <c r="HA4" i="1"/>
  <c r="HB2" i="1" s="1"/>
  <c r="HB1" i="1" s="1"/>
  <c r="HA5" i="1"/>
  <c r="HH1" i="4" l="1"/>
  <c r="HH5" i="4"/>
  <c r="HH4" i="4"/>
  <c r="HI2" i="4" s="1"/>
  <c r="HB3" i="1"/>
  <c r="HB4" i="1"/>
  <c r="HC2" i="1" s="1"/>
  <c r="HB5" i="1"/>
  <c r="HC1" i="1" l="1"/>
  <c r="HI1" i="4"/>
  <c r="HI5" i="4"/>
  <c r="HI4" i="4"/>
  <c r="HJ2" i="4" s="1"/>
  <c r="HI3" i="4"/>
  <c r="HC4" i="1"/>
  <c r="HD2" i="1" s="1"/>
  <c r="HC5" i="1"/>
  <c r="HJ1" i="4" l="1"/>
  <c r="HD1" i="1"/>
  <c r="HJ5" i="4"/>
  <c r="HJ4" i="4"/>
  <c r="HK2" i="4" s="1"/>
  <c r="HD4" i="1"/>
  <c r="HE2" i="1" s="1"/>
  <c r="HD5" i="1"/>
  <c r="HK1" i="4" l="1"/>
  <c r="HE1" i="1"/>
  <c r="HK5" i="4"/>
  <c r="HK4" i="4"/>
  <c r="HL2" i="4" s="1"/>
  <c r="HE4" i="1"/>
  <c r="HF2" i="1" s="1"/>
  <c r="HE5" i="1"/>
  <c r="HF1" i="1" l="1"/>
  <c r="HL1" i="4"/>
  <c r="HL5" i="4"/>
  <c r="HL4" i="4"/>
  <c r="HM2" i="4" s="1"/>
  <c r="HF4" i="1"/>
  <c r="HG2" i="1" s="1"/>
  <c r="HG1" i="1" s="1"/>
  <c r="HF5" i="1"/>
  <c r="HM1" i="4" l="1"/>
  <c r="HM5" i="4"/>
  <c r="HM4" i="4"/>
  <c r="HN2" i="4" s="1"/>
  <c r="HG3" i="1"/>
  <c r="HG4" i="1"/>
  <c r="HH2" i="1" s="1"/>
  <c r="HG5" i="1"/>
  <c r="HH1" i="1" l="1"/>
  <c r="HN1" i="4"/>
  <c r="HN5" i="4"/>
  <c r="HN3" i="4"/>
  <c r="HN4" i="4"/>
  <c r="HO2" i="4" s="1"/>
  <c r="HH4" i="1"/>
  <c r="HI2" i="1" s="1"/>
  <c r="HH5" i="1"/>
  <c r="HO1" i="4" l="1"/>
  <c r="HI1" i="1"/>
  <c r="HO5" i="4"/>
  <c r="HO4" i="4"/>
  <c r="HP2" i="4" s="1"/>
  <c r="HI4" i="1"/>
  <c r="HJ2" i="1" s="1"/>
  <c r="HI5" i="1"/>
  <c r="HP1" i="4" l="1"/>
  <c r="HJ1" i="1"/>
  <c r="HP5" i="4"/>
  <c r="HP4" i="4"/>
  <c r="HQ2" i="4" s="1"/>
  <c r="HJ4" i="1"/>
  <c r="HK2" i="1" s="1"/>
  <c r="HJ5" i="1"/>
  <c r="HK1" i="1" l="1"/>
  <c r="HQ1" i="4"/>
  <c r="HQ5" i="4"/>
  <c r="HQ4" i="4"/>
  <c r="HR2" i="4" s="1"/>
  <c r="HK4" i="1"/>
  <c r="HL2" i="1" s="1"/>
  <c r="HL1" i="1" s="1"/>
  <c r="HK5" i="1"/>
  <c r="HR1" i="4" l="1"/>
  <c r="HR5" i="4"/>
  <c r="HR4" i="4"/>
  <c r="HS2" i="4" s="1"/>
  <c r="HL3" i="1"/>
  <c r="HL4" i="1"/>
  <c r="HM2" i="1" s="1"/>
  <c r="HL5" i="1"/>
  <c r="HM1" i="1" l="1"/>
  <c r="HS1" i="4"/>
  <c r="HS5" i="4"/>
  <c r="HS4" i="4"/>
  <c r="HT2" i="4" s="1"/>
  <c r="HS3" i="4"/>
  <c r="HM4" i="1"/>
  <c r="HN2" i="1" s="1"/>
  <c r="HM5" i="1"/>
  <c r="HT1" i="4" l="1"/>
  <c r="HN1" i="1"/>
  <c r="HT4" i="4"/>
  <c r="HU2" i="4" s="1"/>
  <c r="HU1" i="4" s="1"/>
  <c r="HT5" i="4"/>
  <c r="HN4" i="1"/>
  <c r="HO2" i="1" s="1"/>
  <c r="HN5" i="1"/>
  <c r="HO1" i="1" l="1"/>
  <c r="HU5" i="4"/>
  <c r="HU4" i="4"/>
  <c r="HV2" i="4" s="1"/>
  <c r="HO4" i="1"/>
  <c r="HP2" i="1" s="1"/>
  <c r="HO5" i="1"/>
  <c r="HV1" i="4" l="1"/>
  <c r="HP1" i="1"/>
  <c r="HV5" i="4"/>
  <c r="HV4" i="4"/>
  <c r="HW2" i="4" s="1"/>
  <c r="HP4" i="1"/>
  <c r="HQ2" i="1" s="1"/>
  <c r="HQ1" i="1" s="1"/>
  <c r="HP5" i="1"/>
  <c r="HW1" i="4" l="1"/>
  <c r="HW5" i="4"/>
  <c r="HW4" i="4"/>
  <c r="HX2" i="4" s="1"/>
  <c r="HQ3" i="1"/>
  <c r="HQ4" i="1"/>
  <c r="HR2" i="1" s="1"/>
  <c r="HQ5" i="1"/>
  <c r="HR1" i="1" l="1"/>
  <c r="HX1" i="4"/>
  <c r="HX5" i="4"/>
  <c r="HX4" i="4"/>
  <c r="HY2" i="4" s="1"/>
  <c r="HX3" i="4"/>
  <c r="HR4" i="1"/>
  <c r="HS2" i="1" s="1"/>
  <c r="HR5" i="1"/>
  <c r="HY1" i="4" l="1"/>
  <c r="HS1" i="1"/>
  <c r="HY5" i="4"/>
  <c r="HY4" i="4"/>
  <c r="HZ2" i="4" s="1"/>
  <c r="HS4" i="1"/>
  <c r="HT2" i="1" s="1"/>
  <c r="HS5" i="1"/>
  <c r="HZ1" i="4" l="1"/>
  <c r="HT1" i="1"/>
  <c r="HZ5" i="4"/>
  <c r="HZ4" i="4"/>
  <c r="IA2" i="4" s="1"/>
  <c r="HT4" i="1"/>
  <c r="HU2" i="1" s="1"/>
  <c r="HT5" i="1"/>
  <c r="HU1" i="1" l="1"/>
  <c r="IA1" i="4"/>
  <c r="IA5" i="4"/>
  <c r="IA4" i="4"/>
  <c r="IB2" i="4" s="1"/>
  <c r="HU4" i="1"/>
  <c r="HV2" i="1" s="1"/>
  <c r="HV1" i="1" s="1"/>
  <c r="HU5" i="1"/>
  <c r="IB1" i="4" l="1"/>
  <c r="IB5" i="4"/>
  <c r="IB4" i="4"/>
  <c r="IC2" i="4" s="1"/>
  <c r="HV3" i="1"/>
  <c r="HV4" i="1"/>
  <c r="HW2" i="1" s="1"/>
  <c r="HV5" i="1"/>
  <c r="HW1" i="1" l="1"/>
  <c r="IC1" i="4"/>
  <c r="IC5" i="4"/>
  <c r="IC4" i="4"/>
  <c r="ID2" i="4" s="1"/>
  <c r="IC3" i="4"/>
  <c r="HW4" i="1"/>
  <c r="HX2" i="1" s="1"/>
  <c r="HW5" i="1"/>
  <c r="ID1" i="4" l="1"/>
  <c r="HX1" i="1"/>
  <c r="ID5" i="4"/>
  <c r="ID4" i="4"/>
  <c r="IE2" i="4" s="1"/>
  <c r="HX4" i="1"/>
  <c r="HY2" i="1" s="1"/>
  <c r="HX5" i="1"/>
  <c r="IE1" i="4" l="1"/>
  <c r="HY1" i="1"/>
  <c r="IE5" i="4"/>
  <c r="IE4" i="4"/>
  <c r="IF2" i="4" s="1"/>
  <c r="HY4" i="1"/>
  <c r="HZ2" i="1" s="1"/>
  <c r="HY5" i="1"/>
  <c r="HZ1" i="1" l="1"/>
  <c r="IF1" i="4"/>
  <c r="IF5" i="4"/>
  <c r="IF4" i="4"/>
  <c r="IG2" i="4" s="1"/>
  <c r="HZ4" i="1"/>
  <c r="IA2" i="1" s="1"/>
  <c r="IA1" i="1" s="1"/>
  <c r="HZ5" i="1"/>
  <c r="IG1" i="4" l="1"/>
  <c r="IG5" i="4"/>
  <c r="IG4" i="4"/>
  <c r="IH2" i="4" s="1"/>
  <c r="IA3" i="1"/>
  <c r="IA4" i="1"/>
  <c r="IB2" i="1" s="1"/>
  <c r="IA5" i="1"/>
  <c r="IB1" i="1" l="1"/>
  <c r="IH1" i="4"/>
  <c r="IH5" i="4"/>
  <c r="IH3" i="4"/>
  <c r="IH4" i="4"/>
  <c r="II2" i="4" s="1"/>
  <c r="IB4" i="1"/>
  <c r="IC2" i="1" s="1"/>
  <c r="IB5" i="1"/>
  <c r="II1" i="4" l="1"/>
  <c r="IC1" i="1"/>
  <c r="II5" i="4"/>
  <c r="II4" i="4"/>
  <c r="IJ2" i="4" s="1"/>
  <c r="IC4" i="1"/>
  <c r="ID2" i="1" s="1"/>
  <c r="IC5" i="1"/>
  <c r="IJ1" i="4" l="1"/>
  <c r="ID1" i="1"/>
  <c r="IJ4" i="4"/>
  <c r="IK2" i="4" s="1"/>
  <c r="IJ5" i="4"/>
  <c r="ID4" i="1"/>
  <c r="IE2" i="1" s="1"/>
  <c r="ID5" i="1"/>
  <c r="IE1" i="1" l="1"/>
  <c r="IK1" i="4"/>
  <c r="IK5" i="4"/>
  <c r="IK4" i="4"/>
  <c r="IL2" i="4" s="1"/>
  <c r="IE4" i="1"/>
  <c r="IF2" i="1" s="1"/>
  <c r="IF1" i="1" s="1"/>
  <c r="IE5" i="1"/>
  <c r="IL1" i="4" l="1"/>
  <c r="IL5" i="4"/>
  <c r="IL4" i="4"/>
  <c r="IM2" i="4" s="1"/>
  <c r="IF3" i="1"/>
  <c r="IF4" i="1"/>
  <c r="IG2" i="1" s="1"/>
  <c r="IF5" i="1"/>
  <c r="IG1" i="1" l="1"/>
  <c r="IM1" i="4"/>
  <c r="IM5" i="4"/>
  <c r="IM4" i="4"/>
  <c r="IN2" i="4" s="1"/>
  <c r="IM3" i="4"/>
  <c r="IG4" i="1"/>
  <c r="IH2" i="1" s="1"/>
  <c r="IG5" i="1"/>
  <c r="IN1" i="4" l="1"/>
  <c r="IH1" i="1"/>
  <c r="IN5" i="4"/>
  <c r="IN4" i="4"/>
  <c r="IO2" i="4" s="1"/>
  <c r="IH4" i="1"/>
  <c r="II2" i="1" s="1"/>
  <c r="II1" i="1" s="1"/>
  <c r="IH5" i="1"/>
  <c r="IO1" i="4" l="1"/>
  <c r="IO5" i="4"/>
  <c r="IO4" i="4"/>
  <c r="IP2" i="4" s="1"/>
  <c r="II4" i="1"/>
  <c r="IJ2" i="1" s="1"/>
  <c r="II5" i="1"/>
  <c r="IJ1" i="1" l="1"/>
  <c r="IP1" i="4"/>
  <c r="IP5" i="4"/>
  <c r="IP4" i="4"/>
  <c r="IQ2" i="4" s="1"/>
  <c r="IJ4" i="1"/>
  <c r="IK2" i="1" s="1"/>
  <c r="IJ5" i="1"/>
  <c r="IQ1" i="4" l="1"/>
  <c r="IK1" i="1"/>
  <c r="IQ5" i="4"/>
  <c r="IQ4" i="4"/>
  <c r="IR2" i="4" s="1"/>
  <c r="IK3" i="1"/>
  <c r="IK4" i="1"/>
  <c r="IL2" i="1" s="1"/>
  <c r="IL1" i="1" s="1"/>
  <c r="IK5" i="1"/>
  <c r="IR1" i="4" l="1"/>
  <c r="IR5" i="4"/>
  <c r="IR4" i="4"/>
  <c r="IS2" i="4" s="1"/>
  <c r="IR3" i="4"/>
  <c r="IL4" i="1"/>
  <c r="IM2" i="1" s="1"/>
  <c r="IL5" i="1"/>
  <c r="IM1" i="1" l="1"/>
  <c r="IS1" i="4"/>
  <c r="IS5" i="4"/>
  <c r="IS4" i="4"/>
  <c r="IT2" i="4" s="1"/>
  <c r="IM4" i="1"/>
  <c r="IN2" i="1" s="1"/>
  <c r="IM5" i="1"/>
  <c r="IT1" i="4" l="1"/>
  <c r="IN1" i="1"/>
  <c r="IT5" i="4"/>
  <c r="IT4" i="4"/>
  <c r="IU2" i="4" s="1"/>
  <c r="IN4" i="1"/>
  <c r="IO2" i="1" s="1"/>
  <c r="IN5" i="1"/>
  <c r="IO1" i="1" l="1"/>
  <c r="IU1" i="4"/>
  <c r="IU5" i="4"/>
  <c r="IU4" i="4"/>
  <c r="IV2" i="4" s="1"/>
  <c r="IO4" i="1"/>
  <c r="IP2" i="1" s="1"/>
  <c r="IO5" i="1"/>
  <c r="IV1" i="4" l="1"/>
  <c r="IP1" i="1"/>
  <c r="IV5" i="4"/>
  <c r="IV4" i="4"/>
  <c r="IW2" i="4" s="1"/>
  <c r="IP3" i="1"/>
  <c r="IP4" i="1"/>
  <c r="IQ2" i="1" s="1"/>
  <c r="IP5" i="1"/>
  <c r="IQ1" i="1" l="1"/>
  <c r="IW1" i="4"/>
  <c r="IW5" i="4"/>
  <c r="IW4" i="4"/>
  <c r="IX2" i="4" s="1"/>
  <c r="IW3" i="4"/>
  <c r="IQ4" i="1"/>
  <c r="IR2" i="1" s="1"/>
  <c r="IQ5" i="1"/>
  <c r="IR1" i="1" l="1"/>
  <c r="IX1" i="4"/>
  <c r="IX5" i="4"/>
  <c r="IX4" i="4"/>
  <c r="IY2" i="4" s="1"/>
  <c r="IR4" i="1"/>
  <c r="IS2" i="1" s="1"/>
  <c r="IR5" i="1"/>
  <c r="IY1" i="4" l="1"/>
  <c r="IS1" i="1"/>
  <c r="IY5" i="4"/>
  <c r="IY4" i="4"/>
  <c r="IZ2" i="4" s="1"/>
  <c r="IS4" i="1"/>
  <c r="IT2" i="1" s="1"/>
  <c r="IS5" i="1"/>
  <c r="IT1" i="1" l="1"/>
  <c r="IZ1" i="4"/>
  <c r="IZ4" i="4"/>
  <c r="JA2" i="4" s="1"/>
  <c r="IZ5" i="4"/>
  <c r="IT4" i="1"/>
  <c r="IU2" i="1" s="1"/>
  <c r="IU1" i="1" s="1"/>
  <c r="IT5" i="1"/>
  <c r="JA1" i="4" l="1"/>
  <c r="JA5" i="4"/>
  <c r="JA4" i="4"/>
  <c r="JB2" i="4" s="1"/>
  <c r="IU3" i="1"/>
  <c r="IU4" i="1"/>
  <c r="IV2" i="1" s="1"/>
  <c r="IV1" i="1" s="1"/>
  <c r="IU5" i="1"/>
  <c r="JB1" i="4" l="1"/>
  <c r="JB5" i="4"/>
  <c r="JB3" i="4"/>
  <c r="JB4" i="4"/>
  <c r="JC2" i="4" s="1"/>
  <c r="IV4" i="1"/>
  <c r="IW2" i="1" s="1"/>
  <c r="IW1" i="1" s="1"/>
  <c r="IV5" i="1"/>
  <c r="JC1" i="4" l="1"/>
  <c r="JC5" i="4"/>
  <c r="JC4" i="4"/>
  <c r="JD2" i="4" s="1"/>
  <c r="IW4" i="1"/>
  <c r="IX2" i="1" s="1"/>
  <c r="IW5" i="1"/>
  <c r="IX1" i="1" l="1"/>
  <c r="JD1" i="4"/>
  <c r="JD5" i="4"/>
  <c r="JD4" i="4"/>
  <c r="JE2" i="4" s="1"/>
  <c r="IX4" i="1"/>
  <c r="IY2" i="1" s="1"/>
  <c r="IX5" i="1"/>
  <c r="JE1" i="4" l="1"/>
  <c r="IY1" i="1"/>
  <c r="JE5" i="4"/>
  <c r="JE4" i="4"/>
  <c r="JF2" i="4" s="1"/>
  <c r="IY4" i="1"/>
  <c r="IZ2" i="1" s="1"/>
  <c r="IZ1" i="1" s="1"/>
  <c r="IY5" i="1"/>
  <c r="JF1" i="4" l="1"/>
  <c r="JF5" i="4"/>
  <c r="JF4" i="4"/>
  <c r="JG2" i="4" s="1"/>
  <c r="IZ3" i="1"/>
  <c r="IZ4" i="1"/>
  <c r="JA2" i="1" s="1"/>
  <c r="IZ5" i="1"/>
  <c r="JA1" i="1" l="1"/>
  <c r="JG1" i="4"/>
  <c r="JG5" i="4"/>
  <c r="JG4" i="4"/>
  <c r="JH2" i="4" s="1"/>
  <c r="JG3" i="4"/>
  <c r="JA4" i="1"/>
  <c r="JB2" i="1" s="1"/>
  <c r="JA5" i="1"/>
  <c r="JH1" i="4" l="1"/>
  <c r="JB1" i="1"/>
  <c r="JH5" i="4"/>
  <c r="JH4" i="4"/>
  <c r="JI2" i="4" s="1"/>
  <c r="JB4" i="1"/>
  <c r="JC2" i="1" s="1"/>
  <c r="JB5" i="1"/>
  <c r="JI1" i="4" l="1"/>
  <c r="JC1" i="1"/>
  <c r="JI5" i="4"/>
  <c r="JI4" i="4"/>
  <c r="JJ2" i="4" s="1"/>
  <c r="JC5" i="1"/>
  <c r="JC4" i="1"/>
  <c r="JD2" i="1" s="1"/>
  <c r="JD1" i="1" l="1"/>
  <c r="JJ1" i="4"/>
  <c r="JJ5" i="4"/>
  <c r="JJ4" i="4"/>
  <c r="JK2" i="4" s="1"/>
  <c r="JK1" i="4" s="1"/>
  <c r="JD4" i="1"/>
  <c r="JE2" i="1" s="1"/>
  <c r="JE1" i="1" s="1"/>
  <c r="JD5" i="1"/>
  <c r="JK5" i="4" l="1"/>
  <c r="JK4" i="4"/>
  <c r="JE3"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70" authorId="0">
      <text>
        <r>
          <rPr>
            <b/>
            <sz val="11"/>
            <color indexed="81"/>
            <rFont val="Tahoma"/>
            <family val="2"/>
          </rPr>
          <t>Cette fonction permet d'afficher un repère indiquant la date d'aujourd'hui.</t>
        </r>
      </text>
    </comment>
  </commentList>
</comments>
</file>

<file path=xl/comments2.xml><?xml version="1.0" encoding="utf-8"?>
<comments xmlns="http://schemas.openxmlformats.org/spreadsheetml/2006/main">
  <authors>
    <author>DEMANGE Florent</author>
  </authors>
  <commentList>
    <comment ref="A64" authorId="0">
      <text>
        <r>
          <rPr>
            <b/>
            <sz val="11"/>
            <color indexed="81"/>
            <rFont val="Tahoma"/>
            <family val="2"/>
          </rPr>
          <t>Cette fonction permet d'afficher un repère à la date d'aujourd'hui.</t>
        </r>
      </text>
    </comment>
  </commentList>
</comments>
</file>

<file path=xl/sharedStrings.xml><?xml version="1.0" encoding="utf-8"?>
<sst xmlns="http://schemas.openxmlformats.org/spreadsheetml/2006/main" count="195" uniqueCount="127">
  <si>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</si>
  <si>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</si>
  <si>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</si>
  <si>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</si>
  <si>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</si>
  <si>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</si>
  <si>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</si>
  <si>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</si>
  <si>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</si>
  <si>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</si>
  <si>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</si>
  <si>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</si>
  <si>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</si>
  <si>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</si>
  <si>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</si>
  <si>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</si>
  <si>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</si>
  <si>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</si>
  <si>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</si>
  <si>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</si>
  <si>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</si>
  <si>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</si>
  <si>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</si>
  <si>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</si>
  <si>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</si>
  <si>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</si>
  <si>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</si>
  <si>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</si>
  <si>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</si>
  <si>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</si>
  <si>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</si>
  <si>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</si>
  <si>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</si>
  <si>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</si>
  <si>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</si>
  <si>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</si>
  <si>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</si>
  <si>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</si>
  <si>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</si>
  <si>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</si>
  <si>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</si>
  <si>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</si>
  <si>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</si>
  <si>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</si>
  <si>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</si>
  <si>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</si>
  <si>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</si>
  <si>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</si>
  <si>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</si>
  <si>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</si>
  <si>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</si>
  <si>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</si>
  <si>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</si>
  <si>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</si>
  <si>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</si>
  <si>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</si>
  <si>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</si>
  <si>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</si>
  <si>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</si>
  <si>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</si>
  <si>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</si>
  <si>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</si>
  <si>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</si>
  <si>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</si>
  <si>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</si>
  <si>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</si>
  <si>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</si>
  <si>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</si>
  <si>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</si>
  <si>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</si>
  <si>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</si>
  <si>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</si>
  <si>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</si>
  <si>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</si>
  <si>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</si>
  <si>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</si>
  <si>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</si>
  <si>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</si>
  <si>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</si>
  <si>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</si>
  <si>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</si>
  <si>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</si>
  <si>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</si>
  <si>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</si>
  <si>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</si>
  <si>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</si>
  <si>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</si>
  <si>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</si>
  <si>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</si>
  <si>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</si>
  <si>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</si>
  <si>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</si>
  <si>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Début IT</t>
  </si>
  <si>
    <t>Fin IT</t>
  </si>
  <si>
    <t>Mis à jour le</t>
  </si>
  <si>
    <t>Mise à jour le</t>
  </si>
  <si>
    <t>Updaded the</t>
  </si>
  <si>
    <t>MAJ DE</t>
  </si>
  <si>
    <t>MAJ IT</t>
  </si>
  <si>
    <t>Tâches ITW CER</t>
  </si>
  <si>
    <t>ITW CER task</t>
  </si>
  <si>
    <t>ES</t>
  </si>
  <si>
    <t>CH</t>
  </si>
  <si>
    <t>Tache client ES</t>
  </si>
  <si>
    <t>Tache CER ES</t>
  </si>
  <si>
    <t>Date requise ES</t>
  </si>
  <si>
    <t>Début ES</t>
  </si>
  <si>
    <t>Fin ES</t>
  </si>
  <si>
    <t>MAJ ES</t>
  </si>
  <si>
    <t>Tache CER CH</t>
  </si>
  <si>
    <t>Date requise CH</t>
  </si>
  <si>
    <t>Début CH</t>
  </si>
  <si>
    <t>Fin CH</t>
  </si>
  <si>
    <t>MAJ CH</t>
  </si>
  <si>
    <t>Tache client CH</t>
  </si>
  <si>
    <t>Tableau_traduction</t>
  </si>
  <si>
    <t>Tableau_numérotation_langue</t>
  </si>
  <si>
    <t>Numéro</t>
  </si>
  <si>
    <t>Durée du projet</t>
  </si>
  <si>
    <t>Semaine</t>
  </si>
  <si>
    <t>Année</t>
  </si>
  <si>
    <t xml:space="preserve">Début </t>
  </si>
  <si>
    <t xml:space="preserve">Fin </t>
  </si>
  <si>
    <t>Date</t>
  </si>
  <si>
    <t>Début</t>
  </si>
  <si>
    <t>Fin</t>
  </si>
  <si>
    <t>EN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</si>
</sst>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dd/yyyy;&quot;-&quot;;"/>
    <numFmt numFmtId="168" formatCode="mm\.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2">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
      <patternFill patternType="solid">
        <fgColor theme="0"/>
        <bgColor indexed="64"/>
      </patternFill>
    </fill>
  </fills>
  <borders count="51">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138">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0" fontId="7" fillId="0" borderId="5" xfId="2" applyFont="1" applyFill="1" applyBorder="1" applyAlignment="1">
      <alignment horizontal="center"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1" fillId="3" borderId="5" xfId="0" applyFont="1" applyFill="1" applyBorder="1" applyAlignment="1">
      <alignment horizontal="center" vertical="center"/>
    </xf>
    <xf numFmtId="167"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14" fontId="0" fillId="0" borderId="9" xfId="0" applyNumberFormat="1" applyBorder="1" applyAlignment="1">
      <alignment horizontal="center" vertical="center"/>
    </xf>
    <xf numFmtId="165" fontId="1" fillId="0" borderId="2"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68" fontId="14" fillId="0" borderId="0" xfId="0" applyNumberFormat="1" applyFont="1" applyAlignment="1">
      <alignment horizontal="center" textRotation="90"/>
    </xf>
    <xf numFmtId="0" fontId="0" fillId="0" borderId="46" xfId="0" applyBorder="1" applyAlignment="1">
      <alignment horizontal="center" vertical="center"/>
    </xf>
    <xf numFmtId="0" fontId="0" fillId="0" borderId="34" xfId="0" applyBorder="1" applyAlignment="1">
      <alignment horizontal="center" vertical="center"/>
    </xf>
    <xf numFmtId="0" fontId="0" fillId="0" borderId="7" xfId="0" applyBorder="1" applyAlignment="1">
      <alignment horizontal="center" vertical="center"/>
    </xf>
    <xf numFmtId="0" fontId="0" fillId="0" borderId="12" xfId="0" applyBorder="1" applyAlignment="1">
      <alignment horizontal="center" vertical="center"/>
    </xf>
    <xf numFmtId="0" fontId="0" fillId="0" borderId="49" xfId="0" applyBorder="1" applyAlignment="1">
      <alignment horizontal="center" vertical="center"/>
    </xf>
    <xf numFmtId="0" fontId="0" fillId="0" borderId="11" xfId="0" applyBorder="1" applyAlignment="1">
      <alignment horizontal="center" vertical="center"/>
    </xf>
    <xf numFmtId="0" fontId="0" fillId="0" borderId="50" xfId="0" applyBorder="1" applyAlignment="1">
      <alignment horizontal="center" vertical="center"/>
    </xf>
    <xf numFmtId="0" fontId="2" fillId="11" borderId="5" xfId="0" applyFont="1" applyFill="1" applyBorder="1"/>
    <xf numFmtId="0" fontId="0" fillId="0" borderId="0" xfId="0" applyFont="1" applyAlignment="1">
      <alignment horizontal="center" vertical="center"/>
    </xf>
    <xf numFmtId="0" fontId="0" fillId="0" borderId="0" xfId="0" applyFont="1"/>
    <xf numFmtId="14" fontId="0" fillId="0" borderId="0" xfId="0" applyNumberFormat="1" applyFont="1" applyAlignment="1">
      <alignment horizontal="center" vertical="center"/>
    </xf>
    <xf numFmtId="14" fontId="0" fillId="0" borderId="5" xfId="0" applyNumberFormat="1" applyFont="1" applyBorder="1" applyAlignment="1">
      <alignment horizontal="center" vertical="center"/>
    </xf>
    <xf numFmtId="14" fontId="0" fillId="0" borderId="2" xfId="0" applyNumberFormat="1" applyFont="1" applyBorder="1" applyAlignment="1">
      <alignment horizontal="center" vertical="center"/>
    </xf>
    <xf numFmtId="0" fontId="0" fillId="0" borderId="2" xfId="0" applyFont="1" applyBorder="1" applyAlignment="1">
      <alignment horizontal="center" vertical="center"/>
    </xf>
    <xf numFmtId="0" fontId="0" fillId="0" borderId="8" xfId="0" applyFont="1" applyBorder="1" applyAlignment="1">
      <alignment horizontal="center" vertical="center"/>
    </xf>
    <xf numFmtId="0" fontId="3" fillId="0" borderId="31" xfId="0" applyFont="1" applyBorder="1" applyAlignment="1">
      <alignment horizontal="center" vertical="center"/>
    </xf>
    <xf numFmtId="164" fontId="0" fillId="0" borderId="5" xfId="0" applyNumberFormat="1" applyFont="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0" fontId="1" fillId="0" borderId="7" xfId="0" applyFont="1" applyBorder="1" applyAlignment="1">
      <alignment horizontal="center" vertical="center"/>
    </xf>
    <xf numFmtId="0" fontId="1" fillId="0" borderId="4" xfId="0" applyFont="1" applyBorder="1" applyAlignment="1">
      <alignment horizontal="center" vertical="center"/>
    </xf>
    <xf numFmtId="0" fontId="1" fillId="0" borderId="2" xfId="0" applyFont="1" applyBorder="1" applyAlignment="1">
      <alignment horizontal="center" vertical="center"/>
    </xf>
    <xf numFmtId="14" fontId="14" fillId="0" borderId="1" xfId="0" applyNumberFormat="1" applyFont="1" applyBorder="1" applyAlignment="1">
      <alignment horizontal="center" vertical="center" textRotation="90"/>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14" fillId="0" borderId="16" xfId="0" applyFont="1" applyBorder="1" applyAlignment="1">
      <alignment horizontal="center" vertical="center" textRotation="90"/>
    </xf>
    <xf numFmtId="0" fontId="14" fillId="0" borderId="42" xfId="0" applyFont="1" applyBorder="1" applyAlignment="1">
      <alignment horizontal="center" vertical="center" textRotation="90"/>
    </xf>
    <xf numFmtId="0" fontId="14" fillId="0" borderId="12" xfId="0" applyFont="1" applyBorder="1" applyAlignment="1">
      <alignment horizontal="center" vertical="center" textRotation="90"/>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41" xfId="0" applyFont="1" applyBorder="1" applyAlignment="1">
      <alignment horizontal="center" vertical="center"/>
    </xf>
    <xf numFmtId="0" fontId="1" fillId="0" borderId="47" xfId="0" applyFont="1" applyBorder="1" applyAlignment="1">
      <alignment horizontal="center" vertical="center"/>
    </xf>
    <xf numFmtId="0" fontId="1" fillId="0" borderId="48" xfId="0" applyFont="1" applyBorder="1" applyAlignment="1">
      <alignment horizontal="center" vertical="center"/>
    </xf>
    <xf numFmtId="0" fontId="1" fillId="0" borderId="43" xfId="0" applyFont="1" applyBorder="1" applyAlignment="1">
      <alignment horizontal="center" vertical="center"/>
    </xf>
    <xf numFmtId="0" fontId="1" fillId="0" borderId="44" xfId="0" applyFont="1" applyBorder="1" applyAlignment="1">
      <alignment horizontal="center" vertical="center"/>
    </xf>
    <xf numFmtId="0" fontId="1" fillId="0" borderId="45" xfId="0" applyFont="1" applyBorder="1" applyAlignment="1">
      <alignment horizontal="center" vertical="center"/>
    </xf>
    <xf numFmtId="0" fontId="0" fillId="0" borderId="45" xfId="0" applyBorder="1" applyAlignment="1">
      <alignment horizontal="center" vertical="center"/>
    </xf>
  </cellXfs>
  <cellStyles count="3">
    <cellStyle name="Lien hypertexte" xfId="1" builtinId="8"/>
    <cellStyle name="Normal" xfId="0" builtinId="0"/>
    <cellStyle name="Normal 2" xfId="2"/>
  </cellStyles>
  <dxfs count="83">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ont>
        <color auto="1"/>
      </font>
      <fill>
        <patternFill>
          <fgColor auto="1"/>
        </patternFill>
      </fill>
      <border>
        <left style="thin">
          <color rgb="FFFF0000"/>
        </left>
        <vertical/>
        <horizontal/>
      </border>
    </dxf>
    <dxf>
      <fill>
        <patternFill>
          <bgColor rgb="FF7030A0"/>
        </patternFill>
      </fill>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119"/>
  <sheetViews>
    <sheetView tabSelected="1" zoomScale="70" zoomScaleNormal="70" workbookViewId="0">
      <pane xSplit="4" ySplit="5" topLeftCell="E9" activePane="bottomRight" state="frozen"/>
      <selection pane="topRight" activeCell="E1" sqref="E1"/>
      <selection pane="bottomLeft" activeCell="A6" sqref="A6"/>
      <selection pane="bottomRight" activeCell="JI9" sqref="JI9"/>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44.25" x14ac:dyDescent="0.2">
      <c r="A1" s="99" t="s">
        <v>0</v>
      </c>
      <c r="B1" s="4"/>
      <c r="C1" s="4"/>
      <c r="D1" s="4"/>
      <c r="E1" s="69">
        <f>E2</f>
        <v>43101</v>
      </c>
      <c r="F1" s="39" t="str">
        <f>IF(MONTH(E2)&lt;&gt;MONTH(F2),TEXT(F2,"mm.aa"),"")</f>
        <v/>
      </c>
      <c r="G1" s="39" t="str">
        <f t="shared" ref="G1:BR1" si="0">IF(MONTH(F2)&lt;&gt;MONTH(G2),TEXT(G2,"mm.aa"),"")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02.18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03.18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04.18</v>
      </c>
      <c r="BS1" s="39" t="str">
        <f t="shared" ref="BS1:ED1" si="1">IF(MONTH(BR2)&lt;&gt;MONTH(BS2),TEXT(BS2,"mm.aa"),"")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05.18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06.18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IF(MONTH(ED2)&lt;&gt;MONTH(EE2),TEXT(EE2,"mm.aa"),"")</f>
        <v>07.18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08.18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09.18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IF(MONTH(GP2)&lt;&gt;MONTH(GQ2),TEXT(GQ2,"mm.aa"),"")</f>
        <v/>
      </c>
      <c r="GR1" s="39" t="str">
        <f t="shared" si="3"/>
        <v>10.18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11.18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12.18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IF(MONTH(JB2)&lt;&gt;MONTH(JC2),TEXT(JC2,"mm.aa"),"")</f>
        <v/>
      </c>
      <c r="JD1" s="39" t="str">
        <f t="shared" si="4"/>
        <v/>
      </c>
      <c r="JE1" s="39" t="str">
        <f t="shared" si="4"/>
        <v/>
      </c>
      <c r="JF1" s="39" t="str">
        <f t="shared" si="4"/>
        <v>01.19</v>
      </c>
      <c r="JG1" s="39" t="str">
        <f t="shared" si="4"/>
        <v/>
      </c>
      <c r="JH1" s="39" t="str">
        <f t="shared" si="4"/>
        <v/>
      </c>
      <c r="JI1" s="39" t="str">
        <f t="shared" si="4"/>
        <v/>
      </c>
    </row>
    <row r="2" spans="1:284" s="65" customFormat="1" ht="54.75" hidden="1" x14ac:dyDescent="0.2">
      <c r="A2" s="100"/>
      <c r="B2" s="61"/>
      <c r="C2" s="61"/>
      <c r="D2" s="61"/>
      <c r="E2" s="64">
        <f>D65</f>
        <v>43101</v>
      </c>
      <c r="F2" s="64">
        <f t="shared" ref="F2:BQ2" si="5">IF(E4="V",E2+3,E2+1)</f>
        <v>43102</v>
      </c>
      <c r="G2" s="64">
        <f>IF(F4="V",F2+3,F2+1)</f>
        <v>43103</v>
      </c>
      <c r="H2" s="64">
        <f t="shared" si="5"/>
        <v>43104</v>
      </c>
      <c r="I2" s="64">
        <f t="shared" si="5"/>
        <v>43105</v>
      </c>
      <c r="J2" s="64">
        <f t="shared" si="5"/>
        <v>43108</v>
      </c>
      <c r="K2" s="64">
        <f t="shared" si="5"/>
        <v>43109</v>
      </c>
      <c r="L2" s="64">
        <f t="shared" si="5"/>
        <v>43110</v>
      </c>
      <c r="M2" s="64">
        <f t="shared" si="5"/>
        <v>43111</v>
      </c>
      <c r="N2" s="64">
        <f t="shared" si="5"/>
        <v>43112</v>
      </c>
      <c r="O2" s="64">
        <f t="shared" si="5"/>
        <v>43115</v>
      </c>
      <c r="P2" s="64">
        <f t="shared" si="5"/>
        <v>43116</v>
      </c>
      <c r="Q2" s="64">
        <f t="shared" si="5"/>
        <v>43117</v>
      </c>
      <c r="R2" s="64">
        <f t="shared" si="5"/>
        <v>43118</v>
      </c>
      <c r="S2" s="64">
        <f t="shared" si="5"/>
        <v>43119</v>
      </c>
      <c r="T2" s="64">
        <f t="shared" si="5"/>
        <v>43122</v>
      </c>
      <c r="U2" s="64">
        <f t="shared" si="5"/>
        <v>43123</v>
      </c>
      <c r="V2" s="64">
        <f t="shared" si="5"/>
        <v>43124</v>
      </c>
      <c r="W2" s="64">
        <f t="shared" si="5"/>
        <v>43125</v>
      </c>
      <c r="X2" s="64">
        <f t="shared" si="5"/>
        <v>43126</v>
      </c>
      <c r="Y2" s="64">
        <f t="shared" si="5"/>
        <v>43129</v>
      </c>
      <c r="Z2" s="64">
        <f t="shared" si="5"/>
        <v>43130</v>
      </c>
      <c r="AA2" s="64">
        <f t="shared" si="5"/>
        <v>43131</v>
      </c>
      <c r="AB2" s="64">
        <f t="shared" si="5"/>
        <v>43132</v>
      </c>
      <c r="AC2" s="64">
        <f t="shared" si="5"/>
        <v>43133</v>
      </c>
      <c r="AD2" s="64">
        <f t="shared" si="5"/>
        <v>43136</v>
      </c>
      <c r="AE2" s="64">
        <f t="shared" si="5"/>
        <v>43137</v>
      </c>
      <c r="AF2" s="64">
        <f t="shared" si="5"/>
        <v>43138</v>
      </c>
      <c r="AG2" s="64">
        <f t="shared" si="5"/>
        <v>43139</v>
      </c>
      <c r="AH2" s="64">
        <f t="shared" si="5"/>
        <v>43140</v>
      </c>
      <c r="AI2" s="64">
        <f t="shared" si="5"/>
        <v>43143</v>
      </c>
      <c r="AJ2" s="64">
        <f t="shared" si="5"/>
        <v>43144</v>
      </c>
      <c r="AK2" s="64">
        <f t="shared" si="5"/>
        <v>43145</v>
      </c>
      <c r="AL2" s="64">
        <f t="shared" si="5"/>
        <v>43146</v>
      </c>
      <c r="AM2" s="64">
        <f t="shared" si="5"/>
        <v>43147</v>
      </c>
      <c r="AN2" s="64">
        <f t="shared" si="5"/>
        <v>43150</v>
      </c>
      <c r="AO2" s="64">
        <f t="shared" si="5"/>
        <v>43151</v>
      </c>
      <c r="AP2" s="64">
        <f t="shared" si="5"/>
        <v>43152</v>
      </c>
      <c r="AQ2" s="64">
        <f t="shared" si="5"/>
        <v>43153</v>
      </c>
      <c r="AR2" s="64">
        <f t="shared" si="5"/>
        <v>43154</v>
      </c>
      <c r="AS2" s="64">
        <f t="shared" si="5"/>
        <v>43157</v>
      </c>
      <c r="AT2" s="64">
        <f t="shared" si="5"/>
        <v>43158</v>
      </c>
      <c r="AU2" s="64">
        <f t="shared" si="5"/>
        <v>43159</v>
      </c>
      <c r="AV2" s="64">
        <f t="shared" si="5"/>
        <v>43160</v>
      </c>
      <c r="AW2" s="64">
        <f t="shared" si="5"/>
        <v>43161</v>
      </c>
      <c r="AX2" s="64">
        <f t="shared" si="5"/>
        <v>43164</v>
      </c>
      <c r="AY2" s="64">
        <f t="shared" si="5"/>
        <v>43165</v>
      </c>
      <c r="AZ2" s="64">
        <f t="shared" si="5"/>
        <v>43166</v>
      </c>
      <c r="BA2" s="64">
        <f t="shared" si="5"/>
        <v>43167</v>
      </c>
      <c r="BB2" s="64">
        <f t="shared" si="5"/>
        <v>43168</v>
      </c>
      <c r="BC2" s="64">
        <f t="shared" si="5"/>
        <v>43171</v>
      </c>
      <c r="BD2" s="64">
        <f t="shared" si="5"/>
        <v>43172</v>
      </c>
      <c r="BE2" s="64">
        <f t="shared" si="5"/>
        <v>43173</v>
      </c>
      <c r="BF2" s="64">
        <f t="shared" si="5"/>
        <v>43174</v>
      </c>
      <c r="BG2" s="64">
        <f t="shared" si="5"/>
        <v>43175</v>
      </c>
      <c r="BH2" s="64">
        <f t="shared" si="5"/>
        <v>43178</v>
      </c>
      <c r="BI2" s="64">
        <f t="shared" si="5"/>
        <v>43179</v>
      </c>
      <c r="BJ2" s="64">
        <f t="shared" si="5"/>
        <v>43180</v>
      </c>
      <c r="BK2" s="64">
        <f t="shared" si="5"/>
        <v>43181</v>
      </c>
      <c r="BL2" s="64">
        <f t="shared" si="5"/>
        <v>43182</v>
      </c>
      <c r="BM2" s="64">
        <f t="shared" si="5"/>
        <v>43185</v>
      </c>
      <c r="BN2" s="64">
        <f t="shared" si="5"/>
        <v>43186</v>
      </c>
      <c r="BO2" s="64">
        <f t="shared" si="5"/>
        <v>43187</v>
      </c>
      <c r="BP2" s="64">
        <f t="shared" si="5"/>
        <v>43188</v>
      </c>
      <c r="BQ2" s="64">
        <f t="shared" si="5"/>
        <v>43189</v>
      </c>
      <c r="BR2" s="64">
        <f t="shared" ref="BR2:EC2" si="6">IF(BQ4="V",BQ2+3,BQ2+1)</f>
        <v>43192</v>
      </c>
      <c r="BS2" s="64">
        <f t="shared" si="6"/>
        <v>43193</v>
      </c>
      <c r="BT2" s="64">
        <f t="shared" si="6"/>
        <v>43194</v>
      </c>
      <c r="BU2" s="64">
        <f t="shared" si="6"/>
        <v>43195</v>
      </c>
      <c r="BV2" s="64">
        <f t="shared" si="6"/>
        <v>43196</v>
      </c>
      <c r="BW2" s="64">
        <f t="shared" si="6"/>
        <v>43199</v>
      </c>
      <c r="BX2" s="64">
        <f t="shared" si="6"/>
        <v>43200</v>
      </c>
      <c r="BY2" s="64">
        <f t="shared" si="6"/>
        <v>43201</v>
      </c>
      <c r="BZ2" s="64">
        <f t="shared" si="6"/>
        <v>43202</v>
      </c>
      <c r="CA2" s="64">
        <f t="shared" si="6"/>
        <v>43203</v>
      </c>
      <c r="CB2" s="64">
        <f t="shared" si="6"/>
        <v>43206</v>
      </c>
      <c r="CC2" s="64">
        <f t="shared" si="6"/>
        <v>43207</v>
      </c>
      <c r="CD2" s="64">
        <f t="shared" si="6"/>
        <v>43208</v>
      </c>
      <c r="CE2" s="64">
        <f t="shared" si="6"/>
        <v>43209</v>
      </c>
      <c r="CF2" s="64">
        <f t="shared" si="6"/>
        <v>43210</v>
      </c>
      <c r="CG2" s="64">
        <f t="shared" si="6"/>
        <v>43213</v>
      </c>
      <c r="CH2" s="64">
        <f t="shared" si="6"/>
        <v>43214</v>
      </c>
      <c r="CI2" s="64">
        <f t="shared" si="6"/>
        <v>43215</v>
      </c>
      <c r="CJ2" s="64">
        <f t="shared" si="6"/>
        <v>43216</v>
      </c>
      <c r="CK2" s="64">
        <f t="shared" si="6"/>
        <v>43217</v>
      </c>
      <c r="CL2" s="64">
        <f t="shared" si="6"/>
        <v>43220</v>
      </c>
      <c r="CM2" s="64">
        <f t="shared" si="6"/>
        <v>43221</v>
      </c>
      <c r="CN2" s="64">
        <f t="shared" si="6"/>
        <v>43222</v>
      </c>
      <c r="CO2" s="64">
        <f t="shared" si="6"/>
        <v>43223</v>
      </c>
      <c r="CP2" s="64">
        <f t="shared" si="6"/>
        <v>43224</v>
      </c>
      <c r="CQ2" s="64">
        <f t="shared" si="6"/>
        <v>43227</v>
      </c>
      <c r="CR2" s="64">
        <f t="shared" si="6"/>
        <v>43228</v>
      </c>
      <c r="CS2" s="64">
        <f t="shared" si="6"/>
        <v>43229</v>
      </c>
      <c r="CT2" s="64">
        <f t="shared" si="6"/>
        <v>43230</v>
      </c>
      <c r="CU2" s="64">
        <f t="shared" si="6"/>
        <v>43231</v>
      </c>
      <c r="CV2" s="64">
        <f t="shared" si="6"/>
        <v>43234</v>
      </c>
      <c r="CW2" s="64">
        <f t="shared" si="6"/>
        <v>43235</v>
      </c>
      <c r="CX2" s="64">
        <f t="shared" si="6"/>
        <v>43236</v>
      </c>
      <c r="CY2" s="64">
        <f t="shared" si="6"/>
        <v>43237</v>
      </c>
      <c r="CZ2" s="64">
        <f t="shared" si="6"/>
        <v>43238</v>
      </c>
      <c r="DA2" s="64">
        <f t="shared" si="6"/>
        <v>43241</v>
      </c>
      <c r="DB2" s="64">
        <f t="shared" si="6"/>
        <v>43242</v>
      </c>
      <c r="DC2" s="64">
        <f t="shared" si="6"/>
        <v>43243</v>
      </c>
      <c r="DD2" s="64">
        <f t="shared" si="6"/>
        <v>43244</v>
      </c>
      <c r="DE2" s="64">
        <f t="shared" si="6"/>
        <v>43245</v>
      </c>
      <c r="DF2" s="64">
        <f t="shared" si="6"/>
        <v>43248</v>
      </c>
      <c r="DG2" s="64">
        <f t="shared" si="6"/>
        <v>43249</v>
      </c>
      <c r="DH2" s="64">
        <f t="shared" si="6"/>
        <v>43250</v>
      </c>
      <c r="DI2" s="64">
        <f t="shared" si="6"/>
        <v>43251</v>
      </c>
      <c r="DJ2" s="64">
        <f t="shared" si="6"/>
        <v>43252</v>
      </c>
      <c r="DK2" s="64">
        <f t="shared" si="6"/>
        <v>43255</v>
      </c>
      <c r="DL2" s="64">
        <f t="shared" si="6"/>
        <v>43256</v>
      </c>
      <c r="DM2" s="64">
        <f t="shared" si="6"/>
        <v>43257</v>
      </c>
      <c r="DN2" s="64">
        <f t="shared" si="6"/>
        <v>43258</v>
      </c>
      <c r="DO2" s="64">
        <f t="shared" si="6"/>
        <v>43259</v>
      </c>
      <c r="DP2" s="64">
        <f t="shared" si="6"/>
        <v>43262</v>
      </c>
      <c r="DQ2" s="64">
        <f t="shared" si="6"/>
        <v>43263</v>
      </c>
      <c r="DR2" s="64">
        <f t="shared" si="6"/>
        <v>43264</v>
      </c>
      <c r="DS2" s="64">
        <f t="shared" si="6"/>
        <v>43265</v>
      </c>
      <c r="DT2" s="64">
        <f t="shared" si="6"/>
        <v>43266</v>
      </c>
      <c r="DU2" s="64">
        <f t="shared" si="6"/>
        <v>43269</v>
      </c>
      <c r="DV2" s="64">
        <f t="shared" si="6"/>
        <v>43270</v>
      </c>
      <c r="DW2" s="64">
        <f t="shared" si="6"/>
        <v>43271</v>
      </c>
      <c r="DX2" s="64">
        <f t="shared" si="6"/>
        <v>43272</v>
      </c>
      <c r="DY2" s="64">
        <f t="shared" si="6"/>
        <v>43273</v>
      </c>
      <c r="DZ2" s="64">
        <f t="shared" si="6"/>
        <v>43276</v>
      </c>
      <c r="EA2" s="64">
        <f t="shared" si="6"/>
        <v>43277</v>
      </c>
      <c r="EB2" s="64">
        <f t="shared" si="6"/>
        <v>43278</v>
      </c>
      <c r="EC2" s="64">
        <f t="shared" si="6"/>
        <v>43279</v>
      </c>
      <c r="ED2" s="64">
        <f t="shared" ref="ED2:GO2" si="7">IF(EC4="V",EC2+3,EC2+1)</f>
        <v>43280</v>
      </c>
      <c r="EE2" s="64">
        <f t="shared" si="7"/>
        <v>43283</v>
      </c>
      <c r="EF2" s="64">
        <f t="shared" si="7"/>
        <v>43284</v>
      </c>
      <c r="EG2" s="64">
        <f t="shared" si="7"/>
        <v>43285</v>
      </c>
      <c r="EH2" s="64">
        <f t="shared" si="7"/>
        <v>43286</v>
      </c>
      <c r="EI2" s="64">
        <f t="shared" si="7"/>
        <v>43287</v>
      </c>
      <c r="EJ2" s="64">
        <f t="shared" si="7"/>
        <v>43290</v>
      </c>
      <c r="EK2" s="64">
        <f t="shared" si="7"/>
        <v>43291</v>
      </c>
      <c r="EL2" s="64">
        <f t="shared" si="7"/>
        <v>43292</v>
      </c>
      <c r="EM2" s="64">
        <f t="shared" si="7"/>
        <v>43293</v>
      </c>
      <c r="EN2" s="64">
        <f t="shared" si="7"/>
        <v>43294</v>
      </c>
      <c r="EO2" s="64">
        <f t="shared" si="7"/>
        <v>43297</v>
      </c>
      <c r="EP2" s="64">
        <f t="shared" si="7"/>
        <v>43298</v>
      </c>
      <c r="EQ2" s="64">
        <f t="shared" si="7"/>
        <v>43299</v>
      </c>
      <c r="ER2" s="64">
        <f t="shared" si="7"/>
        <v>43300</v>
      </c>
      <c r="ES2" s="64">
        <f t="shared" si="7"/>
        <v>43301</v>
      </c>
      <c r="ET2" s="64">
        <f t="shared" si="7"/>
        <v>43304</v>
      </c>
      <c r="EU2" s="64">
        <f t="shared" si="7"/>
        <v>43305</v>
      </c>
      <c r="EV2" s="64">
        <f t="shared" si="7"/>
        <v>43306</v>
      </c>
      <c r="EW2" s="64">
        <f t="shared" si="7"/>
        <v>43307</v>
      </c>
      <c r="EX2" s="64">
        <f t="shared" si="7"/>
        <v>43308</v>
      </c>
      <c r="EY2" s="64">
        <f t="shared" si="7"/>
        <v>43311</v>
      </c>
      <c r="EZ2" s="64">
        <f t="shared" si="7"/>
        <v>43312</v>
      </c>
      <c r="FA2" s="64">
        <f t="shared" si="7"/>
        <v>43313</v>
      </c>
      <c r="FB2" s="64">
        <f t="shared" si="7"/>
        <v>43314</v>
      </c>
      <c r="FC2" s="64">
        <f t="shared" si="7"/>
        <v>43315</v>
      </c>
      <c r="FD2" s="64">
        <f t="shared" si="7"/>
        <v>43318</v>
      </c>
      <c r="FE2" s="64">
        <f t="shared" si="7"/>
        <v>43319</v>
      </c>
      <c r="FF2" s="64">
        <f t="shared" si="7"/>
        <v>43320</v>
      </c>
      <c r="FG2" s="64">
        <f t="shared" si="7"/>
        <v>43321</v>
      </c>
      <c r="FH2" s="64">
        <f t="shared" si="7"/>
        <v>43322</v>
      </c>
      <c r="FI2" s="64">
        <f t="shared" si="7"/>
        <v>43325</v>
      </c>
      <c r="FJ2" s="64">
        <f t="shared" si="7"/>
        <v>43326</v>
      </c>
      <c r="FK2" s="64">
        <f t="shared" si="7"/>
        <v>43327</v>
      </c>
      <c r="FL2" s="64">
        <f t="shared" si="7"/>
        <v>43328</v>
      </c>
      <c r="FM2" s="64">
        <f t="shared" si="7"/>
        <v>43329</v>
      </c>
      <c r="FN2" s="64">
        <f t="shared" si="7"/>
        <v>43332</v>
      </c>
      <c r="FO2" s="64">
        <f t="shared" si="7"/>
        <v>43333</v>
      </c>
      <c r="FP2" s="64">
        <f t="shared" si="7"/>
        <v>43334</v>
      </c>
      <c r="FQ2" s="64">
        <f t="shared" si="7"/>
        <v>43335</v>
      </c>
      <c r="FR2" s="64">
        <f t="shared" si="7"/>
        <v>43336</v>
      </c>
      <c r="FS2" s="64">
        <f t="shared" si="7"/>
        <v>43339</v>
      </c>
      <c r="FT2" s="64">
        <f t="shared" si="7"/>
        <v>43340</v>
      </c>
      <c r="FU2" s="64">
        <f t="shared" si="7"/>
        <v>43341</v>
      </c>
      <c r="FV2" s="64">
        <f t="shared" si="7"/>
        <v>43342</v>
      </c>
      <c r="FW2" s="64">
        <f t="shared" si="7"/>
        <v>43343</v>
      </c>
      <c r="FX2" s="64">
        <f t="shared" si="7"/>
        <v>43346</v>
      </c>
      <c r="FY2" s="64">
        <f t="shared" si="7"/>
        <v>43347</v>
      </c>
      <c r="FZ2" s="64">
        <f t="shared" si="7"/>
        <v>43348</v>
      </c>
      <c r="GA2" s="64">
        <f t="shared" si="7"/>
        <v>43349</v>
      </c>
      <c r="GB2" s="64">
        <f t="shared" si="7"/>
        <v>43350</v>
      </c>
      <c r="GC2" s="64">
        <f t="shared" si="7"/>
        <v>43353</v>
      </c>
      <c r="GD2" s="64">
        <f t="shared" si="7"/>
        <v>43354</v>
      </c>
      <c r="GE2" s="64">
        <f t="shared" si="7"/>
        <v>43355</v>
      </c>
      <c r="GF2" s="64">
        <f t="shared" si="7"/>
        <v>43356</v>
      </c>
      <c r="GG2" s="64">
        <f t="shared" si="7"/>
        <v>43357</v>
      </c>
      <c r="GH2" s="64">
        <f t="shared" si="7"/>
        <v>43360</v>
      </c>
      <c r="GI2" s="64">
        <f t="shared" si="7"/>
        <v>43361</v>
      </c>
      <c r="GJ2" s="64">
        <f t="shared" si="7"/>
        <v>43362</v>
      </c>
      <c r="GK2" s="64">
        <f t="shared" si="7"/>
        <v>43363</v>
      </c>
      <c r="GL2" s="64">
        <f t="shared" si="7"/>
        <v>43364</v>
      </c>
      <c r="GM2" s="64">
        <f t="shared" si="7"/>
        <v>43367</v>
      </c>
      <c r="GN2" s="64">
        <f t="shared" si="7"/>
        <v>43368</v>
      </c>
      <c r="GO2" s="64">
        <f t="shared" si="7"/>
        <v>43369</v>
      </c>
      <c r="GP2" s="64">
        <f t="shared" ref="GP2:JA2" si="8">IF(GO4="V",GO2+3,GO2+1)</f>
        <v>43370</v>
      </c>
      <c r="GQ2" s="64">
        <f t="shared" si="8"/>
        <v>43371</v>
      </c>
      <c r="GR2" s="64">
        <f t="shared" si="8"/>
        <v>43374</v>
      </c>
      <c r="GS2" s="64">
        <f t="shared" si="8"/>
        <v>43375</v>
      </c>
      <c r="GT2" s="64">
        <f t="shared" si="8"/>
        <v>43376</v>
      </c>
      <c r="GU2" s="64">
        <f t="shared" si="8"/>
        <v>43377</v>
      </c>
      <c r="GV2" s="64">
        <f t="shared" si="8"/>
        <v>43378</v>
      </c>
      <c r="GW2" s="64">
        <f t="shared" si="8"/>
        <v>43381</v>
      </c>
      <c r="GX2" s="64">
        <f t="shared" si="8"/>
        <v>43382</v>
      </c>
      <c r="GY2" s="64">
        <f t="shared" si="8"/>
        <v>43383</v>
      </c>
      <c r="GZ2" s="64">
        <f t="shared" si="8"/>
        <v>43384</v>
      </c>
      <c r="HA2" s="64">
        <f t="shared" si="8"/>
        <v>43385</v>
      </c>
      <c r="HB2" s="64">
        <f t="shared" si="8"/>
        <v>43388</v>
      </c>
      <c r="HC2" s="64">
        <f t="shared" si="8"/>
        <v>43389</v>
      </c>
      <c r="HD2" s="64">
        <f t="shared" si="8"/>
        <v>43390</v>
      </c>
      <c r="HE2" s="64">
        <f t="shared" si="8"/>
        <v>43391</v>
      </c>
      <c r="HF2" s="64">
        <f t="shared" si="8"/>
        <v>43392</v>
      </c>
      <c r="HG2" s="64">
        <f t="shared" si="8"/>
        <v>43395</v>
      </c>
      <c r="HH2" s="64">
        <f t="shared" si="8"/>
        <v>43396</v>
      </c>
      <c r="HI2" s="64">
        <f t="shared" si="8"/>
        <v>43397</v>
      </c>
      <c r="HJ2" s="64">
        <f t="shared" si="8"/>
        <v>43398</v>
      </c>
      <c r="HK2" s="64">
        <f t="shared" si="8"/>
        <v>43399</v>
      </c>
      <c r="HL2" s="64">
        <f t="shared" si="8"/>
        <v>43402</v>
      </c>
      <c r="HM2" s="64">
        <f t="shared" si="8"/>
        <v>43403</v>
      </c>
      <c r="HN2" s="64">
        <f t="shared" si="8"/>
        <v>43404</v>
      </c>
      <c r="HO2" s="64">
        <f t="shared" si="8"/>
        <v>43405</v>
      </c>
      <c r="HP2" s="64">
        <f t="shared" si="8"/>
        <v>43406</v>
      </c>
      <c r="HQ2" s="64">
        <f t="shared" si="8"/>
        <v>43409</v>
      </c>
      <c r="HR2" s="64">
        <f t="shared" si="8"/>
        <v>43410</v>
      </c>
      <c r="HS2" s="64">
        <f t="shared" si="8"/>
        <v>43411</v>
      </c>
      <c r="HT2" s="64">
        <f t="shared" si="8"/>
        <v>43412</v>
      </c>
      <c r="HU2" s="64">
        <f t="shared" si="8"/>
        <v>43413</v>
      </c>
      <c r="HV2" s="64">
        <f t="shared" si="8"/>
        <v>43416</v>
      </c>
      <c r="HW2" s="64">
        <f t="shared" si="8"/>
        <v>43417</v>
      </c>
      <c r="HX2" s="64">
        <f t="shared" si="8"/>
        <v>43418</v>
      </c>
      <c r="HY2" s="64">
        <f t="shared" si="8"/>
        <v>43419</v>
      </c>
      <c r="HZ2" s="64">
        <f t="shared" si="8"/>
        <v>43420</v>
      </c>
      <c r="IA2" s="64">
        <f t="shared" si="8"/>
        <v>43423</v>
      </c>
      <c r="IB2" s="64">
        <f t="shared" si="8"/>
        <v>43424</v>
      </c>
      <c r="IC2" s="64">
        <f t="shared" si="8"/>
        <v>43425</v>
      </c>
      <c r="ID2" s="64">
        <f t="shared" si="8"/>
        <v>43426</v>
      </c>
      <c r="IE2" s="64">
        <f t="shared" si="8"/>
        <v>43427</v>
      </c>
      <c r="IF2" s="64">
        <f t="shared" si="8"/>
        <v>43430</v>
      </c>
      <c r="IG2" s="64">
        <f t="shared" si="8"/>
        <v>43431</v>
      </c>
      <c r="IH2" s="64">
        <f t="shared" si="8"/>
        <v>43432</v>
      </c>
      <c r="II2" s="64">
        <f t="shared" si="8"/>
        <v>43433</v>
      </c>
      <c r="IJ2" s="64">
        <f t="shared" si="8"/>
        <v>43434</v>
      </c>
      <c r="IK2" s="64">
        <f t="shared" si="8"/>
        <v>43437</v>
      </c>
      <c r="IL2" s="64">
        <f t="shared" si="8"/>
        <v>43438</v>
      </c>
      <c r="IM2" s="64">
        <f t="shared" si="8"/>
        <v>43439</v>
      </c>
      <c r="IN2" s="64">
        <f t="shared" si="8"/>
        <v>43440</v>
      </c>
      <c r="IO2" s="64">
        <f t="shared" si="8"/>
        <v>43441</v>
      </c>
      <c r="IP2" s="64">
        <f t="shared" si="8"/>
        <v>43444</v>
      </c>
      <c r="IQ2" s="64">
        <f t="shared" si="8"/>
        <v>43445</v>
      </c>
      <c r="IR2" s="64">
        <f t="shared" si="8"/>
        <v>43446</v>
      </c>
      <c r="IS2" s="64">
        <f t="shared" si="8"/>
        <v>43447</v>
      </c>
      <c r="IT2" s="64">
        <f t="shared" si="8"/>
        <v>43448</v>
      </c>
      <c r="IU2" s="64">
        <f t="shared" si="8"/>
        <v>43451</v>
      </c>
      <c r="IV2" s="64">
        <f t="shared" si="8"/>
        <v>43452</v>
      </c>
      <c r="IW2" s="64">
        <f t="shared" si="8"/>
        <v>43453</v>
      </c>
      <c r="IX2" s="64">
        <f t="shared" si="8"/>
        <v>43454</v>
      </c>
      <c r="IY2" s="64">
        <f t="shared" si="8"/>
        <v>43455</v>
      </c>
      <c r="IZ2" s="64">
        <f t="shared" si="8"/>
        <v>43458</v>
      </c>
      <c r="JA2" s="64">
        <f t="shared" si="8"/>
        <v>43459</v>
      </c>
      <c r="JB2" s="64">
        <f t="shared" ref="JB2:JI2" si="9">IF(JA4="V",JA2+3,JA2+1)</f>
        <v>43460</v>
      </c>
      <c r="JC2" s="64">
        <f t="shared" si="9"/>
        <v>43461</v>
      </c>
      <c r="JD2" s="64">
        <f t="shared" si="9"/>
        <v>43462</v>
      </c>
      <c r="JE2" s="64">
        <f t="shared" si="9"/>
        <v>43465</v>
      </c>
      <c r="JF2" s="64">
        <f t="shared" si="9"/>
        <v>43466</v>
      </c>
      <c r="JG2" s="64">
        <f t="shared" si="9"/>
        <v>43467</v>
      </c>
      <c r="JH2" s="64">
        <f t="shared" si="9"/>
        <v>43468</v>
      </c>
      <c r="JI2" s="64">
        <f t="shared" si="9"/>
        <v>43469</v>
      </c>
    </row>
    <row r="3" spans="1:284" ht="15" customHeight="1" x14ac:dyDescent="0.2">
      <c r="A3" s="100"/>
      <c r="B3" s="104" t="s">
        <v>47</v>
      </c>
      <c r="C3" s="108" t="s">
        <v>55</v>
      </c>
      <c r="D3" s="104"/>
      <c r="E3" s="101">
        <f t="shared" ref="E3:BM3" si="10">WEEKNUM(E2,21)</f>
        <v>1</v>
      </c>
      <c r="F3" s="102"/>
      <c r="G3" s="102"/>
      <c r="H3" s="102"/>
      <c r="I3" s="103"/>
      <c r="J3" s="101">
        <f t="shared" si="10"/>
        <v>2</v>
      </c>
      <c r="K3" s="102"/>
      <c r="L3" s="102"/>
      <c r="M3" s="102"/>
      <c r="N3" s="103"/>
      <c r="O3" s="101">
        <f t="shared" si="10"/>
        <v>3</v>
      </c>
      <c r="P3" s="102"/>
      <c r="Q3" s="102"/>
      <c r="R3" s="102"/>
      <c r="S3" s="103"/>
      <c r="T3" s="101">
        <f t="shared" si="10"/>
        <v>4</v>
      </c>
      <c r="U3" s="102"/>
      <c r="V3" s="102"/>
      <c r="W3" s="102"/>
      <c r="X3" s="103"/>
      <c r="Y3" s="101">
        <f t="shared" si="10"/>
        <v>5</v>
      </c>
      <c r="Z3" s="102"/>
      <c r="AA3" s="102"/>
      <c r="AB3" s="102"/>
      <c r="AC3" s="103"/>
      <c r="AD3" s="101">
        <f t="shared" si="10"/>
        <v>6</v>
      </c>
      <c r="AE3" s="102"/>
      <c r="AF3" s="102"/>
      <c r="AG3" s="102"/>
      <c r="AH3" s="103"/>
      <c r="AI3" s="101">
        <f t="shared" si="10"/>
        <v>7</v>
      </c>
      <c r="AJ3" s="102"/>
      <c r="AK3" s="102"/>
      <c r="AL3" s="102"/>
      <c r="AM3" s="103"/>
      <c r="AN3" s="101">
        <f t="shared" si="10"/>
        <v>8</v>
      </c>
      <c r="AO3" s="102"/>
      <c r="AP3" s="102"/>
      <c r="AQ3" s="102"/>
      <c r="AR3" s="103"/>
      <c r="AS3" s="101">
        <f t="shared" si="10"/>
        <v>9</v>
      </c>
      <c r="AT3" s="102"/>
      <c r="AU3" s="102"/>
      <c r="AV3" s="102"/>
      <c r="AW3" s="103"/>
      <c r="AX3" s="101">
        <f t="shared" si="10"/>
        <v>10</v>
      </c>
      <c r="AY3" s="102"/>
      <c r="AZ3" s="102"/>
      <c r="BA3" s="102"/>
      <c r="BB3" s="103"/>
      <c r="BC3" s="101">
        <f t="shared" si="10"/>
        <v>11</v>
      </c>
      <c r="BD3" s="102"/>
      <c r="BE3" s="102"/>
      <c r="BF3" s="102"/>
      <c r="BG3" s="103"/>
      <c r="BH3" s="101">
        <f t="shared" si="10"/>
        <v>12</v>
      </c>
      <c r="BI3" s="102"/>
      <c r="BJ3" s="102"/>
      <c r="BK3" s="102"/>
      <c r="BL3" s="103"/>
      <c r="BM3" s="101">
        <f t="shared" si="10"/>
        <v>13</v>
      </c>
      <c r="BN3" s="102"/>
      <c r="BO3" s="102"/>
      <c r="BP3" s="102"/>
      <c r="BQ3" s="103"/>
      <c r="BR3" s="101">
        <f t="shared" ref="BR3:DZ3" si="11">WEEKNUM(BR2,21)</f>
        <v>14</v>
      </c>
      <c r="BS3" s="102"/>
      <c r="BT3" s="102"/>
      <c r="BU3" s="102"/>
      <c r="BV3" s="103"/>
      <c r="BW3" s="101">
        <f t="shared" si="11"/>
        <v>15</v>
      </c>
      <c r="BX3" s="102"/>
      <c r="BY3" s="102"/>
      <c r="BZ3" s="102"/>
      <c r="CA3" s="103"/>
      <c r="CB3" s="101">
        <f t="shared" si="11"/>
        <v>16</v>
      </c>
      <c r="CC3" s="102"/>
      <c r="CD3" s="102"/>
      <c r="CE3" s="102"/>
      <c r="CF3" s="103"/>
      <c r="CG3" s="101">
        <f t="shared" si="11"/>
        <v>17</v>
      </c>
      <c r="CH3" s="102"/>
      <c r="CI3" s="102"/>
      <c r="CJ3" s="102"/>
      <c r="CK3" s="103"/>
      <c r="CL3" s="101">
        <f t="shared" si="11"/>
        <v>18</v>
      </c>
      <c r="CM3" s="102"/>
      <c r="CN3" s="102"/>
      <c r="CO3" s="102"/>
      <c r="CP3" s="103"/>
      <c r="CQ3" s="101">
        <f t="shared" si="11"/>
        <v>19</v>
      </c>
      <c r="CR3" s="102"/>
      <c r="CS3" s="102"/>
      <c r="CT3" s="102"/>
      <c r="CU3" s="103"/>
      <c r="CV3" s="101">
        <f t="shared" si="11"/>
        <v>20</v>
      </c>
      <c r="CW3" s="102"/>
      <c r="CX3" s="102"/>
      <c r="CY3" s="102"/>
      <c r="CZ3" s="103"/>
      <c r="DA3" s="101">
        <f t="shared" si="11"/>
        <v>21</v>
      </c>
      <c r="DB3" s="102"/>
      <c r="DC3" s="102"/>
      <c r="DD3" s="102"/>
      <c r="DE3" s="103"/>
      <c r="DF3" s="101">
        <f t="shared" si="11"/>
        <v>22</v>
      </c>
      <c r="DG3" s="102"/>
      <c r="DH3" s="102"/>
      <c r="DI3" s="102"/>
      <c r="DJ3" s="103"/>
      <c r="DK3" s="101">
        <f t="shared" si="11"/>
        <v>23</v>
      </c>
      <c r="DL3" s="102"/>
      <c r="DM3" s="102"/>
      <c r="DN3" s="102"/>
      <c r="DO3" s="103"/>
      <c r="DP3" s="101">
        <f t="shared" si="11"/>
        <v>24</v>
      </c>
      <c r="DQ3" s="102"/>
      <c r="DR3" s="102"/>
      <c r="DS3" s="102"/>
      <c r="DT3" s="103"/>
      <c r="DU3" s="101">
        <f t="shared" si="11"/>
        <v>25</v>
      </c>
      <c r="DV3" s="102"/>
      <c r="DW3" s="102"/>
      <c r="DX3" s="102"/>
      <c r="DY3" s="103"/>
      <c r="DZ3" s="101">
        <f t="shared" si="11"/>
        <v>26</v>
      </c>
      <c r="EA3" s="102"/>
      <c r="EB3" s="102"/>
      <c r="EC3" s="102"/>
      <c r="ED3" s="103"/>
      <c r="EE3" s="101">
        <f t="shared" ref="EE3:GM3" si="12">WEEKNUM(EE2,21)</f>
        <v>27</v>
      </c>
      <c r="EF3" s="102"/>
      <c r="EG3" s="102"/>
      <c r="EH3" s="102"/>
      <c r="EI3" s="103"/>
      <c r="EJ3" s="101">
        <f t="shared" si="12"/>
        <v>28</v>
      </c>
      <c r="EK3" s="102"/>
      <c r="EL3" s="102"/>
      <c r="EM3" s="102"/>
      <c r="EN3" s="103"/>
      <c r="EO3" s="101">
        <f t="shared" si="12"/>
        <v>29</v>
      </c>
      <c r="EP3" s="102"/>
      <c r="EQ3" s="102"/>
      <c r="ER3" s="102"/>
      <c r="ES3" s="103"/>
      <c r="ET3" s="101">
        <f t="shared" si="12"/>
        <v>30</v>
      </c>
      <c r="EU3" s="102"/>
      <c r="EV3" s="102"/>
      <c r="EW3" s="102"/>
      <c r="EX3" s="103"/>
      <c r="EY3" s="101">
        <f t="shared" si="12"/>
        <v>31</v>
      </c>
      <c r="EZ3" s="102"/>
      <c r="FA3" s="102"/>
      <c r="FB3" s="102"/>
      <c r="FC3" s="103"/>
      <c r="FD3" s="101">
        <f t="shared" si="12"/>
        <v>32</v>
      </c>
      <c r="FE3" s="102"/>
      <c r="FF3" s="102"/>
      <c r="FG3" s="102"/>
      <c r="FH3" s="103"/>
      <c r="FI3" s="101">
        <f t="shared" si="12"/>
        <v>33</v>
      </c>
      <c r="FJ3" s="102"/>
      <c r="FK3" s="102"/>
      <c r="FL3" s="102"/>
      <c r="FM3" s="103"/>
      <c r="FN3" s="101">
        <f t="shared" si="12"/>
        <v>34</v>
      </c>
      <c r="FO3" s="102"/>
      <c r="FP3" s="102"/>
      <c r="FQ3" s="102"/>
      <c r="FR3" s="103"/>
      <c r="FS3" s="101">
        <f t="shared" si="12"/>
        <v>35</v>
      </c>
      <c r="FT3" s="102"/>
      <c r="FU3" s="102"/>
      <c r="FV3" s="102"/>
      <c r="FW3" s="103"/>
      <c r="FX3" s="101">
        <f t="shared" si="12"/>
        <v>36</v>
      </c>
      <c r="FY3" s="102"/>
      <c r="FZ3" s="102"/>
      <c r="GA3" s="102"/>
      <c r="GB3" s="103"/>
      <c r="GC3" s="101">
        <f t="shared" si="12"/>
        <v>37</v>
      </c>
      <c r="GD3" s="102"/>
      <c r="GE3" s="102"/>
      <c r="GF3" s="102"/>
      <c r="GG3" s="103"/>
      <c r="GH3" s="101">
        <f t="shared" si="12"/>
        <v>38</v>
      </c>
      <c r="GI3" s="102"/>
      <c r="GJ3" s="102"/>
      <c r="GK3" s="102"/>
      <c r="GL3" s="103"/>
      <c r="GM3" s="101">
        <f t="shared" si="12"/>
        <v>39</v>
      </c>
      <c r="GN3" s="102"/>
      <c r="GO3" s="102"/>
      <c r="GP3" s="102"/>
      <c r="GQ3" s="103"/>
      <c r="GR3" s="101">
        <f t="shared" ref="GR3:IZ3" si="13">WEEKNUM(GR2,21)</f>
        <v>40</v>
      </c>
      <c r="GS3" s="102"/>
      <c r="GT3" s="102"/>
      <c r="GU3" s="102"/>
      <c r="GV3" s="103"/>
      <c r="GW3" s="101">
        <f t="shared" si="13"/>
        <v>41</v>
      </c>
      <c r="GX3" s="102"/>
      <c r="GY3" s="102"/>
      <c r="GZ3" s="102"/>
      <c r="HA3" s="103"/>
      <c r="HB3" s="101">
        <f t="shared" si="13"/>
        <v>42</v>
      </c>
      <c r="HC3" s="102"/>
      <c r="HD3" s="102"/>
      <c r="HE3" s="102"/>
      <c r="HF3" s="103"/>
      <c r="HG3" s="101">
        <f t="shared" si="13"/>
        <v>43</v>
      </c>
      <c r="HH3" s="102"/>
      <c r="HI3" s="102"/>
      <c r="HJ3" s="102"/>
      <c r="HK3" s="103"/>
      <c r="HL3" s="101">
        <f t="shared" si="13"/>
        <v>44</v>
      </c>
      <c r="HM3" s="102"/>
      <c r="HN3" s="102"/>
      <c r="HO3" s="102"/>
      <c r="HP3" s="103"/>
      <c r="HQ3" s="101">
        <f t="shared" si="13"/>
        <v>45</v>
      </c>
      <c r="HR3" s="102"/>
      <c r="HS3" s="102"/>
      <c r="HT3" s="102"/>
      <c r="HU3" s="103"/>
      <c r="HV3" s="101">
        <f t="shared" si="13"/>
        <v>46</v>
      </c>
      <c r="HW3" s="102"/>
      <c r="HX3" s="102"/>
      <c r="HY3" s="102"/>
      <c r="HZ3" s="103"/>
      <c r="IA3" s="101">
        <f t="shared" si="13"/>
        <v>47</v>
      </c>
      <c r="IB3" s="102"/>
      <c r="IC3" s="102"/>
      <c r="ID3" s="102"/>
      <c r="IE3" s="103"/>
      <c r="IF3" s="101">
        <f t="shared" si="13"/>
        <v>48</v>
      </c>
      <c r="IG3" s="102"/>
      <c r="IH3" s="102"/>
      <c r="II3" s="102"/>
      <c r="IJ3" s="103"/>
      <c r="IK3" s="101">
        <f t="shared" si="13"/>
        <v>49</v>
      </c>
      <c r="IL3" s="102"/>
      <c r="IM3" s="102"/>
      <c r="IN3" s="102"/>
      <c r="IO3" s="103"/>
      <c r="IP3" s="101">
        <f t="shared" si="13"/>
        <v>50</v>
      </c>
      <c r="IQ3" s="102"/>
      <c r="IR3" s="102"/>
      <c r="IS3" s="102"/>
      <c r="IT3" s="103"/>
      <c r="IU3" s="101">
        <f t="shared" si="13"/>
        <v>51</v>
      </c>
      <c r="IV3" s="102"/>
      <c r="IW3" s="102"/>
      <c r="IX3" s="102"/>
      <c r="IY3" s="103"/>
      <c r="IZ3" s="101">
        <f t="shared" si="13"/>
        <v>52</v>
      </c>
      <c r="JA3" s="102"/>
      <c r="JB3" s="102"/>
      <c r="JC3" s="102"/>
      <c r="JD3" s="103"/>
      <c r="JE3" s="101">
        <f t="shared" ref="JE3" si="14">WEEKNUM(JE2,21)</f>
        <v>1</v>
      </c>
      <c r="JF3" s="102"/>
      <c r="JG3" s="102"/>
      <c r="JH3" s="102"/>
      <c r="JI3" s="103"/>
    </row>
    <row r="4" spans="1:284" ht="15" customHeight="1" x14ac:dyDescent="0.2">
      <c r="A4" s="100"/>
      <c r="B4" s="105"/>
      <c r="C4" s="109"/>
      <c r="D4" s="105"/>
      <c r="E4" s="5" t="str">
        <f t="shared" ref="E4" si="15">UPPER(LEFT(TEXT(E2,"jjj"),1))</f>
        <v>L</v>
      </c>
      <c r="F4" s="5" t="str">
        <f>UPPER(LEFT(TEXT(F2,"jjj"),1))</f>
        <v>M</v>
      </c>
      <c r="G4" s="5" t="str">
        <f t="shared" ref="G4:BQ4" si="16">UPPER(LEFT(TEXT(G2,"jjj"),1))</f>
        <v>M</v>
      </c>
      <c r="H4" s="5" t="str">
        <f t="shared" si="16"/>
        <v>J</v>
      </c>
      <c r="I4" s="5" t="str">
        <f t="shared" si="16"/>
        <v>V</v>
      </c>
      <c r="J4" s="5" t="str">
        <f t="shared" si="16"/>
        <v>L</v>
      </c>
      <c r="K4" s="5" t="str">
        <f t="shared" si="16"/>
        <v>M</v>
      </c>
      <c r="L4" s="5" t="str">
        <f t="shared" si="16"/>
        <v>M</v>
      </c>
      <c r="M4" s="5" t="str">
        <f t="shared" si="16"/>
        <v>J</v>
      </c>
      <c r="N4" s="5" t="str">
        <f t="shared" si="16"/>
        <v>V</v>
      </c>
      <c r="O4" s="5" t="str">
        <f t="shared" si="16"/>
        <v>L</v>
      </c>
      <c r="P4" s="5" t="str">
        <f t="shared" si="16"/>
        <v>M</v>
      </c>
      <c r="Q4" s="5" t="str">
        <f t="shared" si="16"/>
        <v>M</v>
      </c>
      <c r="R4" s="5" t="str">
        <f t="shared" si="16"/>
        <v>J</v>
      </c>
      <c r="S4" s="5" t="str">
        <f t="shared" si="16"/>
        <v>V</v>
      </c>
      <c r="T4" s="5" t="str">
        <f t="shared" si="16"/>
        <v>L</v>
      </c>
      <c r="U4" s="5" t="str">
        <f t="shared" si="16"/>
        <v>M</v>
      </c>
      <c r="V4" s="5" t="str">
        <f t="shared" si="16"/>
        <v>M</v>
      </c>
      <c r="W4" s="5" t="str">
        <f t="shared" si="16"/>
        <v>J</v>
      </c>
      <c r="X4" s="5" t="str">
        <f t="shared" si="16"/>
        <v>V</v>
      </c>
      <c r="Y4" s="5" t="str">
        <f t="shared" si="16"/>
        <v>L</v>
      </c>
      <c r="Z4" s="5" t="str">
        <f t="shared" si="16"/>
        <v>M</v>
      </c>
      <c r="AA4" s="5" t="str">
        <f t="shared" si="16"/>
        <v>M</v>
      </c>
      <c r="AB4" s="5" t="str">
        <f t="shared" si="16"/>
        <v>J</v>
      </c>
      <c r="AC4" s="5" t="str">
        <f t="shared" si="16"/>
        <v>V</v>
      </c>
      <c r="AD4" s="5" t="str">
        <f t="shared" si="16"/>
        <v>L</v>
      </c>
      <c r="AE4" s="5" t="str">
        <f t="shared" si="16"/>
        <v>M</v>
      </c>
      <c r="AF4" s="5" t="str">
        <f t="shared" si="16"/>
        <v>M</v>
      </c>
      <c r="AG4" s="5" t="str">
        <f t="shared" si="16"/>
        <v>J</v>
      </c>
      <c r="AH4" s="5" t="str">
        <f t="shared" si="16"/>
        <v>V</v>
      </c>
      <c r="AI4" s="5" t="str">
        <f t="shared" si="16"/>
        <v>L</v>
      </c>
      <c r="AJ4" s="5" t="str">
        <f t="shared" si="16"/>
        <v>M</v>
      </c>
      <c r="AK4" s="5" t="str">
        <f t="shared" si="16"/>
        <v>M</v>
      </c>
      <c r="AL4" s="5" t="str">
        <f t="shared" si="16"/>
        <v>J</v>
      </c>
      <c r="AM4" s="5" t="str">
        <f t="shared" si="16"/>
        <v>V</v>
      </c>
      <c r="AN4" s="5" t="str">
        <f t="shared" si="16"/>
        <v>L</v>
      </c>
      <c r="AO4" s="5" t="str">
        <f t="shared" si="16"/>
        <v>M</v>
      </c>
      <c r="AP4" s="5" t="str">
        <f t="shared" si="16"/>
        <v>M</v>
      </c>
      <c r="AQ4" s="5" t="str">
        <f t="shared" si="16"/>
        <v>J</v>
      </c>
      <c r="AR4" s="5" t="str">
        <f t="shared" si="16"/>
        <v>V</v>
      </c>
      <c r="AS4" s="5" t="str">
        <f t="shared" si="16"/>
        <v>L</v>
      </c>
      <c r="AT4" s="5" t="str">
        <f t="shared" si="16"/>
        <v>M</v>
      </c>
      <c r="AU4" s="5" t="str">
        <f t="shared" si="16"/>
        <v>M</v>
      </c>
      <c r="AV4" s="5" t="str">
        <f t="shared" si="16"/>
        <v>J</v>
      </c>
      <c r="AW4" s="5" t="str">
        <f t="shared" si="16"/>
        <v>V</v>
      </c>
      <c r="AX4" s="5" t="str">
        <f t="shared" si="16"/>
        <v>L</v>
      </c>
      <c r="AY4" s="5" t="str">
        <f t="shared" si="16"/>
        <v>M</v>
      </c>
      <c r="AZ4" s="5" t="str">
        <f t="shared" si="16"/>
        <v>M</v>
      </c>
      <c r="BA4" s="5" t="str">
        <f t="shared" si="16"/>
        <v>J</v>
      </c>
      <c r="BB4" s="5" t="str">
        <f t="shared" si="16"/>
        <v>V</v>
      </c>
      <c r="BC4" s="5" t="str">
        <f t="shared" si="16"/>
        <v>L</v>
      </c>
      <c r="BD4" s="5" t="str">
        <f t="shared" si="16"/>
        <v>M</v>
      </c>
      <c r="BE4" s="5" t="str">
        <f t="shared" si="16"/>
        <v>M</v>
      </c>
      <c r="BF4" s="5" t="str">
        <f t="shared" si="16"/>
        <v>J</v>
      </c>
      <c r="BG4" s="5" t="str">
        <f t="shared" si="16"/>
        <v>V</v>
      </c>
      <c r="BH4" s="5" t="str">
        <f t="shared" si="16"/>
        <v>L</v>
      </c>
      <c r="BI4" s="5" t="str">
        <f t="shared" si="16"/>
        <v>M</v>
      </c>
      <c r="BJ4" s="5" t="str">
        <f t="shared" si="16"/>
        <v>M</v>
      </c>
      <c r="BK4" s="5" t="str">
        <f t="shared" si="16"/>
        <v>J</v>
      </c>
      <c r="BL4" s="5" t="str">
        <f t="shared" si="16"/>
        <v>V</v>
      </c>
      <c r="BM4" s="5" t="str">
        <f t="shared" si="16"/>
        <v>L</v>
      </c>
      <c r="BN4" s="5" t="str">
        <f t="shared" si="16"/>
        <v>M</v>
      </c>
      <c r="BO4" s="5" t="str">
        <f t="shared" si="16"/>
        <v>M</v>
      </c>
      <c r="BP4" s="5" t="str">
        <f t="shared" si="16"/>
        <v>J</v>
      </c>
      <c r="BQ4" s="5" t="str">
        <f t="shared" si="16"/>
        <v>V</v>
      </c>
      <c r="BR4" s="5" t="str">
        <f t="shared" ref="BR4:EC4" si="17">UPPER(LEFT(TEXT(BR2,"jjj"),1))</f>
        <v>L</v>
      </c>
      <c r="BS4" s="5" t="str">
        <f t="shared" si="17"/>
        <v>M</v>
      </c>
      <c r="BT4" s="5" t="str">
        <f t="shared" si="17"/>
        <v>M</v>
      </c>
      <c r="BU4" s="5" t="str">
        <f t="shared" si="17"/>
        <v>J</v>
      </c>
      <c r="BV4" s="5" t="str">
        <f t="shared" si="17"/>
        <v>V</v>
      </c>
      <c r="BW4" s="5" t="str">
        <f t="shared" si="17"/>
        <v>L</v>
      </c>
      <c r="BX4" s="5" t="str">
        <f t="shared" si="17"/>
        <v>M</v>
      </c>
      <c r="BY4" s="5" t="str">
        <f t="shared" si="17"/>
        <v>M</v>
      </c>
      <c r="BZ4" s="5" t="str">
        <f t="shared" si="17"/>
        <v>J</v>
      </c>
      <c r="CA4" s="5" t="str">
        <f t="shared" si="17"/>
        <v>V</v>
      </c>
      <c r="CB4" s="5" t="str">
        <f t="shared" si="17"/>
        <v>L</v>
      </c>
      <c r="CC4" s="5" t="str">
        <f t="shared" si="17"/>
        <v>M</v>
      </c>
      <c r="CD4" s="5" t="str">
        <f t="shared" si="17"/>
        <v>M</v>
      </c>
      <c r="CE4" s="5" t="str">
        <f t="shared" si="17"/>
        <v>J</v>
      </c>
      <c r="CF4" s="5" t="str">
        <f t="shared" si="17"/>
        <v>V</v>
      </c>
      <c r="CG4" s="5" t="str">
        <f t="shared" si="17"/>
        <v>L</v>
      </c>
      <c r="CH4" s="5" t="str">
        <f t="shared" si="17"/>
        <v>M</v>
      </c>
      <c r="CI4" s="5" t="str">
        <f t="shared" si="17"/>
        <v>M</v>
      </c>
      <c r="CJ4" s="5" t="str">
        <f t="shared" si="17"/>
        <v>J</v>
      </c>
      <c r="CK4" s="5" t="str">
        <f t="shared" si="17"/>
        <v>V</v>
      </c>
      <c r="CL4" s="5" t="str">
        <f t="shared" si="17"/>
        <v>L</v>
      </c>
      <c r="CM4" s="5" t="str">
        <f t="shared" si="17"/>
        <v>M</v>
      </c>
      <c r="CN4" s="5" t="str">
        <f t="shared" si="17"/>
        <v>M</v>
      </c>
      <c r="CO4" s="5" t="str">
        <f t="shared" si="17"/>
        <v>J</v>
      </c>
      <c r="CP4" s="5" t="str">
        <f t="shared" si="17"/>
        <v>V</v>
      </c>
      <c r="CQ4" s="5" t="str">
        <f t="shared" si="17"/>
        <v>L</v>
      </c>
      <c r="CR4" s="5" t="str">
        <f t="shared" si="17"/>
        <v>M</v>
      </c>
      <c r="CS4" s="5" t="str">
        <f t="shared" si="17"/>
        <v>M</v>
      </c>
      <c r="CT4" s="5" t="str">
        <f t="shared" si="17"/>
        <v>J</v>
      </c>
      <c r="CU4" s="5" t="str">
        <f t="shared" si="17"/>
        <v>V</v>
      </c>
      <c r="CV4" s="5" t="str">
        <f t="shared" si="17"/>
        <v>L</v>
      </c>
      <c r="CW4" s="5" t="str">
        <f t="shared" si="17"/>
        <v>M</v>
      </c>
      <c r="CX4" s="5" t="str">
        <f t="shared" si="17"/>
        <v>M</v>
      </c>
      <c r="CY4" s="5" t="str">
        <f t="shared" si="17"/>
        <v>J</v>
      </c>
      <c r="CZ4" s="5" t="str">
        <f t="shared" si="17"/>
        <v>V</v>
      </c>
      <c r="DA4" s="5" t="str">
        <f t="shared" si="17"/>
        <v>L</v>
      </c>
      <c r="DB4" s="5" t="str">
        <f t="shared" si="17"/>
        <v>M</v>
      </c>
      <c r="DC4" s="5" t="str">
        <f t="shared" si="17"/>
        <v>M</v>
      </c>
      <c r="DD4" s="5" t="str">
        <f t="shared" si="17"/>
        <v>J</v>
      </c>
      <c r="DE4" s="5" t="str">
        <f t="shared" si="17"/>
        <v>V</v>
      </c>
      <c r="DF4" s="5" t="str">
        <f t="shared" si="17"/>
        <v>L</v>
      </c>
      <c r="DG4" s="5" t="str">
        <f t="shared" si="17"/>
        <v>M</v>
      </c>
      <c r="DH4" s="5" t="str">
        <f t="shared" si="17"/>
        <v>M</v>
      </c>
      <c r="DI4" s="5" t="str">
        <f t="shared" si="17"/>
        <v>J</v>
      </c>
      <c r="DJ4" s="5" t="str">
        <f t="shared" si="17"/>
        <v>V</v>
      </c>
      <c r="DK4" s="5" t="str">
        <f t="shared" si="17"/>
        <v>L</v>
      </c>
      <c r="DL4" s="5" t="str">
        <f t="shared" si="17"/>
        <v>M</v>
      </c>
      <c r="DM4" s="5" t="str">
        <f t="shared" si="17"/>
        <v>M</v>
      </c>
      <c r="DN4" s="5" t="str">
        <f t="shared" si="17"/>
        <v>J</v>
      </c>
      <c r="DO4" s="5" t="str">
        <f t="shared" si="17"/>
        <v>V</v>
      </c>
      <c r="DP4" s="5" t="str">
        <f t="shared" si="17"/>
        <v>L</v>
      </c>
      <c r="DQ4" s="5" t="str">
        <f t="shared" si="17"/>
        <v>M</v>
      </c>
      <c r="DR4" s="5" t="str">
        <f t="shared" si="17"/>
        <v>M</v>
      </c>
      <c r="DS4" s="5" t="str">
        <f t="shared" si="17"/>
        <v>J</v>
      </c>
      <c r="DT4" s="5" t="str">
        <f t="shared" si="17"/>
        <v>V</v>
      </c>
      <c r="DU4" s="5" t="str">
        <f t="shared" si="17"/>
        <v>L</v>
      </c>
      <c r="DV4" s="5" t="str">
        <f t="shared" si="17"/>
        <v>M</v>
      </c>
      <c r="DW4" s="5" t="str">
        <f t="shared" si="17"/>
        <v>M</v>
      </c>
      <c r="DX4" s="5" t="str">
        <f t="shared" si="17"/>
        <v>J</v>
      </c>
      <c r="DY4" s="5" t="str">
        <f t="shared" si="17"/>
        <v>V</v>
      </c>
      <c r="DZ4" s="5" t="str">
        <f t="shared" si="17"/>
        <v>L</v>
      </c>
      <c r="EA4" s="5" t="str">
        <f t="shared" si="17"/>
        <v>M</v>
      </c>
      <c r="EB4" s="5" t="str">
        <f t="shared" si="17"/>
        <v>M</v>
      </c>
      <c r="EC4" s="5" t="str">
        <f t="shared" si="17"/>
        <v>J</v>
      </c>
      <c r="ED4" s="5" t="str">
        <f t="shared" ref="ED4:GO4" si="18">UPPER(LEFT(TEXT(ED2,"jjj"),1))</f>
        <v>V</v>
      </c>
      <c r="EE4" s="5" t="str">
        <f t="shared" si="18"/>
        <v>L</v>
      </c>
      <c r="EF4" s="5" t="str">
        <f t="shared" si="18"/>
        <v>M</v>
      </c>
      <c r="EG4" s="5" t="str">
        <f t="shared" si="18"/>
        <v>M</v>
      </c>
      <c r="EH4" s="5" t="str">
        <f t="shared" si="18"/>
        <v>J</v>
      </c>
      <c r="EI4" s="5" t="str">
        <f t="shared" si="18"/>
        <v>V</v>
      </c>
      <c r="EJ4" s="5" t="str">
        <f t="shared" si="18"/>
        <v>L</v>
      </c>
      <c r="EK4" s="5" t="str">
        <f t="shared" si="18"/>
        <v>M</v>
      </c>
      <c r="EL4" s="5" t="str">
        <f t="shared" si="18"/>
        <v>M</v>
      </c>
      <c r="EM4" s="5" t="str">
        <f t="shared" si="18"/>
        <v>J</v>
      </c>
      <c r="EN4" s="5" t="str">
        <f t="shared" si="18"/>
        <v>V</v>
      </c>
      <c r="EO4" s="5" t="str">
        <f t="shared" si="18"/>
        <v>L</v>
      </c>
      <c r="EP4" s="5" t="str">
        <f t="shared" si="18"/>
        <v>M</v>
      </c>
      <c r="EQ4" s="5" t="str">
        <f t="shared" si="18"/>
        <v>M</v>
      </c>
      <c r="ER4" s="5" t="str">
        <f t="shared" si="18"/>
        <v>J</v>
      </c>
      <c r="ES4" s="5" t="str">
        <f t="shared" si="18"/>
        <v>V</v>
      </c>
      <c r="ET4" s="5" t="str">
        <f t="shared" si="18"/>
        <v>L</v>
      </c>
      <c r="EU4" s="5" t="str">
        <f t="shared" si="18"/>
        <v>M</v>
      </c>
      <c r="EV4" s="5" t="str">
        <f t="shared" si="18"/>
        <v>M</v>
      </c>
      <c r="EW4" s="5" t="str">
        <f t="shared" si="18"/>
        <v>J</v>
      </c>
      <c r="EX4" s="5" t="str">
        <f t="shared" si="18"/>
        <v>V</v>
      </c>
      <c r="EY4" s="5" t="str">
        <f t="shared" si="18"/>
        <v>L</v>
      </c>
      <c r="EZ4" s="5" t="str">
        <f t="shared" si="18"/>
        <v>M</v>
      </c>
      <c r="FA4" s="5" t="str">
        <f t="shared" si="18"/>
        <v>M</v>
      </c>
      <c r="FB4" s="5" t="str">
        <f t="shared" si="18"/>
        <v>J</v>
      </c>
      <c r="FC4" s="5" t="str">
        <f t="shared" si="18"/>
        <v>V</v>
      </c>
      <c r="FD4" s="5" t="str">
        <f t="shared" si="18"/>
        <v>L</v>
      </c>
      <c r="FE4" s="5" t="str">
        <f t="shared" si="18"/>
        <v>M</v>
      </c>
      <c r="FF4" s="5" t="str">
        <f t="shared" si="18"/>
        <v>M</v>
      </c>
      <c r="FG4" s="5" t="str">
        <f t="shared" si="18"/>
        <v>J</v>
      </c>
      <c r="FH4" s="5" t="str">
        <f t="shared" si="18"/>
        <v>V</v>
      </c>
      <c r="FI4" s="5" t="str">
        <f t="shared" si="18"/>
        <v>L</v>
      </c>
      <c r="FJ4" s="5" t="str">
        <f t="shared" si="18"/>
        <v>M</v>
      </c>
      <c r="FK4" s="5" t="str">
        <f t="shared" si="18"/>
        <v>M</v>
      </c>
      <c r="FL4" s="5" t="str">
        <f t="shared" si="18"/>
        <v>J</v>
      </c>
      <c r="FM4" s="5" t="str">
        <f t="shared" si="18"/>
        <v>V</v>
      </c>
      <c r="FN4" s="5" t="str">
        <f t="shared" si="18"/>
        <v>L</v>
      </c>
      <c r="FO4" s="5" t="str">
        <f t="shared" si="18"/>
        <v>M</v>
      </c>
      <c r="FP4" s="5" t="str">
        <f t="shared" si="18"/>
        <v>M</v>
      </c>
      <c r="FQ4" s="5" t="str">
        <f t="shared" si="18"/>
        <v>J</v>
      </c>
      <c r="FR4" s="5" t="str">
        <f t="shared" si="18"/>
        <v>V</v>
      </c>
      <c r="FS4" s="5" t="str">
        <f t="shared" si="18"/>
        <v>L</v>
      </c>
      <c r="FT4" s="5" t="str">
        <f t="shared" si="18"/>
        <v>M</v>
      </c>
      <c r="FU4" s="5" t="str">
        <f t="shared" si="18"/>
        <v>M</v>
      </c>
      <c r="FV4" s="5" t="str">
        <f t="shared" si="18"/>
        <v>J</v>
      </c>
      <c r="FW4" s="5" t="str">
        <f t="shared" si="18"/>
        <v>V</v>
      </c>
      <c r="FX4" s="5" t="str">
        <f t="shared" si="18"/>
        <v>L</v>
      </c>
      <c r="FY4" s="5" t="str">
        <f t="shared" si="18"/>
        <v>M</v>
      </c>
      <c r="FZ4" s="5" t="str">
        <f t="shared" si="18"/>
        <v>M</v>
      </c>
      <c r="GA4" s="5" t="str">
        <f t="shared" si="18"/>
        <v>J</v>
      </c>
      <c r="GB4" s="5" t="str">
        <f t="shared" si="18"/>
        <v>V</v>
      </c>
      <c r="GC4" s="5" t="str">
        <f t="shared" si="18"/>
        <v>L</v>
      </c>
      <c r="GD4" s="5" t="str">
        <f t="shared" si="18"/>
        <v>M</v>
      </c>
      <c r="GE4" s="5" t="str">
        <f t="shared" si="18"/>
        <v>M</v>
      </c>
      <c r="GF4" s="5" t="str">
        <f t="shared" si="18"/>
        <v>J</v>
      </c>
      <c r="GG4" s="5" t="str">
        <f t="shared" si="18"/>
        <v>V</v>
      </c>
      <c r="GH4" s="5" t="str">
        <f t="shared" si="18"/>
        <v>L</v>
      </c>
      <c r="GI4" s="5" t="str">
        <f t="shared" si="18"/>
        <v>M</v>
      </c>
      <c r="GJ4" s="5" t="str">
        <f t="shared" si="18"/>
        <v>M</v>
      </c>
      <c r="GK4" s="5" t="str">
        <f t="shared" si="18"/>
        <v>J</v>
      </c>
      <c r="GL4" s="5" t="str">
        <f t="shared" si="18"/>
        <v>V</v>
      </c>
      <c r="GM4" s="5" t="str">
        <f t="shared" si="18"/>
        <v>L</v>
      </c>
      <c r="GN4" s="5" t="str">
        <f t="shared" si="18"/>
        <v>M</v>
      </c>
      <c r="GO4" s="5" t="str">
        <f t="shared" si="18"/>
        <v>M</v>
      </c>
      <c r="GP4" s="5" t="str">
        <f t="shared" ref="GP4:JA4" si="19">UPPER(LEFT(TEXT(GP2,"jjj"),1))</f>
        <v>J</v>
      </c>
      <c r="GQ4" s="5" t="str">
        <f t="shared" si="19"/>
        <v>V</v>
      </c>
      <c r="GR4" s="5" t="str">
        <f t="shared" si="19"/>
        <v>L</v>
      </c>
      <c r="GS4" s="5" t="str">
        <f t="shared" si="19"/>
        <v>M</v>
      </c>
      <c r="GT4" s="5" t="str">
        <f t="shared" si="19"/>
        <v>M</v>
      </c>
      <c r="GU4" s="5" t="str">
        <f t="shared" si="19"/>
        <v>J</v>
      </c>
      <c r="GV4" s="5" t="str">
        <f t="shared" si="19"/>
        <v>V</v>
      </c>
      <c r="GW4" s="5" t="str">
        <f t="shared" si="19"/>
        <v>L</v>
      </c>
      <c r="GX4" s="5" t="str">
        <f t="shared" si="19"/>
        <v>M</v>
      </c>
      <c r="GY4" s="5" t="str">
        <f t="shared" si="19"/>
        <v>M</v>
      </c>
      <c r="GZ4" s="5" t="str">
        <f t="shared" si="19"/>
        <v>J</v>
      </c>
      <c r="HA4" s="5" t="str">
        <f t="shared" si="19"/>
        <v>V</v>
      </c>
      <c r="HB4" s="5" t="str">
        <f t="shared" si="19"/>
        <v>L</v>
      </c>
      <c r="HC4" s="5" t="str">
        <f t="shared" si="19"/>
        <v>M</v>
      </c>
      <c r="HD4" s="5" t="str">
        <f t="shared" si="19"/>
        <v>M</v>
      </c>
      <c r="HE4" s="5" t="str">
        <f t="shared" si="19"/>
        <v>J</v>
      </c>
      <c r="HF4" s="5" t="str">
        <f t="shared" si="19"/>
        <v>V</v>
      </c>
      <c r="HG4" s="5" t="str">
        <f t="shared" si="19"/>
        <v>L</v>
      </c>
      <c r="HH4" s="5" t="str">
        <f t="shared" si="19"/>
        <v>M</v>
      </c>
      <c r="HI4" s="5" t="str">
        <f t="shared" si="19"/>
        <v>M</v>
      </c>
      <c r="HJ4" s="5" t="str">
        <f t="shared" si="19"/>
        <v>J</v>
      </c>
      <c r="HK4" s="5" t="str">
        <f t="shared" si="19"/>
        <v>V</v>
      </c>
      <c r="HL4" s="5" t="str">
        <f t="shared" si="19"/>
        <v>L</v>
      </c>
      <c r="HM4" s="5" t="str">
        <f t="shared" si="19"/>
        <v>M</v>
      </c>
      <c r="HN4" s="5" t="str">
        <f t="shared" si="19"/>
        <v>M</v>
      </c>
      <c r="HO4" s="5" t="str">
        <f t="shared" si="19"/>
        <v>J</v>
      </c>
      <c r="HP4" s="5" t="str">
        <f t="shared" si="19"/>
        <v>V</v>
      </c>
      <c r="HQ4" s="5" t="str">
        <f t="shared" si="19"/>
        <v>L</v>
      </c>
      <c r="HR4" s="5" t="str">
        <f t="shared" si="19"/>
        <v>M</v>
      </c>
      <c r="HS4" s="5" t="str">
        <f t="shared" si="19"/>
        <v>M</v>
      </c>
      <c r="HT4" s="5" t="str">
        <f t="shared" si="19"/>
        <v>J</v>
      </c>
      <c r="HU4" s="5" t="str">
        <f t="shared" si="19"/>
        <v>V</v>
      </c>
      <c r="HV4" s="5" t="str">
        <f t="shared" si="19"/>
        <v>L</v>
      </c>
      <c r="HW4" s="5" t="str">
        <f t="shared" si="19"/>
        <v>M</v>
      </c>
      <c r="HX4" s="5" t="str">
        <f t="shared" si="19"/>
        <v>M</v>
      </c>
      <c r="HY4" s="5" t="str">
        <f t="shared" si="19"/>
        <v>J</v>
      </c>
      <c r="HZ4" s="5" t="str">
        <f t="shared" si="19"/>
        <v>V</v>
      </c>
      <c r="IA4" s="5" t="str">
        <f t="shared" si="19"/>
        <v>L</v>
      </c>
      <c r="IB4" s="5" t="str">
        <f t="shared" si="19"/>
        <v>M</v>
      </c>
      <c r="IC4" s="5" t="str">
        <f t="shared" si="19"/>
        <v>M</v>
      </c>
      <c r="ID4" s="5" t="str">
        <f t="shared" si="19"/>
        <v>J</v>
      </c>
      <c r="IE4" s="5" t="str">
        <f t="shared" si="19"/>
        <v>V</v>
      </c>
      <c r="IF4" s="5" t="str">
        <f t="shared" si="19"/>
        <v>L</v>
      </c>
      <c r="IG4" s="5" t="str">
        <f t="shared" si="19"/>
        <v>M</v>
      </c>
      <c r="IH4" s="5" t="str">
        <f t="shared" si="19"/>
        <v>M</v>
      </c>
      <c r="II4" s="5" t="str">
        <f t="shared" si="19"/>
        <v>J</v>
      </c>
      <c r="IJ4" s="5" t="str">
        <f t="shared" si="19"/>
        <v>V</v>
      </c>
      <c r="IK4" s="5" t="str">
        <f t="shared" si="19"/>
        <v>L</v>
      </c>
      <c r="IL4" s="5" t="str">
        <f t="shared" si="19"/>
        <v>M</v>
      </c>
      <c r="IM4" s="5" t="str">
        <f t="shared" si="19"/>
        <v>M</v>
      </c>
      <c r="IN4" s="5" t="str">
        <f t="shared" si="19"/>
        <v>J</v>
      </c>
      <c r="IO4" s="5" t="str">
        <f t="shared" si="19"/>
        <v>V</v>
      </c>
      <c r="IP4" s="5" t="str">
        <f t="shared" si="19"/>
        <v>L</v>
      </c>
      <c r="IQ4" s="5" t="str">
        <f t="shared" si="19"/>
        <v>M</v>
      </c>
      <c r="IR4" s="5" t="str">
        <f t="shared" si="19"/>
        <v>M</v>
      </c>
      <c r="IS4" s="5" t="str">
        <f t="shared" si="19"/>
        <v>J</v>
      </c>
      <c r="IT4" s="5" t="str">
        <f t="shared" si="19"/>
        <v>V</v>
      </c>
      <c r="IU4" s="5" t="str">
        <f t="shared" si="19"/>
        <v>L</v>
      </c>
      <c r="IV4" s="5" t="str">
        <f t="shared" si="19"/>
        <v>M</v>
      </c>
      <c r="IW4" s="5" t="str">
        <f t="shared" si="19"/>
        <v>M</v>
      </c>
      <c r="IX4" s="5" t="str">
        <f t="shared" si="19"/>
        <v>J</v>
      </c>
      <c r="IY4" s="5" t="str">
        <f t="shared" si="19"/>
        <v>V</v>
      </c>
      <c r="IZ4" s="5" t="str">
        <f t="shared" si="19"/>
        <v>L</v>
      </c>
      <c r="JA4" s="5" t="str">
        <f t="shared" si="19"/>
        <v>M</v>
      </c>
      <c r="JB4" s="5" t="str">
        <f t="shared" ref="JB4:JI4" si="20">UPPER(LEFT(TEXT(JB2,"jjj"),1))</f>
        <v>M</v>
      </c>
      <c r="JC4" s="5" t="str">
        <f t="shared" si="20"/>
        <v>J</v>
      </c>
      <c r="JD4" s="5" t="str">
        <f t="shared" si="20"/>
        <v>V</v>
      </c>
      <c r="JE4" s="5" t="str">
        <f t="shared" si="20"/>
        <v>L</v>
      </c>
      <c r="JF4" s="5" t="str">
        <f t="shared" si="20"/>
        <v>M</v>
      </c>
      <c r="JG4" s="5" t="str">
        <f t="shared" si="20"/>
        <v>M</v>
      </c>
      <c r="JH4" s="5" t="str">
        <f t="shared" si="20"/>
        <v>J</v>
      </c>
      <c r="JI4" s="5" t="str">
        <f t="shared" si="20"/>
        <v>V</v>
      </c>
    </row>
    <row r="5" spans="1:284" ht="15" customHeight="1" x14ac:dyDescent="0.2">
      <c r="A5" s="100"/>
      <c r="B5" s="106"/>
      <c r="C5" s="110"/>
      <c r="D5" s="106"/>
      <c r="E5" s="3">
        <f>DAY(E2)</f>
        <v>1</v>
      </c>
      <c r="F5" s="3">
        <f>DAY(F2)</f>
        <v>2</v>
      </c>
      <c r="G5" s="3">
        <f t="shared" ref="G5:BQ5" si="21">DAY(G2)</f>
        <v>3</v>
      </c>
      <c r="H5" s="3">
        <f t="shared" si="21"/>
        <v>4</v>
      </c>
      <c r="I5" s="3">
        <f t="shared" si="21"/>
        <v>5</v>
      </c>
      <c r="J5" s="3">
        <f t="shared" si="21"/>
        <v>8</v>
      </c>
      <c r="K5" s="3">
        <f t="shared" si="21"/>
        <v>9</v>
      </c>
      <c r="L5" s="3">
        <f t="shared" si="21"/>
        <v>10</v>
      </c>
      <c r="M5" s="3">
        <f t="shared" si="21"/>
        <v>11</v>
      </c>
      <c r="N5" s="3">
        <f t="shared" si="21"/>
        <v>12</v>
      </c>
      <c r="O5" s="3">
        <f t="shared" si="21"/>
        <v>15</v>
      </c>
      <c r="P5" s="3">
        <f t="shared" si="21"/>
        <v>16</v>
      </c>
      <c r="Q5" s="3">
        <f t="shared" si="21"/>
        <v>17</v>
      </c>
      <c r="R5" s="3">
        <f t="shared" si="21"/>
        <v>18</v>
      </c>
      <c r="S5" s="3">
        <f t="shared" si="21"/>
        <v>19</v>
      </c>
      <c r="T5" s="3">
        <f t="shared" si="21"/>
        <v>22</v>
      </c>
      <c r="U5" s="3">
        <f t="shared" si="21"/>
        <v>23</v>
      </c>
      <c r="V5" s="3">
        <f t="shared" si="21"/>
        <v>24</v>
      </c>
      <c r="W5" s="3">
        <f t="shared" si="21"/>
        <v>25</v>
      </c>
      <c r="X5" s="3">
        <f t="shared" si="21"/>
        <v>26</v>
      </c>
      <c r="Y5" s="3">
        <f t="shared" si="21"/>
        <v>29</v>
      </c>
      <c r="Z5" s="3">
        <f t="shared" si="21"/>
        <v>30</v>
      </c>
      <c r="AA5" s="3">
        <f t="shared" si="21"/>
        <v>31</v>
      </c>
      <c r="AB5" s="3">
        <f t="shared" si="21"/>
        <v>1</v>
      </c>
      <c r="AC5" s="3">
        <f t="shared" si="21"/>
        <v>2</v>
      </c>
      <c r="AD5" s="3">
        <f t="shared" si="21"/>
        <v>5</v>
      </c>
      <c r="AE5" s="3">
        <f t="shared" si="21"/>
        <v>6</v>
      </c>
      <c r="AF5" s="3">
        <f t="shared" si="21"/>
        <v>7</v>
      </c>
      <c r="AG5" s="3">
        <f t="shared" si="21"/>
        <v>8</v>
      </c>
      <c r="AH5" s="3">
        <f t="shared" si="21"/>
        <v>9</v>
      </c>
      <c r="AI5" s="3">
        <f t="shared" si="21"/>
        <v>12</v>
      </c>
      <c r="AJ5" s="3">
        <f t="shared" si="21"/>
        <v>13</v>
      </c>
      <c r="AK5" s="3">
        <f t="shared" si="21"/>
        <v>14</v>
      </c>
      <c r="AL5" s="3">
        <f t="shared" si="21"/>
        <v>15</v>
      </c>
      <c r="AM5" s="3">
        <f t="shared" si="21"/>
        <v>16</v>
      </c>
      <c r="AN5" s="3">
        <f t="shared" si="21"/>
        <v>19</v>
      </c>
      <c r="AO5" s="3">
        <f t="shared" si="21"/>
        <v>20</v>
      </c>
      <c r="AP5" s="3">
        <f t="shared" si="21"/>
        <v>21</v>
      </c>
      <c r="AQ5" s="3">
        <f t="shared" si="21"/>
        <v>22</v>
      </c>
      <c r="AR5" s="3">
        <f t="shared" si="21"/>
        <v>23</v>
      </c>
      <c r="AS5" s="3">
        <f t="shared" si="21"/>
        <v>26</v>
      </c>
      <c r="AT5" s="3">
        <f t="shared" si="21"/>
        <v>27</v>
      </c>
      <c r="AU5" s="3">
        <f t="shared" si="21"/>
        <v>28</v>
      </c>
      <c r="AV5" s="3">
        <f t="shared" si="21"/>
        <v>1</v>
      </c>
      <c r="AW5" s="3">
        <f t="shared" si="21"/>
        <v>2</v>
      </c>
      <c r="AX5" s="3">
        <f t="shared" si="21"/>
        <v>5</v>
      </c>
      <c r="AY5" s="3">
        <f t="shared" si="21"/>
        <v>6</v>
      </c>
      <c r="AZ5" s="3">
        <f t="shared" si="21"/>
        <v>7</v>
      </c>
      <c r="BA5" s="3">
        <f t="shared" si="21"/>
        <v>8</v>
      </c>
      <c r="BB5" s="3">
        <f t="shared" si="21"/>
        <v>9</v>
      </c>
      <c r="BC5" s="3">
        <f t="shared" si="21"/>
        <v>12</v>
      </c>
      <c r="BD5" s="3">
        <f t="shared" si="21"/>
        <v>13</v>
      </c>
      <c r="BE5" s="3">
        <f t="shared" si="21"/>
        <v>14</v>
      </c>
      <c r="BF5" s="3">
        <f t="shared" si="21"/>
        <v>15</v>
      </c>
      <c r="BG5" s="3">
        <f t="shared" si="21"/>
        <v>16</v>
      </c>
      <c r="BH5" s="3">
        <f t="shared" si="21"/>
        <v>19</v>
      </c>
      <c r="BI5" s="3">
        <f t="shared" si="21"/>
        <v>20</v>
      </c>
      <c r="BJ5" s="3">
        <f t="shared" si="21"/>
        <v>21</v>
      </c>
      <c r="BK5" s="3">
        <f t="shared" si="21"/>
        <v>22</v>
      </c>
      <c r="BL5" s="3">
        <f t="shared" si="21"/>
        <v>23</v>
      </c>
      <c r="BM5" s="3">
        <f t="shared" si="21"/>
        <v>26</v>
      </c>
      <c r="BN5" s="3">
        <f t="shared" si="21"/>
        <v>27</v>
      </c>
      <c r="BO5" s="3">
        <f t="shared" si="21"/>
        <v>28</v>
      </c>
      <c r="BP5" s="3">
        <f t="shared" si="21"/>
        <v>29</v>
      </c>
      <c r="BQ5" s="3">
        <f t="shared" si="21"/>
        <v>30</v>
      </c>
      <c r="BR5" s="3">
        <f t="shared" ref="BR5:EC5" si="22">DAY(BR2)</f>
        <v>2</v>
      </c>
      <c r="BS5" s="3">
        <f t="shared" si="22"/>
        <v>3</v>
      </c>
      <c r="BT5" s="3">
        <f t="shared" si="22"/>
        <v>4</v>
      </c>
      <c r="BU5" s="3">
        <f t="shared" si="22"/>
        <v>5</v>
      </c>
      <c r="BV5" s="3">
        <f t="shared" si="22"/>
        <v>6</v>
      </c>
      <c r="BW5" s="3">
        <f t="shared" si="22"/>
        <v>9</v>
      </c>
      <c r="BX5" s="3">
        <f t="shared" si="22"/>
        <v>10</v>
      </c>
      <c r="BY5" s="3">
        <f t="shared" si="22"/>
        <v>11</v>
      </c>
      <c r="BZ5" s="3">
        <f t="shared" si="22"/>
        <v>12</v>
      </c>
      <c r="CA5" s="3">
        <f t="shared" si="22"/>
        <v>13</v>
      </c>
      <c r="CB5" s="3">
        <f t="shared" si="22"/>
        <v>16</v>
      </c>
      <c r="CC5" s="3">
        <f t="shared" si="22"/>
        <v>17</v>
      </c>
      <c r="CD5" s="3">
        <f t="shared" si="22"/>
        <v>18</v>
      </c>
      <c r="CE5" s="3">
        <f t="shared" si="22"/>
        <v>19</v>
      </c>
      <c r="CF5" s="3">
        <f t="shared" si="22"/>
        <v>20</v>
      </c>
      <c r="CG5" s="3">
        <f t="shared" si="22"/>
        <v>23</v>
      </c>
      <c r="CH5" s="3">
        <f t="shared" si="22"/>
        <v>24</v>
      </c>
      <c r="CI5" s="3">
        <f t="shared" si="22"/>
        <v>25</v>
      </c>
      <c r="CJ5" s="3">
        <f t="shared" si="22"/>
        <v>26</v>
      </c>
      <c r="CK5" s="3">
        <f t="shared" si="22"/>
        <v>27</v>
      </c>
      <c r="CL5" s="3">
        <f t="shared" si="22"/>
        <v>30</v>
      </c>
      <c r="CM5" s="3">
        <f t="shared" si="22"/>
        <v>1</v>
      </c>
      <c r="CN5" s="3">
        <f t="shared" si="22"/>
        <v>2</v>
      </c>
      <c r="CO5" s="3">
        <f t="shared" si="22"/>
        <v>3</v>
      </c>
      <c r="CP5" s="3">
        <f t="shared" si="22"/>
        <v>4</v>
      </c>
      <c r="CQ5" s="3">
        <f t="shared" si="22"/>
        <v>7</v>
      </c>
      <c r="CR5" s="3">
        <f t="shared" si="22"/>
        <v>8</v>
      </c>
      <c r="CS5" s="3">
        <f t="shared" si="22"/>
        <v>9</v>
      </c>
      <c r="CT5" s="3">
        <f t="shared" si="22"/>
        <v>10</v>
      </c>
      <c r="CU5" s="3">
        <f t="shared" si="22"/>
        <v>11</v>
      </c>
      <c r="CV5" s="3">
        <f t="shared" si="22"/>
        <v>14</v>
      </c>
      <c r="CW5" s="3">
        <f t="shared" si="22"/>
        <v>15</v>
      </c>
      <c r="CX5" s="3">
        <f t="shared" si="22"/>
        <v>16</v>
      </c>
      <c r="CY5" s="3">
        <f t="shared" si="22"/>
        <v>17</v>
      </c>
      <c r="CZ5" s="3">
        <f t="shared" si="22"/>
        <v>18</v>
      </c>
      <c r="DA5" s="3">
        <f t="shared" si="22"/>
        <v>21</v>
      </c>
      <c r="DB5" s="3">
        <f t="shared" si="22"/>
        <v>22</v>
      </c>
      <c r="DC5" s="3">
        <f t="shared" si="22"/>
        <v>23</v>
      </c>
      <c r="DD5" s="3">
        <f t="shared" si="22"/>
        <v>24</v>
      </c>
      <c r="DE5" s="3">
        <f t="shared" si="22"/>
        <v>25</v>
      </c>
      <c r="DF5" s="3">
        <f t="shared" si="22"/>
        <v>28</v>
      </c>
      <c r="DG5" s="3">
        <f t="shared" si="22"/>
        <v>29</v>
      </c>
      <c r="DH5" s="3">
        <f t="shared" si="22"/>
        <v>30</v>
      </c>
      <c r="DI5" s="3">
        <f t="shared" si="22"/>
        <v>31</v>
      </c>
      <c r="DJ5" s="3">
        <f t="shared" si="22"/>
        <v>1</v>
      </c>
      <c r="DK5" s="3">
        <f t="shared" si="22"/>
        <v>4</v>
      </c>
      <c r="DL5" s="3">
        <f t="shared" si="22"/>
        <v>5</v>
      </c>
      <c r="DM5" s="3">
        <f t="shared" si="22"/>
        <v>6</v>
      </c>
      <c r="DN5" s="3">
        <f t="shared" si="22"/>
        <v>7</v>
      </c>
      <c r="DO5" s="3">
        <f t="shared" si="22"/>
        <v>8</v>
      </c>
      <c r="DP5" s="3">
        <f t="shared" si="22"/>
        <v>11</v>
      </c>
      <c r="DQ5" s="3">
        <f t="shared" si="22"/>
        <v>12</v>
      </c>
      <c r="DR5" s="3">
        <f t="shared" si="22"/>
        <v>13</v>
      </c>
      <c r="DS5" s="3">
        <f t="shared" si="22"/>
        <v>14</v>
      </c>
      <c r="DT5" s="3">
        <f t="shared" si="22"/>
        <v>15</v>
      </c>
      <c r="DU5" s="3">
        <f t="shared" si="22"/>
        <v>18</v>
      </c>
      <c r="DV5" s="3">
        <f t="shared" si="22"/>
        <v>19</v>
      </c>
      <c r="DW5" s="3">
        <f t="shared" si="22"/>
        <v>20</v>
      </c>
      <c r="DX5" s="3">
        <f t="shared" si="22"/>
        <v>21</v>
      </c>
      <c r="DY5" s="3">
        <f t="shared" si="22"/>
        <v>22</v>
      </c>
      <c r="DZ5" s="3">
        <f t="shared" si="22"/>
        <v>25</v>
      </c>
      <c r="EA5" s="3">
        <f t="shared" si="22"/>
        <v>26</v>
      </c>
      <c r="EB5" s="3">
        <f t="shared" si="22"/>
        <v>27</v>
      </c>
      <c r="EC5" s="3">
        <f t="shared" si="22"/>
        <v>28</v>
      </c>
      <c r="ED5" s="3">
        <f t="shared" ref="ED5:GO5" si="23">DAY(ED2)</f>
        <v>29</v>
      </c>
      <c r="EE5" s="3">
        <f t="shared" si="23"/>
        <v>2</v>
      </c>
      <c r="EF5" s="3">
        <f t="shared" si="23"/>
        <v>3</v>
      </c>
      <c r="EG5" s="3">
        <f t="shared" si="23"/>
        <v>4</v>
      </c>
      <c r="EH5" s="3">
        <f t="shared" si="23"/>
        <v>5</v>
      </c>
      <c r="EI5" s="3">
        <f t="shared" si="23"/>
        <v>6</v>
      </c>
      <c r="EJ5" s="3">
        <f t="shared" si="23"/>
        <v>9</v>
      </c>
      <c r="EK5" s="3">
        <f t="shared" si="23"/>
        <v>10</v>
      </c>
      <c r="EL5" s="3">
        <f t="shared" si="23"/>
        <v>11</v>
      </c>
      <c r="EM5" s="3">
        <f t="shared" si="23"/>
        <v>12</v>
      </c>
      <c r="EN5" s="3">
        <f t="shared" si="23"/>
        <v>13</v>
      </c>
      <c r="EO5" s="3">
        <f t="shared" si="23"/>
        <v>16</v>
      </c>
      <c r="EP5" s="3">
        <f t="shared" si="23"/>
        <v>17</v>
      </c>
      <c r="EQ5" s="3">
        <f t="shared" si="23"/>
        <v>18</v>
      </c>
      <c r="ER5" s="3">
        <f t="shared" si="23"/>
        <v>19</v>
      </c>
      <c r="ES5" s="3">
        <f t="shared" si="23"/>
        <v>20</v>
      </c>
      <c r="ET5" s="3">
        <f t="shared" si="23"/>
        <v>23</v>
      </c>
      <c r="EU5" s="3">
        <f t="shared" si="23"/>
        <v>24</v>
      </c>
      <c r="EV5" s="3">
        <f t="shared" si="23"/>
        <v>25</v>
      </c>
      <c r="EW5" s="3">
        <f t="shared" si="23"/>
        <v>26</v>
      </c>
      <c r="EX5" s="3">
        <f t="shared" si="23"/>
        <v>27</v>
      </c>
      <c r="EY5" s="3">
        <f t="shared" si="23"/>
        <v>30</v>
      </c>
      <c r="EZ5" s="3">
        <f t="shared" si="23"/>
        <v>31</v>
      </c>
      <c r="FA5" s="3">
        <f t="shared" si="23"/>
        <v>1</v>
      </c>
      <c r="FB5" s="3">
        <f t="shared" si="23"/>
        <v>2</v>
      </c>
      <c r="FC5" s="3">
        <f t="shared" si="23"/>
        <v>3</v>
      </c>
      <c r="FD5" s="3">
        <f t="shared" si="23"/>
        <v>6</v>
      </c>
      <c r="FE5" s="3">
        <f t="shared" si="23"/>
        <v>7</v>
      </c>
      <c r="FF5" s="3">
        <f t="shared" si="23"/>
        <v>8</v>
      </c>
      <c r="FG5" s="3">
        <f t="shared" si="23"/>
        <v>9</v>
      </c>
      <c r="FH5" s="3">
        <f t="shared" si="23"/>
        <v>10</v>
      </c>
      <c r="FI5" s="3">
        <f t="shared" si="23"/>
        <v>13</v>
      </c>
      <c r="FJ5" s="3">
        <f t="shared" si="23"/>
        <v>14</v>
      </c>
      <c r="FK5" s="3">
        <f t="shared" si="23"/>
        <v>15</v>
      </c>
      <c r="FL5" s="3">
        <f t="shared" si="23"/>
        <v>16</v>
      </c>
      <c r="FM5" s="3">
        <f t="shared" si="23"/>
        <v>17</v>
      </c>
      <c r="FN5" s="3">
        <f t="shared" si="23"/>
        <v>20</v>
      </c>
      <c r="FO5" s="3">
        <f t="shared" si="23"/>
        <v>21</v>
      </c>
      <c r="FP5" s="3">
        <f t="shared" si="23"/>
        <v>22</v>
      </c>
      <c r="FQ5" s="3">
        <f t="shared" si="23"/>
        <v>23</v>
      </c>
      <c r="FR5" s="3">
        <f t="shared" si="23"/>
        <v>24</v>
      </c>
      <c r="FS5" s="3">
        <f t="shared" si="23"/>
        <v>27</v>
      </c>
      <c r="FT5" s="3">
        <f t="shared" si="23"/>
        <v>28</v>
      </c>
      <c r="FU5" s="3">
        <f t="shared" si="23"/>
        <v>29</v>
      </c>
      <c r="FV5" s="3">
        <f t="shared" si="23"/>
        <v>30</v>
      </c>
      <c r="FW5" s="3">
        <f t="shared" si="23"/>
        <v>31</v>
      </c>
      <c r="FX5" s="3">
        <f t="shared" si="23"/>
        <v>3</v>
      </c>
      <c r="FY5" s="3">
        <f t="shared" si="23"/>
        <v>4</v>
      </c>
      <c r="FZ5" s="3">
        <f t="shared" si="23"/>
        <v>5</v>
      </c>
      <c r="GA5" s="3">
        <f t="shared" si="23"/>
        <v>6</v>
      </c>
      <c r="GB5" s="3">
        <f t="shared" si="23"/>
        <v>7</v>
      </c>
      <c r="GC5" s="3">
        <f t="shared" si="23"/>
        <v>10</v>
      </c>
      <c r="GD5" s="3">
        <f t="shared" si="23"/>
        <v>11</v>
      </c>
      <c r="GE5" s="3">
        <f t="shared" si="23"/>
        <v>12</v>
      </c>
      <c r="GF5" s="3">
        <f t="shared" si="23"/>
        <v>13</v>
      </c>
      <c r="GG5" s="3">
        <f t="shared" si="23"/>
        <v>14</v>
      </c>
      <c r="GH5" s="3">
        <f t="shared" si="23"/>
        <v>17</v>
      </c>
      <c r="GI5" s="3">
        <f t="shared" si="23"/>
        <v>18</v>
      </c>
      <c r="GJ5" s="3">
        <f t="shared" si="23"/>
        <v>19</v>
      </c>
      <c r="GK5" s="3">
        <f t="shared" si="23"/>
        <v>20</v>
      </c>
      <c r="GL5" s="3">
        <f t="shared" si="23"/>
        <v>21</v>
      </c>
      <c r="GM5" s="3">
        <f t="shared" si="23"/>
        <v>24</v>
      </c>
      <c r="GN5" s="3">
        <f t="shared" si="23"/>
        <v>25</v>
      </c>
      <c r="GO5" s="3">
        <f t="shared" si="23"/>
        <v>26</v>
      </c>
      <c r="GP5" s="3">
        <f t="shared" ref="GP5:JA5" si="24">DAY(GP2)</f>
        <v>27</v>
      </c>
      <c r="GQ5" s="3">
        <f t="shared" si="24"/>
        <v>28</v>
      </c>
      <c r="GR5" s="3">
        <f t="shared" si="24"/>
        <v>1</v>
      </c>
      <c r="GS5" s="3">
        <f t="shared" si="24"/>
        <v>2</v>
      </c>
      <c r="GT5" s="3">
        <f t="shared" si="24"/>
        <v>3</v>
      </c>
      <c r="GU5" s="3">
        <f t="shared" si="24"/>
        <v>4</v>
      </c>
      <c r="GV5" s="3">
        <f t="shared" si="24"/>
        <v>5</v>
      </c>
      <c r="GW5" s="3">
        <f t="shared" si="24"/>
        <v>8</v>
      </c>
      <c r="GX5" s="3">
        <f t="shared" si="24"/>
        <v>9</v>
      </c>
      <c r="GY5" s="3">
        <f t="shared" si="24"/>
        <v>10</v>
      </c>
      <c r="GZ5" s="3">
        <f t="shared" si="24"/>
        <v>11</v>
      </c>
      <c r="HA5" s="3">
        <f t="shared" si="24"/>
        <v>12</v>
      </c>
      <c r="HB5" s="3">
        <f t="shared" si="24"/>
        <v>15</v>
      </c>
      <c r="HC5" s="3">
        <f t="shared" si="24"/>
        <v>16</v>
      </c>
      <c r="HD5" s="3">
        <f t="shared" si="24"/>
        <v>17</v>
      </c>
      <c r="HE5" s="3">
        <f t="shared" si="24"/>
        <v>18</v>
      </c>
      <c r="HF5" s="3">
        <f t="shared" si="24"/>
        <v>19</v>
      </c>
      <c r="HG5" s="3">
        <f t="shared" si="24"/>
        <v>22</v>
      </c>
      <c r="HH5" s="3">
        <f t="shared" si="24"/>
        <v>23</v>
      </c>
      <c r="HI5" s="3">
        <f t="shared" si="24"/>
        <v>24</v>
      </c>
      <c r="HJ5" s="3">
        <f t="shared" si="24"/>
        <v>25</v>
      </c>
      <c r="HK5" s="3">
        <f t="shared" si="24"/>
        <v>26</v>
      </c>
      <c r="HL5" s="3">
        <f t="shared" si="24"/>
        <v>29</v>
      </c>
      <c r="HM5" s="3">
        <f t="shared" si="24"/>
        <v>30</v>
      </c>
      <c r="HN5" s="3">
        <f t="shared" si="24"/>
        <v>31</v>
      </c>
      <c r="HO5" s="3">
        <f t="shared" si="24"/>
        <v>1</v>
      </c>
      <c r="HP5" s="3">
        <f t="shared" si="24"/>
        <v>2</v>
      </c>
      <c r="HQ5" s="3">
        <f t="shared" si="24"/>
        <v>5</v>
      </c>
      <c r="HR5" s="3">
        <f t="shared" si="24"/>
        <v>6</v>
      </c>
      <c r="HS5" s="3">
        <f t="shared" si="24"/>
        <v>7</v>
      </c>
      <c r="HT5" s="3">
        <f t="shared" si="24"/>
        <v>8</v>
      </c>
      <c r="HU5" s="3">
        <f t="shared" si="24"/>
        <v>9</v>
      </c>
      <c r="HV5" s="3">
        <f t="shared" si="24"/>
        <v>12</v>
      </c>
      <c r="HW5" s="3">
        <f t="shared" si="24"/>
        <v>13</v>
      </c>
      <c r="HX5" s="3">
        <f t="shared" si="24"/>
        <v>14</v>
      </c>
      <c r="HY5" s="3">
        <f t="shared" si="24"/>
        <v>15</v>
      </c>
      <c r="HZ5" s="3">
        <f t="shared" si="24"/>
        <v>16</v>
      </c>
      <c r="IA5" s="3">
        <f t="shared" si="24"/>
        <v>19</v>
      </c>
      <c r="IB5" s="3">
        <f t="shared" si="24"/>
        <v>20</v>
      </c>
      <c r="IC5" s="3">
        <f t="shared" si="24"/>
        <v>21</v>
      </c>
      <c r="ID5" s="3">
        <f t="shared" si="24"/>
        <v>22</v>
      </c>
      <c r="IE5" s="3">
        <f t="shared" si="24"/>
        <v>23</v>
      </c>
      <c r="IF5" s="3">
        <f t="shared" si="24"/>
        <v>26</v>
      </c>
      <c r="IG5" s="3">
        <f t="shared" si="24"/>
        <v>27</v>
      </c>
      <c r="IH5" s="3">
        <f t="shared" si="24"/>
        <v>28</v>
      </c>
      <c r="II5" s="3">
        <f t="shared" si="24"/>
        <v>29</v>
      </c>
      <c r="IJ5" s="3">
        <f t="shared" si="24"/>
        <v>30</v>
      </c>
      <c r="IK5" s="3">
        <f t="shared" si="24"/>
        <v>3</v>
      </c>
      <c r="IL5" s="3">
        <f t="shared" si="24"/>
        <v>4</v>
      </c>
      <c r="IM5" s="3">
        <f t="shared" si="24"/>
        <v>5</v>
      </c>
      <c r="IN5" s="3">
        <f t="shared" si="24"/>
        <v>6</v>
      </c>
      <c r="IO5" s="3">
        <f t="shared" si="24"/>
        <v>7</v>
      </c>
      <c r="IP5" s="3">
        <f t="shared" si="24"/>
        <v>10</v>
      </c>
      <c r="IQ5" s="3">
        <f t="shared" si="24"/>
        <v>11</v>
      </c>
      <c r="IR5" s="3">
        <f t="shared" si="24"/>
        <v>12</v>
      </c>
      <c r="IS5" s="3">
        <f t="shared" si="24"/>
        <v>13</v>
      </c>
      <c r="IT5" s="3">
        <f t="shared" si="24"/>
        <v>14</v>
      </c>
      <c r="IU5" s="3">
        <f t="shared" si="24"/>
        <v>17</v>
      </c>
      <c r="IV5" s="3">
        <f t="shared" si="24"/>
        <v>18</v>
      </c>
      <c r="IW5" s="3">
        <f t="shared" si="24"/>
        <v>19</v>
      </c>
      <c r="IX5" s="3">
        <f t="shared" si="24"/>
        <v>20</v>
      </c>
      <c r="IY5" s="3">
        <f t="shared" si="24"/>
        <v>21</v>
      </c>
      <c r="IZ5" s="3">
        <f t="shared" si="24"/>
        <v>24</v>
      </c>
      <c r="JA5" s="3">
        <f t="shared" si="24"/>
        <v>25</v>
      </c>
      <c r="JB5" s="3">
        <f t="shared" ref="JB5:JI5" si="25">DAY(JB2)</f>
        <v>26</v>
      </c>
      <c r="JC5" s="3">
        <f t="shared" si="25"/>
        <v>27</v>
      </c>
      <c r="JD5" s="3">
        <f t="shared" si="25"/>
        <v>28</v>
      </c>
      <c r="JE5" s="3">
        <f t="shared" si="25"/>
        <v>31</v>
      </c>
      <c r="JF5" s="3">
        <f t="shared" si="25"/>
        <v>1</v>
      </c>
      <c r="JG5" s="3">
        <f t="shared" si="25"/>
        <v>2</v>
      </c>
      <c r="JH5" s="3">
        <f t="shared" si="25"/>
        <v>3</v>
      </c>
      <c r="JI5" s="3">
        <f t="shared" si="25"/>
        <v>4</v>
      </c>
    </row>
    <row r="6" spans="1:284" ht="20.100000000000001" customHeight="1" x14ac:dyDescent="0.2">
      <c r="A6" s="100"/>
      <c r="B6" s="43" t="s">
        <v>51</v>
      </c>
      <c r="C6" s="94">
        <v>43119</v>
      </c>
      <c r="D6" s="9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8"/>
      <c r="JK6" s="8"/>
      <c r="JL6" s="8"/>
      <c r="JM6" s="8"/>
      <c r="JN6" s="8"/>
      <c r="JO6" s="8"/>
      <c r="JP6" s="8"/>
      <c r="JQ6" s="8"/>
      <c r="JR6" s="8"/>
      <c r="JS6" s="8"/>
      <c r="JT6" s="8"/>
      <c r="JU6" s="8"/>
      <c r="JV6" s="8"/>
      <c r="JW6" s="8"/>
      <c r="JX6" s="8"/>
    </row>
    <row r="7" spans="1:284" ht="20.100000000000001" customHeight="1" x14ac:dyDescent="0.2">
      <c r="A7" s="100"/>
      <c r="B7" s="49" t="s">
        <v>48</v>
      </c>
      <c r="C7" s="94">
        <v>43147</v>
      </c>
      <c r="D7" s="95"/>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8"/>
      <c r="JK7" s="8"/>
      <c r="JL7" s="8"/>
      <c r="JM7" s="8"/>
      <c r="JN7" s="8"/>
      <c r="JO7" s="8"/>
      <c r="JP7" s="8"/>
      <c r="JQ7" s="8"/>
      <c r="JR7" s="8"/>
      <c r="JS7" s="8"/>
      <c r="JT7" s="8"/>
      <c r="JU7" s="8"/>
      <c r="JV7" s="8"/>
      <c r="JW7" s="8"/>
      <c r="JX7" s="8"/>
    </row>
    <row r="8" spans="1:284" ht="20.100000000000001" customHeight="1" thickBot="1" x14ac:dyDescent="0.25">
      <c r="A8" s="107"/>
      <c r="B8" s="43" t="s">
        <v>54</v>
      </c>
      <c r="C8" s="94">
        <v>43164</v>
      </c>
      <c r="D8" s="95"/>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8"/>
      <c r="JK8" s="8"/>
      <c r="JL8" s="8"/>
      <c r="JM8" s="8"/>
      <c r="JN8" s="8"/>
      <c r="JO8" s="8"/>
      <c r="JP8" s="8"/>
      <c r="JQ8" s="8"/>
      <c r="JR8" s="8"/>
      <c r="JS8" s="8"/>
      <c r="JT8" s="8"/>
      <c r="JU8" s="8"/>
      <c r="JV8" s="8"/>
      <c r="JW8" s="8"/>
      <c r="JX8" s="8"/>
    </row>
    <row r="9" spans="1:284" ht="20.100000000000001" customHeight="1" x14ac:dyDescent="0.2">
      <c r="A9" s="99" t="s">
        <v>23</v>
      </c>
      <c r="B9" s="49" t="s">
        <v>46</v>
      </c>
      <c r="C9" s="94"/>
      <c r="D9" s="95"/>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8"/>
      <c r="JK9" s="8"/>
      <c r="JL9" s="8"/>
      <c r="JM9" s="8"/>
      <c r="JN9" s="8"/>
      <c r="JO9" s="8"/>
      <c r="JP9" s="8"/>
      <c r="JQ9" s="8"/>
      <c r="JR9" s="8"/>
      <c r="JS9" s="8"/>
      <c r="JT9" s="8"/>
      <c r="JU9" s="8"/>
      <c r="JV9" s="8"/>
      <c r="JW9" s="8"/>
      <c r="JX9" s="8"/>
    </row>
    <row r="10" spans="1:284" ht="20.100000000000001" customHeight="1" x14ac:dyDescent="0.2">
      <c r="A10" s="100"/>
      <c r="B10" s="43" t="s">
        <v>53</v>
      </c>
      <c r="C10" s="94"/>
      <c r="D10" s="95"/>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8"/>
      <c r="JK10" s="8"/>
      <c r="JL10" s="8"/>
      <c r="JM10" s="8"/>
      <c r="JN10" s="8"/>
      <c r="JO10" s="8"/>
      <c r="JP10" s="8"/>
      <c r="JQ10" s="8"/>
      <c r="JR10" s="8"/>
      <c r="JS10" s="8"/>
      <c r="JT10" s="8"/>
      <c r="JU10" s="8"/>
      <c r="JV10" s="8"/>
      <c r="JW10" s="8"/>
      <c r="JX10" s="8"/>
    </row>
    <row r="11" spans="1:284" ht="20.100000000000001" customHeight="1" x14ac:dyDescent="0.2">
      <c r="A11" s="100"/>
      <c r="B11" s="49" t="s">
        <v>49</v>
      </c>
      <c r="C11" s="94"/>
      <c r="D11" s="95"/>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8"/>
      <c r="JK11" s="8"/>
      <c r="JL11" s="8"/>
      <c r="JM11" s="8"/>
      <c r="JN11" s="8"/>
      <c r="JO11" s="8"/>
      <c r="JP11" s="8"/>
      <c r="JQ11" s="8"/>
      <c r="JR11" s="8"/>
      <c r="JS11" s="8"/>
      <c r="JT11" s="8"/>
      <c r="JU11" s="8"/>
      <c r="JV11" s="8"/>
      <c r="JW11" s="8"/>
      <c r="JX11" s="8"/>
    </row>
    <row r="12" spans="1:284" ht="20.100000000000001" customHeight="1" x14ac:dyDescent="0.2">
      <c r="A12" s="100"/>
      <c r="B12" s="43" t="s">
        <v>48</v>
      </c>
      <c r="C12" s="94">
        <v>43178</v>
      </c>
      <c r="D12" s="95"/>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8"/>
      <c r="JK12" s="8"/>
      <c r="JL12" s="8"/>
      <c r="JM12" s="8"/>
      <c r="JN12" s="8"/>
      <c r="JO12" s="8"/>
      <c r="JP12" s="8"/>
      <c r="JQ12" s="8"/>
      <c r="JR12" s="8"/>
      <c r="JS12" s="8"/>
      <c r="JT12" s="8"/>
      <c r="JU12" s="8"/>
      <c r="JV12" s="8"/>
      <c r="JW12" s="8"/>
      <c r="JX12" s="8"/>
    </row>
    <row r="13" spans="1:284" ht="20.100000000000001" customHeight="1" thickBot="1" x14ac:dyDescent="0.25">
      <c r="A13" s="100"/>
      <c r="B13" s="49" t="s">
        <v>49</v>
      </c>
      <c r="C13" s="94"/>
      <c r="D13" s="95"/>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8"/>
      <c r="JK13" s="8"/>
      <c r="JL13" s="8"/>
      <c r="JM13" s="8"/>
      <c r="JN13" s="8"/>
      <c r="JO13" s="8"/>
      <c r="JP13" s="8"/>
      <c r="JQ13" s="8"/>
      <c r="JR13" s="8"/>
      <c r="JS13" s="8"/>
      <c r="JT13" s="8"/>
      <c r="JU13" s="8"/>
      <c r="JV13" s="8"/>
      <c r="JW13" s="8"/>
      <c r="JX13" s="8"/>
    </row>
    <row r="14" spans="1:284" ht="45" customHeight="1" x14ac:dyDescent="0.2">
      <c r="A14" s="96" t="s">
        <v>56</v>
      </c>
      <c r="B14" s="41" t="s">
        <v>99</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8"/>
      <c r="JK14" s="8"/>
      <c r="JL14" s="8"/>
      <c r="JM14" s="8"/>
      <c r="JN14" s="8"/>
      <c r="JO14" s="8"/>
      <c r="JP14" s="8"/>
      <c r="JQ14" s="8"/>
      <c r="JR14" s="8"/>
      <c r="JS14" s="8"/>
      <c r="JT14" s="8"/>
      <c r="JU14" s="8"/>
      <c r="JV14" s="8"/>
      <c r="JW14" s="8"/>
      <c r="JX14" s="8"/>
    </row>
    <row r="15" spans="1:284" ht="20.100000000000001" customHeight="1" x14ac:dyDescent="0.2">
      <c r="A15" s="97"/>
      <c r="B15" s="9" t="s">
        <v>14</v>
      </c>
      <c r="C15" s="7">
        <f t="array" aca="1" ref="C15" ca="1">INDEX($A$2:$JI$2,,MIN(IF(CouleurFond(E15:JI15)=47,COLUMN(E15:JI15))))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8"/>
      <c r="JK15" s="8"/>
      <c r="JL15" s="8"/>
      <c r="JM15" s="8"/>
      <c r="JN15" s="8"/>
      <c r="JO15" s="8"/>
      <c r="JP15" s="8"/>
      <c r="JQ15" s="8"/>
      <c r="JR15" s="8"/>
      <c r="JS15" s="8"/>
      <c r="JT15" s="8"/>
      <c r="JU15" s="8"/>
      <c r="JV15" s="8"/>
      <c r="JW15" s="8"/>
      <c r="JX15" s="8"/>
    </row>
    <row r="16" spans="1:284" ht="20.100000000000001" customHeight="1" x14ac:dyDescent="0.2">
      <c r="A16" s="97"/>
      <c r="B16" s="57" t="s">
        <v>7</v>
      </c>
      <c r="C16" s="7">
        <f t="array" aca="1" ref="C16" ca="1">INDEX($A$2:$JI$2,,MIN(IF(CouleurFond(E16:JI16)=47,COLUMN(E16:JI16))))</f>
        <v>43110</v>
      </c>
      <c r="D16" s="7">
        <f t="array" aca="1" ref="D16" ca="1">INDEX($A$2:$JI$2,,MAX(IF(CouleurFond(E16:JI16)=47,COLUMN(E16:JI16))))</f>
        <v>43119</v>
      </c>
      <c r="E16" s="6"/>
      <c r="F16" s="6"/>
      <c r="G16" s="6"/>
      <c r="H16" s="6"/>
      <c r="I16" s="6"/>
      <c r="J16" s="6"/>
      <c r="K16" s="6"/>
      <c r="L16" s="58"/>
      <c r="M16" s="58"/>
      <c r="N16" s="58"/>
      <c r="O16" s="58"/>
      <c r="P16" s="58"/>
      <c r="Q16" s="58"/>
      <c r="R16" s="58"/>
      <c r="S16" s="58"/>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8"/>
      <c r="JK16" s="8"/>
      <c r="JL16" s="8"/>
      <c r="JM16" s="8"/>
      <c r="JN16" s="8"/>
      <c r="JO16" s="8"/>
      <c r="JP16" s="8"/>
      <c r="JQ16" s="8"/>
      <c r="JR16" s="8"/>
      <c r="JS16" s="8"/>
      <c r="JT16" s="8"/>
      <c r="JU16" s="8"/>
      <c r="JV16" s="8"/>
      <c r="JW16" s="8"/>
      <c r="JX16" s="8"/>
    </row>
    <row r="17" spans="1:284" ht="20.100000000000001" customHeight="1" x14ac:dyDescent="0.2">
      <c r="A17" s="97"/>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58"/>
      <c r="S17" s="58"/>
      <c r="T17" s="58"/>
      <c r="U17" s="58"/>
      <c r="V17" s="58"/>
      <c r="W17" s="58"/>
      <c r="X17" s="58"/>
      <c r="Y17" s="58"/>
      <c r="Z17" s="58"/>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8"/>
      <c r="JK17" s="8"/>
      <c r="JL17" s="8"/>
      <c r="JM17" s="8"/>
      <c r="JN17" s="8"/>
      <c r="JO17" s="8"/>
      <c r="JP17" s="8"/>
      <c r="JQ17" s="8"/>
      <c r="JR17" s="8"/>
      <c r="JS17" s="8"/>
      <c r="JT17" s="8"/>
      <c r="JU17" s="8"/>
      <c r="JV17" s="8"/>
      <c r="JW17" s="8"/>
      <c r="JX17" s="8"/>
    </row>
    <row r="18" spans="1:284" ht="20.100000000000001" customHeight="1" x14ac:dyDescent="0.2">
      <c r="A18" s="97"/>
      <c r="B18" s="57"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58"/>
      <c r="V18" s="58"/>
      <c r="W18" s="58"/>
      <c r="X18" s="58"/>
      <c r="Y18" s="58"/>
      <c r="Z18" s="58"/>
      <c r="AA18" s="58"/>
      <c r="AB18" s="58"/>
      <c r="AC18" s="58"/>
      <c r="AD18" s="58"/>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8"/>
      <c r="JK18" s="8"/>
      <c r="JL18" s="8"/>
      <c r="JM18" s="8"/>
      <c r="JN18" s="8"/>
      <c r="JO18" s="8"/>
      <c r="JP18" s="8"/>
      <c r="JQ18" s="8"/>
      <c r="JR18" s="8"/>
      <c r="JS18" s="8"/>
      <c r="JT18" s="8"/>
      <c r="JU18" s="8"/>
      <c r="JV18" s="8"/>
      <c r="JW18" s="8"/>
      <c r="JX18" s="8"/>
    </row>
    <row r="19" spans="1:284" ht="20.100000000000001" customHeight="1" x14ac:dyDescent="0.2">
      <c r="A19" s="97"/>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58"/>
      <c r="AE19" s="58"/>
      <c r="AF19" s="58"/>
      <c r="AG19" s="58"/>
      <c r="AH19" s="58"/>
      <c r="AI19" s="58"/>
      <c r="AJ19" s="58"/>
      <c r="AK19" s="58"/>
      <c r="AL19" s="58"/>
      <c r="AM19" s="58"/>
      <c r="AN19" s="58"/>
      <c r="AO19" s="58"/>
      <c r="AP19" s="58"/>
      <c r="AQ19" s="58"/>
      <c r="AR19" s="58"/>
      <c r="AS19" s="58"/>
      <c r="AT19" s="58"/>
      <c r="AU19" s="58"/>
      <c r="AV19" s="58"/>
      <c r="AW19" s="58"/>
      <c r="AX19" s="58"/>
      <c r="AY19" s="58"/>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8"/>
      <c r="JK19" s="8"/>
      <c r="JL19" s="8"/>
      <c r="JM19" s="8"/>
      <c r="JN19" s="8"/>
      <c r="JO19" s="8"/>
      <c r="JP19" s="8"/>
      <c r="JQ19" s="8"/>
      <c r="JR19" s="8"/>
      <c r="JS19" s="8"/>
      <c r="JT19" s="8"/>
      <c r="JU19" s="8"/>
      <c r="JV19" s="8"/>
      <c r="JW19" s="8"/>
      <c r="JX19" s="8"/>
    </row>
    <row r="20" spans="1:284" ht="20.100000000000001" customHeight="1" x14ac:dyDescent="0.2">
      <c r="A20" s="97"/>
      <c r="B20" s="57"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8"/>
      <c r="JK20" s="8"/>
      <c r="JL20" s="8"/>
      <c r="JM20" s="8"/>
      <c r="JN20" s="8"/>
      <c r="JO20" s="8"/>
      <c r="JP20" s="8"/>
      <c r="JQ20" s="8"/>
      <c r="JR20" s="8"/>
      <c r="JS20" s="8"/>
      <c r="JT20" s="8"/>
      <c r="JU20" s="8"/>
      <c r="JV20" s="8"/>
      <c r="JW20" s="8"/>
      <c r="JX20" s="8"/>
    </row>
    <row r="21" spans="1:284" ht="20.100000000000001" customHeight="1" x14ac:dyDescent="0.2">
      <c r="A21" s="97"/>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58"/>
      <c r="AH21" s="58"/>
      <c r="AI21" s="58"/>
      <c r="AJ21" s="58"/>
      <c r="AK21" s="58"/>
      <c r="AL21" s="58"/>
      <c r="AM21" s="58"/>
      <c r="AN21" s="58"/>
      <c r="AO21" s="58"/>
      <c r="AP21" s="58"/>
      <c r="AQ21" s="58"/>
      <c r="AR21" s="58"/>
      <c r="AS21" s="58"/>
      <c r="AT21" s="58"/>
      <c r="AU21" s="58"/>
      <c r="AV21" s="58"/>
      <c r="AW21" s="58"/>
      <c r="AX21" s="58"/>
      <c r="AY21" s="58"/>
      <c r="AZ21" s="58"/>
      <c r="BA21" s="58"/>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8"/>
      <c r="JK21" s="8"/>
      <c r="JL21" s="8"/>
      <c r="JM21" s="8"/>
      <c r="JN21" s="8"/>
      <c r="JO21" s="8"/>
      <c r="JP21" s="8"/>
      <c r="JQ21" s="8"/>
      <c r="JR21" s="8"/>
      <c r="JS21" s="8"/>
      <c r="JT21" s="8"/>
      <c r="JU21" s="8"/>
      <c r="JV21" s="8"/>
      <c r="JW21" s="8"/>
      <c r="JX21" s="8"/>
    </row>
    <row r="22" spans="1:284" ht="20.100000000000001" customHeight="1" thickBot="1" x14ac:dyDescent="0.25">
      <c r="A22" s="98"/>
      <c r="B22" s="57" t="s">
        <v>8</v>
      </c>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8"/>
      <c r="JK22" s="8"/>
      <c r="JL22" s="8"/>
      <c r="JM22" s="8"/>
      <c r="JN22" s="8"/>
      <c r="JO22" s="8"/>
      <c r="JP22" s="8"/>
      <c r="JQ22" s="8"/>
      <c r="JR22" s="8"/>
      <c r="JS22" s="8"/>
      <c r="JT22" s="8"/>
      <c r="JU22" s="8"/>
      <c r="JV22" s="8"/>
      <c r="JW22" s="8"/>
      <c r="JX22" s="8"/>
    </row>
    <row r="23" spans="1:284" ht="20.100000000000001" customHeight="1" x14ac:dyDescent="0.2">
      <c r="A23" s="93">
        <v>43143</v>
      </c>
      <c r="B23" s="9" t="s">
        <v>14</v>
      </c>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8"/>
      <c r="JK23" s="8"/>
      <c r="JL23" s="8"/>
      <c r="JM23" s="8"/>
      <c r="JN23" s="8"/>
      <c r="JO23" s="8"/>
      <c r="JP23" s="8"/>
      <c r="JQ23" s="8"/>
      <c r="JR23" s="8"/>
      <c r="JS23" s="8"/>
      <c r="JT23" s="8"/>
      <c r="JU23" s="8"/>
      <c r="JV23" s="8"/>
      <c r="JW23" s="8"/>
      <c r="JX23" s="8"/>
    </row>
    <row r="24" spans="1:284" ht="20.100000000000001" customHeight="1" x14ac:dyDescent="0.2">
      <c r="A24" s="88"/>
      <c r="B24" s="57" t="s">
        <v>20</v>
      </c>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8"/>
      <c r="JK24" s="8"/>
      <c r="JL24" s="8"/>
      <c r="JM24" s="8"/>
      <c r="JN24" s="8"/>
      <c r="JO24" s="8"/>
      <c r="JP24" s="8"/>
      <c r="JQ24" s="8"/>
      <c r="JR24" s="8"/>
      <c r="JS24" s="8"/>
      <c r="JT24" s="8"/>
      <c r="JU24" s="8"/>
      <c r="JV24" s="8"/>
      <c r="JW24" s="8"/>
      <c r="JX24" s="8"/>
    </row>
    <row r="25" spans="1:284" ht="20.100000000000001" customHeight="1" x14ac:dyDescent="0.2">
      <c r="A25" s="88"/>
      <c r="B25" s="9" t="s">
        <v>7</v>
      </c>
      <c r="C25" s="7">
        <f t="array" aca="1" ref="C25" ca="1">INDEX($A$2:$JI$2,,MIN(IF(CouleurFond(E25:JI25)=47,COLUMN(E25:JI25))))</f>
        <v>43104</v>
      </c>
      <c r="D25" s="7">
        <f t="array" aca="1" ref="D25" ca="1">INDEX($A$2:$JI$2,,MAX(IF(CouleurFond(E25:JI25)=47,COLUMN(E25:JI25))))</f>
        <v>43119</v>
      </c>
      <c r="E25" s="6"/>
      <c r="F25" s="6"/>
      <c r="G25" s="6"/>
      <c r="H25" s="58"/>
      <c r="I25" s="58"/>
      <c r="J25" s="58"/>
      <c r="K25" s="58"/>
      <c r="L25" s="58"/>
      <c r="M25" s="58"/>
      <c r="N25" s="58"/>
      <c r="O25" s="58"/>
      <c r="P25" s="58"/>
      <c r="Q25" s="58"/>
      <c r="R25" s="58"/>
      <c r="S25" s="58"/>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row>
    <row r="26" spans="1:284" ht="20.100000000000001" customHeight="1" x14ac:dyDescent="0.2">
      <c r="A26" s="88"/>
      <c r="B26" s="57"/>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row>
    <row r="27" spans="1:284" ht="20.100000000000001" customHeight="1" x14ac:dyDescent="0.2">
      <c r="A27" s="88"/>
      <c r="B27" s="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row>
    <row r="28" spans="1:284" ht="20.100000000000001" customHeight="1" x14ac:dyDescent="0.2">
      <c r="A28" s="88"/>
      <c r="B28" s="57"/>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row>
    <row r="29" spans="1:284" ht="20.100000000000001" customHeight="1" thickBot="1" x14ac:dyDescent="0.25">
      <c r="A29" s="88"/>
      <c r="B29" s="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row>
    <row r="30" spans="1:284" ht="20.100000000000001" customHeight="1" x14ac:dyDescent="0.2">
      <c r="A30" s="87" t="s">
        <v>94</v>
      </c>
      <c r="B30" s="57"/>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row>
    <row r="31" spans="1:284" ht="20.100000000000001" customHeight="1" x14ac:dyDescent="0.2">
      <c r="A31" s="88"/>
      <c r="B31" s="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row>
    <row r="32" spans="1:284" ht="20.100000000000001" customHeight="1" x14ac:dyDescent="0.2">
      <c r="A32" s="88"/>
      <c r="B32" s="57"/>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row>
    <row r="33" spans="1:269" ht="20.100000000000001" customHeight="1" x14ac:dyDescent="0.2">
      <c r="A33" s="88"/>
      <c r="B33" s="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row>
    <row r="34" spans="1:269" ht="20.100000000000001" customHeight="1" x14ac:dyDescent="0.2">
      <c r="A34" s="88"/>
      <c r="B34" s="57"/>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row>
    <row r="35" spans="1:269" ht="20.100000000000001" customHeight="1" x14ac:dyDescent="0.2">
      <c r="A35" s="88"/>
      <c r="B35" s="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row>
    <row r="36" spans="1:269" ht="20.100000000000001" customHeight="1" x14ac:dyDescent="0.2">
      <c r="A36" s="88"/>
      <c r="B36" s="57" t="s">
        <v>6</v>
      </c>
      <c r="C36" s="7">
        <f t="array" aca="1" ref="C36" ca="1">INDEX($A$2:$JI$2,,MIN(IF(CouleurFond(E36:JI36)=47,COLUMN(E36:JI36))))</f>
        <v>0</v>
      </c>
      <c r="D36" s="7">
        <f t="array" aca="1" ref="D36" ca="1">INDEX($A$2:$JI$2,,MAX(IF(CouleurFond(E36:JI36)=47,COLUMN(E36:JI36))))</f>
        <v>0</v>
      </c>
      <c r="E36" s="6"/>
      <c r="F36" s="6"/>
      <c r="G36" s="6"/>
      <c r="H36" s="6"/>
      <c r="I36" s="6"/>
      <c r="J36" s="6"/>
      <c r="K36" s="6"/>
      <c r="L36" s="77"/>
      <c r="M36" s="77"/>
      <c r="N36" s="77"/>
      <c r="O36" s="77"/>
      <c r="P36" s="77"/>
      <c r="Q36" s="77"/>
      <c r="R36" s="77"/>
      <c r="S36" s="77"/>
      <c r="T36" s="77"/>
      <c r="U36" s="77"/>
      <c r="V36" s="77"/>
      <c r="W36" s="77"/>
      <c r="X36" s="77"/>
      <c r="Y36" s="77"/>
      <c r="Z36" s="77"/>
      <c r="AA36" s="77"/>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row>
    <row r="37" spans="1:269" ht="20.100000000000001" customHeight="1" x14ac:dyDescent="0.2">
      <c r="A37" s="88"/>
      <c r="B37" s="9" t="s">
        <v>8</v>
      </c>
      <c r="C37" s="67">
        <f t="array" aca="1" ref="C37" ca="1">INDEX($A$2:$JI$2,,MIN(IF(CouleurFond(E37:JI37)=47,COLUMN(E37:JI37))))</f>
        <v>0</v>
      </c>
      <c r="D37" s="67">
        <f t="array" aca="1" ref="D37" ca="1">INDEX($A$2:$JI$2,,MAX(IF(CouleurFond(E37:JI37)=47,COLUMN(E37:JI37))))</f>
        <v>0</v>
      </c>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row>
    <row r="38" spans="1:269" ht="20.100000000000001" customHeight="1" x14ac:dyDescent="0.2">
      <c r="A38" s="88"/>
      <c r="B38" s="57" t="s">
        <v>15</v>
      </c>
      <c r="C38" s="67">
        <f t="array" aca="1" ref="C38" ca="1">INDEX($A$2:$JI$2,,MIN(IF(CouleurFond(E38:JI38)=47,COLUMN(E38:JI38))))</f>
        <v>43109</v>
      </c>
      <c r="D38" s="67">
        <f t="array" aca="1" ref="D38" ca="1">INDEX($A$2:$JI$2,,MAX(IF(CouleurFond(E38:JI38)=47,COLUMN(E38:JI38))))</f>
        <v>43123</v>
      </c>
      <c r="E38" s="6"/>
      <c r="F38" s="6"/>
      <c r="G38" s="6"/>
      <c r="H38" s="6"/>
      <c r="I38" s="6"/>
      <c r="J38" s="6"/>
      <c r="K38" s="58"/>
      <c r="L38" s="58"/>
      <c r="M38" s="58"/>
      <c r="N38" s="58"/>
      <c r="O38" s="58"/>
      <c r="P38" s="58"/>
      <c r="Q38" s="58"/>
      <c r="R38" s="58"/>
      <c r="S38" s="58"/>
      <c r="T38" s="58"/>
      <c r="U38" s="58"/>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row>
    <row r="39" spans="1:269" ht="20.100000000000001" customHeight="1" x14ac:dyDescent="0.2">
      <c r="A39" s="88"/>
      <c r="B39" s="9" t="s">
        <v>3</v>
      </c>
      <c r="C39" s="67">
        <f t="array" aca="1" ref="C39" ca="1">INDEX($A$2:$JI$2,,MIN(IF(CouleurFond(E39:JI39)=47,COLUMN(E39:JI39))))</f>
        <v>0</v>
      </c>
      <c r="D39" s="67">
        <f t="array" aca="1" ref="D39" ca="1">INDEX($A$2:$JI$2,,MAX(IF(CouleurFond(E39:JI39)=47,COLUMN(E39:JI39))))</f>
        <v>0</v>
      </c>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row>
    <row r="40" spans="1:269" ht="20.100000000000001" customHeight="1" x14ac:dyDescent="0.2">
      <c r="A40" s="88"/>
      <c r="B40" s="57" t="s">
        <v>5</v>
      </c>
      <c r="C40" s="67">
        <f t="array" aca="1" ref="C40" ca="1">INDEX($A$2:$JI$2,,MIN(IF(CouleurFond(E40:JI40)=47,COLUMN(E40:JI40))))</f>
        <v>0</v>
      </c>
      <c r="D40" s="67">
        <f t="array" aca="1" ref="D40" ca="1">INDEX($A$2:$JI$2,,MAX(IF(CouleurFond(E40:JI40)=47,COLUMN(E40:JI40))))</f>
        <v>0</v>
      </c>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row>
    <row r="41" spans="1:269" ht="20.100000000000001" customHeight="1" x14ac:dyDescent="0.2">
      <c r="A41" s="88"/>
      <c r="B41" s="9"/>
      <c r="C41" s="67">
        <f t="array" aca="1" ref="C41" ca="1">INDEX($A$2:$JI$2,,MIN(IF(CouleurFond(E41:JI41)=47,COLUMN(E41:JI41))))</f>
        <v>0</v>
      </c>
      <c r="D41" s="67">
        <f t="array" aca="1" ref="D41" ca="1">INDEX($A$2:$JI$2,,MAX(IF(CouleurFond(E41:JI41)=47,COLUMN(E41:JI41))))</f>
        <v>0</v>
      </c>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row>
    <row r="42" spans="1:269" ht="20.100000000000001" customHeight="1" x14ac:dyDescent="0.2">
      <c r="A42" s="88"/>
      <c r="B42" s="57"/>
      <c r="C42" s="67">
        <f t="array" aca="1" ref="C42" ca="1">INDEX($A$2:$JI$2,,MIN(IF(CouleurFond(E42:JI42)=47,COLUMN(E42:JI42))))</f>
        <v>0</v>
      </c>
      <c r="D42" s="67">
        <f t="array" aca="1" ref="D42" ca="1">INDEX($A$2:$JI$2,,MAX(IF(CouleurFond(E42:JI42)=47,COLUMN(E42:JI42))))</f>
        <v>0</v>
      </c>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row>
    <row r="43" spans="1:269" ht="20.100000000000001" customHeight="1" x14ac:dyDescent="0.2">
      <c r="A43" s="88"/>
      <c r="B43" s="9"/>
      <c r="C43" s="67">
        <f t="array" aca="1" ref="C43" ca="1">INDEX($A$2:$JI$2,,MIN(IF(CouleurFond(E43:JI43)=47,COLUMN(E43:JI43))))</f>
        <v>0</v>
      </c>
      <c r="D43" s="67">
        <f t="array" aca="1" ref="D43" ca="1">INDEX($A$2:$JI$2,,MAX(IF(CouleurFond(E43:JI43)=47,COLUMN(E43:JI43))))</f>
        <v>0</v>
      </c>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row>
    <row r="44" spans="1:269" ht="20.100000000000001" customHeight="1" x14ac:dyDescent="0.2">
      <c r="A44" s="88"/>
      <c r="B44" s="57"/>
      <c r="C44" s="67">
        <f t="array" aca="1" ref="C44" ca="1">INDEX($A$2:$JI$2,,MIN(IF(CouleurFond(E44:JI44)=47,COLUMN(E44:JI44))))</f>
        <v>0</v>
      </c>
      <c r="D44" s="67">
        <f t="array" aca="1" ref="D44" ca="1">INDEX($A$2:$JI$2,,MAX(IF(CouleurFond(E44:JI44)=47,COLUMN(E44:JI44))))</f>
        <v>0</v>
      </c>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row>
    <row r="45" spans="1:269" ht="20.100000000000001" customHeight="1" x14ac:dyDescent="0.2">
      <c r="A45" s="88"/>
      <c r="B45" s="9"/>
      <c r="C45" s="67">
        <f t="array" aca="1" ref="C45" ca="1">INDEX($A$2:$JI$2,,MIN(IF(CouleurFond(E45:JI45)=47,COLUMN(E45:JI45))))</f>
        <v>0</v>
      </c>
      <c r="D45" s="67">
        <f t="array" aca="1" ref="D45" ca="1">INDEX($A$2:$JI$2,,MAX(IF(CouleurFond(E45:JI45)=47,COLUMN(E45:JI45))))</f>
        <v>0</v>
      </c>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row>
    <row r="46" spans="1:269" ht="20.100000000000001" customHeight="1" x14ac:dyDescent="0.2">
      <c r="A46" s="88"/>
      <c r="B46" s="57"/>
      <c r="C46" s="67">
        <f t="array" aca="1" ref="C46" ca="1">INDEX($A$2:$JI$2,,MIN(IF(CouleurFond(E46:JI46)=47,COLUMN(E46:JI46))))</f>
        <v>0</v>
      </c>
      <c r="D46" s="67">
        <f t="array" aca="1" ref="D46" ca="1">INDEX($A$2:$JI$2,,MAX(IF(CouleurFond(E46:JI46)=47,COLUMN(E46:JI46))))</f>
        <v>0</v>
      </c>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row>
    <row r="47" spans="1:269" ht="20.100000000000001" customHeight="1" x14ac:dyDescent="0.2">
      <c r="A47" s="88"/>
      <c r="B47" s="9"/>
      <c r="C47" s="67">
        <f t="array" aca="1" ref="C47" ca="1">INDEX($A$2:$JI$2,,MIN(IF(CouleurFond(E47:JI47)=47,COLUMN(E47:JI47))))</f>
        <v>0</v>
      </c>
      <c r="D47" s="67">
        <f t="array" aca="1" ref="D47" ca="1">INDEX($A$2:$JI$2,,MAX(IF(CouleurFond(E47:JI47)=47,COLUMN(E47:JI47))))</f>
        <v>0</v>
      </c>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row>
    <row r="48" spans="1:269" ht="20.100000000000001" customHeight="1" x14ac:dyDescent="0.2">
      <c r="A48" s="88"/>
      <c r="B48" s="57"/>
      <c r="C48" s="67">
        <f t="array" aca="1" ref="C48" ca="1">INDEX($A$2:$JI$2,,MIN(IF(CouleurFond(E48:JI48)=47,COLUMN(E48:JI48))))</f>
        <v>0</v>
      </c>
      <c r="D48" s="67">
        <f t="array" aca="1" ref="D48" ca="1">INDEX($A$2:$JI$2,,MAX(IF(CouleurFond(E48:JI48)=47,COLUMN(E48:JI48))))</f>
        <v>0</v>
      </c>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row>
    <row r="49" spans="1:269" ht="20.100000000000001" customHeight="1" x14ac:dyDescent="0.2">
      <c r="A49" s="88"/>
      <c r="B49" s="9"/>
      <c r="C49" s="67">
        <f t="array" aca="1" ref="C49" ca="1">INDEX($A$2:$JI$2,,MIN(IF(CouleurFond(E49:JI49)=47,COLUMN(E49:JI49))))</f>
        <v>0</v>
      </c>
      <c r="D49" s="67">
        <f t="array" aca="1" ref="D49" ca="1">INDEX($A$2:$JI$2,,MAX(IF(CouleurFond(E49:JI49)=47,COLUMN(E49:JI49))))</f>
        <v>0</v>
      </c>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row>
    <row r="50" spans="1:269" ht="20.100000000000001" customHeight="1" x14ac:dyDescent="0.2">
      <c r="A50" s="88"/>
      <c r="B50" s="57"/>
      <c r="C50" s="67">
        <f t="array" aca="1" ref="C50" ca="1">INDEX($A$2:$JI$2,,MIN(IF(CouleurFond(E50:JI50)=47,COLUMN(E50:JI50))))</f>
        <v>0</v>
      </c>
      <c r="D50" s="67">
        <f t="array" aca="1" ref="D50" ca="1">INDEX($A$2:$JI$2,,MAX(IF(CouleurFond(E50:JI50)=47,COLUMN(E50:JI50))))</f>
        <v>0</v>
      </c>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row>
    <row r="51" spans="1:269" ht="20.100000000000001" customHeight="1" x14ac:dyDescent="0.2">
      <c r="A51" s="88"/>
      <c r="B51" s="9"/>
      <c r="C51" s="67">
        <f t="array" aca="1" ref="C51" ca="1">INDEX($A$2:$JI$2,,MIN(IF(CouleurFond(E51:JI51)=47,COLUMN(E51:JI51))))</f>
        <v>0</v>
      </c>
      <c r="D51" s="67">
        <f t="array" aca="1" ref="D51" ca="1">INDEX($A$2:$JI$2,,MAX(IF(CouleurFond(E51:JI51)=47,COLUMN(E51:JI51))))</f>
        <v>0</v>
      </c>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row>
    <row r="52" spans="1:269" ht="20.100000000000001" customHeight="1" x14ac:dyDescent="0.2">
      <c r="A52" s="88"/>
      <c r="B52" s="57"/>
      <c r="C52" s="67">
        <f t="array" aca="1" ref="C52" ca="1">INDEX($A$2:$JI$2,,MIN(IF(CouleurFond(E52:JI52)=47,COLUMN(E52:JI52))))</f>
        <v>0</v>
      </c>
      <c r="D52" s="67">
        <f t="array" aca="1" ref="D52" ca="1">INDEX($A$2:$JI$2,,MAX(IF(CouleurFond(E52:JI52)=47,COLUMN(E52:JI52))))</f>
        <v>0</v>
      </c>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row>
    <row r="53" spans="1:269" ht="20.100000000000001" customHeight="1" x14ac:dyDescent="0.2">
      <c r="A53" s="88"/>
      <c r="B53" s="9"/>
      <c r="C53" s="67">
        <f t="array" aca="1" ref="C53" ca="1">INDEX($A$2:$JI$2,,MIN(IF(CouleurFond(E53:JI53)=47,COLUMN(E53:JI53))))</f>
        <v>0</v>
      </c>
      <c r="D53" s="67">
        <f t="array" aca="1" ref="D53" ca="1">INDEX($A$2:$JI$2,,MAX(IF(CouleurFond(E53:JI53)=47,COLUMN(E53:JI53))))</f>
        <v>0</v>
      </c>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row>
    <row r="54" spans="1:269" ht="20.100000000000001" customHeight="1" x14ac:dyDescent="0.2">
      <c r="A54" s="88"/>
      <c r="B54" s="57"/>
      <c r="C54" s="67">
        <f t="array" aca="1" ref="C54" ca="1">INDEX($A$2:$JI$2,,MIN(IF(CouleurFond(E54:JI54)=47,COLUMN(E54:JI54))))</f>
        <v>0</v>
      </c>
      <c r="D54" s="67">
        <f t="array" aca="1" ref="D54" ca="1">INDEX($A$2:$JI$2,,MAX(IF(CouleurFond(E54:JI54)=47,COLUMN(E54:JI54))))</f>
        <v>0</v>
      </c>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row>
    <row r="55" spans="1:269" ht="20.100000000000001" customHeight="1" x14ac:dyDescent="0.2">
      <c r="A55" s="88"/>
      <c r="B55" s="9"/>
      <c r="C55" s="67">
        <f t="array" aca="1" ref="C55" ca="1">INDEX($A$2:$JI$2,,MIN(IF(CouleurFond(E55:JI55)=47,COLUMN(E55:JI55))))</f>
        <v>0</v>
      </c>
      <c r="D55" s="67">
        <f t="array" aca="1" ref="D55" ca="1">INDEX($A$2:$JI$2,,MAX(IF(CouleurFond(E55:JI55)=47,COLUMN(E55:JI55))))</f>
        <v>0</v>
      </c>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row>
    <row r="56" spans="1:269" ht="20.100000000000001" customHeight="1" x14ac:dyDescent="0.2">
      <c r="A56" s="88"/>
      <c r="B56" s="57"/>
      <c r="C56" s="67">
        <f t="array" aca="1" ref="C56" ca="1">INDEX($A$2:$JI$2,,MIN(IF(CouleurFond(E56:JI56)=47,COLUMN(E56:JI56))))</f>
        <v>0</v>
      </c>
      <c r="D56" s="67">
        <f t="array" aca="1" ref="D56" ca="1">INDEX($A$2:$JI$2,,MAX(IF(CouleurFond(E56:JI56)=47,COLUMN(E56:JI56))))</f>
        <v>0</v>
      </c>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row>
    <row r="57" spans="1:269" ht="20.100000000000001" customHeight="1" thickBot="1" x14ac:dyDescent="0.25">
      <c r="A57" s="89"/>
      <c r="B57" s="9"/>
      <c r="C57" s="67">
        <f t="array" aca="1" ref="C57" ca="1">INDEX($A$2:$JI$2,,MIN(IF(CouleurFond(E57:JI57)=47,COLUMN(E57:JI57))))</f>
        <v>0</v>
      </c>
      <c r="D57" s="67">
        <f t="array" aca="1" ref="D57" ca="1">INDEX($A$2:$JI$2,,MAX(IF(CouleurFond(E57:JI57)=47,COLUMN(E57:JI57))))</f>
        <v>0</v>
      </c>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row>
    <row r="58" spans="1:269" ht="20.100000000000001" customHeight="1" x14ac:dyDescent="0.2"/>
    <row r="59" spans="1:269" ht="20.100000000000001" customHeight="1" x14ac:dyDescent="0.2"/>
    <row r="60" spans="1:269" ht="20.100000000000001" customHeight="1" x14ac:dyDescent="0.2"/>
    <row r="61" spans="1:269" ht="20.100000000000001" customHeight="1" x14ac:dyDescent="0.2"/>
    <row r="62" spans="1:269" ht="20.100000000000001" customHeight="1" x14ac:dyDescent="0.25">
      <c r="A62" s="79"/>
      <c r="B62" s="79"/>
      <c r="C62" s="79"/>
      <c r="D62" s="79"/>
    </row>
    <row r="63" spans="1:269" ht="20.100000000000001" customHeight="1" x14ac:dyDescent="0.2">
      <c r="B63" s="90" t="s">
        <v>118</v>
      </c>
      <c r="C63" s="91"/>
      <c r="D63" s="92"/>
    </row>
    <row r="64" spans="1:269" ht="20.100000000000001" customHeight="1" x14ac:dyDescent="0.2">
      <c r="A64" s="85"/>
      <c r="B64" s="83" t="s">
        <v>119</v>
      </c>
      <c r="C64" s="40" t="s">
        <v>120</v>
      </c>
      <c r="D64" s="40" t="s">
        <v>123</v>
      </c>
    </row>
    <row r="65" spans="1:4" ht="20.100000000000001" customHeight="1" x14ac:dyDescent="0.2">
      <c r="A65" s="84" t="s">
        <v>121</v>
      </c>
      <c r="B65" s="86">
        <v>1</v>
      </c>
      <c r="C65" s="40">
        <v>2018</v>
      </c>
      <c r="D65" s="46">
        <f>7*B65+DATE(C65,1,3)-WEEKDAY(DATE(C65,1,3))-5</f>
        <v>43101</v>
      </c>
    </row>
    <row r="66" spans="1:4" ht="20.100000000000001" customHeight="1" x14ac:dyDescent="0.2">
      <c r="A66" s="40" t="s">
        <v>122</v>
      </c>
      <c r="B66" s="86">
        <v>30</v>
      </c>
      <c r="C66" s="40">
        <v>2020</v>
      </c>
      <c r="D66" s="82">
        <f>7*B66+DATE(C66,1,3)-WEEKDAY(DATE(C66,1,3))-1</f>
        <v>44036</v>
      </c>
    </row>
    <row r="67" spans="1:4" ht="20.100000000000001" customHeight="1" x14ac:dyDescent="0.25">
      <c r="C67" s="79"/>
      <c r="D67" s="79"/>
    </row>
    <row r="68" spans="1:4" ht="20.100000000000001" customHeight="1" x14ac:dyDescent="0.25">
      <c r="D68" s="79"/>
    </row>
    <row r="69" spans="1:4" ht="20.100000000000001" customHeight="1" x14ac:dyDescent="0.25">
      <c r="A69" s="40" t="s">
        <v>19</v>
      </c>
      <c r="B69" s="81">
        <f ca="1">TODAY()</f>
        <v>43146</v>
      </c>
      <c r="D69" s="79"/>
    </row>
    <row r="70" spans="1:4" ht="20.100000000000001" customHeight="1" x14ac:dyDescent="0.25">
      <c r="A70" s="40" t="s">
        <v>24</v>
      </c>
      <c r="B70" s="40" t="s">
        <v>25</v>
      </c>
      <c r="C70" s="80"/>
      <c r="D70" s="79"/>
    </row>
    <row r="71" spans="1:4" ht="20.100000000000001" customHeight="1" x14ac:dyDescent="0.25">
      <c r="A71" s="79"/>
      <c r="B71" s="79"/>
      <c r="C71" s="80"/>
      <c r="D71" s="79"/>
    </row>
    <row r="72" spans="1:4" ht="20.100000000000001" customHeight="1" x14ac:dyDescent="0.25">
      <c r="A72" s="79"/>
      <c r="B72" s="79"/>
      <c r="C72" s="79"/>
      <c r="D72" s="79"/>
    </row>
    <row r="73" spans="1:4" ht="20.100000000000001" customHeight="1" x14ac:dyDescent="0.25">
      <c r="A73" s="79"/>
      <c r="B73" s="79"/>
      <c r="C73" s="79"/>
      <c r="D73" s="79"/>
    </row>
    <row r="74" spans="1:4" ht="20.100000000000001" customHeight="1" x14ac:dyDescent="0.25">
      <c r="A74" s="79"/>
      <c r="B74" s="79"/>
      <c r="C74" s="79"/>
      <c r="D74" s="79"/>
    </row>
    <row r="75" spans="1:4" ht="20.100000000000001" customHeight="1" x14ac:dyDescent="0.25">
      <c r="A75" s="79"/>
      <c r="B75" s="79"/>
      <c r="C75" s="79"/>
      <c r="D75" s="79"/>
    </row>
    <row r="76" spans="1:4" ht="20.100000000000001" customHeight="1" x14ac:dyDescent="0.25">
      <c r="A76" s="79"/>
      <c r="B76" s="79"/>
      <c r="C76" s="79"/>
      <c r="D76" s="79"/>
    </row>
    <row r="77" spans="1:4" ht="20.100000000000001" customHeight="1" x14ac:dyDescent="0.25">
      <c r="A77" s="79"/>
      <c r="B77" s="79"/>
      <c r="C77" s="79"/>
      <c r="D77" s="79"/>
    </row>
    <row r="78" spans="1:4" ht="20.100000000000001" customHeight="1" x14ac:dyDescent="0.25">
      <c r="A78" s="79"/>
      <c r="B78" s="79"/>
      <c r="C78" s="79"/>
      <c r="D78" s="79"/>
    </row>
    <row r="79" spans="1:4" ht="20.100000000000001" customHeight="1" x14ac:dyDescent="0.2"/>
    <row r="80" spans="1:4"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69">
    <mergeCell ref="B3:B5"/>
    <mergeCell ref="A1:A8"/>
    <mergeCell ref="O3:S3"/>
    <mergeCell ref="AI3:AM3"/>
    <mergeCell ref="AN3:AR3"/>
    <mergeCell ref="C3:D5"/>
    <mergeCell ref="C6:D6"/>
    <mergeCell ref="C7:D7"/>
    <mergeCell ref="C8:D8"/>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 ref="A30:A57"/>
    <mergeCell ref="B63:D63"/>
    <mergeCell ref="A23:A29"/>
    <mergeCell ref="C10:D10"/>
    <mergeCell ref="C11:D11"/>
    <mergeCell ref="C12:D12"/>
    <mergeCell ref="C13:D13"/>
    <mergeCell ref="A14:A22"/>
    <mergeCell ref="A9:A13"/>
    <mergeCell ref="C9:D9"/>
  </mergeCells>
  <conditionalFormatting sqref="E4:JI5">
    <cfRule type="expression" dxfId="82" priority="603">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1" priority="607">
      <formula>ISEVEN(WEEKNUM(E$2,21))</formula>
    </cfRule>
  </conditionalFormatting>
  <conditionalFormatting sqref="JJ24:JX24 JJ21:JX22 JJ6:JX17">
    <cfRule type="expression" dxfId="80" priority="111">
      <formula>COUNTIF(fériés,$A2)&gt;0</formula>
    </cfRule>
  </conditionalFormatting>
  <conditionalFormatting sqref="JJ23:JX23">
    <cfRule type="expression" dxfId="79"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78" priority="559">
      <formula>COUNTIF(fériés,#REF!)&gt;0</formula>
    </cfRule>
  </conditionalFormatting>
  <conditionalFormatting sqref="E6:JI13">
    <cfRule type="expression" dxfId="77" priority="71">
      <formula>$C6=E$2</formula>
    </cfRule>
  </conditionalFormatting>
  <conditionalFormatting sqref="E4:JI5">
    <cfRule type="expression" dxfId="76" priority="66">
      <formula>E$2&gt;$D$66</formula>
    </cfRule>
  </conditionalFormatting>
  <conditionalFormatting sqref="E4:JI57">
    <cfRule type="expression" dxfId="75" priority="565">
      <formula>E$2=$D$66</formula>
    </cfRule>
  </conditionalFormatting>
  <conditionalFormatting sqref="E6:JI57">
    <cfRule type="expression" dxfId="74" priority="85">
      <formula>E$2&gt;$D$66</formula>
    </cfRule>
  </conditionalFormatting>
  <conditionalFormatting sqref="E3:JI3">
    <cfRule type="expression" dxfId="73" priority="570">
      <formula>E$2&gt;$D$66</formula>
    </cfRule>
  </conditionalFormatting>
  <conditionalFormatting sqref="E3:JI3">
    <cfRule type="expression" dxfId="72" priority="606">
      <formula>E$2&lt;$D$66</formula>
    </cfRule>
  </conditionalFormatting>
  <conditionalFormatting sqref="E1">
    <cfRule type="expression" dxfId="71" priority="608">
      <formula>E$1&gt;$D$66</formula>
    </cfRule>
  </conditionalFormatting>
  <conditionalFormatting sqref="F1:JI1">
    <cfRule type="expression" dxfId="70" priority="609">
      <formula>F$2&gt;$D$66</formula>
    </cfRule>
  </conditionalFormatting>
  <conditionalFormatting sqref="E14:JI14">
    <cfRule type="expression" dxfId="69" priority="70">
      <formula>E$2&lt;=$D$66</formula>
    </cfRule>
  </conditionalFormatting>
  <conditionalFormatting sqref="E6:JI57">
    <cfRule type="expression" dxfId="68" priority="613">
      <formula>AND($B$69=E$2,$B$70="Oui")</formula>
    </cfRule>
  </conditionalFormatting>
  <conditionalFormatting sqref="E6:JI57">
    <cfRule type="expression" dxfId="67" priority="614">
      <formula>AND(E$2&gt;=$C6,E$2&lt;=$D6,$B$70="Oui")</formula>
    </cfRule>
  </conditionalFormatting>
  <dataValidations count="2">
    <dataValidation type="list" allowBlank="1" showInputMessage="1" showErrorMessage="1" sqref="B70">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610" id="{160BD62C-4492-426B-8F7E-62D7F77435E3}">
            <xm:f>COUNTIF(Fériés!$B$3:$B$28,E$2)&gt;0</xm:f>
            <x14:dxf>
              <fill>
                <patternFill>
                  <bgColor theme="0" tint="-0.24994659260841701"/>
                </patternFill>
              </fill>
            </x14:dxf>
          </x14:cfRule>
          <xm:sqref>E6:JI57</xm:sqref>
        </x14:conditionalFormatting>
        <x14:conditionalFormatting xmlns:xm="http://schemas.microsoft.com/office/excel/2006/main">
          <x14:cfRule type="expression" priority="564" id="{48B9FFCA-1A75-4F6D-A572-3BE95C7F8F48}">
            <xm:f>AND(E$2&gt;=Fériés!$E$5,E$2&lt;=Fériés!$F$5)</xm:f>
            <x14:dxf>
              <fill>
                <patternFill>
                  <bgColor theme="0" tint="-0.24994659260841701"/>
                </patternFill>
              </fill>
            </x14:dxf>
          </x14:cfRule>
          <x14:cfRule type="expression" priority="584" id="{4C562A23-6FF2-4516-A561-23D48C2E7689}">
            <xm:f>AND(E$2&gt;=Fériés!$E$4,E$2&lt;=Fériés!$F$4)</xm:f>
            <x14:dxf>
              <fill>
                <patternFill>
                  <bgColor theme="0" tint="-0.24994659260841701"/>
                </patternFill>
              </fill>
            </x14:dxf>
          </x14:cfRule>
          <x14:cfRule type="expression" priority="604" id="{D841D804-0A95-492D-B4E8-D3A5AD4D684F}">
            <xm:f>AND(E$2&gt;=Fériés!$E$3,E$2&lt;=Fériés!$F$3)</xm:f>
            <x14:dxf>
              <fill>
                <patternFill>
                  <bgColor theme="0" tint="-0.24994659260841701"/>
                </patternFill>
              </fill>
            </x14:dxf>
          </x14:cfRule>
          <x14:cfRule type="expression" priority="605" id="{B539A7C8-0105-4C85-8DAB-653D58D356BA}">
            <xm:f>AND(E$2&gt;=Fériés!$E$2,E$2&lt;=Fériés!$F$2)</xm:f>
            <x14:dxf>
              <fill>
                <patternFill>
                  <bgColor theme="0" tint="-0.24994659260841701"/>
                </patternFill>
              </fill>
            </x14:dxf>
          </x14:cfRule>
          <xm:sqref>E6:JI57</xm:sqref>
        </x14:conditionalFormatting>
        <x14:conditionalFormatting xmlns:xm="http://schemas.microsoft.com/office/excel/2006/main">
          <x14:cfRule type="expression" priority="539" id="{DB2D1353-8A5F-4CEC-9164-593BB148ADE7}">
            <xm:f>AND(E$2&gt;=Fériés!$E$13,E$2&lt;=Fériés!$F$13)</xm:f>
            <x14:dxf>
              <fill>
                <patternFill>
                  <bgColor theme="0" tint="-0.24994659260841701"/>
                </patternFill>
              </fill>
            </x14:dxf>
          </x14:cfRule>
          <x14:cfRule type="expression" priority="540" id="{E874E6AF-93FC-49D6-937C-A5EAA13087BE}">
            <xm:f>AND(E$2&gt;=Fériés!$E$12,E$2&lt;=Fériés!$F$12)</xm:f>
            <x14:dxf>
              <fill>
                <patternFill>
                  <bgColor theme="0" tint="-0.24994659260841701"/>
                </patternFill>
              </fill>
            </x14:dxf>
          </x14:cfRule>
          <x14:cfRule type="expression" priority="541" id="{BB783C85-57DE-477A-8B0B-E679173271A9}">
            <xm:f>AND(E$2&gt;=Fériés!$E$11,E$2&lt;=Fériés!$F$11)</xm:f>
            <x14:dxf>
              <fill>
                <patternFill>
                  <bgColor theme="0" tint="-0.24994659260841701"/>
                </patternFill>
              </fill>
            </x14:dxf>
          </x14:cfRule>
          <x14:cfRule type="expression" priority="549" id="{889E2867-5774-44F1-9BDE-AFA3BA3A47C0}">
            <xm:f>AND(E$2&gt;=Fériés!$E$10,E$2&lt;=Fériés!$F$10)</xm:f>
            <x14:dxf>
              <fill>
                <patternFill>
                  <bgColor theme="0" tint="-0.24994659260841701"/>
                </patternFill>
              </fill>
            </x14:dxf>
          </x14:cfRule>
          <x14:cfRule type="expression" priority="550" id="{8E001DDC-55C2-43D4-B0B0-03586A35D20C}">
            <xm:f>AND(E$2&gt;=Fériés!$E$9,E$2&lt;=Fériés!$F$9)</xm:f>
            <x14:dxf>
              <fill>
                <patternFill>
                  <bgColor theme="0" tint="-0.24994659260841701"/>
                </patternFill>
              </fill>
            </x14:dxf>
          </x14:cfRule>
          <x14:cfRule type="expression" priority="551" id="{53F2B953-599D-4121-B886-77372944B0EA}">
            <xm:f>AND(E$2&gt;=Fériés!$E$8,E$2&lt;=Fériés!$F$8)</xm:f>
            <x14:dxf>
              <fill>
                <patternFill>
                  <bgColor theme="0" tint="-0.24994659260841701"/>
                </patternFill>
              </fill>
            </x14:dxf>
          </x14:cfRule>
          <x14:cfRule type="expression" priority="560" id="{8B265E50-115F-465C-B7C2-EBF40CF0B2A2}">
            <xm:f>AND(E$2&gt;=Fériés!$E$7,E$2&lt;=Fériés!$F$7)</xm:f>
            <x14:dxf>
              <fill>
                <patternFill>
                  <bgColor theme="0" tint="-0.24994659260841701"/>
                </patternFill>
              </fill>
            </x14:dxf>
          </x14:cfRule>
          <x14:cfRule type="expression" priority="562" id="{E70937F0-68D0-4399-B896-E49DE9B745DC}">
            <xm:f>AND(E$2&gt;=Fériés!$E$6,E$2&lt;=Fériés!$F$6)</xm:f>
            <x14:dxf>
              <fill>
                <patternFill>
                  <bgColor theme="0" tint="-0.24994659260841701"/>
                </patternFill>
              </fill>
            </x14:dxf>
          </x14:cfRule>
          <xm:sqref>E6:JI57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Langue!$B$15:$B$33</xm:f>
          </x14:formula1>
          <xm:sqref>B15:B57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105"/>
  <sheetViews>
    <sheetView zoomScale="70" zoomScaleNormal="70" workbookViewId="0">
      <pane xSplit="6" ySplit="5" topLeftCell="G15" activePane="bottomRight" state="frozen"/>
      <selection pane="topRight" activeCell="G1" sqref="G1"/>
      <selection pane="bottomLeft" activeCell="A6" sqref="A6"/>
      <selection pane="bottomRight" activeCell="B67" sqref="B67"/>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44.25" x14ac:dyDescent="0.2">
      <c r="A1" s="99" t="s">
        <v>0</v>
      </c>
      <c r="B1" s="4"/>
      <c r="C1" s="61"/>
      <c r="D1" s="61"/>
      <c r="E1" s="4"/>
      <c r="F1" s="4"/>
      <c r="G1" s="69">
        <f>G2</f>
        <v>43101</v>
      </c>
      <c r="H1" s="39" t="str">
        <f>IF(MONTH(G2)&lt;&gt;MONTH(H2),TEXT(H2,"mm.aa"),"")</f>
        <v/>
      </c>
      <c r="I1" s="39" t="str">
        <f t="shared" ref="I1:BT1" si="0">IF(MONTH(H2)&lt;&gt;MONTH(I2),TEXT(I2,"mm.aa"),"")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02.18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03.18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04.18</v>
      </c>
      <c r="BU1" s="39" t="str">
        <f t="shared" ref="BU1:EF1" si="1">IF(MONTH(BT2)&lt;&gt;MONTH(BU2),TEXT(BU2,"mm.aa"),"")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05.18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06.18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IF(MONTH(EF2)&lt;&gt;MONTH(EG2),TEXT(EG2,"mm.aa"),"")</f>
        <v>07.18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08.18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09.18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IF(MONTH(GR2)&lt;&gt;MONTH(GS2),TEXT(GS2,"mm.aa"),"")</f>
        <v/>
      </c>
      <c r="GT1" s="39" t="str">
        <f t="shared" si="3"/>
        <v>10.18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11.18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12.18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IF(MONTH(JD2)&lt;&gt;MONTH(JE2),TEXT(JE2,"mm.aa"),"")</f>
        <v/>
      </c>
      <c r="JF1" s="39" t="str">
        <f t="shared" si="4"/>
        <v/>
      </c>
      <c r="JG1" s="39" t="str">
        <f t="shared" si="4"/>
        <v/>
      </c>
      <c r="JH1" s="39" t="str">
        <f t="shared" si="4"/>
        <v>01.19</v>
      </c>
      <c r="JI1" s="39" t="str">
        <f t="shared" si="4"/>
        <v/>
      </c>
      <c r="JJ1" s="39" t="str">
        <f t="shared" si="4"/>
        <v/>
      </c>
      <c r="JK1" s="39" t="str">
        <f t="shared" si="4"/>
        <v/>
      </c>
    </row>
    <row r="2" spans="1:286" s="65" customFormat="1" ht="54.75" hidden="1" x14ac:dyDescent="0.2">
      <c r="A2" s="100"/>
      <c r="B2" s="61"/>
      <c r="C2" s="61"/>
      <c r="D2" s="61"/>
      <c r="E2" s="61"/>
      <c r="F2" s="61"/>
      <c r="G2" s="64">
        <f>B65</f>
        <v>43101</v>
      </c>
      <c r="H2" s="64">
        <f t="shared" ref="H2:BS2" si="5">IF(G4="V",G2+3,G2+1)</f>
        <v>43102</v>
      </c>
      <c r="I2" s="64">
        <f>IF(H4="V",H2+3,H2+1)</f>
        <v>43103</v>
      </c>
      <c r="J2" s="64">
        <f t="shared" si="5"/>
        <v>43104</v>
      </c>
      <c r="K2" s="64">
        <f t="shared" si="5"/>
        <v>43105</v>
      </c>
      <c r="L2" s="64">
        <f t="shared" si="5"/>
        <v>43108</v>
      </c>
      <c r="M2" s="64">
        <f t="shared" si="5"/>
        <v>43109</v>
      </c>
      <c r="N2" s="64">
        <f t="shared" si="5"/>
        <v>43110</v>
      </c>
      <c r="O2" s="64">
        <f t="shared" si="5"/>
        <v>43111</v>
      </c>
      <c r="P2" s="64">
        <f t="shared" si="5"/>
        <v>43112</v>
      </c>
      <c r="Q2" s="64">
        <f t="shared" si="5"/>
        <v>43115</v>
      </c>
      <c r="R2" s="64">
        <f t="shared" si="5"/>
        <v>43116</v>
      </c>
      <c r="S2" s="64">
        <f t="shared" si="5"/>
        <v>43117</v>
      </c>
      <c r="T2" s="64">
        <f t="shared" si="5"/>
        <v>43118</v>
      </c>
      <c r="U2" s="64">
        <f t="shared" si="5"/>
        <v>43119</v>
      </c>
      <c r="V2" s="64">
        <f t="shared" si="5"/>
        <v>43122</v>
      </c>
      <c r="W2" s="64">
        <f t="shared" si="5"/>
        <v>43123</v>
      </c>
      <c r="X2" s="64">
        <f t="shared" si="5"/>
        <v>43124</v>
      </c>
      <c r="Y2" s="64">
        <f t="shared" si="5"/>
        <v>43125</v>
      </c>
      <c r="Z2" s="64">
        <f t="shared" si="5"/>
        <v>43126</v>
      </c>
      <c r="AA2" s="64">
        <f t="shared" si="5"/>
        <v>43129</v>
      </c>
      <c r="AB2" s="64">
        <f t="shared" si="5"/>
        <v>43130</v>
      </c>
      <c r="AC2" s="64">
        <f t="shared" si="5"/>
        <v>43131</v>
      </c>
      <c r="AD2" s="64">
        <f t="shared" si="5"/>
        <v>43132</v>
      </c>
      <c r="AE2" s="64">
        <f t="shared" si="5"/>
        <v>43133</v>
      </c>
      <c r="AF2" s="64">
        <f t="shared" si="5"/>
        <v>43136</v>
      </c>
      <c r="AG2" s="64">
        <f t="shared" si="5"/>
        <v>43137</v>
      </c>
      <c r="AH2" s="64">
        <f t="shared" si="5"/>
        <v>43138</v>
      </c>
      <c r="AI2" s="64">
        <f t="shared" si="5"/>
        <v>43139</v>
      </c>
      <c r="AJ2" s="64">
        <f t="shared" si="5"/>
        <v>43140</v>
      </c>
      <c r="AK2" s="64">
        <f t="shared" si="5"/>
        <v>43143</v>
      </c>
      <c r="AL2" s="64">
        <f t="shared" si="5"/>
        <v>43144</v>
      </c>
      <c r="AM2" s="64">
        <f t="shared" si="5"/>
        <v>43145</v>
      </c>
      <c r="AN2" s="64">
        <f t="shared" si="5"/>
        <v>43146</v>
      </c>
      <c r="AO2" s="64">
        <f t="shared" si="5"/>
        <v>43147</v>
      </c>
      <c r="AP2" s="64">
        <f t="shared" si="5"/>
        <v>43150</v>
      </c>
      <c r="AQ2" s="64">
        <f t="shared" si="5"/>
        <v>43151</v>
      </c>
      <c r="AR2" s="64">
        <f t="shared" si="5"/>
        <v>43152</v>
      </c>
      <c r="AS2" s="64">
        <f t="shared" si="5"/>
        <v>43153</v>
      </c>
      <c r="AT2" s="64">
        <f t="shared" si="5"/>
        <v>43154</v>
      </c>
      <c r="AU2" s="64">
        <f t="shared" si="5"/>
        <v>43157</v>
      </c>
      <c r="AV2" s="64">
        <f t="shared" si="5"/>
        <v>43158</v>
      </c>
      <c r="AW2" s="64">
        <f t="shared" si="5"/>
        <v>43159</v>
      </c>
      <c r="AX2" s="64">
        <f t="shared" si="5"/>
        <v>43160</v>
      </c>
      <c r="AY2" s="64">
        <f t="shared" si="5"/>
        <v>43161</v>
      </c>
      <c r="AZ2" s="64">
        <f t="shared" si="5"/>
        <v>43164</v>
      </c>
      <c r="BA2" s="64">
        <f t="shared" si="5"/>
        <v>43165</v>
      </c>
      <c r="BB2" s="64">
        <f t="shared" si="5"/>
        <v>43166</v>
      </c>
      <c r="BC2" s="64">
        <f t="shared" si="5"/>
        <v>43167</v>
      </c>
      <c r="BD2" s="64">
        <f t="shared" si="5"/>
        <v>43168</v>
      </c>
      <c r="BE2" s="64">
        <f t="shared" si="5"/>
        <v>43171</v>
      </c>
      <c r="BF2" s="64">
        <f t="shared" si="5"/>
        <v>43172</v>
      </c>
      <c r="BG2" s="64">
        <f t="shared" si="5"/>
        <v>43173</v>
      </c>
      <c r="BH2" s="64">
        <f t="shared" si="5"/>
        <v>43174</v>
      </c>
      <c r="BI2" s="64">
        <f t="shared" si="5"/>
        <v>43175</v>
      </c>
      <c r="BJ2" s="64">
        <f t="shared" si="5"/>
        <v>43178</v>
      </c>
      <c r="BK2" s="64">
        <f t="shared" si="5"/>
        <v>43179</v>
      </c>
      <c r="BL2" s="64">
        <f t="shared" si="5"/>
        <v>43180</v>
      </c>
      <c r="BM2" s="64">
        <f t="shared" si="5"/>
        <v>43181</v>
      </c>
      <c r="BN2" s="64">
        <f t="shared" si="5"/>
        <v>43182</v>
      </c>
      <c r="BO2" s="64">
        <f t="shared" si="5"/>
        <v>43185</v>
      </c>
      <c r="BP2" s="64">
        <f t="shared" si="5"/>
        <v>43186</v>
      </c>
      <c r="BQ2" s="64">
        <f t="shared" si="5"/>
        <v>43187</v>
      </c>
      <c r="BR2" s="64">
        <f t="shared" si="5"/>
        <v>43188</v>
      </c>
      <c r="BS2" s="64">
        <f t="shared" si="5"/>
        <v>43189</v>
      </c>
      <c r="BT2" s="64">
        <f t="shared" ref="BT2:EE2" si="6">IF(BS4="V",BS2+3,BS2+1)</f>
        <v>43192</v>
      </c>
      <c r="BU2" s="64">
        <f t="shared" si="6"/>
        <v>43193</v>
      </c>
      <c r="BV2" s="64">
        <f t="shared" si="6"/>
        <v>43194</v>
      </c>
      <c r="BW2" s="64">
        <f t="shared" si="6"/>
        <v>43195</v>
      </c>
      <c r="BX2" s="64">
        <f t="shared" si="6"/>
        <v>43196</v>
      </c>
      <c r="BY2" s="64">
        <f t="shared" si="6"/>
        <v>43199</v>
      </c>
      <c r="BZ2" s="64">
        <f t="shared" si="6"/>
        <v>43200</v>
      </c>
      <c r="CA2" s="64">
        <f t="shared" si="6"/>
        <v>43201</v>
      </c>
      <c r="CB2" s="64">
        <f t="shared" si="6"/>
        <v>43202</v>
      </c>
      <c r="CC2" s="64">
        <f t="shared" si="6"/>
        <v>43203</v>
      </c>
      <c r="CD2" s="64">
        <f t="shared" si="6"/>
        <v>43206</v>
      </c>
      <c r="CE2" s="64">
        <f t="shared" si="6"/>
        <v>43207</v>
      </c>
      <c r="CF2" s="64">
        <f t="shared" si="6"/>
        <v>43208</v>
      </c>
      <c r="CG2" s="64">
        <f t="shared" si="6"/>
        <v>43209</v>
      </c>
      <c r="CH2" s="64">
        <f t="shared" si="6"/>
        <v>43210</v>
      </c>
      <c r="CI2" s="64">
        <f t="shared" si="6"/>
        <v>43213</v>
      </c>
      <c r="CJ2" s="64">
        <f t="shared" si="6"/>
        <v>43214</v>
      </c>
      <c r="CK2" s="64">
        <f t="shared" si="6"/>
        <v>43215</v>
      </c>
      <c r="CL2" s="64">
        <f t="shared" si="6"/>
        <v>43216</v>
      </c>
      <c r="CM2" s="64">
        <f t="shared" si="6"/>
        <v>43217</v>
      </c>
      <c r="CN2" s="64">
        <f t="shared" si="6"/>
        <v>43220</v>
      </c>
      <c r="CO2" s="64">
        <f t="shared" si="6"/>
        <v>43221</v>
      </c>
      <c r="CP2" s="64">
        <f t="shared" si="6"/>
        <v>43222</v>
      </c>
      <c r="CQ2" s="64">
        <f t="shared" si="6"/>
        <v>43223</v>
      </c>
      <c r="CR2" s="64">
        <f t="shared" si="6"/>
        <v>43224</v>
      </c>
      <c r="CS2" s="64">
        <f t="shared" si="6"/>
        <v>43227</v>
      </c>
      <c r="CT2" s="64">
        <f t="shared" si="6"/>
        <v>43228</v>
      </c>
      <c r="CU2" s="64">
        <f t="shared" si="6"/>
        <v>43229</v>
      </c>
      <c r="CV2" s="64">
        <f t="shared" si="6"/>
        <v>43230</v>
      </c>
      <c r="CW2" s="64">
        <f t="shared" si="6"/>
        <v>43231</v>
      </c>
      <c r="CX2" s="64">
        <f t="shared" si="6"/>
        <v>43234</v>
      </c>
      <c r="CY2" s="64">
        <f t="shared" si="6"/>
        <v>43235</v>
      </c>
      <c r="CZ2" s="64">
        <f t="shared" si="6"/>
        <v>43236</v>
      </c>
      <c r="DA2" s="64">
        <f t="shared" si="6"/>
        <v>43237</v>
      </c>
      <c r="DB2" s="64">
        <f t="shared" si="6"/>
        <v>43238</v>
      </c>
      <c r="DC2" s="64">
        <f t="shared" si="6"/>
        <v>43241</v>
      </c>
      <c r="DD2" s="64">
        <f t="shared" si="6"/>
        <v>43242</v>
      </c>
      <c r="DE2" s="64">
        <f t="shared" si="6"/>
        <v>43243</v>
      </c>
      <c r="DF2" s="64">
        <f t="shared" si="6"/>
        <v>43244</v>
      </c>
      <c r="DG2" s="64">
        <f t="shared" si="6"/>
        <v>43245</v>
      </c>
      <c r="DH2" s="64">
        <f t="shared" si="6"/>
        <v>43248</v>
      </c>
      <c r="DI2" s="64">
        <f t="shared" si="6"/>
        <v>43249</v>
      </c>
      <c r="DJ2" s="64">
        <f t="shared" si="6"/>
        <v>43250</v>
      </c>
      <c r="DK2" s="64">
        <f t="shared" si="6"/>
        <v>43251</v>
      </c>
      <c r="DL2" s="64">
        <f t="shared" si="6"/>
        <v>43252</v>
      </c>
      <c r="DM2" s="64">
        <f t="shared" si="6"/>
        <v>43255</v>
      </c>
      <c r="DN2" s="64">
        <f t="shared" si="6"/>
        <v>43256</v>
      </c>
      <c r="DO2" s="64">
        <f t="shared" si="6"/>
        <v>43257</v>
      </c>
      <c r="DP2" s="64">
        <f t="shared" si="6"/>
        <v>43258</v>
      </c>
      <c r="DQ2" s="64">
        <f t="shared" si="6"/>
        <v>43259</v>
      </c>
      <c r="DR2" s="64">
        <f t="shared" si="6"/>
        <v>43262</v>
      </c>
      <c r="DS2" s="64">
        <f t="shared" si="6"/>
        <v>43263</v>
      </c>
      <c r="DT2" s="64">
        <f t="shared" si="6"/>
        <v>43264</v>
      </c>
      <c r="DU2" s="64">
        <f t="shared" si="6"/>
        <v>43265</v>
      </c>
      <c r="DV2" s="64">
        <f t="shared" si="6"/>
        <v>43266</v>
      </c>
      <c r="DW2" s="64">
        <f t="shared" si="6"/>
        <v>43269</v>
      </c>
      <c r="DX2" s="64">
        <f t="shared" si="6"/>
        <v>43270</v>
      </c>
      <c r="DY2" s="64">
        <f t="shared" si="6"/>
        <v>43271</v>
      </c>
      <c r="DZ2" s="64">
        <f t="shared" si="6"/>
        <v>43272</v>
      </c>
      <c r="EA2" s="64">
        <f t="shared" si="6"/>
        <v>43273</v>
      </c>
      <c r="EB2" s="64">
        <f t="shared" si="6"/>
        <v>43276</v>
      </c>
      <c r="EC2" s="64">
        <f t="shared" si="6"/>
        <v>43277</v>
      </c>
      <c r="ED2" s="64">
        <f t="shared" si="6"/>
        <v>43278</v>
      </c>
      <c r="EE2" s="64">
        <f t="shared" si="6"/>
        <v>43279</v>
      </c>
      <c r="EF2" s="64">
        <f t="shared" ref="EF2:GQ2" si="7">IF(EE4="V",EE2+3,EE2+1)</f>
        <v>43280</v>
      </c>
      <c r="EG2" s="64">
        <f t="shared" si="7"/>
        <v>43283</v>
      </c>
      <c r="EH2" s="64">
        <f t="shared" si="7"/>
        <v>43284</v>
      </c>
      <c r="EI2" s="64">
        <f t="shared" si="7"/>
        <v>43285</v>
      </c>
      <c r="EJ2" s="64">
        <f t="shared" si="7"/>
        <v>43286</v>
      </c>
      <c r="EK2" s="64">
        <f t="shared" si="7"/>
        <v>43287</v>
      </c>
      <c r="EL2" s="64">
        <f t="shared" si="7"/>
        <v>43290</v>
      </c>
      <c r="EM2" s="64">
        <f t="shared" si="7"/>
        <v>43291</v>
      </c>
      <c r="EN2" s="64">
        <f t="shared" si="7"/>
        <v>43292</v>
      </c>
      <c r="EO2" s="64">
        <f t="shared" si="7"/>
        <v>43293</v>
      </c>
      <c r="EP2" s="64">
        <f t="shared" si="7"/>
        <v>43294</v>
      </c>
      <c r="EQ2" s="64">
        <f t="shared" si="7"/>
        <v>43297</v>
      </c>
      <c r="ER2" s="64">
        <f t="shared" si="7"/>
        <v>43298</v>
      </c>
      <c r="ES2" s="64">
        <f t="shared" si="7"/>
        <v>43299</v>
      </c>
      <c r="ET2" s="64">
        <f t="shared" si="7"/>
        <v>43300</v>
      </c>
      <c r="EU2" s="64">
        <f t="shared" si="7"/>
        <v>43301</v>
      </c>
      <c r="EV2" s="64">
        <f t="shared" si="7"/>
        <v>43304</v>
      </c>
      <c r="EW2" s="64">
        <f t="shared" si="7"/>
        <v>43305</v>
      </c>
      <c r="EX2" s="64">
        <f t="shared" si="7"/>
        <v>43306</v>
      </c>
      <c r="EY2" s="64">
        <f t="shared" si="7"/>
        <v>43307</v>
      </c>
      <c r="EZ2" s="64">
        <f t="shared" si="7"/>
        <v>43308</v>
      </c>
      <c r="FA2" s="64">
        <f t="shared" si="7"/>
        <v>43311</v>
      </c>
      <c r="FB2" s="64">
        <f t="shared" si="7"/>
        <v>43312</v>
      </c>
      <c r="FC2" s="64">
        <f t="shared" si="7"/>
        <v>43313</v>
      </c>
      <c r="FD2" s="64">
        <f t="shared" si="7"/>
        <v>43314</v>
      </c>
      <c r="FE2" s="64">
        <f t="shared" si="7"/>
        <v>43315</v>
      </c>
      <c r="FF2" s="64">
        <f t="shared" si="7"/>
        <v>43318</v>
      </c>
      <c r="FG2" s="64">
        <f t="shared" si="7"/>
        <v>43319</v>
      </c>
      <c r="FH2" s="64">
        <f t="shared" si="7"/>
        <v>43320</v>
      </c>
      <c r="FI2" s="64">
        <f t="shared" si="7"/>
        <v>43321</v>
      </c>
      <c r="FJ2" s="64">
        <f t="shared" si="7"/>
        <v>43322</v>
      </c>
      <c r="FK2" s="64">
        <f t="shared" si="7"/>
        <v>43325</v>
      </c>
      <c r="FL2" s="64">
        <f t="shared" si="7"/>
        <v>43326</v>
      </c>
      <c r="FM2" s="64">
        <f t="shared" si="7"/>
        <v>43327</v>
      </c>
      <c r="FN2" s="64">
        <f t="shared" si="7"/>
        <v>43328</v>
      </c>
      <c r="FO2" s="64">
        <f t="shared" si="7"/>
        <v>43329</v>
      </c>
      <c r="FP2" s="64">
        <f t="shared" si="7"/>
        <v>43332</v>
      </c>
      <c r="FQ2" s="64">
        <f t="shared" si="7"/>
        <v>43333</v>
      </c>
      <c r="FR2" s="64">
        <f t="shared" si="7"/>
        <v>43334</v>
      </c>
      <c r="FS2" s="64">
        <f t="shared" si="7"/>
        <v>43335</v>
      </c>
      <c r="FT2" s="64">
        <f t="shared" si="7"/>
        <v>43336</v>
      </c>
      <c r="FU2" s="64">
        <f t="shared" si="7"/>
        <v>43339</v>
      </c>
      <c r="FV2" s="64">
        <f t="shared" si="7"/>
        <v>43340</v>
      </c>
      <c r="FW2" s="64">
        <f t="shared" si="7"/>
        <v>43341</v>
      </c>
      <c r="FX2" s="64">
        <f t="shared" si="7"/>
        <v>43342</v>
      </c>
      <c r="FY2" s="64">
        <f t="shared" si="7"/>
        <v>43343</v>
      </c>
      <c r="FZ2" s="64">
        <f t="shared" si="7"/>
        <v>43346</v>
      </c>
      <c r="GA2" s="64">
        <f t="shared" si="7"/>
        <v>43347</v>
      </c>
      <c r="GB2" s="64">
        <f t="shared" si="7"/>
        <v>43348</v>
      </c>
      <c r="GC2" s="64">
        <f t="shared" si="7"/>
        <v>43349</v>
      </c>
      <c r="GD2" s="64">
        <f t="shared" si="7"/>
        <v>43350</v>
      </c>
      <c r="GE2" s="64">
        <f t="shared" si="7"/>
        <v>43353</v>
      </c>
      <c r="GF2" s="64">
        <f t="shared" si="7"/>
        <v>43354</v>
      </c>
      <c r="GG2" s="64">
        <f t="shared" si="7"/>
        <v>43355</v>
      </c>
      <c r="GH2" s="64">
        <f t="shared" si="7"/>
        <v>43356</v>
      </c>
      <c r="GI2" s="64">
        <f t="shared" si="7"/>
        <v>43357</v>
      </c>
      <c r="GJ2" s="64">
        <f t="shared" si="7"/>
        <v>43360</v>
      </c>
      <c r="GK2" s="64">
        <f t="shared" si="7"/>
        <v>43361</v>
      </c>
      <c r="GL2" s="64">
        <f t="shared" si="7"/>
        <v>43362</v>
      </c>
      <c r="GM2" s="64">
        <f t="shared" si="7"/>
        <v>43363</v>
      </c>
      <c r="GN2" s="64">
        <f t="shared" si="7"/>
        <v>43364</v>
      </c>
      <c r="GO2" s="64">
        <f t="shared" si="7"/>
        <v>43367</v>
      </c>
      <c r="GP2" s="64">
        <f t="shared" si="7"/>
        <v>43368</v>
      </c>
      <c r="GQ2" s="64">
        <f t="shared" si="7"/>
        <v>43369</v>
      </c>
      <c r="GR2" s="64">
        <f t="shared" ref="GR2:JC2" si="8">IF(GQ4="V",GQ2+3,GQ2+1)</f>
        <v>43370</v>
      </c>
      <c r="GS2" s="64">
        <f t="shared" si="8"/>
        <v>43371</v>
      </c>
      <c r="GT2" s="64">
        <f t="shared" si="8"/>
        <v>43374</v>
      </c>
      <c r="GU2" s="64">
        <f t="shared" si="8"/>
        <v>43375</v>
      </c>
      <c r="GV2" s="64">
        <f t="shared" si="8"/>
        <v>43376</v>
      </c>
      <c r="GW2" s="64">
        <f t="shared" si="8"/>
        <v>43377</v>
      </c>
      <c r="GX2" s="64">
        <f t="shared" si="8"/>
        <v>43378</v>
      </c>
      <c r="GY2" s="64">
        <f t="shared" si="8"/>
        <v>43381</v>
      </c>
      <c r="GZ2" s="64">
        <f t="shared" si="8"/>
        <v>43382</v>
      </c>
      <c r="HA2" s="64">
        <f t="shared" si="8"/>
        <v>43383</v>
      </c>
      <c r="HB2" s="64">
        <f t="shared" si="8"/>
        <v>43384</v>
      </c>
      <c r="HC2" s="64">
        <f t="shared" si="8"/>
        <v>43385</v>
      </c>
      <c r="HD2" s="64">
        <f t="shared" si="8"/>
        <v>43388</v>
      </c>
      <c r="HE2" s="64">
        <f t="shared" si="8"/>
        <v>43389</v>
      </c>
      <c r="HF2" s="64">
        <f t="shared" si="8"/>
        <v>43390</v>
      </c>
      <c r="HG2" s="64">
        <f t="shared" si="8"/>
        <v>43391</v>
      </c>
      <c r="HH2" s="64">
        <f t="shared" si="8"/>
        <v>43392</v>
      </c>
      <c r="HI2" s="64">
        <f t="shared" si="8"/>
        <v>43395</v>
      </c>
      <c r="HJ2" s="64">
        <f t="shared" si="8"/>
        <v>43396</v>
      </c>
      <c r="HK2" s="64">
        <f t="shared" si="8"/>
        <v>43397</v>
      </c>
      <c r="HL2" s="64">
        <f t="shared" si="8"/>
        <v>43398</v>
      </c>
      <c r="HM2" s="64">
        <f t="shared" si="8"/>
        <v>43399</v>
      </c>
      <c r="HN2" s="64">
        <f t="shared" si="8"/>
        <v>43402</v>
      </c>
      <c r="HO2" s="64">
        <f t="shared" si="8"/>
        <v>43403</v>
      </c>
      <c r="HP2" s="64">
        <f t="shared" si="8"/>
        <v>43404</v>
      </c>
      <c r="HQ2" s="64">
        <f t="shared" si="8"/>
        <v>43405</v>
      </c>
      <c r="HR2" s="64">
        <f t="shared" si="8"/>
        <v>43406</v>
      </c>
      <c r="HS2" s="64">
        <f t="shared" si="8"/>
        <v>43409</v>
      </c>
      <c r="HT2" s="64">
        <f t="shared" si="8"/>
        <v>43410</v>
      </c>
      <c r="HU2" s="64">
        <f t="shared" si="8"/>
        <v>43411</v>
      </c>
      <c r="HV2" s="64">
        <f t="shared" si="8"/>
        <v>43412</v>
      </c>
      <c r="HW2" s="64">
        <f t="shared" si="8"/>
        <v>43413</v>
      </c>
      <c r="HX2" s="64">
        <f t="shared" si="8"/>
        <v>43416</v>
      </c>
      <c r="HY2" s="64">
        <f t="shared" si="8"/>
        <v>43417</v>
      </c>
      <c r="HZ2" s="64">
        <f t="shared" si="8"/>
        <v>43418</v>
      </c>
      <c r="IA2" s="64">
        <f t="shared" si="8"/>
        <v>43419</v>
      </c>
      <c r="IB2" s="64">
        <f t="shared" si="8"/>
        <v>43420</v>
      </c>
      <c r="IC2" s="64">
        <f t="shared" si="8"/>
        <v>43423</v>
      </c>
      <c r="ID2" s="64">
        <f t="shared" si="8"/>
        <v>43424</v>
      </c>
      <c r="IE2" s="64">
        <f t="shared" si="8"/>
        <v>43425</v>
      </c>
      <c r="IF2" s="64">
        <f t="shared" si="8"/>
        <v>43426</v>
      </c>
      <c r="IG2" s="64">
        <f t="shared" si="8"/>
        <v>43427</v>
      </c>
      <c r="IH2" s="64">
        <f t="shared" si="8"/>
        <v>43430</v>
      </c>
      <c r="II2" s="64">
        <f t="shared" si="8"/>
        <v>43431</v>
      </c>
      <c r="IJ2" s="64">
        <f t="shared" si="8"/>
        <v>43432</v>
      </c>
      <c r="IK2" s="64">
        <f t="shared" si="8"/>
        <v>43433</v>
      </c>
      <c r="IL2" s="64">
        <f t="shared" si="8"/>
        <v>43434</v>
      </c>
      <c r="IM2" s="64">
        <f t="shared" si="8"/>
        <v>43437</v>
      </c>
      <c r="IN2" s="64">
        <f t="shared" si="8"/>
        <v>43438</v>
      </c>
      <c r="IO2" s="64">
        <f t="shared" si="8"/>
        <v>43439</v>
      </c>
      <c r="IP2" s="64">
        <f t="shared" si="8"/>
        <v>43440</v>
      </c>
      <c r="IQ2" s="64">
        <f t="shared" si="8"/>
        <v>43441</v>
      </c>
      <c r="IR2" s="64">
        <f t="shared" si="8"/>
        <v>43444</v>
      </c>
      <c r="IS2" s="64">
        <f t="shared" si="8"/>
        <v>43445</v>
      </c>
      <c r="IT2" s="64">
        <f t="shared" si="8"/>
        <v>43446</v>
      </c>
      <c r="IU2" s="64">
        <f t="shared" si="8"/>
        <v>43447</v>
      </c>
      <c r="IV2" s="64">
        <f t="shared" si="8"/>
        <v>43448</v>
      </c>
      <c r="IW2" s="64">
        <f t="shared" si="8"/>
        <v>43451</v>
      </c>
      <c r="IX2" s="64">
        <f t="shared" si="8"/>
        <v>43452</v>
      </c>
      <c r="IY2" s="64">
        <f t="shared" si="8"/>
        <v>43453</v>
      </c>
      <c r="IZ2" s="64">
        <f t="shared" si="8"/>
        <v>43454</v>
      </c>
      <c r="JA2" s="64">
        <f t="shared" si="8"/>
        <v>43455</v>
      </c>
      <c r="JB2" s="64">
        <f t="shared" si="8"/>
        <v>43458</v>
      </c>
      <c r="JC2" s="64">
        <f t="shared" si="8"/>
        <v>43459</v>
      </c>
      <c r="JD2" s="64">
        <f t="shared" ref="JD2:JK2" si="9">IF(JC4="V",JC2+3,JC2+1)</f>
        <v>43460</v>
      </c>
      <c r="JE2" s="64">
        <f t="shared" si="9"/>
        <v>43461</v>
      </c>
      <c r="JF2" s="64">
        <f t="shared" si="9"/>
        <v>43462</v>
      </c>
      <c r="JG2" s="64">
        <f t="shared" si="9"/>
        <v>43465</v>
      </c>
      <c r="JH2" s="64">
        <f t="shared" si="9"/>
        <v>43466</v>
      </c>
      <c r="JI2" s="64">
        <f t="shared" si="9"/>
        <v>43467</v>
      </c>
      <c r="JJ2" s="64">
        <f t="shared" si="9"/>
        <v>43468</v>
      </c>
      <c r="JK2" s="64">
        <f t="shared" si="9"/>
        <v>43469</v>
      </c>
    </row>
    <row r="3" spans="1:286" ht="15" customHeight="1" x14ac:dyDescent="0.2">
      <c r="A3" s="100"/>
      <c r="B3" s="104" t="str">
        <f>HLOOKUP($B$67,Tableau_traduction,2,FALSE)</f>
        <v>Tâches client</v>
      </c>
      <c r="C3" s="113" t="s">
        <v>55</v>
      </c>
      <c r="D3" s="114"/>
      <c r="E3" s="108" t="str">
        <f>HLOOKUP($B$67,Tableau_traduction,4,FALSE)</f>
        <v>Dates requises</v>
      </c>
      <c r="F3" s="104"/>
      <c r="G3" s="101">
        <f t="shared" ref="G3:BO3" si="10">WEEKNUM(G2,21)</f>
        <v>1</v>
      </c>
      <c r="H3" s="102"/>
      <c r="I3" s="102"/>
      <c r="J3" s="102"/>
      <c r="K3" s="103"/>
      <c r="L3" s="101">
        <f t="shared" si="10"/>
        <v>2</v>
      </c>
      <c r="M3" s="102"/>
      <c r="N3" s="102"/>
      <c r="O3" s="102"/>
      <c r="P3" s="103"/>
      <c r="Q3" s="101">
        <f t="shared" si="10"/>
        <v>3</v>
      </c>
      <c r="R3" s="102"/>
      <c r="S3" s="102"/>
      <c r="T3" s="102"/>
      <c r="U3" s="103"/>
      <c r="V3" s="101">
        <f t="shared" si="10"/>
        <v>4</v>
      </c>
      <c r="W3" s="102"/>
      <c r="X3" s="102"/>
      <c r="Y3" s="102"/>
      <c r="Z3" s="103"/>
      <c r="AA3" s="101">
        <f t="shared" si="10"/>
        <v>5</v>
      </c>
      <c r="AB3" s="102"/>
      <c r="AC3" s="102"/>
      <c r="AD3" s="102"/>
      <c r="AE3" s="103"/>
      <c r="AF3" s="101">
        <f t="shared" si="10"/>
        <v>6</v>
      </c>
      <c r="AG3" s="102"/>
      <c r="AH3" s="102"/>
      <c r="AI3" s="102"/>
      <c r="AJ3" s="103"/>
      <c r="AK3" s="101">
        <f t="shared" si="10"/>
        <v>7</v>
      </c>
      <c r="AL3" s="102"/>
      <c r="AM3" s="102"/>
      <c r="AN3" s="102"/>
      <c r="AO3" s="103"/>
      <c r="AP3" s="101">
        <f t="shared" si="10"/>
        <v>8</v>
      </c>
      <c r="AQ3" s="102"/>
      <c r="AR3" s="102"/>
      <c r="AS3" s="102"/>
      <c r="AT3" s="103"/>
      <c r="AU3" s="101">
        <f t="shared" si="10"/>
        <v>9</v>
      </c>
      <c r="AV3" s="102"/>
      <c r="AW3" s="102"/>
      <c r="AX3" s="102"/>
      <c r="AY3" s="103"/>
      <c r="AZ3" s="101">
        <f t="shared" si="10"/>
        <v>10</v>
      </c>
      <c r="BA3" s="102"/>
      <c r="BB3" s="102"/>
      <c r="BC3" s="102"/>
      <c r="BD3" s="103"/>
      <c r="BE3" s="101">
        <f t="shared" si="10"/>
        <v>11</v>
      </c>
      <c r="BF3" s="102"/>
      <c r="BG3" s="102"/>
      <c r="BH3" s="102"/>
      <c r="BI3" s="103"/>
      <c r="BJ3" s="101">
        <f t="shared" si="10"/>
        <v>12</v>
      </c>
      <c r="BK3" s="102"/>
      <c r="BL3" s="102"/>
      <c r="BM3" s="102"/>
      <c r="BN3" s="103"/>
      <c r="BO3" s="101">
        <f t="shared" si="10"/>
        <v>13</v>
      </c>
      <c r="BP3" s="102"/>
      <c r="BQ3" s="102"/>
      <c r="BR3" s="102"/>
      <c r="BS3" s="103"/>
      <c r="BT3" s="101">
        <f t="shared" ref="BT3:EB3" si="11">WEEKNUM(BT2,21)</f>
        <v>14</v>
      </c>
      <c r="BU3" s="102"/>
      <c r="BV3" s="102"/>
      <c r="BW3" s="102"/>
      <c r="BX3" s="103"/>
      <c r="BY3" s="101">
        <f t="shared" si="11"/>
        <v>15</v>
      </c>
      <c r="BZ3" s="102"/>
      <c r="CA3" s="102"/>
      <c r="CB3" s="102"/>
      <c r="CC3" s="103"/>
      <c r="CD3" s="101">
        <f t="shared" si="11"/>
        <v>16</v>
      </c>
      <c r="CE3" s="102"/>
      <c r="CF3" s="102"/>
      <c r="CG3" s="102"/>
      <c r="CH3" s="103"/>
      <c r="CI3" s="101">
        <f t="shared" si="11"/>
        <v>17</v>
      </c>
      <c r="CJ3" s="102"/>
      <c r="CK3" s="102"/>
      <c r="CL3" s="102"/>
      <c r="CM3" s="103"/>
      <c r="CN3" s="101">
        <f t="shared" si="11"/>
        <v>18</v>
      </c>
      <c r="CO3" s="102"/>
      <c r="CP3" s="102"/>
      <c r="CQ3" s="102"/>
      <c r="CR3" s="103"/>
      <c r="CS3" s="101">
        <f t="shared" si="11"/>
        <v>19</v>
      </c>
      <c r="CT3" s="102"/>
      <c r="CU3" s="102"/>
      <c r="CV3" s="102"/>
      <c r="CW3" s="103"/>
      <c r="CX3" s="101">
        <f t="shared" si="11"/>
        <v>20</v>
      </c>
      <c r="CY3" s="102"/>
      <c r="CZ3" s="102"/>
      <c r="DA3" s="102"/>
      <c r="DB3" s="103"/>
      <c r="DC3" s="101">
        <f t="shared" si="11"/>
        <v>21</v>
      </c>
      <c r="DD3" s="102"/>
      <c r="DE3" s="102"/>
      <c r="DF3" s="102"/>
      <c r="DG3" s="103"/>
      <c r="DH3" s="101">
        <f t="shared" si="11"/>
        <v>22</v>
      </c>
      <c r="DI3" s="102"/>
      <c r="DJ3" s="102"/>
      <c r="DK3" s="102"/>
      <c r="DL3" s="103"/>
      <c r="DM3" s="101">
        <f t="shared" si="11"/>
        <v>23</v>
      </c>
      <c r="DN3" s="102"/>
      <c r="DO3" s="102"/>
      <c r="DP3" s="102"/>
      <c r="DQ3" s="103"/>
      <c r="DR3" s="101">
        <f t="shared" si="11"/>
        <v>24</v>
      </c>
      <c r="DS3" s="102"/>
      <c r="DT3" s="102"/>
      <c r="DU3" s="102"/>
      <c r="DV3" s="103"/>
      <c r="DW3" s="101">
        <f t="shared" si="11"/>
        <v>25</v>
      </c>
      <c r="DX3" s="102"/>
      <c r="DY3" s="102"/>
      <c r="DZ3" s="102"/>
      <c r="EA3" s="103"/>
      <c r="EB3" s="101">
        <f t="shared" si="11"/>
        <v>26</v>
      </c>
      <c r="EC3" s="102"/>
      <c r="ED3" s="102"/>
      <c r="EE3" s="102"/>
      <c r="EF3" s="103"/>
      <c r="EG3" s="101">
        <f t="shared" ref="EG3:GO3" si="12">WEEKNUM(EG2,21)</f>
        <v>27</v>
      </c>
      <c r="EH3" s="102"/>
      <c r="EI3" s="102"/>
      <c r="EJ3" s="102"/>
      <c r="EK3" s="103"/>
      <c r="EL3" s="101">
        <f t="shared" si="12"/>
        <v>28</v>
      </c>
      <c r="EM3" s="102"/>
      <c r="EN3" s="102"/>
      <c r="EO3" s="102"/>
      <c r="EP3" s="103"/>
      <c r="EQ3" s="101">
        <f t="shared" si="12"/>
        <v>29</v>
      </c>
      <c r="ER3" s="102"/>
      <c r="ES3" s="102"/>
      <c r="ET3" s="102"/>
      <c r="EU3" s="103"/>
      <c r="EV3" s="101">
        <f t="shared" si="12"/>
        <v>30</v>
      </c>
      <c r="EW3" s="102"/>
      <c r="EX3" s="102"/>
      <c r="EY3" s="102"/>
      <c r="EZ3" s="103"/>
      <c r="FA3" s="101">
        <f t="shared" si="12"/>
        <v>31</v>
      </c>
      <c r="FB3" s="102"/>
      <c r="FC3" s="102"/>
      <c r="FD3" s="102"/>
      <c r="FE3" s="103"/>
      <c r="FF3" s="101">
        <f t="shared" si="12"/>
        <v>32</v>
      </c>
      <c r="FG3" s="102"/>
      <c r="FH3" s="102"/>
      <c r="FI3" s="102"/>
      <c r="FJ3" s="103"/>
      <c r="FK3" s="101">
        <f t="shared" si="12"/>
        <v>33</v>
      </c>
      <c r="FL3" s="102"/>
      <c r="FM3" s="102"/>
      <c r="FN3" s="102"/>
      <c r="FO3" s="103"/>
      <c r="FP3" s="101">
        <f t="shared" si="12"/>
        <v>34</v>
      </c>
      <c r="FQ3" s="102"/>
      <c r="FR3" s="102"/>
      <c r="FS3" s="102"/>
      <c r="FT3" s="103"/>
      <c r="FU3" s="101">
        <f t="shared" si="12"/>
        <v>35</v>
      </c>
      <c r="FV3" s="102"/>
      <c r="FW3" s="102"/>
      <c r="FX3" s="102"/>
      <c r="FY3" s="103"/>
      <c r="FZ3" s="101">
        <f t="shared" si="12"/>
        <v>36</v>
      </c>
      <c r="GA3" s="102"/>
      <c r="GB3" s="102"/>
      <c r="GC3" s="102"/>
      <c r="GD3" s="103"/>
      <c r="GE3" s="101">
        <f t="shared" si="12"/>
        <v>37</v>
      </c>
      <c r="GF3" s="102"/>
      <c r="GG3" s="102"/>
      <c r="GH3" s="102"/>
      <c r="GI3" s="103"/>
      <c r="GJ3" s="101">
        <f t="shared" si="12"/>
        <v>38</v>
      </c>
      <c r="GK3" s="102"/>
      <c r="GL3" s="102"/>
      <c r="GM3" s="102"/>
      <c r="GN3" s="103"/>
      <c r="GO3" s="101">
        <f t="shared" si="12"/>
        <v>39</v>
      </c>
      <c r="GP3" s="102"/>
      <c r="GQ3" s="102"/>
      <c r="GR3" s="102"/>
      <c r="GS3" s="103"/>
      <c r="GT3" s="101">
        <f t="shared" ref="GT3:JB3" si="13">WEEKNUM(GT2,21)</f>
        <v>40</v>
      </c>
      <c r="GU3" s="102"/>
      <c r="GV3" s="102"/>
      <c r="GW3" s="102"/>
      <c r="GX3" s="103"/>
      <c r="GY3" s="101">
        <f t="shared" si="13"/>
        <v>41</v>
      </c>
      <c r="GZ3" s="102"/>
      <c r="HA3" s="102"/>
      <c r="HB3" s="102"/>
      <c r="HC3" s="103"/>
      <c r="HD3" s="101">
        <f t="shared" si="13"/>
        <v>42</v>
      </c>
      <c r="HE3" s="102"/>
      <c r="HF3" s="102"/>
      <c r="HG3" s="102"/>
      <c r="HH3" s="103"/>
      <c r="HI3" s="101">
        <f t="shared" si="13"/>
        <v>43</v>
      </c>
      <c r="HJ3" s="102"/>
      <c r="HK3" s="102"/>
      <c r="HL3" s="102"/>
      <c r="HM3" s="103"/>
      <c r="HN3" s="101">
        <f t="shared" si="13"/>
        <v>44</v>
      </c>
      <c r="HO3" s="102"/>
      <c r="HP3" s="102"/>
      <c r="HQ3" s="102"/>
      <c r="HR3" s="103"/>
      <c r="HS3" s="101">
        <f t="shared" si="13"/>
        <v>45</v>
      </c>
      <c r="HT3" s="102"/>
      <c r="HU3" s="102"/>
      <c r="HV3" s="102"/>
      <c r="HW3" s="103"/>
      <c r="HX3" s="101">
        <f t="shared" si="13"/>
        <v>46</v>
      </c>
      <c r="HY3" s="102"/>
      <c r="HZ3" s="102"/>
      <c r="IA3" s="102"/>
      <c r="IB3" s="103"/>
      <c r="IC3" s="101">
        <f t="shared" si="13"/>
        <v>47</v>
      </c>
      <c r="ID3" s="102"/>
      <c r="IE3" s="102"/>
      <c r="IF3" s="102"/>
      <c r="IG3" s="103"/>
      <c r="IH3" s="101">
        <f t="shared" si="13"/>
        <v>48</v>
      </c>
      <c r="II3" s="102"/>
      <c r="IJ3" s="102"/>
      <c r="IK3" s="102"/>
      <c r="IL3" s="103"/>
      <c r="IM3" s="101">
        <f t="shared" si="13"/>
        <v>49</v>
      </c>
      <c r="IN3" s="102"/>
      <c r="IO3" s="102"/>
      <c r="IP3" s="102"/>
      <c r="IQ3" s="103"/>
      <c r="IR3" s="101">
        <f t="shared" si="13"/>
        <v>50</v>
      </c>
      <c r="IS3" s="102"/>
      <c r="IT3" s="102"/>
      <c r="IU3" s="102"/>
      <c r="IV3" s="103"/>
      <c r="IW3" s="101">
        <f t="shared" si="13"/>
        <v>51</v>
      </c>
      <c r="IX3" s="102"/>
      <c r="IY3" s="102"/>
      <c r="IZ3" s="102"/>
      <c r="JA3" s="103"/>
      <c r="JB3" s="101">
        <f t="shared" si="13"/>
        <v>52</v>
      </c>
      <c r="JC3" s="102"/>
      <c r="JD3" s="102"/>
      <c r="JE3" s="102"/>
      <c r="JF3" s="103"/>
      <c r="JG3" s="101">
        <f t="shared" ref="JG3" si="14">WEEKNUM(JG2,21)</f>
        <v>1</v>
      </c>
      <c r="JH3" s="102"/>
      <c r="JI3" s="102"/>
      <c r="JJ3" s="102"/>
      <c r="JK3" s="103"/>
    </row>
    <row r="4" spans="1:286" ht="15" customHeight="1" x14ac:dyDescent="0.2">
      <c r="A4" s="100"/>
      <c r="B4" s="105"/>
      <c r="C4" s="115"/>
      <c r="D4" s="116"/>
      <c r="E4" s="109"/>
      <c r="F4" s="105"/>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100"/>
      <c r="B5" s="106"/>
      <c r="C5" s="117"/>
      <c r="D5" s="118"/>
      <c r="E5" s="110"/>
      <c r="F5" s="106"/>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111"/>
      <c r="B6" s="59" t="str">
        <f>IFERROR(VLOOKUP(Feuil1!B6,Tâches_clients,$C$67,0),"")</f>
        <v>Ecran</v>
      </c>
      <c r="C6" s="121">
        <f>Feuil1!C6</f>
        <v>43119</v>
      </c>
      <c r="D6" s="122"/>
      <c r="E6" s="119" t="str">
        <f t="shared" ref="E6:E13" si="26">IF(ISERROR(DATEVALUE(TEXT(C6,"jj/mm/aa"))),"",IF($B$67="ENG",TEXT(C6,"mm/jj/aaaa"),TEXT(C6,"jj/mm/aaaa")))</f>
        <v>19/01/2018</v>
      </c>
      <c r="F6" s="120"/>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111"/>
      <c r="B7" s="59" t="str">
        <f>IFERROR(VLOOKUP(Feuil1!B7,Tâches_clients,$C$67,0),"")</f>
        <v>Fichier Décor</v>
      </c>
      <c r="C7" s="121">
        <f>Feuil1!C7</f>
        <v>43147</v>
      </c>
      <c r="D7" s="122"/>
      <c r="E7" s="119" t="str">
        <f t="shared" si="26"/>
        <v>16/02/2018</v>
      </c>
      <c r="F7" s="120"/>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112"/>
      <c r="B8" s="59" t="str">
        <f>IFERROR(VLOOKUP(Feuil1!B8,Tâches_clients,$C$67,0),"")</f>
        <v>Pièces Validation</v>
      </c>
      <c r="C8" s="121">
        <f>Feuil1!C8</f>
        <v>43164</v>
      </c>
      <c r="D8" s="122"/>
      <c r="E8" s="119" t="str">
        <f t="shared" si="26"/>
        <v>05/03/2018</v>
      </c>
      <c r="F8" s="120"/>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128" t="s">
        <v>23</v>
      </c>
      <c r="B9" s="59" t="str">
        <f>IFERROR(VLOOKUP(Feuil1!B9,Tâches_clients,$C$67,0),"")</f>
        <v>Plan pièce</v>
      </c>
      <c r="C9" s="121">
        <f>Feuil1!C9</f>
        <v>0</v>
      </c>
      <c r="D9" s="122"/>
      <c r="E9" s="119" t="str">
        <f t="shared" si="26"/>
        <v/>
      </c>
      <c r="F9" s="120"/>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111"/>
      <c r="B10" s="59" t="str">
        <f>IFERROR(VLOOKUP(Feuil1!B10,Tâches_clients,$C$67,0),"")</f>
        <v xml:space="preserve">Pieces  Mise au point </v>
      </c>
      <c r="C10" s="121">
        <f>Feuil1!C10</f>
        <v>0</v>
      </c>
      <c r="D10" s="122"/>
      <c r="E10" s="119" t="str">
        <f t="shared" si="26"/>
        <v/>
      </c>
      <c r="F10" s="120"/>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111"/>
      <c r="B11" s="59" t="str">
        <f>IFERROR(VLOOKUP(Feuil1!B11,Tâches_clients,$C$67,0),"")</f>
        <v xml:space="preserve">Poinçons </v>
      </c>
      <c r="C11" s="121">
        <f>Feuil1!C11</f>
        <v>0</v>
      </c>
      <c r="D11" s="122"/>
      <c r="E11" s="119" t="str">
        <f t="shared" si="26"/>
        <v/>
      </c>
      <c r="F11" s="120"/>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111"/>
      <c r="B12" s="59" t="str">
        <f>IFERROR(VLOOKUP(Feuil1!B12,Tâches_clients,$C$67,0),"")</f>
        <v>Fichier Décor</v>
      </c>
      <c r="C12" s="121">
        <f>Feuil1!C12</f>
        <v>43178</v>
      </c>
      <c r="D12" s="122"/>
      <c r="E12" s="119" t="str">
        <f t="shared" si="26"/>
        <v>19/03/2018</v>
      </c>
      <c r="F12" s="120"/>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111"/>
      <c r="B13" s="59" t="str">
        <f>IFERROR(VLOOKUP(Feuil1!B13,Tâches_clients,$C$67,0),"")</f>
        <v xml:space="preserve">Poinçons </v>
      </c>
      <c r="C13" s="121">
        <f>Feuil1!C13</f>
        <v>0</v>
      </c>
      <c r="D13" s="122"/>
      <c r="E13" s="119" t="str">
        <f t="shared" si="26"/>
        <v/>
      </c>
      <c r="F13" s="120"/>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96" t="s">
        <v>56</v>
      </c>
      <c r="B14" s="41" t="str">
        <f>HLOOKUP($B$67,Tableau_traduction,3,FALSE)</f>
        <v>Tâches ITW CER</v>
      </c>
      <c r="C14" s="62" t="s">
        <v>22</v>
      </c>
      <c r="D14" s="62" t="s">
        <v>21</v>
      </c>
      <c r="E14" s="42" t="str">
        <f>HLOOKUP($B$67,Tableau_traduction,5,FALSE)</f>
        <v>Début de tâche</v>
      </c>
      <c r="F14" s="42" t="str">
        <f>HLOOKUP($B$67,Tableau_traduction,6,FALSE)</f>
        <v>Fin de tâche</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126"/>
      <c r="B15" s="59" t="str">
        <f>IFERROR(VLOOKUP(Feuil1!B15,Tâches_entreprise,$C$67,0),"")</f>
        <v>Emballage et expédition</v>
      </c>
      <c r="C15" s="63">
        <f ca="1">Feuil1!C15</f>
        <v>0</v>
      </c>
      <c r="D15" s="63">
        <f ca="1">Feuil1!D15</f>
        <v>0</v>
      </c>
      <c r="E15" s="60" t="str">
        <f t="shared" ref="E15:E36" ca="1" si="27">IF(ISERROR(DATEVALUE(TEXT(C15,"jj/mm/aa"))),"",IF($B$67="ENG",TEXT(C15,"mm/jj/aaaa"),TEXT(C15,"jj/mm/aaaa")))</f>
        <v/>
      </c>
      <c r="F15" s="60" t="str">
        <f t="shared" ref="F15:F36" ca="1" si="28">IF(ISERROR(DATEVALUE(TEXT(D15,"jj/mm/aa"))),"",IF($B$67="ENG",TEXT(D15,"mm/jj/aaaa"),TEXT(D15,"jj/mm/aaaa")))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126"/>
      <c r="B16" s="59" t="str">
        <f>IFERROR(VLOOKUP(Feuil1!B16,Tâches_entreprise,$C$67,0),"")</f>
        <v>Debugage automatisme</v>
      </c>
      <c r="C16" s="63">
        <f ca="1">Feuil1!C16</f>
        <v>43110</v>
      </c>
      <c r="D16" s="63">
        <f ca="1">Feuil1!D16</f>
        <v>43119</v>
      </c>
      <c r="E16" s="60" t="str">
        <f t="shared" ca="1" si="27"/>
        <v>10/01/2018</v>
      </c>
      <c r="F16" s="60" t="str">
        <f t="shared" ca="1" si="28"/>
        <v>19/01/2018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126"/>
      <c r="B17" s="59" t="str">
        <f>IFERROR(VLOOKUP(Feuil1!B17,Tâches_entreprise,$C$67,0),"")</f>
        <v>Étude mécanique</v>
      </c>
      <c r="C17" s="63">
        <f ca="1">Feuil1!C17</f>
        <v>43118</v>
      </c>
      <c r="D17" s="63">
        <f ca="1">Feuil1!D17</f>
        <v>43130</v>
      </c>
      <c r="E17" s="60" t="str">
        <f t="shared" ca="1" si="27"/>
        <v>18/01/2018</v>
      </c>
      <c r="F17" s="60" t="str">
        <f t="shared" ca="1" si="28"/>
        <v>30/01/2018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126"/>
      <c r="B18" s="59" t="str">
        <f>IFERROR(VLOOKUP(Feuil1!B18,Tâches_entreprise,$C$67,0),"")</f>
        <v>Debugage mécanique</v>
      </c>
      <c r="C18" s="63">
        <f ca="1">Feuil1!C18</f>
        <v>43123</v>
      </c>
      <c r="D18" s="63">
        <f ca="1">Feuil1!D18</f>
        <v>43136</v>
      </c>
      <c r="E18" s="60" t="str">
        <f t="shared" ca="1" si="27"/>
        <v>23/01/2018</v>
      </c>
      <c r="F18" s="60" t="str">
        <f t="shared" ca="1" si="28"/>
        <v>05/02/2018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126"/>
      <c r="B19" s="59" t="str">
        <f>IFERROR(VLOOKUP(Feuil1!B19,Tâches_entreprise,$C$67,0),"")</f>
        <v>Formation</v>
      </c>
      <c r="C19" s="63">
        <f ca="1">Feuil1!C19</f>
        <v>43136</v>
      </c>
      <c r="D19" s="63">
        <f ca="1">Feuil1!D19</f>
        <v>43165</v>
      </c>
      <c r="E19" s="60" t="str">
        <f t="shared" ca="1" si="27"/>
        <v>05/02/2018</v>
      </c>
      <c r="F19" s="60" t="str">
        <f t="shared" ca="1" si="28"/>
        <v>06/03/2018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126"/>
      <c r="B20" s="59" t="str">
        <f>IFERROR(VLOOKUP(Feuil1!B20,Tâches_entreprise,$C$67,0),"")</f>
        <v>Modification post rt</v>
      </c>
      <c r="C20" s="63">
        <f ca="1">Feuil1!C20</f>
        <v>0</v>
      </c>
      <c r="D20" s="63">
        <f ca="1">Feuil1!D20</f>
        <v>0</v>
      </c>
      <c r="E20" s="60" t="str">
        <f t="shared" ca="1" si="27"/>
        <v/>
      </c>
      <c r="F20" s="60"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126"/>
      <c r="B21" s="59" t="str">
        <f>IFERROR(VLOOKUP(Feuil1!B21,Tâches_entreprise,$C$67,0),"")</f>
        <v>Réception technique</v>
      </c>
      <c r="C21" s="63">
        <f ca="1">Feuil1!C21</f>
        <v>43139</v>
      </c>
      <c r="D21" s="63">
        <f ca="1">Feuil1!D21</f>
        <v>43167</v>
      </c>
      <c r="E21" s="60" t="str">
        <f t="shared" ca="1" si="27"/>
        <v>08/02/2018</v>
      </c>
      <c r="F21" s="60" t="str">
        <f t="shared" ca="1" si="28"/>
        <v>08/03/2018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127"/>
      <c r="B22" s="59" t="str">
        <f>IFERROR(VLOOKUP(Feuil1!B22,Tâches_entreprise,$C$67,0),"")</f>
        <v>Debugage mécanique</v>
      </c>
      <c r="C22" s="63">
        <f ca="1">Feuil1!C22</f>
        <v>0</v>
      </c>
      <c r="D22" s="63">
        <f ca="1">Feuil1!D22</f>
        <v>0</v>
      </c>
      <c r="E22" s="60" t="str">
        <f t="shared" ca="1" si="27"/>
        <v/>
      </c>
      <c r="F22" s="60"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123" t="str">
        <f>IF(ISERROR(DATEVALUE(TEXT(Feuil1!A23,"jj/mm/aa"))),"",IF($B$67="EN",TEXT(Feuil1!A23,"mm/jj/aaaa"),TEXT(Feuil1!A23,"jj/mm/aaaa")))</f>
        <v>12/02/2018</v>
      </c>
      <c r="B23" s="59" t="str">
        <f>IFERROR(VLOOKUP(Feuil1!B23,Tâches_entreprise,$C$67,0),"")</f>
        <v>Emballage et expédition</v>
      </c>
      <c r="C23" s="63">
        <f ca="1">Feuil1!C23</f>
        <v>0</v>
      </c>
      <c r="D23" s="63">
        <f ca="1">Feuil1!D23</f>
        <v>0</v>
      </c>
      <c r="E23" s="60" t="str">
        <f t="shared" ca="1" si="27"/>
        <v/>
      </c>
      <c r="F23" s="60"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124"/>
      <c r="B24" s="59" t="str">
        <f>IFERROR(VLOOKUP(Feuil1!B24,Tâches_entreprise,$C$67,0),"")</f>
        <v>Validation modification</v>
      </c>
      <c r="C24" s="63">
        <f ca="1">Feuil1!C24</f>
        <v>0</v>
      </c>
      <c r="D24" s="63">
        <f ca="1">Feuil1!D24</f>
        <v>0</v>
      </c>
      <c r="E24" s="60" t="str">
        <f t="shared" ca="1" si="27"/>
        <v/>
      </c>
      <c r="F24" s="60"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124"/>
      <c r="B25" s="59" t="str">
        <f>IFERROR(VLOOKUP(Feuil1!B25,Tâches_entreprise,$C$67,0),"")</f>
        <v>Debugage automatisme</v>
      </c>
      <c r="C25" s="63">
        <f ca="1">Feuil1!C25</f>
        <v>43104</v>
      </c>
      <c r="D25" s="63">
        <f ca="1">Feuil1!D25</f>
        <v>43119</v>
      </c>
      <c r="E25" s="60" t="str">
        <f t="shared" ca="1" si="27"/>
        <v>04/01/2018</v>
      </c>
      <c r="F25" s="60" t="str">
        <f t="shared" ca="1" si="28"/>
        <v>19/01/2018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124"/>
      <c r="B26" s="59" t="str">
        <f>IFERROR(VLOOKUP(Feuil1!B26,Tâches_entreprise,$C$67,0),"")</f>
        <v/>
      </c>
      <c r="C26" s="63">
        <f ca="1">Feuil1!C26</f>
        <v>0</v>
      </c>
      <c r="D26" s="63">
        <f ca="1">Feuil1!D26</f>
        <v>0</v>
      </c>
      <c r="E26" s="60" t="str">
        <f t="shared" ca="1" si="27"/>
        <v/>
      </c>
      <c r="F26" s="60"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124"/>
      <c r="B27" s="59" t="str">
        <f>IFERROR(VLOOKUP(Feuil1!B27,Tâches_entreprise,$C$67,0),"")</f>
        <v/>
      </c>
      <c r="C27" s="63">
        <f ca="1">Feuil1!C27</f>
        <v>0</v>
      </c>
      <c r="D27" s="63">
        <f ca="1">Feuil1!D27</f>
        <v>0</v>
      </c>
      <c r="E27" s="60" t="str">
        <f t="shared" ca="1" si="27"/>
        <v/>
      </c>
      <c r="F27" s="60"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124"/>
      <c r="B28" s="59" t="str">
        <f>IFERROR(VLOOKUP(Feuil1!B28,Tâches_entreprise,$C$67,0),"")</f>
        <v/>
      </c>
      <c r="C28" s="63">
        <f ca="1">Feuil1!C28</f>
        <v>0</v>
      </c>
      <c r="D28" s="63">
        <f ca="1">Feuil1!D28</f>
        <v>0</v>
      </c>
      <c r="E28" s="60" t="str">
        <f t="shared" ca="1" si="27"/>
        <v/>
      </c>
      <c r="F28" s="60"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thickBot="1" x14ac:dyDescent="0.25">
      <c r="A29" s="125"/>
      <c r="B29" s="59" t="str">
        <f>IFERROR(VLOOKUP(Feuil1!B29,Tâches_entreprise,$C$67,0),"")</f>
        <v/>
      </c>
      <c r="C29" s="63">
        <f ca="1">Feuil1!C29</f>
        <v>0</v>
      </c>
      <c r="D29" s="63">
        <f ca="1">Feuil1!D29</f>
        <v>0</v>
      </c>
      <c r="E29" s="60" t="str">
        <f t="shared" ca="1" si="27"/>
        <v/>
      </c>
      <c r="F29" s="60"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87" t="str">
        <f>HLOOKUP($B$67,Tableau_traduction,7,FALSE)</f>
        <v>Mise à jour le</v>
      </c>
      <c r="B30" s="59" t="str">
        <f>IFERROR(VLOOKUP(Feuil1!B30,Tâches_entreprise,$C$67,0),"")</f>
        <v/>
      </c>
      <c r="C30" s="63">
        <f ca="1">Feuil1!C30</f>
        <v>0</v>
      </c>
      <c r="D30" s="63">
        <f ca="1">Feuil1!D30</f>
        <v>0</v>
      </c>
      <c r="E30" s="60" t="str">
        <f t="shared" ca="1" si="27"/>
        <v/>
      </c>
      <c r="F30" s="60"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88"/>
      <c r="B31" s="59" t="str">
        <f>IFERROR(VLOOKUP(Feuil1!B31,Tâches_entreprise,$C$67,0),"")</f>
        <v/>
      </c>
      <c r="C31" s="63">
        <f ca="1">Feuil1!C31</f>
        <v>0</v>
      </c>
      <c r="D31" s="63">
        <f ca="1">Feuil1!D31</f>
        <v>0</v>
      </c>
      <c r="E31" s="60" t="str">
        <f t="shared" ca="1" si="27"/>
        <v/>
      </c>
      <c r="F31" s="60"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88"/>
      <c r="B32" s="59" t="str">
        <f>IFERROR(VLOOKUP(Feuil1!B32,Tâches_entreprise,$C$67,0),"")</f>
        <v/>
      </c>
      <c r="C32" s="63">
        <f ca="1">Feuil1!C32</f>
        <v>0</v>
      </c>
      <c r="D32" s="63">
        <f ca="1">Feuil1!D32</f>
        <v>0</v>
      </c>
      <c r="E32" s="60" t="str">
        <f t="shared" ca="1" si="27"/>
        <v/>
      </c>
      <c r="F32" s="60"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88"/>
      <c r="B33" s="59" t="str">
        <f>IFERROR(VLOOKUP(Feuil1!B33,Tâches_entreprise,$C$67,0),"")</f>
        <v/>
      </c>
      <c r="C33" s="63">
        <f ca="1">Feuil1!C33</f>
        <v>0</v>
      </c>
      <c r="D33" s="63">
        <f ca="1">Feuil1!D33</f>
        <v>0</v>
      </c>
      <c r="E33" s="60" t="str">
        <f t="shared" ca="1" si="27"/>
        <v/>
      </c>
      <c r="F33" s="60"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88"/>
      <c r="B34" s="59" t="str">
        <f>IFERROR(VLOOKUP(Feuil1!B34,Tâches_entreprise,$C$67,0),"")</f>
        <v/>
      </c>
      <c r="C34" s="63">
        <f ca="1">Feuil1!C34</f>
        <v>0</v>
      </c>
      <c r="D34" s="63">
        <f ca="1">Feuil1!D34</f>
        <v>0</v>
      </c>
      <c r="E34" s="60" t="str">
        <f t="shared" ca="1" si="27"/>
        <v/>
      </c>
      <c r="F34" s="60"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88"/>
      <c r="B35" s="59" t="str">
        <f>IFERROR(VLOOKUP(Feuil1!B35,Tâches_entreprise,$C$67,0),"")</f>
        <v/>
      </c>
      <c r="C35" s="63">
        <f ca="1">Feuil1!C35</f>
        <v>0</v>
      </c>
      <c r="D35" s="63">
        <f ca="1">Feuil1!D35</f>
        <v>0</v>
      </c>
      <c r="E35" s="60" t="str">
        <f t="shared" ca="1" si="27"/>
        <v/>
      </c>
      <c r="F35" s="60"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x14ac:dyDescent="0.2">
      <c r="A36" s="88"/>
      <c r="B36" s="59" t="str">
        <f>IFERROR(VLOOKUP(Feuil1!B36,Tâches_entreprise,$C$67,0),"")</f>
        <v>Cablage</v>
      </c>
      <c r="C36" s="63">
        <f ca="1">Feuil1!C36</f>
        <v>0</v>
      </c>
      <c r="D36" s="63">
        <f ca="1">Feuil1!D36</f>
        <v>0</v>
      </c>
      <c r="E36" s="60" t="str">
        <f t="shared" ca="1" si="27"/>
        <v/>
      </c>
      <c r="F36" s="60"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0.100000000000001" customHeight="1" x14ac:dyDescent="0.2">
      <c r="A37" s="88"/>
      <c r="B37" s="59" t="str">
        <f>IFERROR(VLOOKUP(Feuil1!B37,Tâches_entreprise,$C$67,0),"")</f>
        <v>Debugage mécanique</v>
      </c>
      <c r="C37" s="68">
        <f ca="1">Feuil1!C37</f>
        <v>0</v>
      </c>
      <c r="D37" s="68">
        <f ca="1">Feuil1!D37</f>
        <v>0</v>
      </c>
      <c r="E37" s="60" t="str">
        <f t="shared" ref="E37:E57" ca="1" si="29">IF(ISERROR(DATEVALUE(TEXT(C37,"jj/mm/aa"))),"",IF($B$67="ENG",TEXT(C37,"mm/jj/aaaa"),TEXT(C37,"jj/mm/aaaa")))</f>
        <v/>
      </c>
      <c r="F37" s="60" t="str">
        <f t="shared" ref="F37:F57" ca="1" si="30">IF(ISERROR(DATEVALUE(TEXT(D37,"jj/mm/aa"))),"",IF($B$67="ENG",TEXT(D37,"mm/jj/aaaa"),TEXT(D37,"jj/mm/aaaa")))</f>
        <v/>
      </c>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c r="JJ37" s="6"/>
      <c r="JK37" s="6"/>
    </row>
    <row r="38" spans="1:271" ht="20.100000000000001" customHeight="1" x14ac:dyDescent="0.2">
      <c r="A38" s="88"/>
      <c r="B38" s="59" t="str">
        <f>IFERROR(VLOOKUP(Feuil1!B38,Tâches_entreprise,$C$67,0),"")</f>
        <v>Installation</v>
      </c>
      <c r="C38" s="68">
        <f ca="1">Feuil1!C38</f>
        <v>43109</v>
      </c>
      <c r="D38" s="68">
        <f ca="1">Feuil1!D38</f>
        <v>43123</v>
      </c>
      <c r="E38" s="60" t="str">
        <f t="shared" ca="1" si="29"/>
        <v>09/01/2018</v>
      </c>
      <c r="F38" s="60" t="str">
        <f t="shared" ca="1" si="30"/>
        <v>23/01/2018</v>
      </c>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c r="JJ38" s="6"/>
      <c r="JK38" s="6"/>
    </row>
    <row r="39" spans="1:271" ht="20.100000000000001" customHeight="1" x14ac:dyDescent="0.2">
      <c r="A39" s="88"/>
      <c r="B39" s="59" t="str">
        <f>IFERROR(VLOOKUP(Feuil1!B39,Tâches_entreprise,$C$67,0),"")</f>
        <v>Validation étude</v>
      </c>
      <c r="C39" s="68">
        <f ca="1">Feuil1!C39</f>
        <v>0</v>
      </c>
      <c r="D39" s="68">
        <f ca="1">Feuil1!D39</f>
        <v>0</v>
      </c>
      <c r="E39" s="60" t="str">
        <f t="shared" ca="1" si="29"/>
        <v/>
      </c>
      <c r="F39" s="60" t="str">
        <f t="shared" ca="1" si="30"/>
        <v/>
      </c>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c r="JJ39" s="6"/>
      <c r="JK39" s="6"/>
    </row>
    <row r="40" spans="1:271" ht="20.100000000000001" customHeight="1" x14ac:dyDescent="0.2">
      <c r="A40" s="88"/>
      <c r="B40" s="59" t="str">
        <f>IFERROR(VLOOKUP(Feuil1!B40,Tâches_entreprise,$C$67,0),"")</f>
        <v>Montage</v>
      </c>
      <c r="C40" s="68">
        <f ca="1">Feuil1!C40</f>
        <v>0</v>
      </c>
      <c r="D40" s="68">
        <f ca="1">Feuil1!D40</f>
        <v>0</v>
      </c>
      <c r="E40" s="60" t="str">
        <f t="shared" ca="1" si="29"/>
        <v/>
      </c>
      <c r="F40" s="60" t="str">
        <f t="shared" ca="1" si="30"/>
        <v/>
      </c>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c r="JJ40" s="6"/>
      <c r="JK40" s="6"/>
    </row>
    <row r="41" spans="1:271" ht="20.100000000000001" customHeight="1" x14ac:dyDescent="0.2">
      <c r="A41" s="88"/>
      <c r="B41" s="59" t="str">
        <f>IFERROR(VLOOKUP(Feuil1!B41,Tâches_entreprise,$C$67,0),"")</f>
        <v/>
      </c>
      <c r="C41" s="68">
        <f ca="1">Feuil1!C41</f>
        <v>0</v>
      </c>
      <c r="D41" s="68">
        <f ca="1">Feuil1!D41</f>
        <v>0</v>
      </c>
      <c r="E41" s="60" t="str">
        <f t="shared" ca="1" si="29"/>
        <v/>
      </c>
      <c r="F41" s="60" t="str">
        <f t="shared" ca="1" si="30"/>
        <v/>
      </c>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c r="JJ41" s="6"/>
      <c r="JK41" s="6"/>
    </row>
    <row r="42" spans="1:271" ht="20.100000000000001" customHeight="1" x14ac:dyDescent="0.2">
      <c r="A42" s="88"/>
      <c r="B42" s="59" t="str">
        <f>IFERROR(VLOOKUP(Feuil1!B42,Tâches_entreprise,$C$67,0),"")</f>
        <v/>
      </c>
      <c r="C42" s="68">
        <f ca="1">Feuil1!C42</f>
        <v>0</v>
      </c>
      <c r="D42" s="68">
        <f ca="1">Feuil1!D42</f>
        <v>0</v>
      </c>
      <c r="E42" s="60" t="str">
        <f t="shared" ca="1" si="29"/>
        <v/>
      </c>
      <c r="F42" s="60" t="str">
        <f t="shared" ca="1" si="30"/>
        <v/>
      </c>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c r="JJ42" s="6"/>
      <c r="JK42" s="6"/>
    </row>
    <row r="43" spans="1:271" ht="20.100000000000001" customHeight="1" x14ac:dyDescent="0.2">
      <c r="A43" s="88"/>
      <c r="B43" s="59" t="str">
        <f>IFERROR(VLOOKUP(Feuil1!B43,Tâches_entreprise,$C$67,0),"")</f>
        <v/>
      </c>
      <c r="C43" s="68">
        <f ca="1">Feuil1!C43</f>
        <v>0</v>
      </c>
      <c r="D43" s="68">
        <f ca="1">Feuil1!D43</f>
        <v>0</v>
      </c>
      <c r="E43" s="60" t="str">
        <f t="shared" ca="1" si="29"/>
        <v/>
      </c>
      <c r="F43" s="60" t="str">
        <f t="shared" ca="1" si="30"/>
        <v/>
      </c>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c r="JJ43" s="6"/>
      <c r="JK43" s="6"/>
    </row>
    <row r="44" spans="1:271" ht="20.100000000000001" customHeight="1" x14ac:dyDescent="0.2">
      <c r="A44" s="88"/>
      <c r="B44" s="59" t="str">
        <f>IFERROR(VLOOKUP(Feuil1!B44,Tâches_entreprise,$C$67,0),"")</f>
        <v/>
      </c>
      <c r="C44" s="68">
        <f ca="1">Feuil1!C44</f>
        <v>0</v>
      </c>
      <c r="D44" s="68">
        <f ca="1">Feuil1!D44</f>
        <v>0</v>
      </c>
      <c r="E44" s="60" t="str">
        <f t="shared" ca="1" si="29"/>
        <v/>
      </c>
      <c r="F44" s="60" t="str">
        <f t="shared" ca="1" si="30"/>
        <v/>
      </c>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c r="JJ44" s="6"/>
      <c r="JK44" s="6"/>
    </row>
    <row r="45" spans="1:271" ht="20.100000000000001" customHeight="1" x14ac:dyDescent="0.2">
      <c r="A45" s="88"/>
      <c r="B45" s="59" t="str">
        <f>IFERROR(VLOOKUP(Feuil1!B45,Tâches_entreprise,$C$67,0),"")</f>
        <v/>
      </c>
      <c r="C45" s="68">
        <f ca="1">Feuil1!C45</f>
        <v>0</v>
      </c>
      <c r="D45" s="68">
        <f ca="1">Feuil1!D45</f>
        <v>0</v>
      </c>
      <c r="E45" s="60" t="str">
        <f t="shared" ca="1" si="29"/>
        <v/>
      </c>
      <c r="F45" s="60" t="str">
        <f t="shared" ca="1" si="30"/>
        <v/>
      </c>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c r="JJ45" s="6"/>
      <c r="JK45" s="6"/>
    </row>
    <row r="46" spans="1:271" ht="20.100000000000001" customHeight="1" x14ac:dyDescent="0.2">
      <c r="A46" s="88"/>
      <c r="B46" s="59" t="str">
        <f>IFERROR(VLOOKUP(Feuil1!B46,Tâches_entreprise,$C$67,0),"")</f>
        <v/>
      </c>
      <c r="C46" s="68">
        <f ca="1">Feuil1!C46</f>
        <v>0</v>
      </c>
      <c r="D46" s="68">
        <f ca="1">Feuil1!D46</f>
        <v>0</v>
      </c>
      <c r="E46" s="60" t="str">
        <f t="shared" ca="1" si="29"/>
        <v/>
      </c>
      <c r="F46" s="60" t="str">
        <f t="shared" ca="1" si="30"/>
        <v/>
      </c>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c r="JJ46" s="6"/>
      <c r="JK46" s="6"/>
    </row>
    <row r="47" spans="1:271" ht="20.100000000000001" customHeight="1" x14ac:dyDescent="0.2">
      <c r="A47" s="88"/>
      <c r="B47" s="59" t="str">
        <f>IFERROR(VLOOKUP(Feuil1!B47,Tâches_entreprise,$C$67,0),"")</f>
        <v/>
      </c>
      <c r="C47" s="68">
        <f ca="1">Feuil1!C47</f>
        <v>0</v>
      </c>
      <c r="D47" s="68">
        <f ca="1">Feuil1!D47</f>
        <v>0</v>
      </c>
      <c r="E47" s="60" t="str">
        <f t="shared" ca="1" si="29"/>
        <v/>
      </c>
      <c r="F47" s="60" t="str">
        <f t="shared" ca="1" si="30"/>
        <v/>
      </c>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c r="JJ47" s="6"/>
      <c r="JK47" s="6"/>
    </row>
    <row r="48" spans="1:271" ht="20.100000000000001" customHeight="1" x14ac:dyDescent="0.2">
      <c r="A48" s="88"/>
      <c r="B48" s="59" t="str">
        <f>IFERROR(VLOOKUP(Feuil1!B48,Tâches_entreprise,$C$67,0),"")</f>
        <v/>
      </c>
      <c r="C48" s="68">
        <f ca="1">Feuil1!C48</f>
        <v>0</v>
      </c>
      <c r="D48" s="68">
        <f ca="1">Feuil1!D48</f>
        <v>0</v>
      </c>
      <c r="E48" s="60" t="str">
        <f t="shared" ca="1" si="29"/>
        <v/>
      </c>
      <c r="F48" s="60" t="str">
        <f t="shared" ca="1" si="30"/>
        <v/>
      </c>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c r="JJ48" s="6"/>
      <c r="JK48" s="6"/>
    </row>
    <row r="49" spans="1:271" ht="20.100000000000001" customHeight="1" x14ac:dyDescent="0.2">
      <c r="A49" s="88"/>
      <c r="B49" s="59" t="str">
        <f>IFERROR(VLOOKUP(Feuil1!B49,Tâches_entreprise,$C$67,0),"")</f>
        <v/>
      </c>
      <c r="C49" s="68">
        <f ca="1">Feuil1!C49</f>
        <v>0</v>
      </c>
      <c r="D49" s="68">
        <f ca="1">Feuil1!D49</f>
        <v>0</v>
      </c>
      <c r="E49" s="60" t="str">
        <f t="shared" ca="1" si="29"/>
        <v/>
      </c>
      <c r="F49" s="60" t="str">
        <f t="shared" ca="1" si="30"/>
        <v/>
      </c>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c r="JJ49" s="6"/>
      <c r="JK49" s="6"/>
    </row>
    <row r="50" spans="1:271" ht="20.100000000000001" customHeight="1" x14ac:dyDescent="0.2">
      <c r="A50" s="88"/>
      <c r="B50" s="59" t="str">
        <f>IFERROR(VLOOKUP(Feuil1!B50,Tâches_entreprise,$C$67,0),"")</f>
        <v/>
      </c>
      <c r="C50" s="68">
        <f ca="1">Feuil1!C50</f>
        <v>0</v>
      </c>
      <c r="D50" s="68">
        <f ca="1">Feuil1!D50</f>
        <v>0</v>
      </c>
      <c r="E50" s="60" t="str">
        <f t="shared" ca="1" si="29"/>
        <v/>
      </c>
      <c r="F50" s="60" t="str">
        <f t="shared" ca="1" si="30"/>
        <v/>
      </c>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c r="JJ50" s="6"/>
      <c r="JK50" s="6"/>
    </row>
    <row r="51" spans="1:271" ht="20.100000000000001" customHeight="1" x14ac:dyDescent="0.2">
      <c r="A51" s="88"/>
      <c r="B51" s="59" t="str">
        <f>IFERROR(VLOOKUP(Feuil1!B51,Tâches_entreprise,$C$67,0),"")</f>
        <v/>
      </c>
      <c r="C51" s="68">
        <f ca="1">Feuil1!C51</f>
        <v>0</v>
      </c>
      <c r="D51" s="68">
        <f ca="1">Feuil1!D51</f>
        <v>0</v>
      </c>
      <c r="E51" s="60" t="str">
        <f t="shared" ca="1" si="29"/>
        <v/>
      </c>
      <c r="F51" s="60" t="str">
        <f t="shared" ca="1" si="30"/>
        <v/>
      </c>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c r="JJ51" s="6"/>
      <c r="JK51" s="6"/>
    </row>
    <row r="52" spans="1:271" ht="20.100000000000001" customHeight="1" x14ac:dyDescent="0.2">
      <c r="A52" s="88"/>
      <c r="B52" s="59" t="str">
        <f>IFERROR(VLOOKUP(Feuil1!B52,Tâches_entreprise,$C$67,0),"")</f>
        <v/>
      </c>
      <c r="C52" s="68">
        <f ca="1">Feuil1!C52</f>
        <v>0</v>
      </c>
      <c r="D52" s="68">
        <f ca="1">Feuil1!D52</f>
        <v>0</v>
      </c>
      <c r="E52" s="60" t="str">
        <f t="shared" ca="1" si="29"/>
        <v/>
      </c>
      <c r="F52" s="60" t="str">
        <f t="shared" ca="1" si="30"/>
        <v/>
      </c>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c r="JJ52" s="6"/>
      <c r="JK52" s="6"/>
    </row>
    <row r="53" spans="1:271" ht="20.100000000000001" customHeight="1" x14ac:dyDescent="0.2">
      <c r="A53" s="88"/>
      <c r="B53" s="59" t="str">
        <f>IFERROR(VLOOKUP(Feuil1!B53,Tâches_entreprise,$C$67,0),"")</f>
        <v/>
      </c>
      <c r="C53" s="68">
        <f ca="1">Feuil1!C53</f>
        <v>0</v>
      </c>
      <c r="D53" s="68">
        <f ca="1">Feuil1!D53</f>
        <v>0</v>
      </c>
      <c r="E53" s="60" t="str">
        <f t="shared" ca="1" si="29"/>
        <v/>
      </c>
      <c r="F53" s="60" t="str">
        <f t="shared" ca="1" si="30"/>
        <v/>
      </c>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c r="JJ53" s="6"/>
      <c r="JK53" s="6"/>
    </row>
    <row r="54" spans="1:271" ht="20.100000000000001" customHeight="1" x14ac:dyDescent="0.2">
      <c r="A54" s="88"/>
      <c r="B54" s="59" t="str">
        <f>IFERROR(VLOOKUP(Feuil1!B54,Tâches_entreprise,$C$67,0),"")</f>
        <v/>
      </c>
      <c r="C54" s="68">
        <f ca="1">Feuil1!C54</f>
        <v>0</v>
      </c>
      <c r="D54" s="68">
        <f ca="1">Feuil1!D54</f>
        <v>0</v>
      </c>
      <c r="E54" s="60" t="str">
        <f t="shared" ca="1" si="29"/>
        <v/>
      </c>
      <c r="F54" s="60" t="str">
        <f t="shared" ca="1" si="30"/>
        <v/>
      </c>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c r="JJ54" s="6"/>
      <c r="JK54" s="6"/>
    </row>
    <row r="55" spans="1:271" ht="20.100000000000001" customHeight="1" x14ac:dyDescent="0.2">
      <c r="A55" s="88"/>
      <c r="B55" s="59" t="str">
        <f>IFERROR(VLOOKUP(Feuil1!B55,Tâches_entreprise,$C$67,0),"")</f>
        <v/>
      </c>
      <c r="C55" s="68">
        <f ca="1">Feuil1!C55</f>
        <v>0</v>
      </c>
      <c r="D55" s="68">
        <f ca="1">Feuil1!D55</f>
        <v>0</v>
      </c>
      <c r="E55" s="60" t="str">
        <f t="shared" ca="1" si="29"/>
        <v/>
      </c>
      <c r="F55" s="60" t="str">
        <f t="shared" ca="1" si="30"/>
        <v/>
      </c>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c r="JJ55" s="6"/>
      <c r="JK55" s="6"/>
    </row>
    <row r="56" spans="1:271" ht="20.100000000000001" customHeight="1" x14ac:dyDescent="0.2">
      <c r="A56" s="88"/>
      <c r="B56" s="59" t="str">
        <f>IFERROR(VLOOKUP(Feuil1!B56,Tâches_entreprise,$C$67,0),"")</f>
        <v/>
      </c>
      <c r="C56" s="68">
        <f ca="1">Feuil1!C56</f>
        <v>0</v>
      </c>
      <c r="D56" s="68">
        <f ca="1">Feuil1!D56</f>
        <v>0</v>
      </c>
      <c r="E56" s="60" t="str">
        <f t="shared" ca="1" si="29"/>
        <v/>
      </c>
      <c r="F56" s="60" t="str">
        <f t="shared" ca="1" si="30"/>
        <v/>
      </c>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c r="JJ56" s="6"/>
      <c r="JK56" s="6"/>
    </row>
    <row r="57" spans="1:271" ht="20.100000000000001" customHeight="1" thickBot="1" x14ac:dyDescent="0.25">
      <c r="A57" s="89"/>
      <c r="B57" s="59" t="str">
        <f>IFERROR(VLOOKUP(Feuil1!B57,Tâches_entreprise,$C$67,0),"")</f>
        <v/>
      </c>
      <c r="C57" s="68">
        <f ca="1">Feuil1!C57</f>
        <v>0</v>
      </c>
      <c r="D57" s="68">
        <f ca="1">Feuil1!D57</f>
        <v>0</v>
      </c>
      <c r="E57" s="60" t="str">
        <f t="shared" ca="1" si="29"/>
        <v/>
      </c>
      <c r="F57" s="60" t="str">
        <f t="shared" ca="1" si="30"/>
        <v/>
      </c>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c r="JJ57" s="6"/>
      <c r="JK57" s="6"/>
    </row>
    <row r="58" spans="1:271" ht="20.100000000000001" customHeight="1" x14ac:dyDescent="0.2"/>
    <row r="59" spans="1:271" ht="20.100000000000001" customHeight="1" x14ac:dyDescent="0.2"/>
    <row r="60" spans="1:271" ht="20.100000000000001" customHeight="1" x14ac:dyDescent="0.2"/>
    <row r="61" spans="1:271" ht="20.100000000000001" customHeight="1" x14ac:dyDescent="0.2"/>
    <row r="62" spans="1:271" ht="20.100000000000001" customHeight="1" x14ac:dyDescent="0.2"/>
    <row r="63" spans="1:271" ht="20.100000000000001" customHeight="1" x14ac:dyDescent="0.2">
      <c r="A63" s="44" t="s">
        <v>19</v>
      </c>
      <c r="B63" s="45">
        <f ca="1">TODAY()</f>
        <v>43146</v>
      </c>
    </row>
    <row r="64" spans="1:271" ht="20.100000000000001" customHeight="1" x14ac:dyDescent="0.2">
      <c r="A64" s="44" t="s">
        <v>24</v>
      </c>
      <c r="B64" s="44" t="s">
        <v>91</v>
      </c>
    </row>
    <row r="65" spans="1:3" ht="20.100000000000001" customHeight="1" x14ac:dyDescent="0.2">
      <c r="A65" s="44" t="s">
        <v>124</v>
      </c>
      <c r="B65" s="46">
        <f>Feuil1!D65</f>
        <v>43101</v>
      </c>
    </row>
    <row r="66" spans="1:3" ht="20.100000000000001" customHeight="1" x14ac:dyDescent="0.2">
      <c r="A66" s="44" t="s">
        <v>125</v>
      </c>
      <c r="B66" s="66">
        <f>Feuil1!D66</f>
        <v>44036</v>
      </c>
    </row>
    <row r="67" spans="1:3" ht="20.100000000000001" customHeight="1" x14ac:dyDescent="0.2">
      <c r="A67" s="40" t="s">
        <v>67</v>
      </c>
      <c r="B67" s="40" t="s">
        <v>57</v>
      </c>
      <c r="C67" s="78">
        <f>VLOOKUP(B67,Tableau_numérotation_langue,2,0)</f>
        <v>1</v>
      </c>
    </row>
    <row r="68" spans="1:3" ht="20.100000000000001" customHeight="1" x14ac:dyDescent="0.2"/>
    <row r="69" spans="1:3" ht="20.100000000000001" customHeight="1" x14ac:dyDescent="0.2"/>
    <row r="70" spans="1:3" ht="20.100000000000001" customHeight="1" x14ac:dyDescent="0.2"/>
    <row r="71" spans="1:3" ht="20.100000000000001" customHeight="1" x14ac:dyDescent="0.2"/>
    <row r="72" spans="1:3" ht="20.100000000000001" customHeight="1" x14ac:dyDescent="0.2"/>
    <row r="73" spans="1:3" ht="20.100000000000001" customHeight="1" x14ac:dyDescent="0.2"/>
    <row r="74" spans="1:3" ht="20.100000000000001" customHeight="1" x14ac:dyDescent="0.2"/>
    <row r="75" spans="1:3" ht="20.100000000000001" customHeight="1" x14ac:dyDescent="0.2"/>
    <row r="76" spans="1:3" ht="20.100000000000001" customHeight="1" x14ac:dyDescent="0.2"/>
    <row r="77" spans="1:3" ht="20.100000000000001" customHeight="1" x14ac:dyDescent="0.2"/>
    <row r="78" spans="1:3" ht="20.100000000000001" customHeight="1" x14ac:dyDescent="0.2"/>
    <row r="79" spans="1:3" ht="20.100000000000001" customHeight="1" x14ac:dyDescent="0.2"/>
    <row r="80" spans="1:3"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sheetData>
  <mergeCells count="77">
    <mergeCell ref="E13:F13"/>
    <mergeCell ref="A30:A57"/>
    <mergeCell ref="C10:D10"/>
    <mergeCell ref="C11:D11"/>
    <mergeCell ref="C12:D12"/>
    <mergeCell ref="E12:F12"/>
    <mergeCell ref="A23:A29"/>
    <mergeCell ref="C13:D13"/>
    <mergeCell ref="A14:A22"/>
    <mergeCell ref="A9:A13"/>
    <mergeCell ref="C9:D9"/>
    <mergeCell ref="HX3:IB3"/>
    <mergeCell ref="IC3:IG3"/>
    <mergeCell ref="E9:F9"/>
    <mergeCell ref="E10:F10"/>
    <mergeCell ref="E11:F11"/>
    <mergeCell ref="EL3:EP3"/>
    <mergeCell ref="EQ3:EU3"/>
    <mergeCell ref="EV3:EZ3"/>
    <mergeCell ref="FA3:FE3"/>
    <mergeCell ref="FF3:FJ3"/>
    <mergeCell ref="FK3:FO3"/>
    <mergeCell ref="FP3:FT3"/>
    <mergeCell ref="FU3:FY3"/>
    <mergeCell ref="FZ3:GD3"/>
    <mergeCell ref="GE3:GI3"/>
    <mergeCell ref="GJ3:GN3"/>
    <mergeCell ref="JB3:JF3"/>
    <mergeCell ref="JG3:JK3"/>
    <mergeCell ref="C6:D6"/>
    <mergeCell ref="C7:D7"/>
    <mergeCell ref="C8:D8"/>
    <mergeCell ref="IH3:IL3"/>
    <mergeCell ref="IM3:IQ3"/>
    <mergeCell ref="IR3:IV3"/>
    <mergeCell ref="IW3:JA3"/>
    <mergeCell ref="GT3:GX3"/>
    <mergeCell ref="GY3:HC3"/>
    <mergeCell ref="HD3:HH3"/>
    <mergeCell ref="HI3:HM3"/>
    <mergeCell ref="HN3:HR3"/>
    <mergeCell ref="HS3:HW3"/>
    <mergeCell ref="GO3:GS3"/>
    <mergeCell ref="EG3:EK3"/>
    <mergeCell ref="CD3:CH3"/>
    <mergeCell ref="CI3:CM3"/>
    <mergeCell ref="CN3:CR3"/>
    <mergeCell ref="CS3:CW3"/>
    <mergeCell ref="CX3:DB3"/>
    <mergeCell ref="DC3:DG3"/>
    <mergeCell ref="DH3:DL3"/>
    <mergeCell ref="DM3:DQ3"/>
    <mergeCell ref="DR3:DV3"/>
    <mergeCell ref="DW3:EA3"/>
    <mergeCell ref="EB3:EF3"/>
    <mergeCell ref="BY3:CC3"/>
    <mergeCell ref="V3:Z3"/>
    <mergeCell ref="AA3:AE3"/>
    <mergeCell ref="AF3:AJ3"/>
    <mergeCell ref="AK3:AO3"/>
    <mergeCell ref="AP3:AT3"/>
    <mergeCell ref="AU3:AY3"/>
    <mergeCell ref="AZ3:BD3"/>
    <mergeCell ref="BE3:BI3"/>
    <mergeCell ref="BJ3:BN3"/>
    <mergeCell ref="BO3:BS3"/>
    <mergeCell ref="BT3:BX3"/>
    <mergeCell ref="Q3:U3"/>
    <mergeCell ref="A1:A8"/>
    <mergeCell ref="B3:B5"/>
    <mergeCell ref="C3:D5"/>
    <mergeCell ref="G3:K3"/>
    <mergeCell ref="L3:P3"/>
    <mergeCell ref="E3:F5"/>
    <mergeCell ref="E6:F6"/>
    <mergeCell ref="E7:F7"/>
    <mergeCell ref="E8:F8"/>
  </mergeCells>
  <conditionalFormatting sqref="Q2:U2">
    <cfRule type="expression" dxfId="53" priority="37">
      <formula>EST.PAIR</formula>
    </cfRule>
  </conditionalFormatting>
  <conditionalFormatting sqref="AA2:AE2">
    <cfRule type="expression" dxfId="52" priority="36">
      <formula>EST.PAIR</formula>
    </cfRule>
  </conditionalFormatting>
  <conditionalFormatting sqref="AK2:AO2">
    <cfRule type="expression" dxfId="51" priority="35">
      <formula>EST.PAIR</formula>
    </cfRule>
  </conditionalFormatting>
  <conditionalFormatting sqref="AU2:AY2">
    <cfRule type="expression" dxfId="50" priority="34">
      <formula>EST.PAIR</formula>
    </cfRule>
  </conditionalFormatting>
  <conditionalFormatting sqref="BE2:BI2">
    <cfRule type="expression" dxfId="49" priority="33">
      <formula>EST.PAIR</formula>
    </cfRule>
  </conditionalFormatting>
  <conditionalFormatting sqref="BO2:BS2">
    <cfRule type="expression" dxfId="48" priority="32">
      <formula>EST.PAIR</formula>
    </cfRule>
  </conditionalFormatting>
  <conditionalFormatting sqref="BY2:CC2">
    <cfRule type="expression" dxfId="47" priority="31">
      <formula>EST.PAIR</formula>
    </cfRule>
  </conditionalFormatting>
  <conditionalFormatting sqref="CI2:CM2">
    <cfRule type="expression" dxfId="46" priority="30">
      <formula>EST.PAIR</formula>
    </cfRule>
  </conditionalFormatting>
  <conditionalFormatting sqref="CS2:CW2">
    <cfRule type="expression" dxfId="45" priority="29">
      <formula>EST.PAIR</formula>
    </cfRule>
  </conditionalFormatting>
  <conditionalFormatting sqref="DC2:DG2">
    <cfRule type="expression" dxfId="44" priority="28">
      <formula>EST.PAIR</formula>
    </cfRule>
  </conditionalFormatting>
  <conditionalFormatting sqref="DR2:DV2">
    <cfRule type="expression" dxfId="43" priority="27">
      <formula>EST.PAIR</formula>
    </cfRule>
  </conditionalFormatting>
  <conditionalFormatting sqref="EB2:EF2">
    <cfRule type="expression" dxfId="42" priority="26">
      <formula>EST.PAIR</formula>
    </cfRule>
  </conditionalFormatting>
  <conditionalFormatting sqref="EQ2:EU2">
    <cfRule type="expression" dxfId="41" priority="25">
      <formula>EST.PAIR</formula>
    </cfRule>
  </conditionalFormatting>
  <conditionalFormatting sqref="FA2:FE2">
    <cfRule type="expression" dxfId="40" priority="24">
      <formula>EST.PAIR</formula>
    </cfRule>
  </conditionalFormatting>
  <conditionalFormatting sqref="FP2:FT2">
    <cfRule type="expression" dxfId="39" priority="23">
      <formula>EST.PAIR</formula>
    </cfRule>
  </conditionalFormatting>
  <conditionalFormatting sqref="FZ2:GD2">
    <cfRule type="expression" dxfId="38" priority="22">
      <formula>EST.PAIR</formula>
    </cfRule>
  </conditionalFormatting>
  <conditionalFormatting sqref="GJ2:GN2">
    <cfRule type="expression" dxfId="37" priority="21">
      <formula>EST.PAIR</formula>
    </cfRule>
  </conditionalFormatting>
  <conditionalFormatting sqref="GT2:GX2">
    <cfRule type="expression" dxfId="36" priority="20">
      <formula>EST.PAIR</formula>
    </cfRule>
  </conditionalFormatting>
  <conditionalFormatting sqref="HD2:HH2">
    <cfRule type="expression" dxfId="35" priority="19">
      <formula>EST.PAIR</formula>
    </cfRule>
  </conditionalFormatting>
  <conditionalFormatting sqref="HN2:HR2">
    <cfRule type="expression" dxfId="34" priority="18">
      <formula>EST.PAIR</formula>
    </cfRule>
  </conditionalFormatting>
  <conditionalFormatting sqref="HX2:IB2">
    <cfRule type="expression" dxfId="33" priority="17">
      <formula>EST.PAIR</formula>
    </cfRule>
  </conditionalFormatting>
  <conditionalFormatting sqref="IH2:IL2">
    <cfRule type="expression" dxfId="32" priority="16">
      <formula>EST.PAIR</formula>
    </cfRule>
  </conditionalFormatting>
  <conditionalFormatting sqref="IM2:IQ2">
    <cfRule type="expression" dxfId="31" priority="15">
      <formula>EST.PAIR</formula>
    </cfRule>
  </conditionalFormatting>
  <conditionalFormatting sqref="IW2:JA2">
    <cfRule type="expression" dxfId="30" priority="14">
      <formula>EST.PAIR</formula>
    </cfRule>
  </conditionalFormatting>
  <conditionalFormatting sqref="JG2:JK2">
    <cfRule type="expression" dxfId="29" priority="13">
      <formula>EST.PAIR</formula>
    </cfRule>
  </conditionalFormatting>
  <conditionalFormatting sqref="G4:JK5">
    <cfRule type="expression" dxfId="28" priority="595">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27" priority="599">
      <formula>ISEVEN(WEEKNUM(G$2,21))</formula>
    </cfRule>
  </conditionalFormatting>
  <conditionalFormatting sqref="JL24:JZ24 JL21:JZ22 JL6:JZ17">
    <cfRule type="expression" dxfId="26" priority="12">
      <formula>COUNTIF(fériés,$A2)&gt;0</formula>
    </cfRule>
  </conditionalFormatting>
  <conditionalFormatting sqref="JL23:JZ23">
    <cfRule type="expression" dxfId="25"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24" priority="46">
      <formula>COUNTIF(fériés,#REF!)&gt;0</formula>
    </cfRule>
  </conditionalFormatting>
  <conditionalFormatting sqref="G6:JK13">
    <cfRule type="expression" dxfId="23" priority="10">
      <formula>$C6=G$2</formula>
    </cfRule>
  </conditionalFormatting>
  <conditionalFormatting sqref="G6:JK57">
    <cfRule type="expression" dxfId="22" priority="597">
      <formula>AND(G$2&gt;=$C6,G$2&lt;=$D6)</formula>
    </cfRule>
  </conditionalFormatting>
  <conditionalFormatting sqref="G6:JK57">
    <cfRule type="expression" dxfId="21" priority="602">
      <formula>AND($B$63=G$2,$B$64="Oui")</formula>
    </cfRule>
  </conditionalFormatting>
  <conditionalFormatting sqref="G4:JK5">
    <cfRule type="expression" dxfId="20" priority="9">
      <formula>G$2&gt;$B$66</formula>
    </cfRule>
  </conditionalFormatting>
  <conditionalFormatting sqref="G4:JK57">
    <cfRule type="expression" dxfId="19" priority="49">
      <formula>G$2=$B$66</formula>
    </cfRule>
  </conditionalFormatting>
  <conditionalFormatting sqref="G6:JK57">
    <cfRule type="expression" dxfId="18" priority="5">
      <formula>G$2&gt;$B$66</formula>
    </cfRule>
  </conditionalFormatting>
  <conditionalFormatting sqref="G3:JK3">
    <cfRule type="expression" dxfId="17" priority="598">
      <formula>G$2&gt;$B$66</formula>
    </cfRule>
  </conditionalFormatting>
  <conditionalFormatting sqref="G3:JK3">
    <cfRule type="expression" dxfId="16" priority="53">
      <formula>G$2&lt;$B$66</formula>
    </cfRule>
  </conditionalFormatting>
  <conditionalFormatting sqref="G1">
    <cfRule type="expression" dxfId="15" priority="600">
      <formula>G$1&gt;$B$66</formula>
    </cfRule>
  </conditionalFormatting>
  <conditionalFormatting sqref="H1:JK1">
    <cfRule type="expression" dxfId="14" priority="601">
      <formula>H$2&gt;$B$66</formula>
    </cfRule>
  </conditionalFormatting>
  <conditionalFormatting sqref="G14:JK14">
    <cfRule type="expression" dxfId="13" priority="8">
      <formula>G$2&lt;=$B$66</formula>
    </cfRule>
  </conditionalFormatting>
  <dataValidations count="2">
    <dataValidation type="list" allowBlank="1" showInputMessage="1" showErrorMessage="1" sqref="B64">
      <formula1>"Oui,Non"</formula1>
    </dataValidation>
    <dataValidation type="list" allowBlank="1" showInputMessage="1" showErrorMessage="1" sqref="B67">
      <formula1>Langue</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96" id="{18FC6647-8817-4D6B-A486-66DDF638BE92}">
            <xm:f>COUNTIF(Fériés!$B$3:$B$28,G$2)&gt;0</xm:f>
            <x14:dxf>
              <fill>
                <patternFill>
                  <bgColor theme="0" tint="-0.24994659260841701"/>
                </patternFill>
              </fill>
            </x14:dxf>
          </x14:cfRule>
          <xm:sqref>G6:JK57</xm:sqref>
        </x14:conditionalFormatting>
        <x14:conditionalFormatting xmlns:xm="http://schemas.microsoft.com/office/excel/2006/main">
          <x14:cfRule type="expression" priority="48" id="{2ABFFFBF-A872-444F-883D-43CA3B9474FD}">
            <xm:f>AND(G$2&gt;=Fériés!$E$5,G$2&lt;=Fériés!$F$5)</xm:f>
            <x14:dxf>
              <fill>
                <patternFill>
                  <bgColor theme="0" tint="-0.24994659260841701"/>
                </patternFill>
              </fill>
            </x14:dxf>
          </x14:cfRule>
          <x14:cfRule type="expression" priority="50" id="{D8C6EDC7-724C-458B-A6CB-932AB370ADB1}">
            <xm:f>AND(G$2&gt;=Fériés!$E$4,G$2&lt;=Fériés!$F$4)</xm:f>
            <x14:dxf>
              <fill>
                <patternFill>
                  <bgColor theme="0" tint="-0.24994659260841701"/>
                </patternFill>
              </fill>
            </x14:dxf>
          </x14:cfRule>
          <x14:cfRule type="expression" priority="56" id="{BEBFA9C1-B578-400A-9C84-60AD3B3E2F30}">
            <xm:f>AND(G$2&gt;=Fériés!$E$3,G$2&lt;=Fériés!$F$3)</xm:f>
            <x14:dxf>
              <fill>
                <patternFill>
                  <bgColor theme="0" tint="-0.24994659260841701"/>
                </patternFill>
              </fill>
            </x14:dxf>
          </x14:cfRule>
          <x14:cfRule type="expression" priority="594" id="{1E3FD0C6-8A7C-4C81-9ACE-8036D71502E7}">
            <xm:f>AND(G$2&gt;=Fériés!$E$2,G$2&lt;=Fériés!$F$2)</xm:f>
            <x14:dxf>
              <fill>
                <patternFill>
                  <bgColor theme="0" tint="-0.24994659260841701"/>
                </patternFill>
              </fill>
            </x14:dxf>
          </x14:cfRule>
          <xm:sqref>G6:JK57</xm:sqref>
        </x14:conditionalFormatting>
        <x14:conditionalFormatting xmlns:xm="http://schemas.microsoft.com/office/excel/2006/main">
          <x14:cfRule type="expression" priority="11" id="{E4C614E9-E1DD-475D-89A2-D05CBDEA507A}">
            <xm:f>AND(G$2&gt;=Fériés!$E$13,G$2&lt;=Fériés!$F$13)</xm:f>
            <x14:dxf>
              <fill>
                <patternFill>
                  <bgColor theme="0" tint="-0.24994659260841701"/>
                </patternFill>
              </fill>
            </x14:dxf>
          </x14:cfRule>
          <x14:cfRule type="expression" priority="39" id="{EF62D785-6201-4FA0-A78B-DC6B62C1B7F2}">
            <xm:f>AND(G$2&gt;=Fériés!$E$12,G$2&lt;=Fériés!$F$12)</xm:f>
            <x14:dxf>
              <fill>
                <patternFill>
                  <bgColor theme="0" tint="-0.24994659260841701"/>
                </patternFill>
              </fill>
            </x14:dxf>
          </x14:cfRule>
          <x14:cfRule type="expression" priority="40" id="{2141B377-CC0E-495A-BB4D-ACB5C665396E}">
            <xm:f>AND(G$2&gt;=Fériés!$E$11,G$2&lt;=Fériés!$F$11)</xm:f>
            <x14:dxf>
              <fill>
                <patternFill>
                  <bgColor theme="0" tint="-0.24994659260841701"/>
                </patternFill>
              </fill>
            </x14:dxf>
          </x14:cfRule>
          <x14:cfRule type="expression" priority="41" id="{8E59652D-02D8-49FF-9368-24594E0D12E3}">
            <xm:f>AND(G$2&gt;=Fériés!$E$10,G$2&lt;=Fériés!$F$10)</xm:f>
            <x14:dxf>
              <fill>
                <patternFill>
                  <bgColor theme="0" tint="-0.24994659260841701"/>
                </patternFill>
              </fill>
            </x14:dxf>
          </x14:cfRule>
          <x14:cfRule type="expression" priority="42" id="{7DED660A-9BEC-4EFC-8F46-A8EAA1243557}">
            <xm:f>AND(G$2&gt;=Fériés!$E$9,G$2&lt;=Fériés!$F$9)</xm:f>
            <x14:dxf>
              <fill>
                <patternFill>
                  <bgColor theme="0" tint="-0.24994659260841701"/>
                </patternFill>
              </fill>
            </x14:dxf>
          </x14:cfRule>
          <x14:cfRule type="expression" priority="43" id="{A7F32FA4-A080-4EB3-A383-8CED3E3681BB}">
            <xm:f>AND(G$2&gt;=Fériés!$E$8,G$2&lt;=Fériés!$F$8)</xm:f>
            <x14:dxf>
              <fill>
                <patternFill>
                  <bgColor theme="0" tint="-0.24994659260841701"/>
                </patternFill>
              </fill>
            </x14:dxf>
          </x14:cfRule>
          <x14:cfRule type="expression" priority="44" id="{C43D1EA7-37C0-4E01-9FEA-6A6C2BBADE84}">
            <xm:f>AND(G$2&gt;=Fériés!$E$7,G$2&lt;=Fériés!$F$7)</xm:f>
            <x14:dxf>
              <fill>
                <patternFill>
                  <bgColor theme="0" tint="-0.24994659260841701"/>
                </patternFill>
              </fill>
            </x14:dxf>
          </x14:cfRule>
          <x14:cfRule type="expression" priority="47" id="{97E9E926-4373-4DCF-9C7A-E1A12DE5AD42}">
            <xm:f>AND(G$2&gt;=Fériés!$E$6,G$2&lt;=Fériés!$F$6)</xm:f>
            <x14:dxf>
              <fill>
                <patternFill>
                  <bgColor theme="0" tint="-0.24994659260841701"/>
                </patternFill>
              </fill>
            </x14:dxf>
          </x14:cfRule>
          <xm:sqref>G6:JK57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45</v>
      </c>
      <c r="B1" s="29">
        <f>YEAR(Feuil1!D65)</f>
        <v>2018</v>
      </c>
      <c r="D1" s="28" t="s">
        <v>44</v>
      </c>
      <c r="E1" s="27" t="s">
        <v>43</v>
      </c>
      <c r="F1" s="27" t="s">
        <v>42</v>
      </c>
    </row>
    <row r="2" spans="1:6" x14ac:dyDescent="0.25">
      <c r="A2" s="129" t="s">
        <v>41</v>
      </c>
      <c r="B2" s="130"/>
      <c r="D2" s="21" t="s">
        <v>27</v>
      </c>
      <c r="E2" s="26">
        <v>43094</v>
      </c>
      <c r="F2" s="19">
        <v>43102</v>
      </c>
    </row>
    <row r="3" spans="1:6" ht="15.75" thickBot="1" x14ac:dyDescent="0.3">
      <c r="A3" s="31" t="s">
        <v>39</v>
      </c>
      <c r="B3" s="32">
        <f>DATE(annee,1,1)</f>
        <v>43101</v>
      </c>
      <c r="D3" s="24" t="s">
        <v>40</v>
      </c>
      <c r="E3" s="23">
        <v>43325</v>
      </c>
      <c r="F3" s="22">
        <v>43337</v>
      </c>
    </row>
    <row r="4" spans="1:6" x14ac:dyDescent="0.25">
      <c r="A4" s="31" t="s">
        <v>38</v>
      </c>
      <c r="B4" s="32">
        <f>IF(MOD(19*MOD(annee,19)+24,30)+MOD(2*MOD(annee,4)+4*MOD(annee,7)+6*
MOD(19*MOD(annee,19)+24,30)+5,7)-9&lt;=0,DATE(annee,3,22+MOD(19*MOD(annee,
19)+24,30)+MOD(2*MOD(annee,4)+4*MOD(annee,7)+6*MOD(19*MOD(annee,19)+24,
30)+5,7)),DATE(annee,4,MOD(19*MOD(annee,19)+24,30)+MOD(2*MOD(annee,4)+4*
MOD(annee,7)+6*MOD(19*MOD(annee,19)+24,30)+5,7)-9))</f>
        <v>43191</v>
      </c>
      <c r="D4" s="21" t="s">
        <v>27</v>
      </c>
      <c r="E4" s="20">
        <v>43458</v>
      </c>
      <c r="F4" s="19">
        <v>43466</v>
      </c>
    </row>
    <row r="5" spans="1:6" ht="15.75" thickBot="1" x14ac:dyDescent="0.3">
      <c r="A5" s="31" t="s">
        <v>37</v>
      </c>
      <c r="B5" s="32">
        <f>B4+1</f>
        <v>43192</v>
      </c>
      <c r="D5" s="24" t="s">
        <v>40</v>
      </c>
      <c r="E5" s="23">
        <v>43684</v>
      </c>
      <c r="F5" s="22">
        <v>43710</v>
      </c>
    </row>
    <row r="6" spans="1:6" x14ac:dyDescent="0.25">
      <c r="A6" s="31" t="s">
        <v>36</v>
      </c>
      <c r="B6" s="32">
        <f>DATE(annee,5,1)</f>
        <v>43221</v>
      </c>
      <c r="D6" s="21"/>
      <c r="E6" s="20"/>
      <c r="F6" s="19"/>
    </row>
    <row r="7" spans="1:6" ht="15.75" thickBot="1" x14ac:dyDescent="0.3">
      <c r="A7" s="31" t="s">
        <v>35</v>
      </c>
      <c r="B7" s="32">
        <f>DATE(annee,5,8)</f>
        <v>43228</v>
      </c>
      <c r="D7" s="24"/>
      <c r="E7" s="23"/>
      <c r="F7" s="25"/>
    </row>
    <row r="8" spans="1:6" x14ac:dyDescent="0.25">
      <c r="A8" s="31" t="s">
        <v>34</v>
      </c>
      <c r="B8" s="32">
        <f>B4+39</f>
        <v>43230</v>
      </c>
      <c r="D8" s="21"/>
      <c r="E8" s="20"/>
      <c r="F8" s="19"/>
    </row>
    <row r="9" spans="1:6" ht="15.75" thickBot="1" x14ac:dyDescent="0.3">
      <c r="A9" s="31" t="s">
        <v>33</v>
      </c>
      <c r="B9" s="32">
        <f>B4+49</f>
        <v>43240</v>
      </c>
      <c r="D9" s="24"/>
      <c r="E9" s="23"/>
      <c r="F9" s="22"/>
    </row>
    <row r="10" spans="1:6" x14ac:dyDescent="0.25">
      <c r="A10" s="31" t="s">
        <v>32</v>
      </c>
      <c r="B10" s="32">
        <f>B4+50</f>
        <v>43241</v>
      </c>
      <c r="D10" s="21"/>
      <c r="E10" s="20"/>
      <c r="F10" s="19"/>
    </row>
    <row r="11" spans="1:6" ht="19.5" thickBot="1" x14ac:dyDescent="0.3">
      <c r="A11" s="31" t="s">
        <v>31</v>
      </c>
      <c r="B11" s="32">
        <f>DATE(annee,7,14)</f>
        <v>43295</v>
      </c>
      <c r="D11" s="13"/>
      <c r="E11" s="18"/>
      <c r="F11" s="17"/>
    </row>
    <row r="12" spans="1:6" ht="18.75" x14ac:dyDescent="0.25">
      <c r="A12" s="31" t="s">
        <v>30</v>
      </c>
      <c r="B12" s="32">
        <f>DATE(annee,8,15)</f>
        <v>43327</v>
      </c>
      <c r="D12" s="16"/>
      <c r="E12" s="15"/>
      <c r="F12" s="14"/>
    </row>
    <row r="13" spans="1:6" ht="19.5" thickBot="1" x14ac:dyDescent="0.3">
      <c r="A13" s="31" t="s">
        <v>29</v>
      </c>
      <c r="B13" s="32">
        <f>DATE(annee,11,1)</f>
        <v>43405</v>
      </c>
      <c r="D13" s="13"/>
      <c r="E13" s="12"/>
      <c r="F13" s="11"/>
    </row>
    <row r="14" spans="1:6" x14ac:dyDescent="0.25">
      <c r="A14" s="31" t="s">
        <v>28</v>
      </c>
      <c r="B14" s="32">
        <f>DATE(annee,11,11)</f>
        <v>43415</v>
      </c>
    </row>
    <row r="15" spans="1:6" ht="15.75" thickBot="1" x14ac:dyDescent="0.3">
      <c r="A15" s="33" t="s">
        <v>27</v>
      </c>
      <c r="B15" s="34">
        <f>DATE(annee,12,25)</f>
        <v>43459</v>
      </c>
    </row>
    <row r="16" spans="1:6" x14ac:dyDescent="0.25">
      <c r="A16" s="35" t="s">
        <v>39</v>
      </c>
      <c r="B16" s="36">
        <f>DATE(annee+1,1,1)</f>
        <v>43466</v>
      </c>
    </row>
    <row r="17" spans="1:2" x14ac:dyDescent="0.25">
      <c r="A17" s="31" t="s">
        <v>38</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37</v>
      </c>
      <c r="B18" s="32">
        <f>B17+1</f>
        <v>43577</v>
      </c>
    </row>
    <row r="19" spans="1:2" x14ac:dyDescent="0.25">
      <c r="A19" s="31" t="s">
        <v>36</v>
      </c>
      <c r="B19" s="32">
        <f>DATE(annee+1,5,1)</f>
        <v>43586</v>
      </c>
    </row>
    <row r="20" spans="1:2" x14ac:dyDescent="0.25">
      <c r="A20" s="31" t="s">
        <v>35</v>
      </c>
      <c r="B20" s="32">
        <f>DATE(annee+1,5,8)</f>
        <v>43593</v>
      </c>
    </row>
    <row r="21" spans="1:2" x14ac:dyDescent="0.25">
      <c r="A21" s="31" t="s">
        <v>34</v>
      </c>
      <c r="B21" s="32">
        <f>B17+39</f>
        <v>43615</v>
      </c>
    </row>
    <row r="22" spans="1:2" x14ac:dyDescent="0.25">
      <c r="A22" s="31" t="s">
        <v>33</v>
      </c>
      <c r="B22" s="32">
        <f>B17+49</f>
        <v>43625</v>
      </c>
    </row>
    <row r="23" spans="1:2" x14ac:dyDescent="0.25">
      <c r="A23" s="31" t="s">
        <v>32</v>
      </c>
      <c r="B23" s="32">
        <f>B17+50</f>
        <v>43626</v>
      </c>
    </row>
    <row r="24" spans="1:2" x14ac:dyDescent="0.25">
      <c r="A24" s="31" t="s">
        <v>31</v>
      </c>
      <c r="B24" s="32">
        <f>DATE(annee+1,7,14)</f>
        <v>43660</v>
      </c>
    </row>
    <row r="25" spans="1:2" x14ac:dyDescent="0.25">
      <c r="A25" s="31" t="s">
        <v>30</v>
      </c>
      <c r="B25" s="32">
        <f>DATE(annee+1,8,15)</f>
        <v>43692</v>
      </c>
    </row>
    <row r="26" spans="1:2" x14ac:dyDescent="0.25">
      <c r="A26" s="31" t="s">
        <v>29</v>
      </c>
      <c r="B26" s="32">
        <f>DATE(annee+1,11,1)</f>
        <v>43770</v>
      </c>
    </row>
    <row r="27" spans="1:2" x14ac:dyDescent="0.25">
      <c r="A27" s="31" t="s">
        <v>28</v>
      </c>
      <c r="B27" s="32">
        <f>DATE(annee+1,11,11)</f>
        <v>43780</v>
      </c>
    </row>
    <row r="28" spans="1:2" ht="15.75" thickBot="1" x14ac:dyDescent="0.3">
      <c r="A28" s="37" t="s">
        <v>27</v>
      </c>
      <c r="B28" s="38">
        <f>DATE(annee+1,12,25)</f>
        <v>43824</v>
      </c>
    </row>
    <row r="31" spans="1:2" x14ac:dyDescent="0.25">
      <c r="A31" s="10" t="s">
        <v>26</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55"/>
  <sheetViews>
    <sheetView topLeftCell="A22" workbookViewId="0">
      <selection activeCell="C50" sqref="C50"/>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7.42578125" style="2" customWidth="1"/>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7" ht="15.75" thickBot="1" x14ac:dyDescent="0.3">
      <c r="B1" s="131" t="s">
        <v>58</v>
      </c>
      <c r="C1" s="132"/>
      <c r="D1" s="132"/>
      <c r="E1" s="132"/>
      <c r="F1" s="132"/>
      <c r="G1" s="133"/>
    </row>
    <row r="2" spans="2:7" ht="15.75" thickBot="1" x14ac:dyDescent="0.3">
      <c r="B2" s="56" t="s">
        <v>57</v>
      </c>
      <c r="C2" s="53" t="s">
        <v>126</v>
      </c>
      <c r="D2" s="53" t="s">
        <v>68</v>
      </c>
      <c r="E2" s="70" t="s">
        <v>78</v>
      </c>
      <c r="F2" s="52" t="s">
        <v>101</v>
      </c>
      <c r="G2" s="54" t="s">
        <v>102</v>
      </c>
    </row>
    <row r="3" spans="2:7" x14ac:dyDescent="0.25">
      <c r="B3" s="55" t="s">
        <v>51</v>
      </c>
      <c r="C3" s="51" t="s">
        <v>62</v>
      </c>
      <c r="D3" s="51" t="s">
        <v>70</v>
      </c>
      <c r="E3" s="71">
        <v>20</v>
      </c>
      <c r="F3" s="51">
        <v>30</v>
      </c>
      <c r="G3" s="51">
        <v>40</v>
      </c>
    </row>
    <row r="4" spans="2:7" x14ac:dyDescent="0.25">
      <c r="B4" s="47" t="s">
        <v>52</v>
      </c>
      <c r="C4" s="44" t="s">
        <v>61</v>
      </c>
      <c r="D4" s="44" t="s">
        <v>71</v>
      </c>
      <c r="E4" s="72">
        <v>21</v>
      </c>
      <c r="F4" s="44">
        <v>31</v>
      </c>
      <c r="G4" s="44">
        <v>41</v>
      </c>
    </row>
    <row r="5" spans="2:7" x14ac:dyDescent="0.25">
      <c r="B5" s="47" t="s">
        <v>48</v>
      </c>
      <c r="C5" s="44" t="s">
        <v>60</v>
      </c>
      <c r="D5" s="44" t="s">
        <v>72</v>
      </c>
      <c r="E5" s="72">
        <v>22</v>
      </c>
      <c r="F5" s="44">
        <v>32</v>
      </c>
      <c r="G5" s="44">
        <v>42</v>
      </c>
    </row>
    <row r="6" spans="2:7" x14ac:dyDescent="0.25">
      <c r="B6" s="47" t="s">
        <v>53</v>
      </c>
      <c r="C6" s="44" t="s">
        <v>64</v>
      </c>
      <c r="D6" s="44" t="s">
        <v>77</v>
      </c>
      <c r="E6" s="72">
        <v>23</v>
      </c>
      <c r="F6" s="44">
        <v>33</v>
      </c>
      <c r="G6" s="44">
        <v>43</v>
      </c>
    </row>
    <row r="7" spans="2:7" x14ac:dyDescent="0.25">
      <c r="B7" s="47" t="s">
        <v>54</v>
      </c>
      <c r="C7" s="44" t="s">
        <v>63</v>
      </c>
      <c r="D7" s="44" t="s">
        <v>73</v>
      </c>
      <c r="E7" s="72">
        <v>24</v>
      </c>
      <c r="F7" s="44">
        <v>34</v>
      </c>
      <c r="G7" s="44">
        <v>44</v>
      </c>
    </row>
    <row r="8" spans="2:7" x14ac:dyDescent="0.25">
      <c r="B8" s="47" t="s">
        <v>46</v>
      </c>
      <c r="C8" s="44" t="s">
        <v>59</v>
      </c>
      <c r="D8" s="44" t="s">
        <v>74</v>
      </c>
      <c r="E8" s="72">
        <v>25</v>
      </c>
      <c r="F8" s="44">
        <v>35</v>
      </c>
      <c r="G8" s="44">
        <v>45</v>
      </c>
    </row>
    <row r="9" spans="2:7" x14ac:dyDescent="0.25">
      <c r="B9" s="47" t="s">
        <v>49</v>
      </c>
      <c r="C9" s="44" t="s">
        <v>65</v>
      </c>
      <c r="D9" s="44" t="s">
        <v>75</v>
      </c>
      <c r="E9" s="72">
        <v>26</v>
      </c>
      <c r="F9" s="44">
        <v>36</v>
      </c>
      <c r="G9" s="44">
        <v>46</v>
      </c>
    </row>
    <row r="10" spans="2:7" x14ac:dyDescent="0.25">
      <c r="B10" s="47" t="s">
        <v>50</v>
      </c>
      <c r="C10" s="44" t="s">
        <v>66</v>
      </c>
      <c r="D10" s="44" t="s">
        <v>76</v>
      </c>
      <c r="E10" s="72">
        <v>27</v>
      </c>
      <c r="F10" s="44">
        <v>37</v>
      </c>
      <c r="G10" s="44">
        <v>47</v>
      </c>
    </row>
    <row r="12" spans="2:7" ht="15.75" thickBot="1" x14ac:dyDescent="0.3"/>
    <row r="13" spans="2:7" ht="15.75" thickBot="1" x14ac:dyDescent="0.3">
      <c r="B13" s="134" t="s">
        <v>69</v>
      </c>
      <c r="C13" s="135"/>
      <c r="D13" s="135"/>
      <c r="E13" s="135"/>
      <c r="F13" s="132"/>
      <c r="G13" s="133"/>
    </row>
    <row r="14" spans="2:7" ht="15.75" thickBot="1" x14ac:dyDescent="0.3">
      <c r="B14" s="73" t="s">
        <v>57</v>
      </c>
      <c r="C14" s="74" t="s">
        <v>126</v>
      </c>
      <c r="D14" s="74" t="s">
        <v>68</v>
      </c>
      <c r="E14" s="76" t="s">
        <v>78</v>
      </c>
      <c r="F14" s="52" t="s">
        <v>101</v>
      </c>
      <c r="G14" s="54" t="s">
        <v>102</v>
      </c>
    </row>
    <row r="15" spans="2:7" x14ac:dyDescent="0.25">
      <c r="B15" s="50" t="s">
        <v>4</v>
      </c>
      <c r="C15" s="51">
        <v>100</v>
      </c>
      <c r="D15" s="51">
        <v>200</v>
      </c>
      <c r="E15" s="71">
        <v>300</v>
      </c>
      <c r="F15" s="51">
        <v>400</v>
      </c>
      <c r="G15" s="51">
        <v>500</v>
      </c>
    </row>
    <row r="16" spans="2:7" x14ac:dyDescent="0.25">
      <c r="B16" s="48" t="s">
        <v>6</v>
      </c>
      <c r="C16" s="44">
        <v>101</v>
      </c>
      <c r="D16" s="44">
        <v>201</v>
      </c>
      <c r="E16" s="72">
        <v>301</v>
      </c>
      <c r="F16" s="44">
        <v>401</v>
      </c>
      <c r="G16" s="44">
        <v>501</v>
      </c>
    </row>
    <row r="17" spans="2:7" x14ac:dyDescent="0.25">
      <c r="B17" s="48" t="s">
        <v>7</v>
      </c>
      <c r="C17" s="44">
        <v>102</v>
      </c>
      <c r="D17" s="44">
        <v>202</v>
      </c>
      <c r="E17" s="72">
        <v>302</v>
      </c>
      <c r="F17" s="44">
        <v>402</v>
      </c>
      <c r="G17" s="44">
        <v>502</v>
      </c>
    </row>
    <row r="18" spans="2:7" x14ac:dyDescent="0.25">
      <c r="B18" s="48" t="s">
        <v>8</v>
      </c>
      <c r="C18" s="44">
        <v>103</v>
      </c>
      <c r="D18" s="44">
        <v>203</v>
      </c>
      <c r="E18" s="72">
        <v>303</v>
      </c>
      <c r="F18" s="44">
        <v>403</v>
      </c>
      <c r="G18" s="44">
        <v>503</v>
      </c>
    </row>
    <row r="19" spans="2:7" x14ac:dyDescent="0.25">
      <c r="B19" s="48" t="s">
        <v>14</v>
      </c>
      <c r="C19" s="44">
        <v>104</v>
      </c>
      <c r="D19" s="44">
        <v>204</v>
      </c>
      <c r="E19" s="72">
        <v>304</v>
      </c>
      <c r="F19" s="44">
        <v>404</v>
      </c>
      <c r="G19" s="44">
        <v>504</v>
      </c>
    </row>
    <row r="20" spans="2:7" x14ac:dyDescent="0.25">
      <c r="B20" s="48" t="s">
        <v>2</v>
      </c>
      <c r="C20" s="44">
        <v>105</v>
      </c>
      <c r="D20" s="44">
        <v>205</v>
      </c>
      <c r="E20" s="72">
        <v>305</v>
      </c>
      <c r="F20" s="44">
        <v>405</v>
      </c>
      <c r="G20" s="44">
        <v>505</v>
      </c>
    </row>
    <row r="21" spans="2:7" x14ac:dyDescent="0.25">
      <c r="B21" s="48" t="s">
        <v>1</v>
      </c>
      <c r="C21" s="44">
        <v>106</v>
      </c>
      <c r="D21" s="44">
        <v>206</v>
      </c>
      <c r="E21" s="72">
        <v>306</v>
      </c>
      <c r="F21" s="44">
        <v>406</v>
      </c>
      <c r="G21" s="44">
        <v>506</v>
      </c>
    </row>
    <row r="22" spans="2:7" x14ac:dyDescent="0.25">
      <c r="B22" s="48" t="s">
        <v>17</v>
      </c>
      <c r="C22" s="44">
        <v>107</v>
      </c>
      <c r="D22" s="44">
        <v>207</v>
      </c>
      <c r="E22" s="72">
        <v>307</v>
      </c>
      <c r="F22" s="44">
        <v>407</v>
      </c>
      <c r="G22" s="44">
        <v>507</v>
      </c>
    </row>
    <row r="23" spans="2:7" x14ac:dyDescent="0.25">
      <c r="B23" s="48" t="s">
        <v>15</v>
      </c>
      <c r="C23" s="44">
        <v>108</v>
      </c>
      <c r="D23" s="44">
        <v>208</v>
      </c>
      <c r="E23" s="72">
        <v>308</v>
      </c>
      <c r="F23" s="44">
        <v>408</v>
      </c>
      <c r="G23" s="44">
        <v>508</v>
      </c>
    </row>
    <row r="24" spans="2:7" x14ac:dyDescent="0.25">
      <c r="B24" s="48" t="s">
        <v>9</v>
      </c>
      <c r="C24" s="44">
        <v>109</v>
      </c>
      <c r="D24" s="44">
        <v>209</v>
      </c>
      <c r="E24" s="72">
        <v>309</v>
      </c>
      <c r="F24" s="44">
        <v>409</v>
      </c>
      <c r="G24" s="44">
        <v>509</v>
      </c>
    </row>
    <row r="25" spans="2:7" x14ac:dyDescent="0.25">
      <c r="B25" s="48" t="s">
        <v>16</v>
      </c>
      <c r="C25" s="44">
        <v>110</v>
      </c>
      <c r="D25" s="44">
        <v>210</v>
      </c>
      <c r="E25" s="72">
        <v>310</v>
      </c>
      <c r="F25" s="44">
        <v>410</v>
      </c>
      <c r="G25" s="44">
        <v>510</v>
      </c>
    </row>
    <row r="26" spans="2:7" x14ac:dyDescent="0.25">
      <c r="B26" s="48" t="s">
        <v>13</v>
      </c>
      <c r="C26" s="44">
        <v>111</v>
      </c>
      <c r="D26" s="44">
        <v>211</v>
      </c>
      <c r="E26" s="72">
        <v>311</v>
      </c>
      <c r="F26" s="44">
        <v>411</v>
      </c>
      <c r="G26" s="44">
        <v>511</v>
      </c>
    </row>
    <row r="27" spans="2:7" x14ac:dyDescent="0.25">
      <c r="B27" s="48" t="s">
        <v>5</v>
      </c>
      <c r="C27" s="44">
        <v>112</v>
      </c>
      <c r="D27" s="44">
        <v>212</v>
      </c>
      <c r="E27" s="72">
        <v>312</v>
      </c>
      <c r="F27" s="44">
        <v>412</v>
      </c>
      <c r="G27" s="44">
        <v>512</v>
      </c>
    </row>
    <row r="28" spans="2:7" x14ac:dyDescent="0.25">
      <c r="B28" s="48" t="s">
        <v>12</v>
      </c>
      <c r="C28" s="44">
        <v>113</v>
      </c>
      <c r="D28" s="44">
        <v>213</v>
      </c>
      <c r="E28" s="72">
        <v>313</v>
      </c>
      <c r="F28" s="44">
        <v>413</v>
      </c>
      <c r="G28" s="44">
        <v>513</v>
      </c>
    </row>
    <row r="29" spans="2:7" x14ac:dyDescent="0.25">
      <c r="B29" s="48" t="s">
        <v>10</v>
      </c>
      <c r="C29" s="44">
        <v>114</v>
      </c>
      <c r="D29" s="44">
        <v>214</v>
      </c>
      <c r="E29" s="72">
        <v>314</v>
      </c>
      <c r="F29" s="44">
        <v>414</v>
      </c>
      <c r="G29" s="44">
        <v>514</v>
      </c>
    </row>
    <row r="30" spans="2:7" x14ac:dyDescent="0.25">
      <c r="B30" s="48" t="s">
        <v>3</v>
      </c>
      <c r="C30" s="44">
        <v>115</v>
      </c>
      <c r="D30" s="44">
        <v>215</v>
      </c>
      <c r="E30" s="72">
        <v>315</v>
      </c>
      <c r="F30" s="44">
        <v>415</v>
      </c>
      <c r="G30" s="44">
        <v>515</v>
      </c>
    </row>
    <row r="31" spans="2:7" x14ac:dyDescent="0.25">
      <c r="B31" s="48" t="s">
        <v>11</v>
      </c>
      <c r="C31" s="44">
        <v>116</v>
      </c>
      <c r="D31" s="44">
        <v>216</v>
      </c>
      <c r="E31" s="72">
        <v>316</v>
      </c>
      <c r="F31" s="44">
        <v>416</v>
      </c>
      <c r="G31" s="44">
        <v>516</v>
      </c>
    </row>
    <row r="32" spans="2:7" x14ac:dyDescent="0.25">
      <c r="B32" s="48" t="s">
        <v>18</v>
      </c>
      <c r="C32" s="44">
        <v>117</v>
      </c>
      <c r="D32" s="44">
        <v>217</v>
      </c>
      <c r="E32" s="72">
        <v>317</v>
      </c>
      <c r="F32" s="44">
        <v>417</v>
      </c>
      <c r="G32" s="44">
        <v>517</v>
      </c>
    </row>
    <row r="33" spans="2:7" x14ac:dyDescent="0.25">
      <c r="B33" s="48" t="s">
        <v>20</v>
      </c>
      <c r="C33" s="44">
        <v>118</v>
      </c>
      <c r="D33" s="44">
        <v>218</v>
      </c>
      <c r="E33" s="72">
        <v>318</v>
      </c>
      <c r="F33" s="44">
        <v>418</v>
      </c>
      <c r="G33" s="44">
        <v>518</v>
      </c>
    </row>
    <row r="35" spans="2:7" ht="15.75" thickBot="1" x14ac:dyDescent="0.3"/>
    <row r="36" spans="2:7" ht="15.75" thickBot="1" x14ac:dyDescent="0.3">
      <c r="B36" s="134" t="s">
        <v>116</v>
      </c>
      <c r="C36" s="137"/>
    </row>
    <row r="37" spans="2:7" ht="15.75" thickBot="1" x14ac:dyDescent="0.3">
      <c r="B37" s="73" t="s">
        <v>67</v>
      </c>
      <c r="C37" s="75" t="s">
        <v>117</v>
      </c>
    </row>
    <row r="38" spans="2:7" x14ac:dyDescent="0.25">
      <c r="B38" s="51" t="s">
        <v>57</v>
      </c>
      <c r="C38" s="51">
        <v>1</v>
      </c>
    </row>
    <row r="39" spans="2:7" x14ac:dyDescent="0.25">
      <c r="B39" s="44" t="s">
        <v>126</v>
      </c>
      <c r="C39" s="44">
        <v>2</v>
      </c>
    </row>
    <row r="40" spans="2:7" x14ac:dyDescent="0.25">
      <c r="B40" s="44" t="s">
        <v>68</v>
      </c>
      <c r="C40" s="44">
        <v>3</v>
      </c>
    </row>
    <row r="41" spans="2:7" x14ac:dyDescent="0.25">
      <c r="B41" s="44" t="s">
        <v>78</v>
      </c>
      <c r="C41" s="44">
        <v>4</v>
      </c>
    </row>
    <row r="42" spans="2:7" x14ac:dyDescent="0.25">
      <c r="B42" s="44" t="s">
        <v>101</v>
      </c>
      <c r="C42" s="44">
        <v>5</v>
      </c>
    </row>
    <row r="43" spans="2:7" x14ac:dyDescent="0.25">
      <c r="B43" s="44" t="s">
        <v>102</v>
      </c>
      <c r="C43" s="44">
        <v>6</v>
      </c>
    </row>
    <row r="47" spans="2:7" ht="15.75" thickBot="1" x14ac:dyDescent="0.3"/>
    <row r="48" spans="2:7" ht="15.75" thickBot="1" x14ac:dyDescent="0.3">
      <c r="B48" s="134" t="s">
        <v>115</v>
      </c>
      <c r="C48" s="135"/>
      <c r="D48" s="135"/>
      <c r="E48" s="135"/>
      <c r="F48" s="135"/>
      <c r="G48" s="136"/>
    </row>
    <row r="49" spans="2:7" x14ac:dyDescent="0.25">
      <c r="B49" s="51" t="s">
        <v>57</v>
      </c>
      <c r="C49" s="51" t="s">
        <v>126</v>
      </c>
      <c r="D49" s="51" t="s">
        <v>68</v>
      </c>
      <c r="E49" s="51" t="s">
        <v>78</v>
      </c>
      <c r="F49" s="51" t="s">
        <v>101</v>
      </c>
      <c r="G49" s="51" t="s">
        <v>102</v>
      </c>
    </row>
    <row r="50" spans="2:7" x14ac:dyDescent="0.25">
      <c r="B50" s="44" t="str">
        <f>Feuil1!B3</f>
        <v>Tâches client</v>
      </c>
      <c r="C50" s="44" t="s">
        <v>79</v>
      </c>
      <c r="D50" s="44" t="s">
        <v>81</v>
      </c>
      <c r="E50" s="44" t="s">
        <v>84</v>
      </c>
      <c r="F50" s="44" t="s">
        <v>103</v>
      </c>
      <c r="G50" s="44" t="s">
        <v>114</v>
      </c>
    </row>
    <row r="51" spans="2:7" x14ac:dyDescent="0.25">
      <c r="B51" s="44" t="str">
        <f>Feuil1!B14</f>
        <v>Tâches ITW CER</v>
      </c>
      <c r="C51" s="44" t="s">
        <v>100</v>
      </c>
      <c r="D51" s="44" t="s">
        <v>82</v>
      </c>
      <c r="E51" s="44" t="s">
        <v>85</v>
      </c>
      <c r="F51" s="44" t="s">
        <v>104</v>
      </c>
      <c r="G51" s="44" t="s">
        <v>109</v>
      </c>
    </row>
    <row r="52" spans="2:7" x14ac:dyDescent="0.25">
      <c r="B52" s="44" t="str">
        <f>Feuil1!C3</f>
        <v>Dates requises</v>
      </c>
      <c r="C52" s="44" t="s">
        <v>80</v>
      </c>
      <c r="D52" s="44" t="s">
        <v>83</v>
      </c>
      <c r="E52" s="44" t="s">
        <v>86</v>
      </c>
      <c r="F52" s="44" t="s">
        <v>105</v>
      </c>
      <c r="G52" s="44" t="s">
        <v>110</v>
      </c>
    </row>
    <row r="53" spans="2:7" x14ac:dyDescent="0.25">
      <c r="B53" s="44" t="str">
        <f>Feuil1!C14</f>
        <v>Début de tâche</v>
      </c>
      <c r="C53" s="44" t="s">
        <v>87</v>
      </c>
      <c r="D53" s="44" t="s">
        <v>89</v>
      </c>
      <c r="E53" s="44" t="s">
        <v>92</v>
      </c>
      <c r="F53" s="44" t="s">
        <v>106</v>
      </c>
      <c r="G53" s="44" t="s">
        <v>111</v>
      </c>
    </row>
    <row r="54" spans="2:7" x14ac:dyDescent="0.25">
      <c r="B54" s="44" t="str">
        <f>Feuil1!D14</f>
        <v>Fin de tâche</v>
      </c>
      <c r="C54" s="44" t="s">
        <v>88</v>
      </c>
      <c r="D54" s="44" t="s">
        <v>90</v>
      </c>
      <c r="E54" s="44" t="s">
        <v>93</v>
      </c>
      <c r="F54" s="44" t="s">
        <v>107</v>
      </c>
      <c r="G54" s="44" t="s">
        <v>112</v>
      </c>
    </row>
    <row r="55" spans="2:7" x14ac:dyDescent="0.25">
      <c r="B55" s="44" t="s">
        <v>95</v>
      </c>
      <c r="C55" s="44" t="s">
        <v>96</v>
      </c>
      <c r="D55" s="44" t="s">
        <v>97</v>
      </c>
      <c r="E55" s="44" t="s">
        <v>98</v>
      </c>
      <c r="F55" s="44" t="s">
        <v>108</v>
      </c>
      <c r="G55" s="44" t="s">
        <v>113</v>
      </c>
    </row>
  </sheetData>
  <sortState ref="B15:B33">
    <sortCondition ref="B3"/>
  </sortState>
  <mergeCells count="4">
    <mergeCell ref="B1:G1"/>
    <mergeCell ref="B13:G13"/>
    <mergeCell ref="B48:G48"/>
    <mergeCell ref="B36:C36"/>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Feuil1</vt:lpstr>
      <vt:lpstr>Traduction</vt:lpstr>
      <vt:lpstr>Fériés</vt:lpstr>
      <vt:lpstr>Langue</vt:lpstr>
      <vt:lpstr>annee</vt:lpstr>
      <vt:lpstr>FR</vt:lpstr>
      <vt:lpstr>Langue</vt:lpstr>
      <vt:lpstr>Tableau_numérotation_langue</vt:lpstr>
      <vt:lpstr>Tableau_traduction</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2018-02-15T07:30:49Z</dcterms:modified>
</cp:coreProperties>
</file>