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00000000-0000-0000-0000-000000000000}"/>
  <workbookPr codeName="ThisWorkbook" defaultThemeVersion="124226"/>
  <bookViews>
    <workbookView xWindow="120" yWindow="195" windowWidth="23250" windowHeight="11955"/>
  </bookViews>
  <sheets>
    <sheet name="Feuil1" sheetId="1" r:id="rId1"/>
    <sheet name="Fériés" sheetId="2" r:id="rId2"/>
    <sheet name="Langue" sheetId="3" r:id="rId3"/>
  </sheets>
  <functionGroups builtInGroupCount="17"/>
  <definedNames>
    <definedName name="annee">Fériés!$B$1</definedName>
    <definedName name="fériés">Fériés!#REF!</definedName>
  </definedNames>
  <calcPr calcId="145621" iterate="1"/>
</workbook>
</file>

<file path=xl/calcChain.xml><?xml version="1.0" encoding="utf-8"?>
<calcChain xmlns="http://schemas.openxmlformats.org/spreadsheetml/2006/main">
  <c r="B1" i="2" l="1"/>
  <c r="B14" i="2" s="1"/>
  <c r="D36" i="1" a="1"/>
  <c r="C36" i="1" a="1"/>
  <c r="D35" i="1" a="1"/>
  <c r="C35" i="1" a="1"/>
  <c r="D34" i="1" a="1"/>
  <c r="C34" i="1" a="1"/>
  <c r="D32" i="1" a="1"/>
  <c r="D33" i="1" a="1"/>
  <c r="C33" i="1" a="1"/>
  <c r="C32" i="1" a="1"/>
  <c r="D31" i="1" a="1"/>
  <c r="C31" i="1" a="1"/>
  <c r="D30" i="1" a="1"/>
  <c r="C30" i="1" a="1"/>
  <c r="D29" i="1" a="1"/>
  <c r="C29" i="1" a="1"/>
  <c r="C34" i="1" l="1"/>
  <c r="D34" i="1"/>
  <c r="C35" i="1"/>
  <c r="D35" i="1"/>
  <c r="C36" i="1"/>
  <c r="D36" i="1"/>
  <c r="C29" i="1"/>
  <c r="D29" i="1"/>
  <c r="C30" i="1"/>
  <c r="D30" i="1"/>
  <c r="C31" i="1"/>
  <c r="D31" i="1"/>
  <c r="C32" i="1"/>
  <c r="C33" i="1"/>
  <c r="D33" i="1"/>
  <c r="D32" i="1"/>
  <c r="B13" i="2"/>
  <c r="B3" i="2"/>
  <c r="B28" i="2"/>
  <c r="B26" i="2"/>
  <c r="B24" i="2"/>
  <c r="B20" i="2"/>
  <c r="B16" i="2"/>
  <c r="B12" i="2"/>
  <c r="B6" i="2"/>
  <c r="B4" i="2"/>
  <c r="B27" i="2"/>
  <c r="B25" i="2"/>
  <c r="B19" i="2"/>
  <c r="B17" i="2"/>
  <c r="B15" i="2"/>
  <c r="B11" i="2"/>
  <c r="B7" i="2"/>
  <c r="B21" i="2" l="1"/>
  <c r="B23" i="2"/>
  <c r="B18" i="2"/>
  <c r="B22" i="2"/>
  <c r="B5" i="2"/>
  <c r="B9" i="2"/>
  <c r="B8" i="2"/>
  <c r="B10" i="2"/>
  <c r="B41" i="1" l="1"/>
  <c r="E2" i="1"/>
  <c r="E1" i="1" s="1"/>
  <c r="C15" i="1" a="1"/>
  <c r="D17" i="1" a="1"/>
  <c r="D22" i="1" a="1"/>
  <c r="C27" i="1" a="1"/>
  <c r="C22" i="1" a="1"/>
  <c r="D28" i="1" a="1"/>
  <c r="C16" i="1" a="1"/>
  <c r="D16" i="1" a="1"/>
  <c r="D26" i="1" a="1"/>
  <c r="D19" i="1" a="1"/>
  <c r="C25" i="1" a="1"/>
  <c r="D27" i="1" a="1"/>
  <c r="D21" i="1" a="1"/>
  <c r="D18" i="1" a="1"/>
  <c r="C21" i="1" a="1"/>
  <c r="D20" i="1" a="1"/>
  <c r="D25" i="1" a="1"/>
  <c r="C19" i="1" a="1"/>
  <c r="D24" i="1" a="1"/>
  <c r="C26" i="1" a="1"/>
  <c r="C28" i="1" a="1"/>
  <c r="C17" i="1" a="1"/>
  <c r="C18" i="1" a="1"/>
  <c r="D15" i="1" a="1"/>
  <c r="C20" i="1" a="1"/>
  <c r="C23" i="1" a="1"/>
  <c r="C24" i="1" a="1"/>
  <c r="D23" i="1" a="1"/>
  <c r="D28" i="1" l="1"/>
  <c r="C28" i="1"/>
  <c r="C27" i="1"/>
  <c r="C26" i="1"/>
  <c r="D25" i="1"/>
  <c r="D24" i="1"/>
  <c r="D23" i="1"/>
  <c r="C23" i="1"/>
  <c r="C22" i="1"/>
  <c r="C21" i="1"/>
  <c r="C20" i="1"/>
  <c r="C19" i="1"/>
  <c r="D18" i="1"/>
  <c r="D17" i="1"/>
  <c r="D16" i="1"/>
  <c r="D15" i="1"/>
  <c r="C15" i="1"/>
  <c r="D27" i="1"/>
  <c r="D26" i="1"/>
  <c r="C25" i="1"/>
  <c r="C24" i="1"/>
  <c r="D22" i="1"/>
  <c r="D21" i="1"/>
  <c r="D20" i="1"/>
  <c r="D19" i="1"/>
  <c r="C18" i="1"/>
  <c r="C17" i="1"/>
  <c r="C16" i="1"/>
  <c r="E5" i="1"/>
  <c r="E3" i="1"/>
  <c r="E4" i="1"/>
  <c r="F2" i="1" s="1"/>
  <c r="F4" i="1" l="1"/>
  <c r="G2" i="1" s="1"/>
  <c r="F5" i="1"/>
  <c r="F1" i="1"/>
  <c r="G1" i="1" l="1"/>
  <c r="G4" i="1"/>
  <c r="H2" i="1" s="1"/>
  <c r="G5" i="1"/>
  <c r="H1" i="1" l="1"/>
  <c r="H4" i="1"/>
  <c r="I2" i="1" s="1"/>
  <c r="H5" i="1"/>
  <c r="I1" i="1" l="1"/>
  <c r="I4" i="1"/>
  <c r="J2" i="1" s="1"/>
  <c r="I5" i="1"/>
  <c r="J3" i="1" l="1"/>
  <c r="J1" i="1"/>
  <c r="J4" i="1"/>
  <c r="K2" i="1" s="1"/>
  <c r="J5" i="1"/>
  <c r="K1" i="1" l="1"/>
  <c r="K4" i="1"/>
  <c r="L2" i="1" s="1"/>
  <c r="K5" i="1"/>
  <c r="L1" i="1" l="1"/>
  <c r="L4" i="1"/>
  <c r="M2" i="1" s="1"/>
  <c r="L5" i="1"/>
  <c r="M1" i="1" l="1"/>
  <c r="M4" i="1"/>
  <c r="N2" i="1" s="1"/>
  <c r="M5" i="1"/>
  <c r="N1" i="1" l="1"/>
  <c r="N4" i="1"/>
  <c r="O2" i="1" s="1"/>
  <c r="N5" i="1"/>
  <c r="O3" i="1" l="1"/>
  <c r="O1" i="1"/>
  <c r="O4" i="1"/>
  <c r="P2" i="1" s="1"/>
  <c r="O5" i="1"/>
  <c r="P1" i="1" l="1"/>
  <c r="P4" i="1"/>
  <c r="Q2" i="1" s="1"/>
  <c r="P5" i="1"/>
  <c r="Q1" i="1" l="1"/>
  <c r="Q4" i="1"/>
  <c r="R2" i="1" s="1"/>
  <c r="Q5" i="1"/>
  <c r="R1" i="1" l="1"/>
  <c r="R4" i="1"/>
  <c r="S2" i="1" s="1"/>
  <c r="R5" i="1"/>
  <c r="S1" i="1" l="1"/>
  <c r="S4" i="1"/>
  <c r="T2" i="1" s="1"/>
  <c r="S5" i="1"/>
  <c r="T3" i="1" l="1"/>
  <c r="T1" i="1"/>
  <c r="T4" i="1"/>
  <c r="U2" i="1" s="1"/>
  <c r="T5" i="1"/>
  <c r="U1" i="1" l="1"/>
  <c r="U4" i="1"/>
  <c r="V2" i="1" s="1"/>
  <c r="U5" i="1"/>
  <c r="V1" i="1" l="1"/>
  <c r="V4" i="1"/>
  <c r="W2" i="1" s="1"/>
  <c r="V5" i="1"/>
  <c r="W1" i="1" l="1"/>
  <c r="W4" i="1"/>
  <c r="X2" i="1" s="1"/>
  <c r="W5" i="1"/>
  <c r="X1" i="1" l="1"/>
  <c r="X4" i="1"/>
  <c r="Y2" i="1" s="1"/>
  <c r="X5" i="1"/>
  <c r="Y3" i="1" l="1"/>
  <c r="Y1" i="1"/>
  <c r="Y4" i="1"/>
  <c r="Z2" i="1" s="1"/>
  <c r="Y5" i="1"/>
  <c r="Z1" i="1" l="1"/>
  <c r="Z4" i="1"/>
  <c r="AA2" i="1" s="1"/>
  <c r="Z5" i="1"/>
  <c r="AA1" i="1" l="1"/>
  <c r="AA4" i="1"/>
  <c r="AB2" i="1" s="1"/>
  <c r="AA5" i="1"/>
  <c r="AB1" i="1" l="1"/>
  <c r="AB4" i="1"/>
  <c r="AC2" i="1" s="1"/>
  <c r="AB5" i="1"/>
  <c r="AC1" i="1" l="1"/>
  <c r="AC4" i="1"/>
  <c r="AD2" i="1" s="1"/>
  <c r="AC5" i="1"/>
  <c r="AD3" i="1" l="1"/>
  <c r="AD1" i="1"/>
  <c r="AD4" i="1"/>
  <c r="AE2" i="1" s="1"/>
  <c r="AD5" i="1"/>
  <c r="AE1" i="1" l="1"/>
  <c r="AE4" i="1"/>
  <c r="AF2" i="1" s="1"/>
  <c r="AE5" i="1"/>
  <c r="AF1" i="1" l="1"/>
  <c r="AF4" i="1"/>
  <c r="AG2" i="1" s="1"/>
  <c r="AF5" i="1"/>
  <c r="AG1" i="1" l="1"/>
  <c r="AG4" i="1"/>
  <c r="AH2" i="1" s="1"/>
  <c r="AG5" i="1"/>
  <c r="AH1" i="1" l="1"/>
  <c r="AH4" i="1"/>
  <c r="AI2" i="1" s="1"/>
  <c r="AH5" i="1"/>
  <c r="AI3" i="1" l="1"/>
  <c r="AI1" i="1"/>
  <c r="AI4" i="1"/>
  <c r="AJ2" i="1" s="1"/>
  <c r="AI5" i="1"/>
  <c r="AJ1" i="1" l="1"/>
  <c r="AJ4" i="1"/>
  <c r="AK2" i="1" s="1"/>
  <c r="AJ5" i="1"/>
  <c r="AK1" i="1" l="1"/>
  <c r="AK4" i="1"/>
  <c r="AL2" i="1" s="1"/>
  <c r="AK5" i="1"/>
  <c r="AL1" i="1" l="1"/>
  <c r="AL4" i="1"/>
  <c r="AM2" i="1" s="1"/>
  <c r="AL5" i="1"/>
  <c r="AM1" i="1" l="1"/>
  <c r="AM4" i="1"/>
  <c r="AN2" i="1" s="1"/>
  <c r="AM5" i="1"/>
  <c r="AN3" i="1" l="1"/>
  <c r="AN1" i="1"/>
  <c r="AN4" i="1"/>
  <c r="AO2" i="1" s="1"/>
  <c r="AN5" i="1"/>
  <c r="AO1" i="1" l="1"/>
  <c r="AO4" i="1"/>
  <c r="AP2" i="1" s="1"/>
  <c r="AO5" i="1"/>
  <c r="AP1" i="1" l="1"/>
  <c r="AP4" i="1"/>
  <c r="AQ2" i="1" s="1"/>
  <c r="AP5" i="1"/>
  <c r="AQ1" i="1" l="1"/>
  <c r="AQ4" i="1"/>
  <c r="AR2" i="1" s="1"/>
  <c r="AQ5" i="1"/>
  <c r="AR1" i="1" l="1"/>
  <c r="AR4" i="1"/>
  <c r="AS2" i="1" s="1"/>
  <c r="AR5" i="1"/>
  <c r="AS3" i="1" l="1"/>
  <c r="AS1" i="1"/>
  <c r="AS4" i="1"/>
  <c r="AT2" i="1" s="1"/>
  <c r="AS5" i="1"/>
  <c r="AT1" i="1" l="1"/>
  <c r="AT4" i="1"/>
  <c r="AU2" i="1" s="1"/>
  <c r="AT5" i="1"/>
  <c r="AU1" i="1" l="1"/>
  <c r="AU4" i="1"/>
  <c r="AV2" i="1" s="1"/>
  <c r="AU5" i="1"/>
  <c r="AV1" i="1" l="1"/>
  <c r="AV4" i="1"/>
  <c r="AW2" i="1" s="1"/>
  <c r="AV5" i="1"/>
  <c r="AW1" i="1" l="1"/>
  <c r="AW4" i="1"/>
  <c r="AX2" i="1" s="1"/>
  <c r="AW5" i="1"/>
  <c r="AX3" i="1" l="1"/>
  <c r="AX1" i="1"/>
  <c r="AX4" i="1"/>
  <c r="AY2" i="1" s="1"/>
  <c r="AX5" i="1"/>
  <c r="AY1" i="1" l="1"/>
  <c r="AY4" i="1"/>
  <c r="AZ2" i="1" s="1"/>
  <c r="AY5" i="1"/>
  <c r="AZ1" i="1" l="1"/>
  <c r="AZ4" i="1"/>
  <c r="BA2" i="1" s="1"/>
  <c r="AZ5" i="1"/>
  <c r="BA1" i="1" l="1"/>
  <c r="BA4" i="1"/>
  <c r="BB2" i="1" s="1"/>
  <c r="BA5" i="1"/>
  <c r="BB1" i="1" l="1"/>
  <c r="BB4" i="1"/>
  <c r="BC2" i="1" s="1"/>
  <c r="BB5" i="1"/>
  <c r="BC3" i="1" l="1"/>
  <c r="BC1" i="1"/>
  <c r="BC4" i="1"/>
  <c r="BD2" i="1" s="1"/>
  <c r="BC5" i="1"/>
  <c r="BD1" i="1" l="1"/>
  <c r="BD4" i="1"/>
  <c r="BE2" i="1" s="1"/>
  <c r="BD5" i="1"/>
  <c r="BE1" i="1" l="1"/>
  <c r="BE4" i="1"/>
  <c r="BF2" i="1" s="1"/>
  <c r="BE5" i="1"/>
  <c r="BF1" i="1" l="1"/>
  <c r="BF4" i="1"/>
  <c r="BG2" i="1" s="1"/>
  <c r="BF5" i="1"/>
  <c r="BG1" i="1" l="1"/>
  <c r="BG4" i="1"/>
  <c r="BH2" i="1" s="1"/>
  <c r="BG5" i="1"/>
  <c r="BH3" i="1" l="1"/>
  <c r="BH1" i="1"/>
  <c r="BH4" i="1"/>
  <c r="BI2" i="1" s="1"/>
  <c r="BH5" i="1"/>
  <c r="BI1" i="1" l="1"/>
  <c r="BI4" i="1"/>
  <c r="BJ2" i="1" s="1"/>
  <c r="BI5" i="1"/>
  <c r="BJ1" i="1" l="1"/>
  <c r="BJ4" i="1"/>
  <c r="BK2" i="1" s="1"/>
  <c r="BJ5" i="1"/>
  <c r="BK1" i="1" l="1"/>
  <c r="BK4" i="1"/>
  <c r="BL2" i="1" s="1"/>
  <c r="BK5" i="1"/>
  <c r="BL1" i="1" l="1"/>
  <c r="BL4" i="1"/>
  <c r="BM2" i="1" s="1"/>
  <c r="BL5" i="1"/>
  <c r="BM3" i="1" l="1"/>
  <c r="BM1" i="1"/>
  <c r="BM4" i="1"/>
  <c r="BN2" i="1" s="1"/>
  <c r="BM5" i="1"/>
  <c r="BN1" i="1" l="1"/>
  <c r="BN4" i="1"/>
  <c r="BO2" i="1" s="1"/>
  <c r="BN5" i="1"/>
  <c r="BO1" i="1" l="1"/>
  <c r="BO4" i="1"/>
  <c r="BP2" i="1" s="1"/>
  <c r="BO5" i="1"/>
  <c r="BP1" i="1" l="1"/>
  <c r="BP4" i="1"/>
  <c r="BQ2" i="1" s="1"/>
  <c r="BP5" i="1"/>
  <c r="BQ1" i="1" l="1"/>
  <c r="BQ4" i="1"/>
  <c r="BR2" i="1" s="1"/>
  <c r="BQ5" i="1"/>
  <c r="BR3" i="1" l="1"/>
  <c r="BR1" i="1"/>
  <c r="BR4" i="1"/>
  <c r="BS2" i="1" s="1"/>
  <c r="BR5" i="1"/>
  <c r="BS1" i="1" l="1"/>
  <c r="BS4" i="1"/>
  <c r="BT2" i="1" s="1"/>
  <c r="BS5" i="1"/>
  <c r="BT1" i="1" l="1"/>
  <c r="BT4" i="1"/>
  <c r="BU2" i="1" s="1"/>
  <c r="BT5" i="1"/>
  <c r="BU1" i="1" l="1"/>
  <c r="BU4" i="1"/>
  <c r="BV2" i="1" s="1"/>
  <c r="BU5" i="1"/>
  <c r="BV1" i="1" l="1"/>
  <c r="BV4" i="1"/>
  <c r="BW2" i="1" s="1"/>
  <c r="BV5" i="1"/>
  <c r="BW3" i="1" l="1"/>
  <c r="BW1" i="1"/>
  <c r="BW4" i="1"/>
  <c r="BX2" i="1" s="1"/>
  <c r="BW5" i="1"/>
  <c r="BX1" i="1" l="1"/>
  <c r="BX4" i="1"/>
  <c r="BY2" i="1" s="1"/>
  <c r="BX5" i="1"/>
  <c r="BY1" i="1" l="1"/>
  <c r="BY4" i="1"/>
  <c r="BZ2" i="1" s="1"/>
  <c r="BY5" i="1"/>
  <c r="BZ1" i="1" l="1"/>
  <c r="BZ4" i="1"/>
  <c r="CA2" i="1" s="1"/>
  <c r="BZ5" i="1"/>
  <c r="CA1" i="1" l="1"/>
  <c r="CA4" i="1"/>
  <c r="CB2" i="1" s="1"/>
  <c r="CA5" i="1"/>
  <c r="CB3" i="1" l="1"/>
  <c r="CB1" i="1"/>
  <c r="CB4" i="1"/>
  <c r="CC2" i="1" s="1"/>
  <c r="CB5" i="1"/>
  <c r="CC1" i="1" l="1"/>
  <c r="CC4" i="1"/>
  <c r="CD2" i="1" s="1"/>
  <c r="CC5" i="1"/>
  <c r="CD1" i="1" l="1"/>
  <c r="CD4" i="1"/>
  <c r="CE2" i="1" s="1"/>
  <c r="CD5" i="1"/>
  <c r="CE1" i="1" l="1"/>
  <c r="CE4" i="1"/>
  <c r="CF2" i="1" s="1"/>
  <c r="CE5" i="1"/>
  <c r="CF1" i="1" l="1"/>
  <c r="CF4" i="1"/>
  <c r="CG2" i="1" s="1"/>
  <c r="CF5" i="1"/>
  <c r="CG3" i="1" l="1"/>
  <c r="CG1" i="1"/>
  <c r="CG4" i="1"/>
  <c r="CH2" i="1" s="1"/>
  <c r="CG5" i="1"/>
  <c r="CH1" i="1" l="1"/>
  <c r="CH4" i="1"/>
  <c r="CI2" i="1" s="1"/>
  <c r="CI1" i="1" s="1"/>
  <c r="CH5" i="1"/>
  <c r="CI4" i="1" l="1"/>
  <c r="CJ2" i="1" s="1"/>
  <c r="CJ1" i="1" s="1"/>
  <c r="CI5" i="1"/>
  <c r="CJ4" i="1" l="1"/>
  <c r="CK2" i="1" s="1"/>
  <c r="CK1" i="1" s="1"/>
  <c r="CJ5" i="1"/>
  <c r="CK4" i="1" l="1"/>
  <c r="CL2" i="1" s="1"/>
  <c r="CK5" i="1"/>
  <c r="CL3" i="1" l="1"/>
  <c r="CL1" i="1"/>
  <c r="CL4" i="1"/>
  <c r="CM2" i="1" s="1"/>
  <c r="CL5" i="1"/>
  <c r="CM1" i="1" l="1"/>
  <c r="CM4" i="1"/>
  <c r="CN2" i="1" s="1"/>
  <c r="CM5" i="1"/>
  <c r="CN1" i="1" l="1"/>
  <c r="CN4" i="1"/>
  <c r="CO2" i="1" s="1"/>
  <c r="CN5" i="1"/>
  <c r="CO1" i="1" l="1"/>
  <c r="CO4" i="1"/>
  <c r="CP2" i="1" s="1"/>
  <c r="CO5" i="1"/>
  <c r="CP1" i="1" l="1"/>
  <c r="CP4" i="1"/>
  <c r="CQ2" i="1" s="1"/>
  <c r="CP5" i="1"/>
  <c r="CQ3" i="1" l="1"/>
  <c r="CQ1" i="1"/>
  <c r="CQ4" i="1"/>
  <c r="CR2" i="1" s="1"/>
  <c r="CQ5" i="1"/>
  <c r="CR1" i="1" l="1"/>
  <c r="CR4" i="1"/>
  <c r="CS2" i="1" s="1"/>
  <c r="CS1" i="1" s="1"/>
  <c r="CR5" i="1"/>
  <c r="CS4" i="1" l="1"/>
  <c r="CT2" i="1" s="1"/>
  <c r="CT1" i="1" s="1"/>
  <c r="CS5" i="1"/>
  <c r="CT4" i="1" l="1"/>
  <c r="CU2" i="1" s="1"/>
  <c r="CT5" i="1"/>
  <c r="CU1" i="1" l="1"/>
  <c r="CU4" i="1"/>
  <c r="CV2" i="1" s="1"/>
  <c r="CU5" i="1"/>
  <c r="CV3" i="1" l="1"/>
  <c r="CV1" i="1"/>
  <c r="CV4" i="1"/>
  <c r="CW2" i="1" s="1"/>
  <c r="CV5" i="1"/>
  <c r="CW1" i="1" l="1"/>
  <c r="CW4" i="1"/>
  <c r="CX2" i="1" s="1"/>
  <c r="CW5" i="1"/>
  <c r="CX1" i="1" l="1"/>
  <c r="CX4" i="1"/>
  <c r="CY2" i="1" s="1"/>
  <c r="CX5" i="1"/>
  <c r="CY1" i="1" l="1"/>
  <c r="CY4" i="1"/>
  <c r="CZ2" i="1" s="1"/>
  <c r="CY5" i="1"/>
  <c r="CZ1" i="1" l="1"/>
  <c r="CZ4" i="1"/>
  <c r="DA2" i="1" s="1"/>
  <c r="CZ5" i="1"/>
  <c r="DA3" i="1" l="1"/>
  <c r="DA1" i="1"/>
  <c r="DA4" i="1"/>
  <c r="DB2" i="1" s="1"/>
  <c r="DA5" i="1"/>
  <c r="DB1" i="1" l="1"/>
  <c r="DB4" i="1"/>
  <c r="DC2" i="1" s="1"/>
  <c r="DB5" i="1"/>
  <c r="DC1" i="1" l="1"/>
  <c r="DC4" i="1"/>
  <c r="DD2" i="1" s="1"/>
  <c r="DC5" i="1"/>
  <c r="DD1" i="1" l="1"/>
  <c r="DD4" i="1"/>
  <c r="DE2" i="1" s="1"/>
  <c r="DD5" i="1"/>
  <c r="DE1" i="1" l="1"/>
  <c r="DE4" i="1"/>
  <c r="DF2" i="1" s="1"/>
  <c r="DE5" i="1"/>
  <c r="DF3" i="1" l="1"/>
  <c r="DF1" i="1"/>
  <c r="DF4" i="1"/>
  <c r="DG2" i="1" s="1"/>
  <c r="DF5" i="1"/>
  <c r="DG1" i="1" l="1"/>
  <c r="DG4" i="1"/>
  <c r="DH2" i="1" s="1"/>
  <c r="DG5" i="1"/>
  <c r="DH1" i="1" l="1"/>
  <c r="DH4" i="1"/>
  <c r="DI2" i="1" s="1"/>
  <c r="DH5" i="1"/>
  <c r="DI1" i="1" l="1"/>
  <c r="DI4" i="1"/>
  <c r="DJ2" i="1" s="1"/>
  <c r="DI5" i="1"/>
  <c r="DJ1" i="1" l="1"/>
  <c r="DJ4" i="1"/>
  <c r="DK2" i="1" s="1"/>
  <c r="DJ5" i="1"/>
  <c r="DK3" i="1" l="1"/>
  <c r="DK1" i="1"/>
  <c r="DK4" i="1"/>
  <c r="DL2" i="1" s="1"/>
  <c r="DK5" i="1"/>
  <c r="DL1" i="1" l="1"/>
  <c r="DL4" i="1"/>
  <c r="DM2" i="1" s="1"/>
  <c r="DL5" i="1"/>
  <c r="DM1" i="1" l="1"/>
  <c r="DM4" i="1"/>
  <c r="DN2" i="1" s="1"/>
  <c r="DM5" i="1"/>
  <c r="DN1" i="1" l="1"/>
  <c r="DN4" i="1"/>
  <c r="DO2" i="1" s="1"/>
  <c r="DN5" i="1"/>
  <c r="DO1" i="1" l="1"/>
  <c r="DO4" i="1"/>
  <c r="DP2" i="1" s="1"/>
  <c r="DO5" i="1"/>
  <c r="DP3" i="1" l="1"/>
  <c r="DP1" i="1"/>
  <c r="DP4" i="1"/>
  <c r="DQ2" i="1" s="1"/>
  <c r="DP5" i="1"/>
  <c r="DQ1" i="1" l="1"/>
  <c r="DQ4" i="1"/>
  <c r="DR2" i="1" s="1"/>
  <c r="DR1" i="1" s="1"/>
  <c r="DQ5" i="1"/>
  <c r="DR4" i="1" l="1"/>
  <c r="DS2" i="1" s="1"/>
  <c r="DS1" i="1" s="1"/>
  <c r="DR5" i="1"/>
  <c r="DS4" i="1" l="1"/>
  <c r="DT2" i="1" s="1"/>
  <c r="DS5" i="1"/>
  <c r="DT1" i="1" l="1"/>
  <c r="DT4" i="1"/>
  <c r="DU2" i="1" s="1"/>
  <c r="DT5" i="1"/>
  <c r="DU3" i="1" l="1"/>
  <c r="DU1" i="1"/>
  <c r="DU4" i="1"/>
  <c r="DV2" i="1" s="1"/>
  <c r="DU5" i="1"/>
  <c r="DV1" i="1" l="1"/>
  <c r="DV4" i="1"/>
  <c r="DW2" i="1" s="1"/>
  <c r="DV5" i="1"/>
  <c r="DW1" i="1" l="1"/>
  <c r="DW4" i="1"/>
  <c r="DX2" i="1" s="1"/>
  <c r="DW5" i="1"/>
  <c r="DX1" i="1" l="1"/>
  <c r="DX4" i="1"/>
  <c r="DY2" i="1" s="1"/>
  <c r="DX5" i="1"/>
  <c r="DY1" i="1" l="1"/>
  <c r="DY4" i="1"/>
  <c r="DZ2" i="1" s="1"/>
  <c r="DY5" i="1"/>
  <c r="DZ3" i="1" l="1"/>
  <c r="DZ1" i="1"/>
  <c r="DZ4" i="1"/>
  <c r="EA2" i="1" s="1"/>
  <c r="DZ5" i="1"/>
  <c r="EA1" i="1" l="1"/>
  <c r="EA4" i="1"/>
  <c r="EB2" i="1" s="1"/>
  <c r="EA5" i="1"/>
  <c r="EB1" i="1" l="1"/>
  <c r="EB4" i="1"/>
  <c r="EC2" i="1" s="1"/>
  <c r="EB5" i="1"/>
  <c r="EC1" i="1" l="1"/>
  <c r="EC4" i="1"/>
  <c r="ED2" i="1" s="1"/>
  <c r="EC5" i="1"/>
  <c r="ED1" i="1" l="1"/>
  <c r="ED4" i="1"/>
  <c r="EE2" i="1" s="1"/>
  <c r="ED5" i="1"/>
  <c r="EE3" i="1" l="1"/>
  <c r="EE1" i="1"/>
  <c r="EE4" i="1"/>
  <c r="EF2" i="1" s="1"/>
  <c r="EE5" i="1"/>
  <c r="EF1" i="1" l="1"/>
  <c r="EF4" i="1"/>
  <c r="EG2" i="1" s="1"/>
  <c r="EF5" i="1"/>
  <c r="EG1" i="1" l="1"/>
  <c r="EG4" i="1"/>
  <c r="EH2" i="1" s="1"/>
  <c r="EG5" i="1"/>
  <c r="EH1" i="1" l="1"/>
  <c r="EH4" i="1"/>
  <c r="EI2" i="1" s="1"/>
  <c r="EH5" i="1"/>
  <c r="EI1" i="1" l="1"/>
  <c r="EI4" i="1"/>
  <c r="EJ2" i="1" s="1"/>
  <c r="EI5" i="1"/>
  <c r="EJ3" i="1" l="1"/>
  <c r="EJ1" i="1"/>
  <c r="EJ4" i="1"/>
  <c r="EK2" i="1" s="1"/>
  <c r="EJ5" i="1"/>
  <c r="EK1" i="1" l="1"/>
  <c r="EK4" i="1"/>
  <c r="EL2" i="1" s="1"/>
  <c r="EL1" i="1" s="1"/>
  <c r="EK5" i="1"/>
  <c r="EL4" i="1" l="1"/>
  <c r="EM2" i="1" s="1"/>
  <c r="EM1" i="1" s="1"/>
  <c r="EL5" i="1"/>
  <c r="EM4" i="1" l="1"/>
  <c r="EN2" i="1" s="1"/>
  <c r="EM5" i="1"/>
  <c r="EN1" i="1" l="1"/>
  <c r="EN4" i="1"/>
  <c r="EO2" i="1" s="1"/>
  <c r="EN5" i="1"/>
  <c r="EO3" i="1" l="1"/>
  <c r="EO1" i="1"/>
  <c r="EO4" i="1"/>
  <c r="EP2" i="1" s="1"/>
  <c r="EO5" i="1"/>
  <c r="EP1" i="1" l="1"/>
  <c r="EP4" i="1"/>
  <c r="EQ2" i="1" s="1"/>
  <c r="EP5" i="1"/>
  <c r="EQ1" i="1" l="1"/>
  <c r="EQ4" i="1"/>
  <c r="ER2" i="1" s="1"/>
  <c r="EQ5" i="1"/>
  <c r="ER1" i="1" l="1"/>
  <c r="ER4" i="1"/>
  <c r="ES2" i="1" s="1"/>
  <c r="ER5" i="1"/>
  <c r="ES1" i="1" l="1"/>
  <c r="ES4" i="1"/>
  <c r="ET2" i="1" s="1"/>
  <c r="ES5" i="1"/>
  <c r="ET3" i="1" l="1"/>
  <c r="ET1" i="1"/>
  <c r="ET4" i="1"/>
  <c r="EU2" i="1" s="1"/>
  <c r="ET5" i="1"/>
  <c r="EU1" i="1" l="1"/>
  <c r="EU4" i="1"/>
  <c r="EV2" i="1" s="1"/>
  <c r="EU5" i="1"/>
  <c r="EV1" i="1" l="1"/>
  <c r="EV4" i="1"/>
  <c r="EW2" i="1" s="1"/>
  <c r="EV5" i="1"/>
  <c r="EW1" i="1" l="1"/>
  <c r="EW4" i="1"/>
  <c r="EX2" i="1" s="1"/>
  <c r="EW5" i="1"/>
  <c r="EX1" i="1" l="1"/>
  <c r="EX4" i="1"/>
  <c r="EY2" i="1" s="1"/>
  <c r="EX5" i="1"/>
  <c r="EY3" i="1" l="1"/>
  <c r="EY1" i="1"/>
  <c r="EY4" i="1"/>
  <c r="EZ2" i="1" s="1"/>
  <c r="EY5" i="1"/>
  <c r="EZ1" i="1" l="1"/>
  <c r="EZ4" i="1"/>
  <c r="FA2" i="1" s="1"/>
  <c r="FA1" i="1" s="1"/>
  <c r="EZ5" i="1"/>
  <c r="FA4" i="1" l="1"/>
  <c r="FB2" i="1" s="1"/>
  <c r="FB1" i="1" s="1"/>
  <c r="FA5" i="1"/>
  <c r="FB4" i="1" l="1"/>
  <c r="FC2" i="1" s="1"/>
  <c r="FB5" i="1"/>
  <c r="FC1" i="1" l="1"/>
  <c r="FC4" i="1"/>
  <c r="FD2" i="1" s="1"/>
  <c r="FC5" i="1"/>
  <c r="FD3" i="1" l="1"/>
  <c r="FD1" i="1"/>
  <c r="FD4" i="1"/>
  <c r="FE2" i="1" s="1"/>
  <c r="FD5" i="1"/>
  <c r="FE1" i="1" l="1"/>
  <c r="FE4" i="1"/>
  <c r="FF2" i="1" s="1"/>
  <c r="FE5" i="1"/>
  <c r="FF1" i="1" l="1"/>
  <c r="FF4" i="1"/>
  <c r="FG2" i="1" s="1"/>
  <c r="FF5" i="1"/>
  <c r="FG1" i="1" l="1"/>
  <c r="FG4" i="1"/>
  <c r="FH2" i="1" s="1"/>
  <c r="FG5" i="1"/>
  <c r="FH1" i="1" l="1"/>
  <c r="FH4" i="1"/>
  <c r="FI2" i="1" s="1"/>
  <c r="FH5" i="1"/>
  <c r="FI3" i="1" l="1"/>
  <c r="FI1" i="1"/>
  <c r="FI4" i="1"/>
  <c r="FJ2" i="1" s="1"/>
  <c r="FI5" i="1"/>
  <c r="FJ1" i="1" l="1"/>
  <c r="FJ4" i="1"/>
  <c r="FK2" i="1" s="1"/>
  <c r="FJ5" i="1"/>
  <c r="FK1" i="1" l="1"/>
  <c r="FK4" i="1"/>
  <c r="FL2" i="1" s="1"/>
  <c r="FK5" i="1"/>
  <c r="FL1" i="1" l="1"/>
  <c r="FL4" i="1"/>
  <c r="FM2" i="1" s="1"/>
  <c r="FL5" i="1"/>
  <c r="FM1" i="1" l="1"/>
  <c r="FM4" i="1"/>
  <c r="FN2" i="1" s="1"/>
  <c r="FM5" i="1"/>
  <c r="FN3" i="1" l="1"/>
  <c r="FN1" i="1"/>
  <c r="FN4" i="1"/>
  <c r="FO2" i="1" s="1"/>
  <c r="FN5" i="1"/>
  <c r="FO1" i="1" l="1"/>
  <c r="FO4" i="1"/>
  <c r="FP2" i="1" s="1"/>
  <c r="FO5" i="1"/>
  <c r="FP1" i="1" l="1"/>
  <c r="FP4" i="1"/>
  <c r="FQ2" i="1" s="1"/>
  <c r="FP5" i="1"/>
  <c r="FQ1" i="1" l="1"/>
  <c r="FQ4" i="1"/>
  <c r="FR2" i="1" s="1"/>
  <c r="FQ5" i="1"/>
  <c r="FR1" i="1" l="1"/>
  <c r="FR4" i="1"/>
  <c r="FS2" i="1" s="1"/>
  <c r="FR5" i="1"/>
  <c r="FS3" i="1" l="1"/>
  <c r="FS1" i="1"/>
  <c r="FS4" i="1"/>
  <c r="FT2" i="1" s="1"/>
  <c r="FS5" i="1"/>
  <c r="FT1" i="1" l="1"/>
  <c r="FT4" i="1"/>
  <c r="FU2" i="1" s="1"/>
  <c r="FT5" i="1"/>
  <c r="FU1" i="1" l="1"/>
  <c r="FU4" i="1"/>
  <c r="FV2" i="1" s="1"/>
  <c r="FU5" i="1"/>
  <c r="FV1" i="1" l="1"/>
  <c r="FV4" i="1"/>
  <c r="FW2" i="1" s="1"/>
  <c r="FV5" i="1"/>
  <c r="FW1" i="1" l="1"/>
  <c r="FW4" i="1"/>
  <c r="FX2" i="1" s="1"/>
  <c r="FW5" i="1"/>
  <c r="FX3" i="1" l="1"/>
  <c r="FX1" i="1"/>
  <c r="FX4" i="1"/>
  <c r="FY2" i="1" s="1"/>
  <c r="FX5" i="1"/>
  <c r="FY1" i="1" l="1"/>
  <c r="FY4" i="1"/>
  <c r="FZ2" i="1" s="1"/>
  <c r="FY5" i="1"/>
  <c r="FZ1" i="1" l="1"/>
  <c r="FZ4" i="1"/>
  <c r="GA2" i="1" s="1"/>
  <c r="FZ5" i="1"/>
  <c r="GA1" i="1" l="1"/>
  <c r="GA4" i="1"/>
  <c r="GB2" i="1" s="1"/>
  <c r="GA5" i="1"/>
  <c r="GB1" i="1" l="1"/>
  <c r="GB4" i="1"/>
  <c r="GC2" i="1" s="1"/>
  <c r="GB5" i="1"/>
  <c r="GC3" i="1" l="1"/>
  <c r="GC1" i="1"/>
  <c r="GC4" i="1"/>
  <c r="GD2" i="1" s="1"/>
  <c r="GC5" i="1"/>
  <c r="GD1" i="1" l="1"/>
  <c r="GD4" i="1"/>
  <c r="GE2" i="1" s="1"/>
  <c r="GD5" i="1"/>
  <c r="GE1" i="1" l="1"/>
  <c r="GE4" i="1"/>
  <c r="GF2" i="1" s="1"/>
  <c r="GE5" i="1"/>
  <c r="GF1" i="1" l="1"/>
  <c r="GF4" i="1"/>
  <c r="GG2" i="1" s="1"/>
  <c r="GF5" i="1"/>
  <c r="GG1" i="1" l="1"/>
  <c r="GG4" i="1"/>
  <c r="GH2" i="1" s="1"/>
  <c r="GG5" i="1"/>
  <c r="GH3" i="1" l="1"/>
  <c r="GH1" i="1"/>
  <c r="GH4" i="1"/>
  <c r="GI2" i="1" s="1"/>
  <c r="GH5" i="1"/>
  <c r="GI1" i="1" l="1"/>
  <c r="GI4" i="1"/>
  <c r="GJ2" i="1" s="1"/>
  <c r="GI5" i="1"/>
  <c r="GJ1" i="1" l="1"/>
  <c r="GJ4" i="1"/>
  <c r="GK2" i="1" s="1"/>
  <c r="GJ5" i="1"/>
  <c r="GK1" i="1" l="1"/>
  <c r="GK4" i="1"/>
  <c r="GL2" i="1" s="1"/>
  <c r="GK5" i="1"/>
  <c r="GL1" i="1" l="1"/>
  <c r="GL4" i="1"/>
  <c r="GM2" i="1" s="1"/>
  <c r="GL5" i="1"/>
  <c r="GM3" i="1" l="1"/>
  <c r="GM1" i="1"/>
  <c r="GM4" i="1"/>
  <c r="GN2" i="1" s="1"/>
  <c r="GM5" i="1"/>
  <c r="GN1" i="1" l="1"/>
  <c r="GN4" i="1"/>
  <c r="GO2" i="1" s="1"/>
  <c r="GN5" i="1"/>
  <c r="GO1" i="1" l="1"/>
  <c r="GO4" i="1"/>
  <c r="GP2" i="1" s="1"/>
  <c r="GO5" i="1"/>
  <c r="GP1" i="1" l="1"/>
  <c r="GP4" i="1"/>
  <c r="GQ2" i="1" s="1"/>
  <c r="GP5" i="1"/>
  <c r="GQ1" i="1" l="1"/>
  <c r="GQ4" i="1"/>
  <c r="GR2" i="1" s="1"/>
  <c r="GQ5" i="1"/>
  <c r="GR3" i="1" l="1"/>
  <c r="GR1" i="1"/>
  <c r="GR4" i="1"/>
  <c r="GS2" i="1" s="1"/>
  <c r="GR5" i="1"/>
  <c r="GS1" i="1" l="1"/>
  <c r="GS4" i="1"/>
  <c r="GT2" i="1" s="1"/>
  <c r="GS5" i="1"/>
  <c r="GT1" i="1" l="1"/>
  <c r="GT4" i="1"/>
  <c r="GU2" i="1" s="1"/>
  <c r="GT5" i="1"/>
  <c r="GU1" i="1" l="1"/>
  <c r="GU4" i="1"/>
  <c r="GV2" i="1" s="1"/>
  <c r="GU5" i="1"/>
  <c r="GV1" i="1" l="1"/>
  <c r="GV4" i="1"/>
  <c r="GW2" i="1" s="1"/>
  <c r="GV5" i="1"/>
  <c r="GW3" i="1" l="1"/>
  <c r="GW1" i="1"/>
  <c r="GW4" i="1"/>
  <c r="GX2" i="1" s="1"/>
  <c r="GW5" i="1"/>
  <c r="GX1" i="1" l="1"/>
  <c r="GX4" i="1"/>
  <c r="GY2" i="1" s="1"/>
  <c r="GX5" i="1"/>
  <c r="GY1" i="1" l="1"/>
  <c r="GY4" i="1"/>
  <c r="GZ2" i="1" s="1"/>
  <c r="GY5" i="1"/>
  <c r="GZ1" i="1" l="1"/>
  <c r="GZ4" i="1"/>
  <c r="HA2" i="1" s="1"/>
  <c r="GZ5" i="1"/>
  <c r="HA1" i="1" l="1"/>
  <c r="HA4" i="1"/>
  <c r="HB2" i="1" s="1"/>
  <c r="HA5" i="1"/>
  <c r="HB3" i="1" l="1"/>
  <c r="HB1" i="1"/>
  <c r="HB4" i="1"/>
  <c r="HC2" i="1" s="1"/>
  <c r="HB5" i="1"/>
  <c r="HC1" i="1" l="1"/>
  <c r="HC4" i="1"/>
  <c r="HD2" i="1" s="1"/>
  <c r="HC5" i="1"/>
  <c r="HD1" i="1" l="1"/>
  <c r="HD4" i="1"/>
  <c r="HE2" i="1" s="1"/>
  <c r="HD5" i="1"/>
  <c r="HE1" i="1" l="1"/>
  <c r="HE4" i="1"/>
  <c r="HF2" i="1" s="1"/>
  <c r="HE5" i="1"/>
  <c r="HF1" i="1" l="1"/>
  <c r="HF4" i="1"/>
  <c r="HG2" i="1" s="1"/>
  <c r="HF5" i="1"/>
  <c r="HG3" i="1" l="1"/>
  <c r="HG1" i="1"/>
  <c r="HG4" i="1"/>
  <c r="HH2" i="1" s="1"/>
  <c r="HG5" i="1"/>
  <c r="HH1" i="1" l="1"/>
  <c r="HH4" i="1"/>
  <c r="HI2" i="1" s="1"/>
  <c r="HI1" i="1" s="1"/>
  <c r="HH5" i="1"/>
  <c r="HI4" i="1" l="1"/>
  <c r="HJ2" i="1" s="1"/>
  <c r="HI5" i="1"/>
  <c r="HJ1" i="1" l="1"/>
  <c r="HJ4" i="1"/>
  <c r="HK2" i="1" s="1"/>
  <c r="HJ5" i="1"/>
  <c r="HK1" i="1" l="1"/>
  <c r="HK4" i="1"/>
  <c r="HL2" i="1" s="1"/>
  <c r="HK5" i="1"/>
  <c r="HL3" i="1" l="1"/>
  <c r="HL1" i="1"/>
  <c r="HL4" i="1"/>
  <c r="HM2" i="1" s="1"/>
  <c r="HL5" i="1"/>
  <c r="HM1" i="1" l="1"/>
  <c r="HM4" i="1"/>
  <c r="HN2" i="1" s="1"/>
  <c r="HM5" i="1"/>
  <c r="HN1" i="1" l="1"/>
  <c r="HN4" i="1"/>
  <c r="HO2" i="1" s="1"/>
  <c r="HN5" i="1"/>
  <c r="HO1" i="1" l="1"/>
  <c r="HO4" i="1"/>
  <c r="HP2" i="1" s="1"/>
  <c r="HO5" i="1"/>
  <c r="HP1" i="1" l="1"/>
  <c r="HP4" i="1"/>
  <c r="HQ2" i="1" s="1"/>
  <c r="HP5" i="1"/>
  <c r="HQ3" i="1" l="1"/>
  <c r="HQ1" i="1"/>
  <c r="HQ4" i="1"/>
  <c r="HR2" i="1" s="1"/>
  <c r="HQ5" i="1"/>
  <c r="HR1" i="1" l="1"/>
  <c r="HR4" i="1"/>
  <c r="HS2" i="1" s="1"/>
  <c r="HR5" i="1"/>
  <c r="HS1" i="1" l="1"/>
  <c r="HS4" i="1"/>
  <c r="HT2" i="1" s="1"/>
  <c r="HS5" i="1"/>
  <c r="HT1" i="1" l="1"/>
  <c r="HT4" i="1"/>
  <c r="HU2" i="1" s="1"/>
  <c r="HT5" i="1"/>
  <c r="HU1" i="1" l="1"/>
  <c r="HU4" i="1"/>
  <c r="HV2" i="1" s="1"/>
  <c r="HU5" i="1"/>
  <c r="HV3" i="1" l="1"/>
  <c r="HV1" i="1"/>
  <c r="HV4" i="1"/>
  <c r="HW2" i="1" s="1"/>
  <c r="HV5" i="1"/>
  <c r="HW1" i="1" l="1"/>
  <c r="HW4" i="1"/>
  <c r="HX2" i="1" s="1"/>
  <c r="HW5" i="1"/>
  <c r="HX1" i="1" l="1"/>
  <c r="HX4" i="1"/>
  <c r="HY2" i="1" s="1"/>
  <c r="HX5" i="1"/>
  <c r="HY1" i="1" l="1"/>
  <c r="HY4" i="1"/>
  <c r="HZ2" i="1" s="1"/>
  <c r="HY5" i="1"/>
  <c r="HZ1" i="1" l="1"/>
  <c r="HZ4" i="1"/>
  <c r="IA2" i="1" s="1"/>
  <c r="HZ5" i="1"/>
  <c r="IA3" i="1" l="1"/>
  <c r="IA1" i="1"/>
  <c r="IA4" i="1"/>
  <c r="IB2" i="1" s="1"/>
  <c r="IA5" i="1"/>
  <c r="IB1" i="1" l="1"/>
  <c r="IB4" i="1"/>
  <c r="IC2" i="1" s="1"/>
  <c r="IB5" i="1"/>
  <c r="IC1" i="1" l="1"/>
  <c r="IC4" i="1"/>
  <c r="ID2" i="1" s="1"/>
  <c r="IC5" i="1"/>
  <c r="ID1" i="1" l="1"/>
  <c r="ID4" i="1"/>
  <c r="IE2" i="1" s="1"/>
  <c r="ID5" i="1"/>
  <c r="IE1" i="1" l="1"/>
  <c r="IE4" i="1"/>
  <c r="IF2" i="1" s="1"/>
  <c r="IE5" i="1"/>
  <c r="IF3" i="1" l="1"/>
  <c r="IF1" i="1"/>
  <c r="IF4" i="1"/>
  <c r="IG2" i="1" s="1"/>
  <c r="IF5" i="1"/>
  <c r="IG1" i="1" l="1"/>
  <c r="IG4" i="1"/>
  <c r="IH2" i="1" s="1"/>
  <c r="IG5" i="1"/>
  <c r="IH1" i="1" l="1"/>
  <c r="IH4" i="1"/>
  <c r="II2" i="1" s="1"/>
  <c r="IH5" i="1"/>
  <c r="II1" i="1" l="1"/>
  <c r="II4" i="1"/>
  <c r="IJ2" i="1" s="1"/>
  <c r="II5" i="1"/>
  <c r="IJ1" i="1" l="1"/>
  <c r="IJ4" i="1"/>
  <c r="IK2" i="1" s="1"/>
  <c r="IJ5" i="1"/>
  <c r="IK3" i="1" l="1"/>
  <c r="IK1" i="1"/>
  <c r="IK4" i="1"/>
  <c r="IL2" i="1" s="1"/>
  <c r="IK5" i="1"/>
  <c r="IL1" i="1" l="1"/>
  <c r="IL4" i="1"/>
  <c r="IM2" i="1" s="1"/>
  <c r="IM1" i="1" s="1"/>
  <c r="IL5" i="1"/>
  <c r="IM4" i="1" l="1"/>
  <c r="IN2" i="1" s="1"/>
  <c r="IN1" i="1" s="1"/>
  <c r="IM5" i="1"/>
  <c r="IN4" i="1" l="1"/>
  <c r="IO2" i="1" s="1"/>
  <c r="IN5" i="1"/>
  <c r="IO1" i="1" l="1"/>
  <c r="IO4" i="1"/>
  <c r="IP2" i="1" s="1"/>
  <c r="IO5" i="1"/>
  <c r="IP3" i="1" l="1"/>
  <c r="IP1" i="1"/>
  <c r="IP4" i="1"/>
  <c r="IQ2" i="1" s="1"/>
  <c r="IP5" i="1"/>
  <c r="IQ1" i="1" l="1"/>
  <c r="IQ4" i="1"/>
  <c r="IR2" i="1" s="1"/>
  <c r="IQ5" i="1"/>
  <c r="IR1" i="1" l="1"/>
  <c r="IR4" i="1"/>
  <c r="IS2" i="1" s="1"/>
  <c r="IR5" i="1"/>
  <c r="IS1" i="1" l="1"/>
  <c r="IS4" i="1"/>
  <c r="IT2" i="1" s="1"/>
  <c r="IS5" i="1"/>
  <c r="IT1" i="1" l="1"/>
  <c r="IT4" i="1"/>
  <c r="IU2" i="1" s="1"/>
  <c r="IT5" i="1"/>
  <c r="IU3" i="1" l="1"/>
  <c r="IU1" i="1"/>
  <c r="IU4" i="1"/>
  <c r="IV2" i="1" s="1"/>
  <c r="IU5" i="1"/>
  <c r="IV1" i="1" l="1"/>
  <c r="IV4" i="1"/>
  <c r="IW2" i="1" s="1"/>
  <c r="IV5" i="1"/>
  <c r="IW1" i="1" l="1"/>
  <c r="IW4" i="1"/>
  <c r="IX2" i="1" s="1"/>
  <c r="IW5" i="1"/>
  <c r="IX1" i="1" l="1"/>
  <c r="IX4" i="1"/>
  <c r="IY2" i="1" s="1"/>
  <c r="IX5" i="1"/>
  <c r="IY1" i="1" l="1"/>
  <c r="IY4" i="1"/>
  <c r="IZ2" i="1" s="1"/>
  <c r="IY5" i="1"/>
  <c r="IZ3" i="1" l="1"/>
  <c r="IZ1" i="1"/>
  <c r="IZ4" i="1"/>
  <c r="JA2" i="1" s="1"/>
  <c r="IZ5" i="1"/>
  <c r="JA1" i="1" l="1"/>
  <c r="JA4" i="1"/>
  <c r="JB2" i="1" s="1"/>
  <c r="JA5" i="1"/>
  <c r="JB1" i="1" l="1"/>
  <c r="JB4" i="1"/>
  <c r="JC2" i="1" s="1"/>
  <c r="JB5" i="1"/>
  <c r="JC1" i="1" l="1"/>
  <c r="JC5" i="1"/>
  <c r="JC4" i="1"/>
  <c r="JD2" i="1" s="1"/>
  <c r="JD1" i="1" l="1"/>
  <c r="JD4" i="1"/>
  <c r="JE2" i="1" s="1"/>
  <c r="JD5" i="1"/>
  <c r="JE3" i="1" l="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<sst xmlns="http://schemas.openxmlformats.org/spreadsheetml/2006/main" count="127" uniqueCount="79">
  <si>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</si>
  <si>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</si>
  <si>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</si>
  <si>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</si>
  <si>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</si>
  <si>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</si>
  <si>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</si>
  <si>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</si>
  <si>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</si>
  <si>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</si>
  <si>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</si>
  <si>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</si>
  <si>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</si>
  <si>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</si>
  <si>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</si>
  <si>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</si>
  <si>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</si>
  <si>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</si>
  <si>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</si>
  <si>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</si>
  <si>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</si>
  <si>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</si>
  <si>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</si>
  <si>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</si>
  <si>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</si>
  <si>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</si>
  <si>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</si>
  <si>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</si>
  <si>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</si>
  <si>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</si>
  <si>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</si>
  <si>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</si>
  <si>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</si>
  <si>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</si>
  <si>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</si>
  <si>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</si>
  <si>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</si>
  <si>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</si>
  <si>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</si>
  <si>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</si>
  <si>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</si>
  <si>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</si>
  <si>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</si>
  <si>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</si>
  <si>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</si>
  <si>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</si>
  <si>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</si>
  <si>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</si>
  <si>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</si>
  <si>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</si>
  <si>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</si>
  <si>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</si>
  <si>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</si>
  <si>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</si>
  <si>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</si>
  <si>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</si>
  <si>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</si>
  <si>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</si>
  <si>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</si>
  <si>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</si>
  <si>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</si>
  <si>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</si>
  <si>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</si>
  <si>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</si>
  <si>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</si>
  <si>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</si>
  <si>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</si>
  <si>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</si>
  <si>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</si>
  <si>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</si>
  <si>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</si>
  <si>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</si>
  <si>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</si>
  <si>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ITA</t>
  </si>
  <si>
    <t>Tâches entreprise</t>
  </si>
  <si>
    <t>Écran</t>
  </si>
  <si>
    <t>Fichier décor</t>
  </si>
  <si>
    <t>Pièces mise au point</t>
  </si>
  <si>
    <t>Poinçons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</si>
</sst>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quot;00"/>
    <numFmt numFmtId="165" formatCode="dd/mm/yyyy;&quot;-&quot;;"/>
    <numFmt numFmtId="166" formatCode="[$-F800]dddd\,\ mmmm\ dd\,\ yyyy"/>
    <numFmt numFmtId="167" formatCode="mmm\.\ 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9">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s>
  <borders count="39">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86">
    <xf numFmtId="0" fontId="0" fillId="0" borderId="0" xfId="0"/>
    <xf numFmtId="0" fontId="3" fillId="0" borderId="0" xfId="0" applyFont="1"/>
    <xf numFmtId="0" fontId="0" fillId="0" borderId="0" xfId="0"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165" fontId="1" fillId="0" borderId="2" xfId="0" applyNumberFormat="1" applyFont="1" applyFill="1" applyBorder="1" applyAlignment="1">
      <alignment horizontal="center" vertical="center"/>
    </xf>
    <xf numFmtId="165" fontId="1" fillId="0" borderId="7" xfId="0" applyNumberFormat="1" applyFont="1" applyFill="1" applyBorder="1" applyAlignment="1">
      <alignment horizontal="center" vertical="center"/>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0" fontId="14" fillId="0" borderId="1" xfId="0" applyFont="1" applyBorder="1" applyAlignment="1">
      <alignment horizontal="center" vertical="center" textRotation="90"/>
    </xf>
    <xf numFmtId="0" fontId="4" fillId="0" borderId="6" xfId="0" applyFont="1" applyBorder="1" applyAlignment="1">
      <alignment horizontal="center" vertical="center" textRotation="90"/>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 fillId="8" borderId="29" xfId="0" applyFont="1" applyFill="1" applyBorder="1" applyAlignment="1">
      <alignment horizontal="center" vertical="center"/>
    </xf>
    <xf numFmtId="0" fontId="1" fillId="8" borderId="32"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1" xfId="0" applyFont="1" applyFill="1" applyBorder="1" applyAlignment="1">
      <alignment horizontal="center" vertical="center"/>
    </xf>
    <xf numFmtId="0" fontId="1" fillId="8" borderId="34" xfId="0"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cellXfs>
  <cellStyles count="3">
    <cellStyle name="Lien hypertexte" xfId="1" builtinId="8"/>
    <cellStyle name="Normal" xfId="0" builtinId="0"/>
    <cellStyle name="Normal 2" xfId="2"/>
  </cellStyles>
  <dxfs count="54">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tabSelected="1" topLeftCell="B1" zoomScale="70" zoomScaleNormal="70" workbookViewId="0">
      <selection activeCell="D36" sqref="D36"/>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45" t="s">
        <v>0</v>
      </c>
      <c r="B1" s="5"/>
      <c r="C1" s="5"/>
      <c r="D1" s="5"/>
      <c r="E1" s="71">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46"/>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46"/>
      <c r="B3" s="60" t="s">
        <v>50</v>
      </c>
      <c r="C3" s="61" t="s">
        <v>58</v>
      </c>
      <c r="D3" s="60"/>
      <c r="E3" s="42">
        <f t="shared" ref="E3:BM3" si="10">WEEKNUM(E2,21)</f>
        <v>1</v>
      </c>
      <c r="F3" s="43"/>
      <c r="G3" s="43"/>
      <c r="H3" s="43"/>
      <c r="I3" s="44"/>
      <c r="J3" s="42">
        <f t="shared" si="10"/>
        <v>2</v>
      </c>
      <c r="K3" s="43"/>
      <c r="L3" s="43"/>
      <c r="M3" s="43"/>
      <c r="N3" s="44"/>
      <c r="O3" s="42">
        <f t="shared" si="10"/>
        <v>3</v>
      </c>
      <c r="P3" s="43"/>
      <c r="Q3" s="43"/>
      <c r="R3" s="43"/>
      <c r="S3" s="44"/>
      <c r="T3" s="42">
        <f t="shared" si="10"/>
        <v>4</v>
      </c>
      <c r="U3" s="43"/>
      <c r="V3" s="43"/>
      <c r="W3" s="43"/>
      <c r="X3" s="44"/>
      <c r="Y3" s="42">
        <f t="shared" si="10"/>
        <v>5</v>
      </c>
      <c r="Z3" s="43"/>
      <c r="AA3" s="43"/>
      <c r="AB3" s="43"/>
      <c r="AC3" s="44"/>
      <c r="AD3" s="42">
        <f t="shared" si="10"/>
        <v>6</v>
      </c>
      <c r="AE3" s="43"/>
      <c r="AF3" s="43"/>
      <c r="AG3" s="43"/>
      <c r="AH3" s="44"/>
      <c r="AI3" s="42">
        <f t="shared" si="10"/>
        <v>7</v>
      </c>
      <c r="AJ3" s="43"/>
      <c r="AK3" s="43"/>
      <c r="AL3" s="43"/>
      <c r="AM3" s="44"/>
      <c r="AN3" s="42">
        <f t="shared" si="10"/>
        <v>8</v>
      </c>
      <c r="AO3" s="43"/>
      <c r="AP3" s="43"/>
      <c r="AQ3" s="43"/>
      <c r="AR3" s="44"/>
      <c r="AS3" s="42">
        <f t="shared" si="10"/>
        <v>9</v>
      </c>
      <c r="AT3" s="43"/>
      <c r="AU3" s="43"/>
      <c r="AV3" s="43"/>
      <c r="AW3" s="44"/>
      <c r="AX3" s="42">
        <f t="shared" si="10"/>
        <v>10</v>
      </c>
      <c r="AY3" s="43"/>
      <c r="AZ3" s="43"/>
      <c r="BA3" s="43"/>
      <c r="BB3" s="44"/>
      <c r="BC3" s="42">
        <f t="shared" si="10"/>
        <v>11</v>
      </c>
      <c r="BD3" s="43"/>
      <c r="BE3" s="43"/>
      <c r="BF3" s="43"/>
      <c r="BG3" s="44"/>
      <c r="BH3" s="42">
        <f t="shared" si="10"/>
        <v>12</v>
      </c>
      <c r="BI3" s="43"/>
      <c r="BJ3" s="43"/>
      <c r="BK3" s="43"/>
      <c r="BL3" s="44"/>
      <c r="BM3" s="42">
        <f t="shared" si="10"/>
        <v>13</v>
      </c>
      <c r="BN3" s="43"/>
      <c r="BO3" s="43"/>
      <c r="BP3" s="43"/>
      <c r="BQ3" s="44"/>
      <c r="BR3" s="42">
        <f t="shared" ref="BR3:DZ3" si="11">WEEKNUM(BR2,21)</f>
        <v>14</v>
      </c>
      <c r="BS3" s="43"/>
      <c r="BT3" s="43"/>
      <c r="BU3" s="43"/>
      <c r="BV3" s="44"/>
      <c r="BW3" s="42">
        <f t="shared" si="11"/>
        <v>15</v>
      </c>
      <c r="BX3" s="43"/>
      <c r="BY3" s="43"/>
      <c r="BZ3" s="43"/>
      <c r="CA3" s="44"/>
      <c r="CB3" s="42">
        <f t="shared" si="11"/>
        <v>16</v>
      </c>
      <c r="CC3" s="43"/>
      <c r="CD3" s="43"/>
      <c r="CE3" s="43"/>
      <c r="CF3" s="44"/>
      <c r="CG3" s="42">
        <f t="shared" si="11"/>
        <v>17</v>
      </c>
      <c r="CH3" s="43"/>
      <c r="CI3" s="43"/>
      <c r="CJ3" s="43"/>
      <c r="CK3" s="44"/>
      <c r="CL3" s="42">
        <f t="shared" si="11"/>
        <v>18</v>
      </c>
      <c r="CM3" s="43"/>
      <c r="CN3" s="43"/>
      <c r="CO3" s="43"/>
      <c r="CP3" s="44"/>
      <c r="CQ3" s="42">
        <f t="shared" si="11"/>
        <v>19</v>
      </c>
      <c r="CR3" s="43"/>
      <c r="CS3" s="43"/>
      <c r="CT3" s="43"/>
      <c r="CU3" s="44"/>
      <c r="CV3" s="42">
        <f t="shared" si="11"/>
        <v>20</v>
      </c>
      <c r="CW3" s="43"/>
      <c r="CX3" s="43"/>
      <c r="CY3" s="43"/>
      <c r="CZ3" s="44"/>
      <c r="DA3" s="42">
        <f t="shared" si="11"/>
        <v>21</v>
      </c>
      <c r="DB3" s="43"/>
      <c r="DC3" s="43"/>
      <c r="DD3" s="43"/>
      <c r="DE3" s="44"/>
      <c r="DF3" s="42">
        <f t="shared" si="11"/>
        <v>22</v>
      </c>
      <c r="DG3" s="43"/>
      <c r="DH3" s="43"/>
      <c r="DI3" s="43"/>
      <c r="DJ3" s="44"/>
      <c r="DK3" s="42">
        <f t="shared" si="11"/>
        <v>23</v>
      </c>
      <c r="DL3" s="43"/>
      <c r="DM3" s="43"/>
      <c r="DN3" s="43"/>
      <c r="DO3" s="44"/>
      <c r="DP3" s="42">
        <f t="shared" si="11"/>
        <v>24</v>
      </c>
      <c r="DQ3" s="43"/>
      <c r="DR3" s="43"/>
      <c r="DS3" s="43"/>
      <c r="DT3" s="44"/>
      <c r="DU3" s="42">
        <f t="shared" si="11"/>
        <v>25</v>
      </c>
      <c r="DV3" s="43"/>
      <c r="DW3" s="43"/>
      <c r="DX3" s="43"/>
      <c r="DY3" s="44"/>
      <c r="DZ3" s="42">
        <f t="shared" si="11"/>
        <v>26</v>
      </c>
      <c r="EA3" s="43"/>
      <c r="EB3" s="43"/>
      <c r="EC3" s="43"/>
      <c r="ED3" s="44"/>
      <c r="EE3" s="42">
        <f t="shared" ref="EE3:GM3" si="12">WEEKNUM(EE2,21)</f>
        <v>27</v>
      </c>
      <c r="EF3" s="43"/>
      <c r="EG3" s="43"/>
      <c r="EH3" s="43"/>
      <c r="EI3" s="44"/>
      <c r="EJ3" s="42">
        <f t="shared" si="12"/>
        <v>28</v>
      </c>
      <c r="EK3" s="43"/>
      <c r="EL3" s="43"/>
      <c r="EM3" s="43"/>
      <c r="EN3" s="44"/>
      <c r="EO3" s="42">
        <f t="shared" si="12"/>
        <v>29</v>
      </c>
      <c r="EP3" s="43"/>
      <c r="EQ3" s="43"/>
      <c r="ER3" s="43"/>
      <c r="ES3" s="44"/>
      <c r="ET3" s="42">
        <f t="shared" si="12"/>
        <v>30</v>
      </c>
      <c r="EU3" s="43"/>
      <c r="EV3" s="43"/>
      <c r="EW3" s="43"/>
      <c r="EX3" s="44"/>
      <c r="EY3" s="42">
        <f t="shared" si="12"/>
        <v>31</v>
      </c>
      <c r="EZ3" s="43"/>
      <c r="FA3" s="43"/>
      <c r="FB3" s="43"/>
      <c r="FC3" s="44"/>
      <c r="FD3" s="42">
        <f t="shared" si="12"/>
        <v>32</v>
      </c>
      <c r="FE3" s="43"/>
      <c r="FF3" s="43"/>
      <c r="FG3" s="43"/>
      <c r="FH3" s="44"/>
      <c r="FI3" s="42">
        <f t="shared" si="12"/>
        <v>33</v>
      </c>
      <c r="FJ3" s="43"/>
      <c r="FK3" s="43"/>
      <c r="FL3" s="43"/>
      <c r="FM3" s="44"/>
      <c r="FN3" s="42">
        <f t="shared" si="12"/>
        <v>34</v>
      </c>
      <c r="FO3" s="43"/>
      <c r="FP3" s="43"/>
      <c r="FQ3" s="43"/>
      <c r="FR3" s="44"/>
      <c r="FS3" s="42">
        <f t="shared" si="12"/>
        <v>35</v>
      </c>
      <c r="FT3" s="43"/>
      <c r="FU3" s="43"/>
      <c r="FV3" s="43"/>
      <c r="FW3" s="44"/>
      <c r="FX3" s="42">
        <f t="shared" si="12"/>
        <v>36</v>
      </c>
      <c r="FY3" s="43"/>
      <c r="FZ3" s="43"/>
      <c r="GA3" s="43"/>
      <c r="GB3" s="44"/>
      <c r="GC3" s="42">
        <f t="shared" si="12"/>
        <v>37</v>
      </c>
      <c r="GD3" s="43"/>
      <c r="GE3" s="43"/>
      <c r="GF3" s="43"/>
      <c r="GG3" s="44"/>
      <c r="GH3" s="42">
        <f t="shared" si="12"/>
        <v>38</v>
      </c>
      <c r="GI3" s="43"/>
      <c r="GJ3" s="43"/>
      <c r="GK3" s="43"/>
      <c r="GL3" s="44"/>
      <c r="GM3" s="42">
        <f t="shared" si="12"/>
        <v>39</v>
      </c>
      <c r="GN3" s="43"/>
      <c r="GO3" s="43"/>
      <c r="GP3" s="43"/>
      <c r="GQ3" s="44"/>
      <c r="GR3" s="42">
        <f t="shared" ref="GR3:IZ3" si="13">WEEKNUM(GR2,21)</f>
        <v>40</v>
      </c>
      <c r="GS3" s="43"/>
      <c r="GT3" s="43"/>
      <c r="GU3" s="43"/>
      <c r="GV3" s="44"/>
      <c r="GW3" s="42">
        <f t="shared" si="13"/>
        <v>41</v>
      </c>
      <c r="GX3" s="43"/>
      <c r="GY3" s="43"/>
      <c r="GZ3" s="43"/>
      <c r="HA3" s="44"/>
      <c r="HB3" s="42">
        <f t="shared" si="13"/>
        <v>42</v>
      </c>
      <c r="HC3" s="43"/>
      <c r="HD3" s="43"/>
      <c r="HE3" s="43"/>
      <c r="HF3" s="44"/>
      <c r="HG3" s="42">
        <f t="shared" si="13"/>
        <v>43</v>
      </c>
      <c r="HH3" s="43"/>
      <c r="HI3" s="43"/>
      <c r="HJ3" s="43"/>
      <c r="HK3" s="44"/>
      <c r="HL3" s="42">
        <f t="shared" si="13"/>
        <v>44</v>
      </c>
      <c r="HM3" s="43"/>
      <c r="HN3" s="43"/>
      <c r="HO3" s="43"/>
      <c r="HP3" s="44"/>
      <c r="HQ3" s="42">
        <f t="shared" si="13"/>
        <v>45</v>
      </c>
      <c r="HR3" s="43"/>
      <c r="HS3" s="43"/>
      <c r="HT3" s="43"/>
      <c r="HU3" s="44"/>
      <c r="HV3" s="42">
        <f t="shared" si="13"/>
        <v>46</v>
      </c>
      <c r="HW3" s="43"/>
      <c r="HX3" s="43"/>
      <c r="HY3" s="43"/>
      <c r="HZ3" s="44"/>
      <c r="IA3" s="42">
        <f t="shared" si="13"/>
        <v>47</v>
      </c>
      <c r="IB3" s="43"/>
      <c r="IC3" s="43"/>
      <c r="ID3" s="43"/>
      <c r="IE3" s="44"/>
      <c r="IF3" s="42">
        <f t="shared" si="13"/>
        <v>48</v>
      </c>
      <c r="IG3" s="43"/>
      <c r="IH3" s="43"/>
      <c r="II3" s="43"/>
      <c r="IJ3" s="44"/>
      <c r="IK3" s="42">
        <f t="shared" si="13"/>
        <v>49</v>
      </c>
      <c r="IL3" s="43"/>
      <c r="IM3" s="43"/>
      <c r="IN3" s="43"/>
      <c r="IO3" s="44"/>
      <c r="IP3" s="42">
        <f t="shared" si="13"/>
        <v>50</v>
      </c>
      <c r="IQ3" s="43"/>
      <c r="IR3" s="43"/>
      <c r="IS3" s="43"/>
      <c r="IT3" s="44"/>
      <c r="IU3" s="42">
        <f t="shared" si="13"/>
        <v>51</v>
      </c>
      <c r="IV3" s="43"/>
      <c r="IW3" s="43"/>
      <c r="IX3" s="43"/>
      <c r="IY3" s="44"/>
      <c r="IZ3" s="42">
        <f t="shared" si="13"/>
        <v>52</v>
      </c>
      <c r="JA3" s="43"/>
      <c r="JB3" s="43"/>
      <c r="JC3" s="43"/>
      <c r="JD3" s="44"/>
      <c r="JE3" s="42">
        <f t="shared" ref="JE3" si="14">WEEKNUM(JE2,21)</f>
        <v>1</v>
      </c>
      <c r="JF3" s="43"/>
      <c r="JG3" s="43"/>
      <c r="JH3" s="43"/>
      <c r="JI3" s="44"/>
    </row>
    <row r="4" spans="1:284" ht="15" customHeight="1" x14ac:dyDescent="0.2">
      <c r="A4" s="46"/>
      <c r="B4" s="62"/>
      <c r="C4" s="63"/>
      <c r="D4" s="62"/>
      <c r="E4" s="6" t="str">
        <f t="shared" ref="E4" si="15">UPPER(LEFT(TEXT(E2,"jjj"),1))</f>
        <v>L</v>
      </c>
      <c r="F4" s="6" t="str">
        <f>UPPER(LEFT(TEXT(F2,"jjj"),1))</f>
        <v>M</v>
      </c>
      <c r="G4" s="6" t="str">
        <f t="shared" ref="G4:BQ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ref="BR4:EC4" si="17">UPPER(LEFT(TEXT(BR2,"jjj"),1))</f>
        <v>L</v>
      </c>
      <c r="BS4" s="6" t="str">
        <f t="shared" si="17"/>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ref="ED4:GO4" si="18">UPPER(LEFT(TEXT(ED2,"jjj"),1))</f>
        <v>V</v>
      </c>
      <c r="EE4" s="6" t="str">
        <f t="shared" si="18"/>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ref="GP4:JA4" si="19">UPPER(LEFT(TEXT(GP2,"jjj"),1))</f>
        <v>J</v>
      </c>
      <c r="GQ4" s="6" t="str">
        <f t="shared" si="19"/>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ref="JB4:JI4" si="20">UPPER(LEFT(TEXT(JB2,"jjj"),1))</f>
        <v>M</v>
      </c>
      <c r="JC4" s="6" t="str">
        <f t="shared" si="20"/>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46"/>
      <c r="B5" s="64"/>
      <c r="C5" s="65"/>
      <c r="D5" s="64"/>
      <c r="E5" s="4">
        <f>DAY(E2)</f>
        <v>1</v>
      </c>
      <c r="F5" s="4">
        <f>DAY(F2)</f>
        <v>2</v>
      </c>
      <c r="G5" s="4">
        <f t="shared" ref="G5:BQ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ref="BR5:EC5" si="22">DAY(BR2)</f>
        <v>2</v>
      </c>
      <c r="BS5" s="4">
        <f t="shared" si="22"/>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ref="ED5:GO5" si="23">DAY(ED2)</f>
        <v>29</v>
      </c>
      <c r="EE5" s="4">
        <f t="shared" si="23"/>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ref="GP5:JA5" si="24">DAY(GP2)</f>
        <v>27</v>
      </c>
      <c r="GQ5" s="4">
        <f t="shared" si="24"/>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ref="JB5:JI5" si="25">DAY(JB2)</f>
        <v>26</v>
      </c>
      <c r="JC5" s="4">
        <f t="shared" si="25"/>
        <v>27</v>
      </c>
      <c r="JD5" s="4">
        <f t="shared" si="25"/>
        <v>28</v>
      </c>
      <c r="JE5" s="4">
        <f t="shared" si="25"/>
        <v>31</v>
      </c>
      <c r="JF5" s="4">
        <f t="shared" si="25"/>
        <v>1</v>
      </c>
      <c r="JG5" s="4">
        <f t="shared" si="25"/>
        <v>2</v>
      </c>
      <c r="JH5" s="4">
        <f t="shared" si="25"/>
        <v>3</v>
      </c>
      <c r="JI5" s="4">
        <f t="shared" si="25"/>
        <v>4</v>
      </c>
    </row>
    <row r="6" spans="1:284" ht="20.100000000000001" customHeight="1" x14ac:dyDescent="0.2">
      <c r="A6" s="46"/>
      <c r="B6" s="66" t="s">
        <v>49</v>
      </c>
      <c r="C6" s="53"/>
      <c r="D6" s="52"/>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46"/>
      <c r="B7" s="75" t="s">
        <v>76</v>
      </c>
      <c r="C7" s="53"/>
      <c r="D7" s="52"/>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47"/>
      <c r="B8" s="66" t="s">
        <v>77</v>
      </c>
      <c r="C8" s="53"/>
      <c r="D8" s="52"/>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45" t="s">
        <v>23</v>
      </c>
      <c r="B9" s="75" t="s">
        <v>78</v>
      </c>
      <c r="C9" s="53"/>
      <c r="D9" s="52"/>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46"/>
      <c r="B10" s="66" t="s">
        <v>53</v>
      </c>
      <c r="C10" s="53"/>
      <c r="D10" s="52"/>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46"/>
      <c r="B11" s="75" t="s">
        <v>75</v>
      </c>
      <c r="C11" s="53"/>
      <c r="D11" s="52"/>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46"/>
      <c r="B12" s="66" t="s">
        <v>55</v>
      </c>
      <c r="C12" s="53"/>
      <c r="D12" s="52"/>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46"/>
      <c r="B13" s="75" t="s">
        <v>49</v>
      </c>
      <c r="C13" s="53"/>
      <c r="D13" s="52"/>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48" t="s">
        <v>59</v>
      </c>
      <c r="B14" s="58" t="s">
        <v>74</v>
      </c>
      <c r="C14" s="59" t="s">
        <v>22</v>
      </c>
      <c r="D14" s="59"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49"/>
      <c r="B15" s="10" t="s">
        <v>1</v>
      </c>
      <c r="C15" s="8">
        <f t="array" aca="1" ref="C15" ca="1">INDEX($A$2:$JI$2,,MIN(IF(CouleurFond(E15:JI15)=47,COLUMN(E15:JI15))))</f>
        <v>0</v>
      </c>
      <c r="D15" s="8">
        <f t="array" aca="1" ref="D15" ca="1">INDEX($A$2:$JI$2,,MAX(IF(CouleurFond(E15:JI15)=47,COLUMN(E15:JI15))))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49"/>
      <c r="B16" s="10" t="s">
        <v>2</v>
      </c>
      <c r="C16" s="8">
        <f t="array" aca="1" ref="C16" ca="1">INDEX($A$2:$JI$2,,MIN(IF(CouleurFond(E16:JI16)=47,COLUMN(E16:JI16))))</f>
        <v>0</v>
      </c>
      <c r="D16" s="8">
        <f t="array" aca="1" ref="D16" ca="1">INDEX($A$2:$JI$2,,MAX(IF(CouleurFond(E16:JI16)=47,COLUMN(E16:JI16))))</f>
        <v>0</v>
      </c>
      <c r="E16" s="7"/>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49"/>
      <c r="B17" s="10" t="s">
        <v>5</v>
      </c>
      <c r="C17" s="8">
        <f t="array" aca="1" ref="C17" ca="1">INDEX($A$2:$JI$2,,MIN(IF(CouleurFond(E17:JI17)=47,COLUMN(E17:JI17))))</f>
        <v>0</v>
      </c>
      <c r="D17" s="8">
        <f t="array" aca="1" ref="D17" ca="1">INDEX($A$2:$JI$2,,MAX(IF(CouleurFond(E17:JI17)=47,COLUMN(E17:JI17))))</f>
        <v>0</v>
      </c>
      <c r="E17" s="7"/>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49"/>
      <c r="B18" s="10" t="s">
        <v>17</v>
      </c>
      <c r="C18" s="8">
        <f t="array" aca="1" ref="C18" ca="1">INDEX($A$2:$JI$2,,MIN(IF(CouleurFond(E18:JI18)=47,COLUMN(E18:JI18))))</f>
        <v>0</v>
      </c>
      <c r="D18" s="8">
        <f t="array" aca="1" ref="D18" ca="1">INDEX($A$2:$JI$2,,MAX(IF(CouleurFond(E18:JI18)=47,COLUMN(E18:JI18))))</f>
        <v>0</v>
      </c>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49"/>
      <c r="B19" s="10" t="s">
        <v>15</v>
      </c>
      <c r="C19" s="8">
        <f t="array" aca="1" ref="C19" ca="1">INDEX($A$2:$JI$2,,MIN(IF(CouleurFond(E19:JI19)=47,COLUMN(E19:JI19))))</f>
        <v>0</v>
      </c>
      <c r="D19" s="8">
        <f t="array" aca="1" ref="D19" ca="1">INDEX($A$2:$JI$2,,MAX(IF(CouleurFond(E19:JI19)=47,COLUMN(E19:JI19))))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49"/>
      <c r="B20" s="10" t="s">
        <v>16</v>
      </c>
      <c r="C20" s="8">
        <f t="array" aca="1" ref="C20" ca="1">INDEX($A$2:$JI$2,,MIN(IF(CouleurFond(E20:JI20)=47,COLUMN(E20:JI20))))</f>
        <v>0</v>
      </c>
      <c r="D20" s="8">
        <f t="array" aca="1" ref="D20" ca="1">INDEX($A$2:$JI$2,,MAX(IF(CouleurFond(E20:JI20)=47,COLUMN(E20:JI20))))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49"/>
      <c r="B21" s="10" t="s">
        <v>1</v>
      </c>
      <c r="C21" s="8">
        <f t="array" aca="1" ref="C21" ca="1">INDEX($A$2:$JI$2,,MIN(IF(CouleurFond(E21:JI21)=47,COLUMN(E21:JI21))))</f>
        <v>0</v>
      </c>
      <c r="D21" s="8">
        <f t="array" aca="1" ref="D21" ca="1">INDEX($A$2:$JI$2,,MAX(IF(CouleurFond(E21:JI21)=47,COLUMN(E21:JI21))))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57"/>
      <c r="B22" s="10" t="s">
        <v>1</v>
      </c>
      <c r="C22" s="8">
        <f t="array" aca="1" ref="C22" ca="1">INDEX($A$2:$JI$2,,MIN(IF(CouleurFond(E22:JI22)=47,COLUMN(E22:JI22))))</f>
        <v>0</v>
      </c>
      <c r="D22" s="8">
        <f t="array" aca="1" ref="D22" ca="1">INDEX($A$2:$JI$2,,MAX(IF(CouleurFond(E22:JI22)=47,COLUMN(E22:JI22))))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56" t="s">
        <v>24</v>
      </c>
      <c r="B23" s="10" t="s">
        <v>1</v>
      </c>
      <c r="C23" s="8">
        <f t="array" aca="1" ref="C23" ca="1">INDEX($A$2:$JI$2,,MIN(IF(CouleurFond(E23:JI23)=47,COLUMN(E23:JI23))))</f>
        <v>0</v>
      </c>
      <c r="D23" s="8">
        <f t="array" aca="1" ref="D23" ca="1">INDEX($A$2:$JI$2,,MAX(IF(CouleurFond(E23:JI23)=47,COLUMN(E23:JI23))))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54"/>
      <c r="B24" s="10" t="s">
        <v>1</v>
      </c>
      <c r="C24" s="8">
        <f t="array" aca="1" ref="C24" ca="1">INDEX($A$2:$JI$2,,MIN(IF(CouleurFond(E24:JI24)=47,COLUMN(E24:JI24))))</f>
        <v>0</v>
      </c>
      <c r="D24" s="8">
        <f t="array" aca="1" ref="D24" ca="1">INDEX($A$2:$JI$2,,MAX(IF(CouleurFond(E24:JI24)=47,COLUMN(E24:JI24))))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54"/>
      <c r="B25" s="10" t="s">
        <v>1</v>
      </c>
      <c r="C25" s="8">
        <f t="array" aca="1" ref="C25" ca="1">INDEX($A$2:$JI$2,,MIN(IF(CouleurFond(E25:JI25)=47,COLUMN(E25:JI25))))</f>
        <v>0</v>
      </c>
      <c r="D25" s="8">
        <f t="array" aca="1" ref="D25" ca="1">INDEX($A$2:$JI$2,,MAX(IF(CouleurFond(E25:JI25)=47,COLUMN(E25:JI25))))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54"/>
      <c r="B26" s="10" t="s">
        <v>1</v>
      </c>
      <c r="C26" s="8">
        <f t="array" aca="1" ref="C26" ca="1">INDEX($A$2:$JI$2,,MIN(IF(CouleurFond(E26:JI26)=47,COLUMN(E26:JI26))))</f>
        <v>0</v>
      </c>
      <c r="D26" s="8">
        <f t="array" aca="1" ref="D26" ca="1">INDEX($A$2:$JI$2,,MAX(IF(CouleurFond(E26:JI26)=47,COLUMN(E26:JI26))))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54"/>
      <c r="B27" s="10" t="s">
        <v>1</v>
      </c>
      <c r="C27" s="8">
        <f t="array" aca="1" ref="C27" ca="1">INDEX($A$2:$JI$2,,MIN(IF(CouleurFond(E27:JI27)=47,COLUMN(E27:JI27))))</f>
        <v>0</v>
      </c>
      <c r="D27" s="8">
        <f t="array" aca="1" ref="D27" ca="1">INDEX($A$2:$JI$2,,MAX(IF(CouleurFond(E27:JI27)=47,COLUMN(E27:JI27))))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54"/>
      <c r="B28" s="10" t="s">
        <v>1</v>
      </c>
      <c r="C28" s="8">
        <f t="array" aca="1" ref="C28" ca="1">INDEX($A$2:$JI$2,,MIN(IF(CouleurFond(E28:JI28)=47,COLUMN(E28:JI28))))</f>
        <v>0</v>
      </c>
      <c r="D28" s="8">
        <f t="array" aca="1" ref="D28" ca="1">INDEX($A$2:$JI$2,,MAX(IF(CouleurFond(E28:JI28)=47,COLUMN(E28:JI28))))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54"/>
      <c r="B29" s="10" t="s">
        <v>1</v>
      </c>
      <c r="C29" s="8">
        <f t="array" aca="1" ref="C29" ca="1">INDEX($A$2:$JI$2,,MIN(IF(CouleurFond(E29:JI29)=47,COLUMN(E29:JI29))))</f>
        <v>0</v>
      </c>
      <c r="D29" s="8">
        <f t="array" aca="1" ref="D29" ca="1">INDEX($A$2:$JI$2,,MAX(IF(CouleurFond(E29:JI29)=47,COLUMN(E29:JI29))))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54"/>
      <c r="B30" s="10" t="s">
        <v>1</v>
      </c>
      <c r="C30" s="8">
        <f t="array" aca="1" ref="C30" ca="1">INDEX($A$2:$JI$2,,MIN(IF(CouleurFond(E30:JI30)=47,COLUMN(E30:JI30))))</f>
        <v>0</v>
      </c>
      <c r="D30" s="8">
        <f t="array" aca="1" ref="D30" ca="1">INDEX($A$2:$JI$2,,MAX(IF(CouleurFond(E30:JI30)=47,COLUMN(E30:JI30))))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54"/>
      <c r="B31" s="10" t="s">
        <v>1</v>
      </c>
      <c r="C31" s="8">
        <f t="array" aca="1" ref="C31" ca="1">INDEX($A$2:$JI$2,,MIN(IF(CouleurFond(E31:JI31)=47,COLUMN(E31:JI31))))</f>
        <v>0</v>
      </c>
      <c r="D31" s="8">
        <f t="array" aca="1" ref="D31" ca="1">INDEX($A$2:$JI$2,,MAX(IF(CouleurFond(E31:JI31)=47,COLUMN(E31:JI31))))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54"/>
      <c r="B32" s="10" t="s">
        <v>1</v>
      </c>
      <c r="C32" s="8">
        <f t="array" aca="1" ref="C32" ca="1">INDEX($A$2:$JI$2,,MIN(IF(CouleurFond(E32:JI32)=47,COLUMN(E32:JI32))))</f>
        <v>0</v>
      </c>
      <c r="D32" s="8">
        <f t="array" aca="1" ref="D32" ca="1">INDEX($A$2:$JI$2,,MAX(IF(CouleurFond(E32:JI32)=47,COLUMN(E32:JI32))))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54"/>
      <c r="B33" s="10" t="s">
        <v>1</v>
      </c>
      <c r="C33" s="8">
        <f t="array" aca="1" ref="C33" ca="1">INDEX($A$2:$JI$2,,MIN(IF(CouleurFond(E33:JI33)=47,COLUMN(E33:JI33))))</f>
        <v>0</v>
      </c>
      <c r="D33" s="8">
        <f t="array" aca="1" ref="D33" ca="1">INDEX($A$2:$JI$2,,MAX(IF(CouleurFond(E33:JI33)=47,COLUMN(E33:JI33))))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54"/>
      <c r="B34" s="10" t="s">
        <v>1</v>
      </c>
      <c r="C34" s="8">
        <f t="array" aca="1" ref="C34" ca="1">INDEX($A$2:$JI$2,,MIN(IF(CouleurFond(E34:JI34)=47,COLUMN(E34:JI34))))</f>
        <v>0</v>
      </c>
      <c r="D34" s="8">
        <f t="array" aca="1" ref="D34" ca="1">INDEX($A$2:$JI$2,,MAX(IF(CouleurFond(E34:JI34)=47,COLUMN(E34:JI34))))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54"/>
      <c r="B35" s="10" t="s">
        <v>1</v>
      </c>
      <c r="C35" s="8">
        <f t="array" aca="1" ref="C35" ca="1">INDEX($A$2:$JI$2,,MIN(IF(CouleurFond(E35:JI35)=47,COLUMN(E35:JI35))))</f>
        <v>0</v>
      </c>
      <c r="D35" s="8">
        <f t="array" aca="1" ref="D35" ca="1">INDEX($A$2:$JI$2,,MAX(IF(CouleurFond(E35:JI35)=47,COLUMN(E35:JI35))))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55"/>
      <c r="B36" s="10" t="s">
        <v>1</v>
      </c>
      <c r="C36" s="8">
        <f t="array" aca="1" ref="C36" ca="1">INDEX($A$2:$JI$2,,MIN(IF(CouleurFond(E36:JI36)=47,COLUMN(E36:JI36))))</f>
        <v>0</v>
      </c>
      <c r="D36" s="8">
        <f t="array" aca="1" ref="D36" ca="1">INDEX($A$2:$JI$2,,MAX(IF(CouleurFond(E36:JI36)=47,COLUMN(E36:JI36))))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68" t="s">
        <v>19</v>
      </c>
      <c r="B41" s="69">
        <f ca="1">TODAY()</f>
        <v>43124</v>
      </c>
    </row>
    <row r="42" spans="1:269" ht="24.95" customHeight="1" x14ac:dyDescent="0.2">
      <c r="A42" s="68" t="s">
        <v>25</v>
      </c>
      <c r="B42" s="68" t="s">
        <v>26</v>
      </c>
    </row>
    <row r="43" spans="1:269" ht="24.95" customHeight="1" x14ac:dyDescent="0.2">
      <c r="A43" s="68" t="s">
        <v>47</v>
      </c>
      <c r="B43" s="70">
        <v>43101</v>
      </c>
    </row>
    <row r="44" spans="1:269" ht="24.95" customHeight="1" x14ac:dyDescent="0.2">
      <c r="A44" s="68" t="s">
        <v>48</v>
      </c>
      <c r="B44" s="69">
        <v>43589</v>
      </c>
    </row>
    <row r="45" spans="1:269" ht="24.95" customHeight="1" x14ac:dyDescent="0.2">
      <c r="A45" s="41" t="s">
        <v>71</v>
      </c>
      <c r="B45" s="41" t="s">
        <v>60</v>
      </c>
    </row>
    <row r="46" spans="1:269" ht="24.95" customHeight="1" x14ac:dyDescent="0.25">
      <c r="A46" s="67"/>
      <c r="B46" s="67"/>
    </row>
    <row r="47" spans="1:269" ht="24.95" customHeight="1" x14ac:dyDescent="0.25">
      <c r="A47" s="67"/>
      <c r="B47" s="67"/>
    </row>
    <row r="48" spans="1:269" ht="24.95" customHeight="1" x14ac:dyDescent="0.2"/>
    <row r="49" ht="24.95" customHeight="1" x14ac:dyDescent="0.2"/>
  </sheetData>
  <mergeCells count="67">
    <mergeCell ref="C3:D5"/>
    <mergeCell ref="C6:D6"/>
    <mergeCell ref="C7:D7"/>
    <mergeCell ref="C8:D8"/>
    <mergeCell ref="C9:D9"/>
    <mergeCell ref="C10:D10"/>
    <mergeCell ref="C11:D11"/>
    <mergeCell ref="C12:D12"/>
    <mergeCell ref="C13:D13"/>
    <mergeCell ref="A14:A22"/>
    <mergeCell ref="A9:A13"/>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I3:AM3"/>
    <mergeCell ref="AN3:AR3"/>
    <mergeCell ref="AS3:AW3"/>
    <mergeCell ref="AD3:AH3"/>
    <mergeCell ref="E3:I3"/>
    <mergeCell ref="J3:N3"/>
    <mergeCell ref="T3:X3"/>
    <mergeCell ref="Y3:AC3"/>
    <mergeCell ref="B3:B5"/>
    <mergeCell ref="A1:A8"/>
    <mergeCell ref="O3:S3"/>
  </mergeCells>
  <conditionalFormatting sqref="O2:S2">
    <cfRule type="expression" dxfId="53" priority="536">
      <formula>EST.PAIR</formula>
    </cfRule>
  </conditionalFormatting>
  <conditionalFormatting sqref="Y2:AC2">
    <cfRule type="expression" dxfId="52" priority="533">
      <formula>EST.PAIR</formula>
    </cfRule>
  </conditionalFormatting>
  <conditionalFormatting sqref="AI2:AM2">
    <cfRule type="expression" dxfId="51" priority="530">
      <formula>EST.PAIR</formula>
    </cfRule>
  </conditionalFormatting>
  <conditionalFormatting sqref="AS2:AW2">
    <cfRule type="expression" dxfId="50" priority="527">
      <formula>EST.PAIR</formula>
    </cfRule>
  </conditionalFormatting>
  <conditionalFormatting sqref="BC2:BG2">
    <cfRule type="expression" dxfId="49" priority="524">
      <formula>EST.PAIR</formula>
    </cfRule>
  </conditionalFormatting>
  <conditionalFormatting sqref="BM2:BQ2">
    <cfRule type="expression" dxfId="48" priority="521">
      <formula>EST.PAIR</formula>
    </cfRule>
  </conditionalFormatting>
  <conditionalFormatting sqref="BW2:CA2">
    <cfRule type="expression" dxfId="47" priority="518">
      <formula>EST.PAIR</formula>
    </cfRule>
  </conditionalFormatting>
  <conditionalFormatting sqref="CG2:CK2">
    <cfRule type="expression" dxfId="46" priority="515">
      <formula>EST.PAIR</formula>
    </cfRule>
  </conditionalFormatting>
  <conditionalFormatting sqref="CQ2:CU2">
    <cfRule type="expression" dxfId="45" priority="512">
      <formula>EST.PAIR</formula>
    </cfRule>
  </conditionalFormatting>
  <conditionalFormatting sqref="DA2:DE2">
    <cfRule type="expression" dxfId="44" priority="509">
      <formula>EST.PAIR</formula>
    </cfRule>
  </conditionalFormatting>
  <conditionalFormatting sqref="DP2:DT2">
    <cfRule type="expression" dxfId="43" priority="505">
      <formula>EST.PAIR</formula>
    </cfRule>
  </conditionalFormatting>
  <conditionalFormatting sqref="DZ2:ED2">
    <cfRule type="expression" dxfId="42" priority="502">
      <formula>EST.PAIR</formula>
    </cfRule>
  </conditionalFormatting>
  <conditionalFormatting sqref="EO2:ES2">
    <cfRule type="expression" dxfId="41" priority="498">
      <formula>EST.PAIR</formula>
    </cfRule>
  </conditionalFormatting>
  <conditionalFormatting sqref="EY2:FC2">
    <cfRule type="expression" dxfId="40" priority="495">
      <formula>EST.PAIR</formula>
    </cfRule>
  </conditionalFormatting>
  <conditionalFormatting sqref="FN2:FR2">
    <cfRule type="expression" dxfId="39" priority="491">
      <formula>EST.PAIR</formula>
    </cfRule>
  </conditionalFormatting>
  <conditionalFormatting sqref="FX2:GB2">
    <cfRule type="expression" dxfId="38" priority="488">
      <formula>EST.PAIR</formula>
    </cfRule>
  </conditionalFormatting>
  <conditionalFormatting sqref="GH2:GL2">
    <cfRule type="expression" dxfId="37" priority="485">
      <formula>EST.PAIR</formula>
    </cfRule>
  </conditionalFormatting>
  <conditionalFormatting sqref="GR2:GV2">
    <cfRule type="expression" dxfId="36" priority="482">
      <formula>EST.PAIR</formula>
    </cfRule>
  </conditionalFormatting>
  <conditionalFormatting sqref="HB2:HF2">
    <cfRule type="expression" dxfId="35" priority="479">
      <formula>EST.PAIR</formula>
    </cfRule>
  </conditionalFormatting>
  <conditionalFormatting sqref="HL2:HP2">
    <cfRule type="expression" dxfId="34" priority="476">
      <formula>EST.PAIR</formula>
    </cfRule>
  </conditionalFormatting>
  <conditionalFormatting sqref="HV2:HZ2">
    <cfRule type="expression" dxfId="33" priority="473">
      <formula>EST.PAIR</formula>
    </cfRule>
  </conditionalFormatting>
  <conditionalFormatting sqref="IF2:IJ2">
    <cfRule type="expression" dxfId="32" priority="470">
      <formula>EST.PAIR</formula>
    </cfRule>
  </conditionalFormatting>
  <conditionalFormatting sqref="IK2:IO2">
    <cfRule type="expression" dxfId="31" priority="468">
      <formula>EST.PAIR</formula>
    </cfRule>
  </conditionalFormatting>
  <conditionalFormatting sqref="IU2:IY2">
    <cfRule type="expression" dxfId="30" priority="465">
      <formula>EST.PAIR</formula>
    </cfRule>
  </conditionalFormatting>
  <conditionalFormatting sqref="JE2:JI2">
    <cfRule type="expression" dxfId="29" priority="462">
      <formula>EST.PAIR</formula>
    </cfRule>
  </conditionalFormatting>
  <conditionalFormatting sqref="E4:JI5">
    <cfRule type="expression" dxfId="28"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27" priority="570">
      <formula>ISEVEN(WEEKNUM(E$2,21))</formula>
    </cfRule>
  </conditionalFormatting>
  <conditionalFormatting sqref="JJ24:JX24 JJ21:JX22 JJ6:JX17">
    <cfRule type="expression" dxfId="26" priority="111">
      <formula>COUNTIF(fériés,$A2)&gt;0</formula>
    </cfRule>
  </conditionalFormatting>
  <conditionalFormatting sqref="JJ23:JX23">
    <cfRule type="expression" dxfId="25"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11" priority="559">
      <formula>COUNTIF(fériés,#REF!)&gt;0</formula>
    </cfRule>
  </conditionalFormatting>
  <conditionalFormatting sqref="E6:JI13">
    <cfRule type="expression" dxfId="10" priority="66">
      <formula>$C6=E$2</formula>
    </cfRule>
  </conditionalFormatting>
  <conditionalFormatting sqref="E6:JI36">
    <cfRule type="expression" dxfId="9" priority="567">
      <formula>AND($B$41=E$2,$B$42="Oui")</formula>
    </cfRule>
  </conditionalFormatting>
  <conditionalFormatting sqref="E6:JI36">
    <cfRule type="expression" dxfId="8" priority="573">
      <formula>AND(E$2&gt;=$C6,E$2&lt;=$D6,$B$42="Oui")</formula>
    </cfRule>
  </conditionalFormatting>
  <conditionalFormatting sqref="E4:JI5">
    <cfRule type="expression" dxfId="7" priority="65">
      <formula>E$2&gt;$B$44</formula>
    </cfRule>
  </conditionalFormatting>
  <conditionalFormatting sqref="E4:JI36">
    <cfRule type="expression" dxfId="6" priority="64">
      <formula>E$2=$B$44</formula>
    </cfRule>
  </conditionalFormatting>
  <conditionalFormatting sqref="E6:JI36">
    <cfRule type="expression" dxfId="5" priority="67">
      <formula>E$2&gt;$B$44</formula>
    </cfRule>
  </conditionalFormatting>
  <conditionalFormatting sqref="E3:JI3">
    <cfRule type="expression" dxfId="4" priority="554">
      <formula>E$2&gt;$B$44</formula>
    </cfRule>
  </conditionalFormatting>
  <conditionalFormatting sqref="E3:JI3">
    <cfRule type="expression" dxfId="3" priority="569">
      <formula>E$2&lt;$B$44</formula>
    </cfRule>
  </conditionalFormatting>
  <conditionalFormatting sqref="E1">
    <cfRule type="expression" dxfId="2" priority="571">
      <formula>E$1&gt;$B$44</formula>
    </cfRule>
  </conditionalFormatting>
  <conditionalFormatting sqref="F1:JI1">
    <cfRule type="expression" dxfId="1" priority="572">
      <formula>F$2&gt;$B$44</formula>
    </cfRule>
  </conditionalFormatting>
  <conditionalFormatting sqref="E14:JI14">
    <cfRule type="expression" dxfId="0" priority="68">
      <formula>E$2&lt;=$B$44</formula>
    </cfRule>
  </conditionalFormatting>
  <dataValidations count="4">
    <dataValidation type="list" allowBlank="1" showInputMessage="1" showErrorMessage="1" sqref="B42">
      <formula1>"Oui,Non"</formula1>
    </dataValidation>
    <dataValidation type="list" allowBlank="1" showInputMessage="1" showErrorMessage="1" sqref="B45">
      <formula1>"FR,ENG,DE,ITA"</formula1>
    </dataValidation>
    <dataValidation type="list" allowBlank="1" showInputMessage="1" showErrorMessage="1" sqref="B6:B13">
      <formula1>"Écran, Encre, Fichier décor, Pièces mise au point, Plan pièce, Poinçons, Ruban"</formula1>
    </dataValidation>
    <dataValidation type="list" allowBlank="1" showInputMessage="1" showErrorMessage="1" sqref="B15:B36">
      <formula1>"Approvisionnement, Cablage, Debugage automatisme, Debugage mécanique, Emballage et expédition, Étude automatique, Étude mécanique, Formation, Installation, Mise au point, Mise en route, Modification post rt, Montage, Réception technique"</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1" t="s">
        <v>46</v>
      </c>
      <c r="B1" s="30">
        <f>YEAR(Feuil1!B43)</f>
        <v>2018</v>
      </c>
      <c r="D1" s="29" t="s">
        <v>45</v>
      </c>
      <c r="E1" s="28" t="s">
        <v>44</v>
      </c>
      <c r="F1" s="28" t="s">
        <v>43</v>
      </c>
    </row>
    <row r="2" spans="1:6" x14ac:dyDescent="0.25">
      <c r="A2" s="50" t="s">
        <v>42</v>
      </c>
      <c r="B2" s="51"/>
      <c r="D2" s="22" t="s">
        <v>28</v>
      </c>
      <c r="E2" s="27">
        <v>43094</v>
      </c>
      <c r="F2" s="20">
        <v>43102</v>
      </c>
    </row>
    <row r="3" spans="1:6" ht="15.75" thickBot="1" x14ac:dyDescent="0.3">
      <c r="A3" s="32" t="s">
        <v>40</v>
      </c>
      <c r="B3" s="33">
        <f>DATE(annee,1,1)</f>
        <v>43101</v>
      </c>
      <c r="D3" s="25" t="s">
        <v>41</v>
      </c>
      <c r="E3" s="24">
        <v>43325</v>
      </c>
      <c r="F3" s="23">
        <v>43337</v>
      </c>
    </row>
    <row r="4" spans="1:6" x14ac:dyDescent="0.25">
      <c r="A4" s="32" t="s">
        <v>39</v>
      </c>
      <c r="B4" s="33">
        <f>IF(MOD(19*MOD(annee,19)+24,30)+MOD(2*MOD(annee,4)+4*MOD(annee,7)+6*
MOD(19*MOD(annee,19)+24,30)+5,7)-9&lt;=0,DATE(annee,3,22+MOD(19*MOD(annee,
19)+24,30)+MOD(2*MOD(annee,4)+4*MOD(annee,7)+6*MOD(19*MOD(annee,19)+24,
30)+5,7)),DATE(annee,4,MOD(19*MOD(annee,19)+24,30)+MOD(2*MOD(annee,4)+4*
MOD(annee,7)+6*MOD(19*MOD(annee,19)+24,30)+5,7)-9))</f>
        <v>43191</v>
      </c>
      <c r="D4" s="22" t="s">
        <v>28</v>
      </c>
      <c r="E4" s="21">
        <v>43458</v>
      </c>
      <c r="F4" s="20">
        <v>43466</v>
      </c>
    </row>
    <row r="5" spans="1:6" ht="15.75" thickBot="1" x14ac:dyDescent="0.3">
      <c r="A5" s="32" t="s">
        <v>38</v>
      </c>
      <c r="B5" s="33">
        <f>B4+1</f>
        <v>43192</v>
      </c>
      <c r="D5" s="25" t="s">
        <v>41</v>
      </c>
      <c r="E5" s="24">
        <v>43684</v>
      </c>
      <c r="F5" s="23">
        <v>43710</v>
      </c>
    </row>
    <row r="6" spans="1:6" x14ac:dyDescent="0.25">
      <c r="A6" s="32" t="s">
        <v>37</v>
      </c>
      <c r="B6" s="33">
        <f>DATE(annee,5,1)</f>
        <v>43221</v>
      </c>
      <c r="D6" s="22"/>
      <c r="E6" s="21"/>
      <c r="F6" s="20"/>
    </row>
    <row r="7" spans="1:6" ht="15.75" thickBot="1" x14ac:dyDescent="0.3">
      <c r="A7" s="32" t="s">
        <v>36</v>
      </c>
      <c r="B7" s="33">
        <f>DATE(annee,5,8)</f>
        <v>43228</v>
      </c>
      <c r="D7" s="25"/>
      <c r="E7" s="24"/>
      <c r="F7" s="26"/>
    </row>
    <row r="8" spans="1:6" x14ac:dyDescent="0.25">
      <c r="A8" s="32" t="s">
        <v>35</v>
      </c>
      <c r="B8" s="33">
        <f>B4+39</f>
        <v>43230</v>
      </c>
      <c r="D8" s="22"/>
      <c r="E8" s="21"/>
      <c r="F8" s="20"/>
    </row>
    <row r="9" spans="1:6" ht="15.75" thickBot="1" x14ac:dyDescent="0.3">
      <c r="A9" s="32" t="s">
        <v>34</v>
      </c>
      <c r="B9" s="33">
        <f>B4+49</f>
        <v>43240</v>
      </c>
      <c r="D9" s="25"/>
      <c r="E9" s="24"/>
      <c r="F9" s="23"/>
    </row>
    <row r="10" spans="1:6" x14ac:dyDescent="0.25">
      <c r="A10" s="32" t="s">
        <v>33</v>
      </c>
      <c r="B10" s="33">
        <f>B4+50</f>
        <v>43241</v>
      </c>
      <c r="D10" s="22"/>
      <c r="E10" s="21"/>
      <c r="F10" s="20"/>
    </row>
    <row r="11" spans="1:6" ht="19.5" thickBot="1" x14ac:dyDescent="0.3">
      <c r="A11" s="32" t="s">
        <v>32</v>
      </c>
      <c r="B11" s="33">
        <f>DATE(annee,7,14)</f>
        <v>43295</v>
      </c>
      <c r="D11" s="14"/>
      <c r="E11" s="19"/>
      <c r="F11" s="18"/>
    </row>
    <row r="12" spans="1:6" ht="18.75" x14ac:dyDescent="0.25">
      <c r="A12" s="32" t="s">
        <v>31</v>
      </c>
      <c r="B12" s="33">
        <f>DATE(annee,8,15)</f>
        <v>43327</v>
      </c>
      <c r="D12" s="17"/>
      <c r="E12" s="16"/>
      <c r="F12" s="15"/>
    </row>
    <row r="13" spans="1:6" ht="19.5" thickBot="1" x14ac:dyDescent="0.3">
      <c r="A13" s="32" t="s">
        <v>30</v>
      </c>
      <c r="B13" s="33">
        <f>DATE(annee,11,1)</f>
        <v>43405</v>
      </c>
      <c r="D13" s="14"/>
      <c r="E13" s="13"/>
      <c r="F13" s="12"/>
    </row>
    <row r="14" spans="1:6" x14ac:dyDescent="0.25">
      <c r="A14" s="32" t="s">
        <v>29</v>
      </c>
      <c r="B14" s="33">
        <f>DATE(annee,11,11)</f>
        <v>43415</v>
      </c>
    </row>
    <row r="15" spans="1:6" ht="15.75" thickBot="1" x14ac:dyDescent="0.3">
      <c r="A15" s="34" t="s">
        <v>28</v>
      </c>
      <c r="B15" s="35">
        <f>DATE(annee,12,25)</f>
        <v>43459</v>
      </c>
    </row>
    <row r="16" spans="1:6" x14ac:dyDescent="0.25">
      <c r="A16" s="36" t="s">
        <v>40</v>
      </c>
      <c r="B16" s="37">
        <f>DATE(annee+1,1,1)</f>
        <v>43466</v>
      </c>
    </row>
    <row r="17" spans="1:2" x14ac:dyDescent="0.25">
      <c r="A17" s="32" t="s">
        <v>39</v>
      </c>
      <c r="B17" s="33">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2" t="s">
        <v>38</v>
      </c>
      <c r="B18" s="33">
        <f>B17+1</f>
        <v>43577</v>
      </c>
    </row>
    <row r="19" spans="1:2" x14ac:dyDescent="0.25">
      <c r="A19" s="32" t="s">
        <v>37</v>
      </c>
      <c r="B19" s="33">
        <f>DATE(annee+1,5,1)</f>
        <v>43586</v>
      </c>
    </row>
    <row r="20" spans="1:2" x14ac:dyDescent="0.25">
      <c r="A20" s="32" t="s">
        <v>36</v>
      </c>
      <c r="B20" s="33">
        <f>DATE(annee+1,5,8)</f>
        <v>43593</v>
      </c>
    </row>
    <row r="21" spans="1:2" x14ac:dyDescent="0.25">
      <c r="A21" s="32" t="s">
        <v>35</v>
      </c>
      <c r="B21" s="33">
        <f>B17+39</f>
        <v>43615</v>
      </c>
    </row>
    <row r="22" spans="1:2" x14ac:dyDescent="0.25">
      <c r="A22" s="32" t="s">
        <v>34</v>
      </c>
      <c r="B22" s="33">
        <f>B17+49</f>
        <v>43625</v>
      </c>
    </row>
    <row r="23" spans="1:2" x14ac:dyDescent="0.25">
      <c r="A23" s="32" t="s">
        <v>33</v>
      </c>
      <c r="B23" s="33">
        <f>B17+50</f>
        <v>43626</v>
      </c>
    </row>
    <row r="24" spans="1:2" x14ac:dyDescent="0.25">
      <c r="A24" s="32" t="s">
        <v>32</v>
      </c>
      <c r="B24" s="33">
        <f>DATE(annee+1,7,14)</f>
        <v>43660</v>
      </c>
    </row>
    <row r="25" spans="1:2" x14ac:dyDescent="0.25">
      <c r="A25" s="32" t="s">
        <v>31</v>
      </c>
      <c r="B25" s="33">
        <f>DATE(annee+1,8,15)</f>
        <v>43692</v>
      </c>
    </row>
    <row r="26" spans="1:2" x14ac:dyDescent="0.25">
      <c r="A26" s="32" t="s">
        <v>30</v>
      </c>
      <c r="B26" s="33">
        <f>DATE(annee+1,11,1)</f>
        <v>43770</v>
      </c>
    </row>
    <row r="27" spans="1:2" x14ac:dyDescent="0.25">
      <c r="A27" s="32" t="s">
        <v>29</v>
      </c>
      <c r="B27" s="33">
        <f>DATE(annee+1,11,11)</f>
        <v>43780</v>
      </c>
    </row>
    <row r="28" spans="1:2" ht="15.75" thickBot="1" x14ac:dyDescent="0.3">
      <c r="A28" s="38" t="s">
        <v>28</v>
      </c>
      <c r="B28" s="39">
        <f>DATE(annee+1,12,25)</f>
        <v>43824</v>
      </c>
    </row>
    <row r="31" spans="1:2" x14ac:dyDescent="0.25">
      <c r="A31" s="11" t="s">
        <v>27</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21"/>
  <sheetViews>
    <sheetView workbookViewId="0">
      <selection activeCell="D15" sqref="D15"/>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6384" width="11.42578125" style="2"/>
  </cols>
  <sheetData>
    <row r="1" spans="2:10" ht="15.75" thickBot="1" x14ac:dyDescent="0.3">
      <c r="B1" s="81" t="s">
        <v>62</v>
      </c>
      <c r="C1" s="82"/>
      <c r="D1" s="82"/>
      <c r="E1" s="83"/>
      <c r="F1" s="73"/>
      <c r="G1" s="81" t="s">
        <v>74</v>
      </c>
      <c r="H1" s="82"/>
      <c r="I1" s="82"/>
      <c r="J1" s="83"/>
    </row>
    <row r="2" spans="2:10" ht="15.75" thickBot="1" x14ac:dyDescent="0.3">
      <c r="B2" s="85" t="s">
        <v>60</v>
      </c>
      <c r="C2" s="79" t="s">
        <v>61</v>
      </c>
      <c r="D2" s="79" t="s">
        <v>72</v>
      </c>
      <c r="E2" s="80" t="s">
        <v>73</v>
      </c>
      <c r="G2" s="78" t="s">
        <v>60</v>
      </c>
      <c r="H2" s="79" t="s">
        <v>61</v>
      </c>
      <c r="I2" s="79" t="s">
        <v>72</v>
      </c>
      <c r="J2" s="80" t="s">
        <v>73</v>
      </c>
    </row>
    <row r="3" spans="2:10" x14ac:dyDescent="0.25">
      <c r="B3" s="84" t="s">
        <v>54</v>
      </c>
      <c r="C3" s="77" t="s">
        <v>66</v>
      </c>
      <c r="D3" s="77">
        <v>10</v>
      </c>
      <c r="E3" s="77">
        <v>20</v>
      </c>
      <c r="G3" s="76" t="s">
        <v>4</v>
      </c>
      <c r="H3" s="77">
        <v>100</v>
      </c>
      <c r="I3" s="77">
        <v>200</v>
      </c>
      <c r="J3" s="77">
        <v>300</v>
      </c>
    </row>
    <row r="4" spans="2:10" x14ac:dyDescent="0.25">
      <c r="B4" s="72" t="s">
        <v>55</v>
      </c>
      <c r="C4" s="68" t="s">
        <v>65</v>
      </c>
      <c r="D4" s="68">
        <v>11</v>
      </c>
      <c r="E4" s="68">
        <v>21</v>
      </c>
      <c r="G4" s="74" t="s">
        <v>6</v>
      </c>
      <c r="H4" s="68">
        <v>101</v>
      </c>
      <c r="I4" s="68">
        <v>201</v>
      </c>
      <c r="J4" s="68">
        <v>301</v>
      </c>
    </row>
    <row r="5" spans="2:10" x14ac:dyDescent="0.25">
      <c r="B5" s="72" t="s">
        <v>51</v>
      </c>
      <c r="C5" s="68" t="s">
        <v>64</v>
      </c>
      <c r="D5" s="68">
        <v>12</v>
      </c>
      <c r="E5" s="68">
        <v>22</v>
      </c>
      <c r="G5" s="74" t="s">
        <v>7</v>
      </c>
      <c r="H5" s="68">
        <v>102</v>
      </c>
      <c r="I5" s="68">
        <v>202</v>
      </c>
      <c r="J5" s="68">
        <v>302</v>
      </c>
    </row>
    <row r="6" spans="2:10" x14ac:dyDescent="0.25">
      <c r="B6" s="72" t="s">
        <v>56</v>
      </c>
      <c r="C6" s="68" t="s">
        <v>68</v>
      </c>
      <c r="D6" s="68">
        <v>13</v>
      </c>
      <c r="E6" s="68">
        <v>23</v>
      </c>
      <c r="G6" s="74" t="s">
        <v>8</v>
      </c>
      <c r="H6" s="68">
        <v>103</v>
      </c>
      <c r="I6" s="68">
        <v>203</v>
      </c>
      <c r="J6" s="68">
        <v>303</v>
      </c>
    </row>
    <row r="7" spans="2:10" x14ac:dyDescent="0.25">
      <c r="B7" s="72" t="s">
        <v>57</v>
      </c>
      <c r="C7" s="68" t="s">
        <v>67</v>
      </c>
      <c r="D7" s="68">
        <v>14</v>
      </c>
      <c r="E7" s="68">
        <v>24</v>
      </c>
      <c r="G7" s="74" t="s">
        <v>14</v>
      </c>
      <c r="H7" s="68">
        <v>104</v>
      </c>
      <c r="I7" s="68">
        <v>204</v>
      </c>
      <c r="J7" s="68">
        <v>304</v>
      </c>
    </row>
    <row r="8" spans="2:10" x14ac:dyDescent="0.25">
      <c r="B8" s="72" t="s">
        <v>49</v>
      </c>
      <c r="C8" s="68" t="s">
        <v>63</v>
      </c>
      <c r="D8" s="68">
        <v>15</v>
      </c>
      <c r="E8" s="68">
        <v>25</v>
      </c>
      <c r="G8" s="74" t="s">
        <v>2</v>
      </c>
      <c r="H8" s="68">
        <v>105</v>
      </c>
      <c r="I8" s="68">
        <v>205</v>
      </c>
      <c r="J8" s="68">
        <v>305</v>
      </c>
    </row>
    <row r="9" spans="2:10" x14ac:dyDescent="0.25">
      <c r="B9" s="72" t="s">
        <v>52</v>
      </c>
      <c r="C9" s="68" t="s">
        <v>69</v>
      </c>
      <c r="D9" s="68">
        <v>16</v>
      </c>
      <c r="E9" s="68">
        <v>26</v>
      </c>
      <c r="G9" s="74" t="s">
        <v>1</v>
      </c>
      <c r="H9" s="68">
        <v>106</v>
      </c>
      <c r="I9" s="68">
        <v>206</v>
      </c>
      <c r="J9" s="68">
        <v>306</v>
      </c>
    </row>
    <row r="10" spans="2:10" x14ac:dyDescent="0.25">
      <c r="B10" s="72" t="s">
        <v>53</v>
      </c>
      <c r="C10" s="68" t="s">
        <v>70</v>
      </c>
      <c r="D10" s="68">
        <v>17</v>
      </c>
      <c r="E10" s="68">
        <v>27</v>
      </c>
      <c r="G10" s="74" t="s">
        <v>17</v>
      </c>
      <c r="H10" s="68">
        <v>107</v>
      </c>
      <c r="I10" s="68">
        <v>207</v>
      </c>
      <c r="J10" s="68">
        <v>307</v>
      </c>
    </row>
    <row r="11" spans="2:10" x14ac:dyDescent="0.25">
      <c r="G11" s="74" t="s">
        <v>15</v>
      </c>
      <c r="H11" s="68">
        <v>108</v>
      </c>
      <c r="I11" s="68">
        <v>208</v>
      </c>
      <c r="J11" s="68">
        <v>308</v>
      </c>
    </row>
    <row r="12" spans="2:10" x14ac:dyDescent="0.25">
      <c r="G12" s="74" t="s">
        <v>9</v>
      </c>
      <c r="H12" s="68">
        <v>109</v>
      </c>
      <c r="I12" s="68">
        <v>209</v>
      </c>
      <c r="J12" s="68">
        <v>309</v>
      </c>
    </row>
    <row r="13" spans="2:10" x14ac:dyDescent="0.25">
      <c r="G13" s="74" t="s">
        <v>16</v>
      </c>
      <c r="H13" s="68">
        <v>110</v>
      </c>
      <c r="I13" s="68">
        <v>210</v>
      </c>
      <c r="J13" s="68">
        <v>310</v>
      </c>
    </row>
    <row r="14" spans="2:10" x14ac:dyDescent="0.25">
      <c r="G14" s="74" t="s">
        <v>13</v>
      </c>
      <c r="H14" s="68">
        <v>111</v>
      </c>
      <c r="I14" s="68">
        <v>211</v>
      </c>
      <c r="J14" s="68">
        <v>311</v>
      </c>
    </row>
    <row r="15" spans="2:10" x14ac:dyDescent="0.25">
      <c r="G15" s="74" t="s">
        <v>5</v>
      </c>
      <c r="H15" s="68">
        <v>112</v>
      </c>
      <c r="I15" s="68">
        <v>212</v>
      </c>
      <c r="J15" s="68">
        <v>312</v>
      </c>
    </row>
    <row r="16" spans="2:10" x14ac:dyDescent="0.25">
      <c r="G16" s="74" t="s">
        <v>12</v>
      </c>
      <c r="H16" s="68">
        <v>113</v>
      </c>
      <c r="I16" s="68">
        <v>213</v>
      </c>
      <c r="J16" s="68">
        <v>313</v>
      </c>
    </row>
    <row r="17" spans="7:10" x14ac:dyDescent="0.25">
      <c r="G17" s="74" t="s">
        <v>10</v>
      </c>
      <c r="H17" s="68">
        <v>114</v>
      </c>
      <c r="I17" s="68">
        <v>214</v>
      </c>
      <c r="J17" s="68">
        <v>314</v>
      </c>
    </row>
    <row r="18" spans="7:10" x14ac:dyDescent="0.25">
      <c r="G18" s="74" t="s">
        <v>3</v>
      </c>
      <c r="H18" s="68">
        <v>115</v>
      </c>
      <c r="I18" s="68">
        <v>215</v>
      </c>
      <c r="J18" s="68">
        <v>315</v>
      </c>
    </row>
    <row r="19" spans="7:10" x14ac:dyDescent="0.25">
      <c r="G19" s="74" t="s">
        <v>11</v>
      </c>
      <c r="H19" s="68">
        <v>116</v>
      </c>
      <c r="I19" s="68">
        <v>216</v>
      </c>
      <c r="J19" s="68">
        <v>316</v>
      </c>
    </row>
    <row r="20" spans="7:10" x14ac:dyDescent="0.25">
      <c r="G20" s="74" t="s">
        <v>18</v>
      </c>
      <c r="H20" s="68">
        <v>117</v>
      </c>
      <c r="I20" s="68">
        <v>217</v>
      </c>
      <c r="J20" s="68">
        <v>317</v>
      </c>
    </row>
    <row r="21" spans="7:10" x14ac:dyDescent="0.25">
      <c r="G21" s="74" t="s">
        <v>20</v>
      </c>
      <c r="H21" s="68">
        <v>118</v>
      </c>
      <c r="I21" s="68">
        <v>218</v>
      </c>
      <c r="J21" s="68">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Fériés</vt:lpstr>
      <vt:lpstr>Langue</vt:lpstr>
      <vt:lpstr>annee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2018-01-24T10:33:01Z</dcterms:modified>
</cp:coreProperties>
</file>