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checkCompatibility="1" defaultThemeVersion="124226"/>
  <bookViews>
    <workbookView xWindow="2955" yWindow="3510" windowWidth="12750" windowHeight="3570" tabRatio="866" activeTab="1"/>
  </bookViews>
  <sheets>
    <sheet name="INDEX" sheetId="1" r:id="rId1"/>
    <sheet name="MASTERDATA" sheetId="9" r:id="rId2"/>
    <sheet name="640709 001" sheetId="2" r:id="rId3"/>
    <sheet name="640709 002" sheetId="3" r:id="rId4"/>
    <sheet name="640709 003" sheetId="4" r:id="rId5"/>
    <sheet name="640709 004" sheetId="5" r:id="rId6"/>
    <sheet name="640709 005" sheetId="6" r:id="rId7"/>
    <sheet name="640709 006" sheetId="7" r:id="rId8"/>
    <sheet name="640709 007" sheetId="8" r:id="rId9"/>
  </sheets>
  <definedNames>
    <definedName name="_xlnm._FilterDatabase" localSheetId="2" hidden="1">'640709 001'!$A$5:$D$7</definedName>
    <definedName name="_xlnm._FilterDatabase" localSheetId="0" hidden="1">INDEX!$A$5:$V$12</definedName>
    <definedName name="_xlnm.Print_Titles" localSheetId="0">INDEX!$5:$5</definedName>
  </definedNames>
  <calcPr calcId="144525"/>
</workbook>
</file>

<file path=xl/calcChain.xml><?xml version="1.0" encoding="utf-8"?>
<calcChain xmlns="http://schemas.openxmlformats.org/spreadsheetml/2006/main">
  <c r="G2" i="2" l="1"/>
  <c r="F2" i="2"/>
  <c r="E2" i="2"/>
  <c r="G2" i="3"/>
  <c r="F2" i="3"/>
  <c r="E2" i="3"/>
  <c r="G2" i="4"/>
  <c r="F2" i="4"/>
  <c r="E2" i="4"/>
  <c r="G2" i="5"/>
  <c r="F2" i="5"/>
  <c r="E2" i="5"/>
  <c r="G2" i="6"/>
  <c r="F2" i="6"/>
  <c r="E2" i="6"/>
  <c r="G2" i="7"/>
  <c r="F2" i="7"/>
  <c r="E2" i="7"/>
  <c r="G2" i="8"/>
  <c r="F2" i="8"/>
  <c r="E2" i="8"/>
  <c r="U12" i="1" l="1"/>
  <c r="U11" i="1"/>
  <c r="U10" i="1"/>
  <c r="U9" i="1"/>
  <c r="U8" i="1"/>
  <c r="U7" i="1"/>
  <c r="U6" i="1"/>
  <c r="P6" i="1"/>
  <c r="S6" i="1" l="1"/>
  <c r="I26" i="8" l="1"/>
  <c r="D2" i="8" s="1"/>
  <c r="I26" i="7"/>
  <c r="D2" i="7" s="1"/>
  <c r="I26" i="6"/>
  <c r="D2" i="6" s="1"/>
  <c r="I26" i="5"/>
  <c r="D2" i="5" s="1"/>
  <c r="I26" i="4"/>
  <c r="D2" i="4" s="1"/>
  <c r="I26" i="3"/>
  <c r="D2" i="3" s="1"/>
  <c r="D26" i="8"/>
  <c r="D26" i="7"/>
  <c r="D26" i="6"/>
  <c r="D26" i="5"/>
  <c r="D26" i="4"/>
  <c r="D26" i="3"/>
  <c r="D26" i="2"/>
  <c r="H8" i="1" l="1"/>
  <c r="M2" i="7" l="1"/>
  <c r="M2" i="8"/>
  <c r="M2" i="6"/>
  <c r="M2" i="5"/>
  <c r="M2" i="4"/>
  <c r="M2" i="3"/>
  <c r="J2" i="2"/>
  <c r="J2" i="3"/>
  <c r="J2" i="4"/>
  <c r="J2" i="5"/>
  <c r="J2" i="6"/>
  <c r="J2" i="7"/>
  <c r="J2" i="8"/>
  <c r="I2" i="2"/>
  <c r="I2" i="3"/>
  <c r="I2" i="4"/>
  <c r="I12" i="1"/>
  <c r="I11" i="1"/>
  <c r="I10" i="1"/>
  <c r="I9" i="1"/>
  <c r="I8" i="1"/>
  <c r="I7" i="1"/>
  <c r="I6" i="1"/>
  <c r="S12" i="1" l="1"/>
  <c r="S11" i="1"/>
  <c r="S10" i="1"/>
  <c r="S9" i="1"/>
  <c r="S7" i="1" l="1"/>
  <c r="R12" i="1"/>
  <c r="R11" i="1"/>
  <c r="R10" i="1"/>
  <c r="R9" i="1"/>
  <c r="R7" i="1"/>
  <c r="R6" i="1"/>
  <c r="R8" i="1"/>
  <c r="S8" i="1" l="1"/>
  <c r="Q8" i="1"/>
  <c r="S1" i="1" l="1"/>
  <c r="S2" i="1"/>
  <c r="S3" i="1"/>
  <c r="R3" i="1"/>
  <c r="R1" i="1"/>
  <c r="R2" i="1"/>
  <c r="P7" i="1" l="1"/>
  <c r="I2" i="8" l="1"/>
  <c r="I2" i="6"/>
  <c r="I2" i="5"/>
  <c r="I26" i="2"/>
  <c r="M2" i="2" l="1"/>
  <c r="D2" i="2"/>
  <c r="C2" i="3" l="1"/>
  <c r="K2" i="3" s="1"/>
  <c r="P2" i="3" s="1"/>
  <c r="P12" i="1"/>
  <c r="P11" i="1"/>
  <c r="P10" i="1"/>
  <c r="P9" i="1"/>
  <c r="P8" i="1"/>
  <c r="Q12" i="1"/>
  <c r="Q11" i="1"/>
  <c r="Q10" i="1"/>
  <c r="Q9" i="1"/>
  <c r="Q7" i="1"/>
  <c r="Q6" i="1"/>
  <c r="Q1" i="1" l="1"/>
  <c r="Q3" i="1"/>
  <c r="Q2" i="1"/>
  <c r="O7" i="1"/>
  <c r="N7" i="1"/>
  <c r="N12" i="1" l="1"/>
  <c r="N10" i="1"/>
  <c r="N9" i="1"/>
  <c r="N6" i="1"/>
  <c r="M6" i="1" l="1"/>
  <c r="N11" i="1"/>
  <c r="I2" i="7"/>
  <c r="M11" i="1" s="1"/>
  <c r="N8" i="1"/>
  <c r="M8" i="1"/>
  <c r="M12" i="1"/>
  <c r="M10" i="1"/>
  <c r="M9" i="1"/>
  <c r="M7" i="1"/>
  <c r="N1" i="1" l="1"/>
  <c r="N2" i="1"/>
  <c r="N3" i="1"/>
  <c r="M1" i="1" l="1"/>
  <c r="M3" i="1"/>
  <c r="M2" i="1"/>
  <c r="H10" i="1" l="1"/>
  <c r="F12" i="1"/>
  <c r="F11" i="1"/>
  <c r="F10" i="1"/>
  <c r="F9" i="1"/>
  <c r="F8" i="1"/>
  <c r="F7" i="1"/>
  <c r="F6" i="1"/>
  <c r="G7" i="1"/>
  <c r="H6" i="1"/>
  <c r="H12" i="1"/>
  <c r="H11" i="1"/>
  <c r="H7" i="1"/>
  <c r="C2" i="8"/>
  <c r="K2" i="8" s="1"/>
  <c r="P2" i="8" s="1"/>
  <c r="C2" i="7"/>
  <c r="K2" i="7" s="1"/>
  <c r="P2" i="7" s="1"/>
  <c r="C2" i="6"/>
  <c r="K2" i="6" s="1"/>
  <c r="P2" i="6" s="1"/>
  <c r="C2" i="5"/>
  <c r="K2" i="5" s="1"/>
  <c r="P2" i="5" s="1"/>
  <c r="C2" i="4"/>
  <c r="K2" i="4" s="1"/>
  <c r="P2" i="4" s="1"/>
  <c r="G12" i="1" l="1"/>
  <c r="O12" i="1"/>
  <c r="G10" i="1"/>
  <c r="O10" i="1"/>
  <c r="G11" i="1"/>
  <c r="O11" i="1"/>
  <c r="G8" i="1"/>
  <c r="O8" i="1"/>
  <c r="G9" i="1"/>
  <c r="O9" i="1"/>
  <c r="H9" i="1"/>
  <c r="H1" i="1" s="1"/>
  <c r="C2" i="2"/>
  <c r="K2" i="2" s="1"/>
  <c r="P2" i="2" s="1"/>
  <c r="G6" i="1" l="1"/>
  <c r="G2" i="1" s="1"/>
  <c r="O6" i="1"/>
  <c r="H3" i="1"/>
  <c r="H2" i="1"/>
  <c r="O1" i="1" l="1"/>
  <c r="G1" i="1"/>
  <c r="I1" i="1" s="1"/>
  <c r="G3" i="1"/>
  <c r="O2" i="1"/>
  <c r="O3" i="1"/>
</calcChain>
</file>

<file path=xl/sharedStrings.xml><?xml version="1.0" encoding="utf-8"?>
<sst xmlns="http://schemas.openxmlformats.org/spreadsheetml/2006/main" count="427" uniqueCount="112">
  <si>
    <t>Dossier nr.</t>
  </si>
  <si>
    <t>Comp.</t>
  </si>
  <si>
    <t>BE09</t>
  </si>
  <si>
    <t>INDEX</t>
  </si>
  <si>
    <t>INFO</t>
  </si>
  <si>
    <t>Status</t>
  </si>
  <si>
    <t>07.04.2014</t>
  </si>
  <si>
    <t>14.07.2014</t>
  </si>
  <si>
    <t>07.05.2014</t>
  </si>
  <si>
    <t>13.08.2014</t>
  </si>
  <si>
    <t>inv date</t>
  </si>
  <si>
    <t>due date</t>
  </si>
  <si>
    <t>invoice nr</t>
  </si>
  <si>
    <t>amount</t>
  </si>
  <si>
    <t>tot open</t>
  </si>
  <si>
    <t>Dossier nr</t>
  </si>
  <si>
    <t>Client</t>
  </si>
  <si>
    <t>CC</t>
  </si>
  <si>
    <t>clnr</t>
  </si>
  <si>
    <t>date</t>
  </si>
  <si>
    <t>Comments Laywer</t>
  </si>
  <si>
    <t>Paid amount</t>
  </si>
  <si>
    <t>paid amount</t>
  </si>
  <si>
    <t>status</t>
  </si>
  <si>
    <t>31.10.2013</t>
  </si>
  <si>
    <t>13.05.2014</t>
  </si>
  <si>
    <t>30.07.2014</t>
  </si>
  <si>
    <t>28.01.2014</t>
  </si>
  <si>
    <t>31.07.2014</t>
  </si>
  <si>
    <t>27.02.2014</t>
  </si>
  <si>
    <t>30.08.2014</t>
  </si>
  <si>
    <t>11.03.2014</t>
  </si>
  <si>
    <t>10.04.2014</t>
  </si>
  <si>
    <t>NR</t>
  </si>
  <si>
    <t>Paid to  advo</t>
  </si>
  <si>
    <t>closed</t>
  </si>
  <si>
    <t>fiscaal attest</t>
  </si>
  <si>
    <t>Sum</t>
  </si>
  <si>
    <t>AVG</t>
  </si>
  <si>
    <t>Count</t>
  </si>
  <si>
    <t>2014-09-00221</t>
  </si>
  <si>
    <t>2014-09-00145</t>
  </si>
  <si>
    <t>2015-01-00155</t>
  </si>
  <si>
    <t>2014-09-00141</t>
  </si>
  <si>
    <t>Tot paid to DR</t>
  </si>
  <si>
    <t>i2</t>
  </si>
  <si>
    <t>J2</t>
  </si>
  <si>
    <t>K2</t>
  </si>
  <si>
    <t>L2</t>
  </si>
  <si>
    <t>M2</t>
  </si>
  <si>
    <t>N2</t>
  </si>
  <si>
    <t>O2</t>
  </si>
  <si>
    <t>P2</t>
  </si>
  <si>
    <t>D2</t>
  </si>
  <si>
    <t>C2</t>
  </si>
  <si>
    <t>B6</t>
  </si>
  <si>
    <t>Bet aan DR</t>
  </si>
  <si>
    <t>status dossier</t>
  </si>
  <si>
    <t>L3</t>
  </si>
  <si>
    <t>H2</t>
  </si>
  <si>
    <t>Q2</t>
  </si>
  <si>
    <t>G26</t>
  </si>
  <si>
    <t>Custom. N°</t>
  </si>
  <si>
    <t>Date d'envoi</t>
  </si>
  <si>
    <t>La plus ancienne facture</t>
  </si>
  <si>
    <t>Somme Globale</t>
  </si>
  <si>
    <t>Frais huissier</t>
  </si>
  <si>
    <t>Frais avoc.</t>
  </si>
  <si>
    <t>Interets</t>
  </si>
  <si>
    <t>Ref Huissier</t>
  </si>
  <si>
    <t>Total Payement DR</t>
  </si>
  <si>
    <t>Dommage</t>
  </si>
  <si>
    <t>Frais de Justice</t>
  </si>
  <si>
    <t>Frais</t>
  </si>
  <si>
    <t>2 ref huissier</t>
  </si>
  <si>
    <t>Payement</t>
  </si>
  <si>
    <t>Total Payement</t>
  </si>
  <si>
    <t>Client 1</t>
  </si>
  <si>
    <t>Client 2</t>
  </si>
  <si>
    <t>Client 3</t>
  </si>
  <si>
    <t>Client 4</t>
  </si>
  <si>
    <t>Client 5</t>
  </si>
  <si>
    <t>Client 6</t>
  </si>
  <si>
    <t>Client 25</t>
  </si>
  <si>
    <t>Frais avoc</t>
  </si>
  <si>
    <t>Payement DR</t>
  </si>
  <si>
    <t>Frais de justice</t>
  </si>
  <si>
    <t>Gain/Perte</t>
  </si>
  <si>
    <t>Paid to US</t>
  </si>
  <si>
    <t>bet aan DR + US*</t>
  </si>
  <si>
    <t>tot paid to US*</t>
  </si>
  <si>
    <t>Paid to US*</t>
  </si>
  <si>
    <t>Huiss. Frais</t>
  </si>
  <si>
    <t>N° FACT</t>
  </si>
  <si>
    <t>Date Facture</t>
  </si>
  <si>
    <t>Paid to US*2</t>
  </si>
  <si>
    <t>Paid amount2</t>
  </si>
  <si>
    <t>date2</t>
  </si>
  <si>
    <t>Paid to  advo2</t>
  </si>
  <si>
    <t>Paid to US*3</t>
  </si>
  <si>
    <t>Paid to  advo3</t>
  </si>
  <si>
    <t>Paid amount3</t>
  </si>
  <si>
    <t>date3</t>
  </si>
  <si>
    <t>Paid to US*4</t>
  </si>
  <si>
    <t>Paid amount4</t>
  </si>
  <si>
    <t>date4</t>
  </si>
  <si>
    <t>Paid to  advo4</t>
  </si>
  <si>
    <t>Paid to US*5</t>
  </si>
  <si>
    <t>Paid amount5</t>
  </si>
  <si>
    <t>date5</t>
  </si>
  <si>
    <t>Paid to  advo5</t>
  </si>
  <si>
    <t>Lorem ipsum dolor sit amet, consectetur adipiscing elit, sed do eiusmod tempor incididunt ut labore et dolore magna aliqua. Ut enim ad minim veniam, quis nostrud exercitation ullamco laboris nisi ut aliquip ex ea commodo consequat. Duis aute irure dolor in reprehenderit in voluptate velit esse cillum dolore eu fugiat nulla pariatur. Excepteur sint occaecat cupidatat non proident, sunt in culpa qui officia deserunt mollit anim id est laborum</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</si>
</sst>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quot;\ #,##0.00;&quot;€&quot;\ \-#,##0.00"/>
    <numFmt numFmtId="165" formatCode="_ &quot;€&quot;\ * #,##0.00_ ;_ &quot;€&quot;\ * \-#,##0.00_ ;_ &quot;€&quot;\ * &quot;-&quot;??_ ;_ @_ "/>
    <numFmt numFmtId="166" formatCode="yyyy\-mm\-dd;@"/>
    <numFmt numFmtId="167" formatCode="#,##0.00_ ;[Red]\-#,##0.00\ "/>
    <numFmt numFmtId="168" formatCode="d/mm/yyyy;@"/>
  </numFmts>
  <fonts count="10" x14ac:knownFonts="1">
    <font>
      <sz val="10"/>
      <name val="Arial"/>
    </font>
    <font>
      <sz val="10"/>
      <name val="Arial"/>
      <family val="2"/>
    </font>
    <font>
      <sz val="10"/>
      <name val="Arial"/>
      <family val="2"/>
    </font>
    <font>
      <u/>
      <sz val="10"/>
      <color theme="10"/>
      <name val="Arial"/>
      <family val="2"/>
    </font>
    <font>
      <b/>
      <sz val="10"/>
      <name val="Arial"/>
      <family val="2"/>
    </font>
    <font>
      <sz val="8"/>
      <name val="Microsoft Sans Serif"/>
      <family val="2"/>
    </font>
    <font>
      <sz val="8"/>
      <name val="Microsoft Sans Serif"/>
      <family val="2"/>
    </font>
    <font>
      <sz val="10"/>
      <name val="Arial"/>
      <family val="2"/>
    </font>
    <font>
      <sz val="10"/>
      <color theme="0"/>
      <name val="Arial"/>
      <family val="2"/>
    </font>
    <font>
      <sz val="10"/>
      <color theme="4" tint="-0.499984740745262"/>
      <name val="Arial"/>
      <family val="2"/>
    </font>
  </fonts>
  <fills count="9">
    <fill>
      <patternFill patternType="none"/>
    </fill>
    <fill>
      <patternFill patternType="gray125"/>
    </fill>
    <fill>
      <patternFill patternType="solid">
        <fgColor rgb="FFFFC000"/>
        <bgColor indexed="64"/>
      </patternFill>
    </fill>
    <fill>
      <patternFill patternType="solid">
        <fgColor rgb="FFFFFF00"/>
        <bgColor indexed="64"/>
      </patternFill>
    </fill>
    <fill>
      <patternFill patternType="solid">
        <fgColor rgb="FF92D050"/>
        <bgColor indexed="64"/>
      </patternFill>
    </fill>
    <fill>
      <patternFill patternType="solid">
        <fgColor theme="0"/>
        <bgColor indexed="64"/>
      </patternFill>
    </fill>
    <fill>
      <patternFill patternType="solid">
        <fgColor rgb="FFFF0000"/>
        <bgColor indexed="64"/>
      </patternFill>
    </fill>
    <fill>
      <patternFill patternType="solid">
        <fgColor theme="8" tint="0.79998168889431442"/>
        <bgColor indexed="64"/>
      </patternFill>
    </fill>
    <fill>
      <patternFill patternType="solid">
        <fgColor theme="6" tint="0.39997558519241921"/>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6">
    <xf numFmtId="0" fontId="0" fillId="0" borderId="0"/>
    <xf numFmtId="165" fontId="2" fillId="0" borderId="0" applyFont="0" applyFill="0" applyBorder="0" applyAlignment="0" applyProtection="0"/>
    <xf numFmtId="0" fontId="3" fillId="0" borderId="0" applyNumberFormat="0" applyFill="0" applyBorder="0" applyAlignment="0" applyProtection="0"/>
    <xf numFmtId="0" fontId="5" fillId="0" borderId="0">
      <alignment vertical="center"/>
    </xf>
    <xf numFmtId="0" fontId="6" fillId="0" borderId="0">
      <alignment vertical="center"/>
    </xf>
    <xf numFmtId="9" fontId="7" fillId="0" borderId="0" applyFont="0" applyFill="0" applyBorder="0" applyAlignment="0" applyProtection="0"/>
  </cellStyleXfs>
  <cellXfs count="131">
    <xf numFmtId="0" fontId="0" fillId="0" borderId="0" xfId="0"/>
    <xf numFmtId="0" fontId="0" fillId="0" borderId="0" xfId="0" applyAlignment="1">
      <alignment horizontal="left"/>
    </xf>
    <xf numFmtId="0" fontId="3" fillId="0" borderId="0" xfId="2"/>
    <xf numFmtId="164" fontId="0" fillId="0" borderId="0" xfId="0" applyNumberFormat="1"/>
    <xf numFmtId="0" fontId="1" fillId="0" borderId="0" xfId="0" applyFont="1"/>
    <xf numFmtId="0" fontId="1" fillId="2" borderId="0" xfId="0" applyFont="1" applyFill="1"/>
    <xf numFmtId="0" fontId="1" fillId="2" borderId="0" xfId="0" applyFont="1" applyFill="1" applyAlignment="1">
      <alignment horizontal="left"/>
    </xf>
    <xf numFmtId="0" fontId="3" fillId="2" borderId="0" xfId="2" applyFill="1"/>
    <xf numFmtId="0" fontId="1" fillId="0" borderId="0" xfId="0" applyFont="1" applyFill="1"/>
    <xf numFmtId="0" fontId="1" fillId="2" borderId="1" xfId="0" applyFont="1" applyFill="1" applyBorder="1"/>
    <xf numFmtId="0" fontId="0" fillId="0" borderId="1" xfId="0" applyNumberFormat="1" applyBorder="1" applyAlignment="1">
      <alignment horizontal="left"/>
    </xf>
    <xf numFmtId="0" fontId="0" fillId="0" borderId="1" xfId="1" applyNumberFormat="1" applyFont="1" applyBorder="1" applyAlignment="1">
      <alignment horizontal="left"/>
    </xf>
    <xf numFmtId="0" fontId="0" fillId="0" borderId="1" xfId="0" applyBorder="1"/>
    <xf numFmtId="0" fontId="0" fillId="0" borderId="1" xfId="0" applyBorder="1" applyAlignment="1">
      <alignment horizontal="left"/>
    </xf>
    <xf numFmtId="0" fontId="0" fillId="0" borderId="1" xfId="1" applyNumberFormat="1" applyFont="1" applyFill="1" applyBorder="1" applyAlignment="1">
      <alignment horizontal="left"/>
    </xf>
    <xf numFmtId="0" fontId="0" fillId="0" borderId="1" xfId="0" applyFill="1" applyBorder="1"/>
    <xf numFmtId="0" fontId="0" fillId="0" borderId="1" xfId="0" applyFill="1" applyBorder="1" applyAlignment="1">
      <alignment horizontal="left"/>
    </xf>
    <xf numFmtId="0" fontId="1" fillId="2" borderId="2" xfId="0" applyFont="1" applyFill="1" applyBorder="1"/>
    <xf numFmtId="0" fontId="1" fillId="0" borderId="1" xfId="0" applyFont="1" applyBorder="1"/>
    <xf numFmtId="0" fontId="1" fillId="2" borderId="1" xfId="0" applyFont="1" applyFill="1" applyBorder="1" applyAlignment="1">
      <alignment horizontal="left"/>
    </xf>
    <xf numFmtId="0" fontId="1" fillId="2" borderId="11" xfId="0" applyFont="1" applyFill="1" applyBorder="1"/>
    <xf numFmtId="0" fontId="0" fillId="2" borderId="12" xfId="0" applyFill="1" applyBorder="1"/>
    <xf numFmtId="0" fontId="1" fillId="2" borderId="3" xfId="0" applyFont="1" applyFill="1" applyBorder="1"/>
    <xf numFmtId="0" fontId="0" fillId="2" borderId="13" xfId="0" applyFill="1" applyBorder="1"/>
    <xf numFmtId="0" fontId="0" fillId="2" borderId="5" xfId="0" applyFill="1" applyBorder="1"/>
    <xf numFmtId="0" fontId="0" fillId="2" borderId="14" xfId="0" applyFill="1" applyBorder="1"/>
    <xf numFmtId="0" fontId="0" fillId="3" borderId="1" xfId="0" applyFill="1" applyBorder="1"/>
    <xf numFmtId="0" fontId="0" fillId="3" borderId="1" xfId="0" applyFill="1" applyBorder="1" applyAlignment="1">
      <alignment horizontal="left"/>
    </xf>
    <xf numFmtId="14" fontId="0" fillId="0" borderId="1" xfId="0" applyNumberFormat="1" applyBorder="1"/>
    <xf numFmtId="0" fontId="0" fillId="2" borderId="1" xfId="0" applyFill="1" applyBorder="1"/>
    <xf numFmtId="4" fontId="0" fillId="0" borderId="1" xfId="0" applyNumberFormat="1" applyBorder="1"/>
    <xf numFmtId="0" fontId="0" fillId="0" borderId="1" xfId="0" applyBorder="1" applyAlignment="1">
      <alignment horizontal="right"/>
    </xf>
    <xf numFmtId="0" fontId="0" fillId="0" borderId="1" xfId="0" applyNumberFormat="1" applyBorder="1" applyAlignment="1">
      <alignment horizontal="left" vertical="center"/>
    </xf>
    <xf numFmtId="0" fontId="1" fillId="0" borderId="1" xfId="0" applyFont="1" applyBorder="1" applyAlignment="1">
      <alignment vertical="center"/>
    </xf>
    <xf numFmtId="0" fontId="0" fillId="0" borderId="1" xfId="0" applyBorder="1" applyAlignment="1">
      <alignment horizontal="left" vertical="center"/>
    </xf>
    <xf numFmtId="0" fontId="0" fillId="0" borderId="1" xfId="0" applyFill="1" applyBorder="1" applyAlignment="1">
      <alignment vertical="center"/>
    </xf>
    <xf numFmtId="166" fontId="1" fillId="0" borderId="1" xfId="0" applyNumberFormat="1" applyFont="1" applyBorder="1" applyAlignment="1">
      <alignment horizontal="center"/>
    </xf>
    <xf numFmtId="0" fontId="0" fillId="0" borderId="1" xfId="0" applyBorder="1" applyAlignment="1">
      <alignment horizontal="center"/>
    </xf>
    <xf numFmtId="4" fontId="0" fillId="0" borderId="1" xfId="0" applyNumberFormat="1" applyBorder="1" applyAlignment="1">
      <alignment horizontal="right"/>
    </xf>
    <xf numFmtId="0" fontId="3" fillId="0" borderId="1" xfId="2" applyBorder="1"/>
    <xf numFmtId="0" fontId="0" fillId="0" borderId="1" xfId="0" applyBorder="1" applyAlignment="1">
      <alignment vertical="center"/>
    </xf>
    <xf numFmtId="4" fontId="0" fillId="0" borderId="1" xfId="0" applyNumberFormat="1" applyFill="1" applyBorder="1" applyAlignment="1">
      <alignment horizontal="right"/>
    </xf>
    <xf numFmtId="0" fontId="1" fillId="0" borderId="1" xfId="0" applyFont="1" applyFill="1" applyBorder="1" applyAlignment="1">
      <alignment horizontal="left"/>
    </xf>
    <xf numFmtId="0" fontId="0" fillId="0" borderId="1" xfId="0" applyNumberFormat="1" applyBorder="1"/>
    <xf numFmtId="167" fontId="0" fillId="0" borderId="1" xfId="0" applyNumberFormat="1" applyBorder="1" applyAlignment="1">
      <alignment horizontal="right"/>
    </xf>
    <xf numFmtId="167" fontId="0" fillId="0" borderId="0" xfId="0" applyNumberFormat="1"/>
    <xf numFmtId="167" fontId="0" fillId="0" borderId="1" xfId="0" applyNumberFormat="1" applyBorder="1"/>
    <xf numFmtId="167" fontId="0" fillId="0" borderId="1" xfId="0" applyNumberFormat="1" applyFill="1" applyBorder="1"/>
    <xf numFmtId="17" fontId="0" fillId="0" borderId="1" xfId="0" applyNumberFormat="1" applyBorder="1"/>
    <xf numFmtId="0" fontId="0" fillId="3" borderId="0" xfId="0" applyFill="1" applyBorder="1" applyAlignment="1">
      <alignment horizontal="left" vertical="center"/>
    </xf>
    <xf numFmtId="0" fontId="0" fillId="3" borderId="0" xfId="0" applyFill="1" applyBorder="1" applyAlignment="1">
      <alignment vertical="center"/>
    </xf>
    <xf numFmtId="0" fontId="0" fillId="0" borderId="0" xfId="0" applyAlignment="1">
      <alignment horizontal="center"/>
    </xf>
    <xf numFmtId="0" fontId="0" fillId="3" borderId="0" xfId="0" applyFill="1" applyBorder="1" applyAlignment="1">
      <alignment horizontal="center"/>
    </xf>
    <xf numFmtId="0" fontId="0" fillId="0" borderId="0" xfId="0" applyBorder="1" applyAlignment="1">
      <alignment horizontal="center"/>
    </xf>
    <xf numFmtId="0" fontId="4" fillId="0" borderId="0" xfId="0" applyFont="1" applyAlignment="1">
      <alignment horizontal="left"/>
    </xf>
    <xf numFmtId="0" fontId="4" fillId="0" borderId="0" xfId="0" applyFont="1"/>
    <xf numFmtId="0" fontId="4" fillId="0" borderId="0" xfId="0" applyFont="1" applyAlignment="1">
      <alignment horizontal="center"/>
    </xf>
    <xf numFmtId="4" fontId="4" fillId="0" borderId="0" xfId="0" applyNumberFormat="1" applyFont="1" applyAlignment="1">
      <alignment horizontal="right"/>
    </xf>
    <xf numFmtId="0" fontId="4" fillId="2" borderId="1" xfId="0" applyFont="1" applyFill="1" applyBorder="1" applyAlignment="1">
      <alignment horizontal="left" vertical="top" wrapText="1"/>
    </xf>
    <xf numFmtId="0" fontId="4" fillId="2" borderId="1" xfId="0" applyFont="1" applyFill="1" applyBorder="1" applyAlignment="1">
      <alignment vertical="top" wrapText="1"/>
    </xf>
    <xf numFmtId="0" fontId="4" fillId="2" borderId="1" xfId="0" applyFont="1" applyFill="1" applyBorder="1" applyAlignment="1">
      <alignment horizontal="center" vertical="top" wrapText="1"/>
    </xf>
    <xf numFmtId="167" fontId="4" fillId="2" borderId="1" xfId="0" applyNumberFormat="1" applyFont="1" applyFill="1" applyBorder="1" applyAlignment="1">
      <alignment horizontal="center" vertical="top" wrapText="1"/>
    </xf>
    <xf numFmtId="167" fontId="4" fillId="2" borderId="1" xfId="0" applyNumberFormat="1" applyFont="1" applyFill="1" applyBorder="1" applyAlignment="1">
      <alignment vertical="top" wrapText="1"/>
    </xf>
    <xf numFmtId="0" fontId="4" fillId="0" borderId="0" xfId="0" applyFont="1" applyAlignment="1">
      <alignment vertical="top" wrapText="1"/>
    </xf>
    <xf numFmtId="0" fontId="0" fillId="3" borderId="0" xfId="0" applyFill="1" applyAlignment="1">
      <alignment horizontal="left"/>
    </xf>
    <xf numFmtId="0" fontId="0" fillId="3" borderId="0" xfId="0" applyFill="1"/>
    <xf numFmtId="0" fontId="1" fillId="3" borderId="1" xfId="0" applyFont="1" applyFill="1" applyBorder="1"/>
    <xf numFmtId="168" fontId="0" fillId="0" borderId="1" xfId="0" applyNumberFormat="1" applyBorder="1"/>
    <xf numFmtId="0" fontId="1" fillId="4" borderId="1" xfId="0" applyFont="1" applyFill="1" applyBorder="1" applyAlignment="1">
      <alignment horizontal="left"/>
    </xf>
    <xf numFmtId="4" fontId="0" fillId="0" borderId="0" xfId="0" applyNumberFormat="1"/>
    <xf numFmtId="0" fontId="0" fillId="4" borderId="1" xfId="0" applyFill="1" applyBorder="1" applyAlignment="1">
      <alignment horizontal="left"/>
    </xf>
    <xf numFmtId="0" fontId="0" fillId="0" borderId="1" xfId="0" applyFill="1" applyBorder="1" applyAlignment="1">
      <alignment horizontal="right"/>
    </xf>
    <xf numFmtId="0" fontId="4" fillId="2" borderId="1" xfId="0" applyFont="1" applyFill="1" applyBorder="1" applyAlignment="1">
      <alignment horizontal="right" vertical="top" wrapText="1"/>
    </xf>
    <xf numFmtId="4" fontId="4" fillId="0" borderId="0" xfId="0" applyNumberFormat="1" applyFont="1"/>
    <xf numFmtId="167" fontId="1" fillId="0" borderId="0" xfId="0" applyNumberFormat="1" applyFont="1"/>
    <xf numFmtId="14" fontId="4" fillId="0" borderId="0" xfId="0" applyNumberFormat="1" applyFont="1" applyFill="1" applyAlignment="1">
      <alignment horizontal="left"/>
    </xf>
    <xf numFmtId="9" fontId="4" fillId="0" borderId="0" xfId="5" applyFont="1" applyAlignment="1">
      <alignment horizontal="left"/>
    </xf>
    <xf numFmtId="0" fontId="1" fillId="0" borderId="0" xfId="0" applyFont="1" applyAlignment="1">
      <alignment horizontal="left"/>
    </xf>
    <xf numFmtId="0" fontId="4" fillId="0" borderId="0" xfId="0" applyFont="1" applyFill="1" applyAlignment="1">
      <alignment horizontal="left"/>
    </xf>
    <xf numFmtId="0" fontId="1" fillId="0" borderId="0" xfId="0" applyFont="1" applyFill="1" applyAlignment="1">
      <alignment horizontal="left"/>
    </xf>
    <xf numFmtId="0" fontId="1" fillId="0" borderId="1" xfId="2" applyFont="1" applyFill="1" applyBorder="1" applyAlignment="1">
      <alignment horizontal="left"/>
    </xf>
    <xf numFmtId="4" fontId="4" fillId="0" borderId="0" xfId="0" applyNumberFormat="1" applyFont="1" applyAlignment="1"/>
    <xf numFmtId="4" fontId="0" fillId="0" borderId="0" xfId="0" applyNumberFormat="1" applyBorder="1" applyAlignment="1"/>
    <xf numFmtId="4" fontId="4" fillId="2" borderId="1" xfId="0" applyNumberFormat="1" applyFont="1" applyFill="1" applyBorder="1" applyAlignment="1">
      <alignment vertical="top" wrapText="1"/>
    </xf>
    <xf numFmtId="4" fontId="0" fillId="0" borderId="0" xfId="0" applyNumberFormat="1" applyAlignment="1"/>
    <xf numFmtId="167" fontId="0" fillId="0" borderId="0" xfId="0" applyNumberFormat="1" applyBorder="1" applyAlignment="1"/>
    <xf numFmtId="167" fontId="0" fillId="0" borderId="0" xfId="0" applyNumberFormat="1" applyAlignment="1"/>
    <xf numFmtId="0" fontId="1" fillId="0" borderId="3" xfId="0" applyFont="1" applyBorder="1" applyAlignment="1">
      <alignment vertical="top" wrapText="1"/>
    </xf>
    <xf numFmtId="0" fontId="0" fillId="0" borderId="4" xfId="0" applyBorder="1" applyAlignment="1">
      <alignment vertical="top"/>
    </xf>
    <xf numFmtId="0" fontId="0" fillId="0" borderId="5" xfId="0" applyBorder="1" applyAlignment="1">
      <alignment vertical="top"/>
    </xf>
    <xf numFmtId="0" fontId="0" fillId="0" borderId="6" xfId="0" applyBorder="1" applyAlignment="1">
      <alignment vertical="top"/>
    </xf>
    <xf numFmtId="0" fontId="0" fillId="0" borderId="0" xfId="0" applyBorder="1" applyAlignment="1">
      <alignment vertical="top"/>
    </xf>
    <xf numFmtId="0" fontId="0" fillId="0" borderId="7" xfId="0" applyBorder="1" applyAlignment="1">
      <alignment vertical="top"/>
    </xf>
    <xf numFmtId="0" fontId="0" fillId="0" borderId="8" xfId="0" applyBorder="1" applyAlignment="1">
      <alignment vertical="top"/>
    </xf>
    <xf numFmtId="0" fontId="0" fillId="0" borderId="9" xfId="0" applyBorder="1" applyAlignment="1">
      <alignment vertical="top"/>
    </xf>
    <xf numFmtId="0" fontId="0" fillId="0" borderId="10" xfId="0" applyBorder="1" applyAlignment="1">
      <alignment vertical="top"/>
    </xf>
    <xf numFmtId="0" fontId="1" fillId="2" borderId="15" xfId="0" applyFont="1" applyFill="1" applyBorder="1" applyAlignment="1">
      <alignment horizontal="center"/>
    </xf>
    <xf numFmtId="0" fontId="0" fillId="2" borderId="16" xfId="0" applyFill="1" applyBorder="1" applyAlignment="1">
      <alignment horizontal="center"/>
    </xf>
    <xf numFmtId="0" fontId="0" fillId="5" borderId="1" xfId="0" applyFill="1" applyBorder="1"/>
    <xf numFmtId="0" fontId="8" fillId="6" borderId="0" xfId="0" applyFont="1" applyFill="1"/>
    <xf numFmtId="0" fontId="8" fillId="6" borderId="0" xfId="0" applyFont="1" applyFill="1" applyAlignment="1">
      <alignment horizontal="left"/>
    </xf>
    <xf numFmtId="0" fontId="1" fillId="2" borderId="17" xfId="0" applyFont="1" applyFill="1" applyBorder="1"/>
    <xf numFmtId="0" fontId="8" fillId="6" borderId="17" xfId="0" applyFont="1" applyFill="1" applyBorder="1"/>
    <xf numFmtId="0" fontId="0" fillId="7" borderId="1" xfId="0" applyNumberFormat="1" applyFill="1" applyBorder="1" applyAlignment="1">
      <alignment horizontal="left"/>
    </xf>
    <xf numFmtId="0" fontId="0" fillId="7" borderId="1" xfId="1" applyNumberFormat="1" applyFont="1" applyFill="1" applyBorder="1" applyAlignment="1">
      <alignment horizontal="left"/>
    </xf>
    <xf numFmtId="0" fontId="0" fillId="7" borderId="1" xfId="0" applyFill="1" applyBorder="1"/>
    <xf numFmtId="0" fontId="0" fillId="7" borderId="1" xfId="0" applyFill="1" applyBorder="1" applyAlignment="1">
      <alignment horizontal="left"/>
    </xf>
    <xf numFmtId="0" fontId="1" fillId="7" borderId="1" xfId="0" applyFont="1" applyFill="1" applyBorder="1"/>
    <xf numFmtId="0" fontId="1" fillId="7" borderId="1" xfId="0" applyFont="1" applyFill="1" applyBorder="1" applyAlignment="1">
      <alignment horizontal="left" wrapText="1"/>
    </xf>
    <xf numFmtId="14" fontId="0" fillId="7" borderId="1" xfId="0" applyNumberFormat="1" applyFill="1" applyBorder="1"/>
    <xf numFmtId="0" fontId="1" fillId="7" borderId="1" xfId="0" applyFont="1" applyFill="1" applyBorder="1" applyAlignment="1">
      <alignment horizontal="left"/>
    </xf>
    <xf numFmtId="0" fontId="0" fillId="7" borderId="0" xfId="0" applyFill="1"/>
    <xf numFmtId="0" fontId="1" fillId="7" borderId="3" xfId="0" applyFont="1" applyFill="1" applyBorder="1" applyAlignment="1">
      <alignment vertical="top" wrapText="1"/>
    </xf>
    <xf numFmtId="0" fontId="0" fillId="7" borderId="4" xfId="0" applyFill="1" applyBorder="1" applyAlignment="1">
      <alignment vertical="top"/>
    </xf>
    <xf numFmtId="0" fontId="0" fillId="7" borderId="5" xfId="0" applyFill="1" applyBorder="1" applyAlignment="1">
      <alignment vertical="top"/>
    </xf>
    <xf numFmtId="0" fontId="0" fillId="7" borderId="6" xfId="0" applyFill="1" applyBorder="1" applyAlignment="1">
      <alignment vertical="top"/>
    </xf>
    <xf numFmtId="0" fontId="0" fillId="7" borderId="0" xfId="0" applyFill="1" applyBorder="1" applyAlignment="1">
      <alignment vertical="top"/>
    </xf>
    <xf numFmtId="0" fontId="0" fillId="7" borderId="7" xfId="0" applyFill="1" applyBorder="1" applyAlignment="1">
      <alignment vertical="top"/>
    </xf>
    <xf numFmtId="0" fontId="0" fillId="7" borderId="8" xfId="0" applyFill="1" applyBorder="1" applyAlignment="1">
      <alignment vertical="top"/>
    </xf>
    <xf numFmtId="0" fontId="0" fillId="7" borderId="9" xfId="0" applyFill="1" applyBorder="1" applyAlignment="1">
      <alignment vertical="top"/>
    </xf>
    <xf numFmtId="0" fontId="0" fillId="7" borderId="10" xfId="0" applyFill="1" applyBorder="1" applyAlignment="1">
      <alignment vertical="top"/>
    </xf>
    <xf numFmtId="0" fontId="1" fillId="7" borderId="0" xfId="0" applyFont="1" applyFill="1"/>
    <xf numFmtId="0" fontId="0" fillId="8" borderId="0" xfId="0" applyFill="1"/>
    <xf numFmtId="0" fontId="1" fillId="8" borderId="1" xfId="0" applyFont="1" applyFill="1" applyBorder="1"/>
    <xf numFmtId="0" fontId="1" fillId="8" borderId="1" xfId="0" applyFont="1" applyFill="1" applyBorder="1" applyAlignment="1">
      <alignment horizontal="left"/>
    </xf>
    <xf numFmtId="0" fontId="1" fillId="8" borderId="0" xfId="0" applyFont="1" applyFill="1"/>
    <xf numFmtId="0" fontId="0" fillId="8" borderId="1" xfId="0" applyNumberFormat="1" applyFill="1" applyBorder="1" applyAlignment="1">
      <alignment horizontal="left"/>
    </xf>
    <xf numFmtId="0" fontId="0" fillId="8" borderId="1" xfId="0" applyFill="1" applyBorder="1"/>
    <xf numFmtId="14" fontId="0" fillId="8" borderId="1" xfId="0" applyNumberFormat="1" applyFill="1" applyBorder="1"/>
    <xf numFmtId="0" fontId="9" fillId="2" borderId="0" xfId="0" applyFont="1" applyFill="1" applyAlignment="1">
      <alignment horizontal="center" vertical="center"/>
    </xf>
    <xf numFmtId="0" fontId="0" fillId="2" borderId="0" xfId="0" applyFill="1"/>
  </cellXfs>
  <cellStyles count="6">
    <cellStyle name="Currency" xfId="1" builtinId="4"/>
    <cellStyle name="Hyperlink" xfId="2" builtinId="8"/>
    <cellStyle name="Normal" xfId="0" builtinId="0"/>
    <cellStyle name="Normal 2" xfId="3"/>
    <cellStyle name="Normal 3" xfId="4"/>
    <cellStyle name="Percent" xfId="5" builtinId="5"/>
  </cellStyles>
  <dxfs count="4">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drawings/drawing1.xml><?xml version="1.0" encoding="utf-8"?>
<xdr:wsDr xmlns:xdr="http://schemas.openxmlformats.org/drawingml/2006/spreadsheetDrawing" xmlns:a="http://schemas.openxmlformats.org/drawingml/2006/main">
  <xdr:twoCellAnchor>
    <xdr:from>
      <xdr:col>8</xdr:col>
      <xdr:colOff>247650</xdr:colOff>
      <xdr:row>0</xdr:row>
      <xdr:rowOff>0</xdr:rowOff>
    </xdr:from>
    <xdr:to>
      <xdr:col>8</xdr:col>
      <xdr:colOff>762000</xdr:colOff>
      <xdr:row>3</xdr:row>
      <xdr:rowOff>28575</xdr:rowOff>
    </xdr:to>
    <xdr:sp macro="" textlink="">
      <xdr:nvSpPr>
        <xdr:cNvPr id="2" name="Multiply 1"/>
        <xdr:cNvSpPr/>
      </xdr:nvSpPr>
      <xdr:spPr>
        <a:xfrm>
          <a:off x="725805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9</xdr:col>
      <xdr:colOff>28575</xdr:colOff>
      <xdr:row>0</xdr:row>
      <xdr:rowOff>0</xdr:rowOff>
    </xdr:from>
    <xdr:to>
      <xdr:col>9</xdr:col>
      <xdr:colOff>542925</xdr:colOff>
      <xdr:row>3</xdr:row>
      <xdr:rowOff>28575</xdr:rowOff>
    </xdr:to>
    <xdr:sp macro="" textlink="">
      <xdr:nvSpPr>
        <xdr:cNvPr id="3" name="Multiply 2"/>
        <xdr:cNvSpPr/>
      </xdr:nvSpPr>
      <xdr:spPr>
        <a:xfrm>
          <a:off x="800100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342900</xdr:colOff>
      <xdr:row>22</xdr:row>
      <xdr:rowOff>19050</xdr:rowOff>
    </xdr:from>
    <xdr:to>
      <xdr:col>3</xdr:col>
      <xdr:colOff>1257300</xdr:colOff>
      <xdr:row>27</xdr:row>
      <xdr:rowOff>123825</xdr:rowOff>
    </xdr:to>
    <xdr:sp macro="" textlink="">
      <xdr:nvSpPr>
        <xdr:cNvPr id="2" name="Multiply 1"/>
        <xdr:cNvSpPr/>
      </xdr:nvSpPr>
      <xdr:spPr>
        <a:xfrm>
          <a:off x="2533650" y="1638300"/>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38100</xdr:colOff>
      <xdr:row>22</xdr:row>
      <xdr:rowOff>28575</xdr:rowOff>
    </xdr:from>
    <xdr:to>
      <xdr:col>8</xdr:col>
      <xdr:colOff>952500</xdr:colOff>
      <xdr:row>27</xdr:row>
      <xdr:rowOff>133350</xdr:rowOff>
    </xdr:to>
    <xdr:sp macro="" textlink="">
      <xdr:nvSpPr>
        <xdr:cNvPr id="3" name="Multiply 2"/>
        <xdr:cNvSpPr/>
      </xdr:nvSpPr>
      <xdr:spPr>
        <a:xfrm>
          <a:off x="6429375" y="1647825"/>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247650</xdr:colOff>
      <xdr:row>0</xdr:row>
      <xdr:rowOff>0</xdr:rowOff>
    </xdr:from>
    <xdr:to>
      <xdr:col>8</xdr:col>
      <xdr:colOff>762000</xdr:colOff>
      <xdr:row>3</xdr:row>
      <xdr:rowOff>28575</xdr:rowOff>
    </xdr:to>
    <xdr:sp macro="" textlink="">
      <xdr:nvSpPr>
        <xdr:cNvPr id="4" name="Multiply 3"/>
        <xdr:cNvSpPr/>
      </xdr:nvSpPr>
      <xdr:spPr>
        <a:xfrm>
          <a:off x="670560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9</xdr:col>
      <xdr:colOff>28575</xdr:colOff>
      <xdr:row>0</xdr:row>
      <xdr:rowOff>0</xdr:rowOff>
    </xdr:from>
    <xdr:to>
      <xdr:col>9</xdr:col>
      <xdr:colOff>542925</xdr:colOff>
      <xdr:row>3</xdr:row>
      <xdr:rowOff>28575</xdr:rowOff>
    </xdr:to>
    <xdr:sp macro="" textlink="">
      <xdr:nvSpPr>
        <xdr:cNvPr id="5" name="Multiply 4"/>
        <xdr:cNvSpPr/>
      </xdr:nvSpPr>
      <xdr:spPr>
        <a:xfrm>
          <a:off x="744855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15</xdr:col>
      <xdr:colOff>76200</xdr:colOff>
      <xdr:row>0</xdr:row>
      <xdr:rowOff>0</xdr:rowOff>
    </xdr:from>
    <xdr:to>
      <xdr:col>15</xdr:col>
      <xdr:colOff>590550</xdr:colOff>
      <xdr:row>3</xdr:row>
      <xdr:rowOff>28575</xdr:rowOff>
    </xdr:to>
    <xdr:sp macro="" textlink="">
      <xdr:nvSpPr>
        <xdr:cNvPr id="6" name="Multiply 5"/>
        <xdr:cNvSpPr/>
      </xdr:nvSpPr>
      <xdr:spPr>
        <a:xfrm>
          <a:off x="1244917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10</xdr:col>
      <xdr:colOff>66675</xdr:colOff>
      <xdr:row>0</xdr:row>
      <xdr:rowOff>0</xdr:rowOff>
    </xdr:from>
    <xdr:to>
      <xdr:col>10</xdr:col>
      <xdr:colOff>581025</xdr:colOff>
      <xdr:row>3</xdr:row>
      <xdr:rowOff>28575</xdr:rowOff>
    </xdr:to>
    <xdr:sp macro="" textlink="">
      <xdr:nvSpPr>
        <xdr:cNvPr id="7" name="Multiply 6"/>
        <xdr:cNvSpPr/>
      </xdr:nvSpPr>
      <xdr:spPr>
        <a:xfrm>
          <a:off x="820102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12</xdr:col>
      <xdr:colOff>180975</xdr:colOff>
      <xdr:row>0</xdr:row>
      <xdr:rowOff>0</xdr:rowOff>
    </xdr:from>
    <xdr:to>
      <xdr:col>12</xdr:col>
      <xdr:colOff>695325</xdr:colOff>
      <xdr:row>3</xdr:row>
      <xdr:rowOff>28575</xdr:rowOff>
    </xdr:to>
    <xdr:sp macro="" textlink="">
      <xdr:nvSpPr>
        <xdr:cNvPr id="8" name="Multiply 7"/>
        <xdr:cNvSpPr/>
      </xdr:nvSpPr>
      <xdr:spPr>
        <a:xfrm>
          <a:off x="953452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2</xdr:col>
      <xdr:colOff>161925</xdr:colOff>
      <xdr:row>0</xdr:row>
      <xdr:rowOff>0</xdr:rowOff>
    </xdr:from>
    <xdr:to>
      <xdr:col>2</xdr:col>
      <xdr:colOff>676275</xdr:colOff>
      <xdr:row>3</xdr:row>
      <xdr:rowOff>28575</xdr:rowOff>
    </xdr:to>
    <xdr:sp macro="" textlink="">
      <xdr:nvSpPr>
        <xdr:cNvPr id="9" name="Multiply 8"/>
        <xdr:cNvSpPr/>
      </xdr:nvSpPr>
      <xdr:spPr>
        <a:xfrm>
          <a:off x="166687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3</xdr:col>
      <xdr:colOff>542925</xdr:colOff>
      <xdr:row>0</xdr:row>
      <xdr:rowOff>0</xdr:rowOff>
    </xdr:from>
    <xdr:to>
      <xdr:col>3</xdr:col>
      <xdr:colOff>1057275</xdr:colOff>
      <xdr:row>3</xdr:row>
      <xdr:rowOff>28575</xdr:rowOff>
    </xdr:to>
    <xdr:sp macro="" textlink="">
      <xdr:nvSpPr>
        <xdr:cNvPr id="10" name="Multiply 9"/>
        <xdr:cNvSpPr/>
      </xdr:nvSpPr>
      <xdr:spPr>
        <a:xfrm>
          <a:off x="273367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0</xdr:colOff>
      <xdr:row>8</xdr:row>
      <xdr:rowOff>28575</xdr:rowOff>
    </xdr:from>
    <xdr:to>
      <xdr:col>4</xdr:col>
      <xdr:colOff>66675</xdr:colOff>
      <xdr:row>27</xdr:row>
      <xdr:rowOff>133350</xdr:rowOff>
    </xdr:to>
    <xdr:sp macro="" textlink="">
      <xdr:nvSpPr>
        <xdr:cNvPr id="2" name="Multiply 1"/>
        <xdr:cNvSpPr/>
      </xdr:nvSpPr>
      <xdr:spPr>
        <a:xfrm>
          <a:off x="2447925" y="1323975"/>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38100</xdr:colOff>
      <xdr:row>8</xdr:row>
      <xdr:rowOff>38100</xdr:rowOff>
    </xdr:from>
    <xdr:to>
      <xdr:col>8</xdr:col>
      <xdr:colOff>952500</xdr:colOff>
      <xdr:row>27</xdr:row>
      <xdr:rowOff>142875</xdr:rowOff>
    </xdr:to>
    <xdr:sp macro="" textlink="">
      <xdr:nvSpPr>
        <xdr:cNvPr id="3" name="Multiply 2"/>
        <xdr:cNvSpPr/>
      </xdr:nvSpPr>
      <xdr:spPr>
        <a:xfrm>
          <a:off x="6743700" y="1333500"/>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2</xdr:col>
      <xdr:colOff>47625</xdr:colOff>
      <xdr:row>0</xdr:row>
      <xdr:rowOff>0</xdr:rowOff>
    </xdr:from>
    <xdr:to>
      <xdr:col>2</xdr:col>
      <xdr:colOff>561975</xdr:colOff>
      <xdr:row>3</xdr:row>
      <xdr:rowOff>28575</xdr:rowOff>
    </xdr:to>
    <xdr:sp macro="" textlink="">
      <xdr:nvSpPr>
        <xdr:cNvPr id="4" name="Multiply 3"/>
        <xdr:cNvSpPr/>
      </xdr:nvSpPr>
      <xdr:spPr>
        <a:xfrm>
          <a:off x="180975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3</xdr:col>
      <xdr:colOff>104775</xdr:colOff>
      <xdr:row>0</xdr:row>
      <xdr:rowOff>0</xdr:rowOff>
    </xdr:from>
    <xdr:to>
      <xdr:col>3</xdr:col>
      <xdr:colOff>619125</xdr:colOff>
      <xdr:row>3</xdr:row>
      <xdr:rowOff>28575</xdr:rowOff>
    </xdr:to>
    <xdr:sp macro="" textlink="">
      <xdr:nvSpPr>
        <xdr:cNvPr id="5" name="Multiply 4"/>
        <xdr:cNvSpPr/>
      </xdr:nvSpPr>
      <xdr:spPr>
        <a:xfrm>
          <a:off x="255270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276225</xdr:colOff>
      <xdr:row>0</xdr:row>
      <xdr:rowOff>0</xdr:rowOff>
    </xdr:from>
    <xdr:to>
      <xdr:col>8</xdr:col>
      <xdr:colOff>790575</xdr:colOff>
      <xdr:row>3</xdr:row>
      <xdr:rowOff>28575</xdr:rowOff>
    </xdr:to>
    <xdr:sp macro="" textlink="">
      <xdr:nvSpPr>
        <xdr:cNvPr id="6" name="Multiply 5"/>
        <xdr:cNvSpPr/>
      </xdr:nvSpPr>
      <xdr:spPr>
        <a:xfrm>
          <a:off x="698182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9</xdr:col>
      <xdr:colOff>57150</xdr:colOff>
      <xdr:row>0</xdr:row>
      <xdr:rowOff>0</xdr:rowOff>
    </xdr:from>
    <xdr:to>
      <xdr:col>9</xdr:col>
      <xdr:colOff>571500</xdr:colOff>
      <xdr:row>3</xdr:row>
      <xdr:rowOff>28575</xdr:rowOff>
    </xdr:to>
    <xdr:sp macro="" textlink="">
      <xdr:nvSpPr>
        <xdr:cNvPr id="7" name="Multiply 6"/>
        <xdr:cNvSpPr/>
      </xdr:nvSpPr>
      <xdr:spPr>
        <a:xfrm>
          <a:off x="772477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10</xdr:col>
      <xdr:colOff>152400</xdr:colOff>
      <xdr:row>0</xdr:row>
      <xdr:rowOff>0</xdr:rowOff>
    </xdr:from>
    <xdr:to>
      <xdr:col>11</xdr:col>
      <xdr:colOff>57150</xdr:colOff>
      <xdr:row>3</xdr:row>
      <xdr:rowOff>28575</xdr:rowOff>
    </xdr:to>
    <xdr:sp macro="" textlink="">
      <xdr:nvSpPr>
        <xdr:cNvPr id="8" name="Multiply 7"/>
        <xdr:cNvSpPr/>
      </xdr:nvSpPr>
      <xdr:spPr>
        <a:xfrm>
          <a:off x="842962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12</xdr:col>
      <xdr:colOff>333375</xdr:colOff>
      <xdr:row>0</xdr:row>
      <xdr:rowOff>0</xdr:rowOff>
    </xdr:from>
    <xdr:to>
      <xdr:col>12</xdr:col>
      <xdr:colOff>847725</xdr:colOff>
      <xdr:row>3</xdr:row>
      <xdr:rowOff>28575</xdr:rowOff>
    </xdr:to>
    <xdr:sp macro="" textlink="">
      <xdr:nvSpPr>
        <xdr:cNvPr id="9" name="Multiply 8"/>
        <xdr:cNvSpPr/>
      </xdr:nvSpPr>
      <xdr:spPr>
        <a:xfrm>
          <a:off x="1018222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15</xdr:col>
      <xdr:colOff>85725</xdr:colOff>
      <xdr:row>0</xdr:row>
      <xdr:rowOff>0</xdr:rowOff>
    </xdr:from>
    <xdr:to>
      <xdr:col>15</xdr:col>
      <xdr:colOff>600075</xdr:colOff>
      <xdr:row>3</xdr:row>
      <xdr:rowOff>28575</xdr:rowOff>
    </xdr:to>
    <xdr:sp macro="" textlink="">
      <xdr:nvSpPr>
        <xdr:cNvPr id="10" name="Multiply 9"/>
        <xdr:cNvSpPr/>
      </xdr:nvSpPr>
      <xdr:spPr>
        <a:xfrm>
          <a:off x="1295400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85725</xdr:colOff>
      <xdr:row>5</xdr:row>
      <xdr:rowOff>142875</xdr:rowOff>
    </xdr:from>
    <xdr:to>
      <xdr:col>4</xdr:col>
      <xdr:colOff>47625</xdr:colOff>
      <xdr:row>27</xdr:row>
      <xdr:rowOff>85725</xdr:rowOff>
    </xdr:to>
    <xdr:sp macro="" textlink="">
      <xdr:nvSpPr>
        <xdr:cNvPr id="2" name="Multiply 1"/>
        <xdr:cNvSpPr/>
      </xdr:nvSpPr>
      <xdr:spPr>
        <a:xfrm>
          <a:off x="2428875" y="952500"/>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57150</xdr:colOff>
      <xdr:row>6</xdr:row>
      <xdr:rowOff>9525</xdr:rowOff>
    </xdr:from>
    <xdr:to>
      <xdr:col>9</xdr:col>
      <xdr:colOff>9525</xdr:colOff>
      <xdr:row>27</xdr:row>
      <xdr:rowOff>114300</xdr:rowOff>
    </xdr:to>
    <xdr:sp macro="" textlink="">
      <xdr:nvSpPr>
        <xdr:cNvPr id="3" name="Multiply 2"/>
        <xdr:cNvSpPr/>
      </xdr:nvSpPr>
      <xdr:spPr>
        <a:xfrm>
          <a:off x="5734050" y="981075"/>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238125</xdr:colOff>
      <xdr:row>0</xdr:row>
      <xdr:rowOff>0</xdr:rowOff>
    </xdr:from>
    <xdr:to>
      <xdr:col>8</xdr:col>
      <xdr:colOff>752475</xdr:colOff>
      <xdr:row>3</xdr:row>
      <xdr:rowOff>28575</xdr:rowOff>
    </xdr:to>
    <xdr:sp macro="" textlink="">
      <xdr:nvSpPr>
        <xdr:cNvPr id="4" name="Multiply 3"/>
        <xdr:cNvSpPr/>
      </xdr:nvSpPr>
      <xdr:spPr>
        <a:xfrm>
          <a:off x="591502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9</xdr:col>
      <xdr:colOff>19050</xdr:colOff>
      <xdr:row>0</xdr:row>
      <xdr:rowOff>0</xdr:rowOff>
    </xdr:from>
    <xdr:to>
      <xdr:col>9</xdr:col>
      <xdr:colOff>533400</xdr:colOff>
      <xdr:row>3</xdr:row>
      <xdr:rowOff>28575</xdr:rowOff>
    </xdr:to>
    <xdr:sp macro="" textlink="">
      <xdr:nvSpPr>
        <xdr:cNvPr id="5" name="Multiply 4"/>
        <xdr:cNvSpPr/>
      </xdr:nvSpPr>
      <xdr:spPr>
        <a:xfrm>
          <a:off x="665797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10</xdr:col>
      <xdr:colOff>0</xdr:colOff>
      <xdr:row>0</xdr:row>
      <xdr:rowOff>0</xdr:rowOff>
    </xdr:from>
    <xdr:to>
      <xdr:col>10</xdr:col>
      <xdr:colOff>514350</xdr:colOff>
      <xdr:row>3</xdr:row>
      <xdr:rowOff>28575</xdr:rowOff>
    </xdr:to>
    <xdr:sp macro="" textlink="">
      <xdr:nvSpPr>
        <xdr:cNvPr id="6" name="Multiply 5"/>
        <xdr:cNvSpPr/>
      </xdr:nvSpPr>
      <xdr:spPr>
        <a:xfrm>
          <a:off x="724852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11</xdr:col>
      <xdr:colOff>0</xdr:colOff>
      <xdr:row>0</xdr:row>
      <xdr:rowOff>0</xdr:rowOff>
    </xdr:from>
    <xdr:to>
      <xdr:col>11</xdr:col>
      <xdr:colOff>514350</xdr:colOff>
      <xdr:row>3</xdr:row>
      <xdr:rowOff>28575</xdr:rowOff>
    </xdr:to>
    <xdr:sp macro="" textlink="">
      <xdr:nvSpPr>
        <xdr:cNvPr id="7" name="Multiply 6"/>
        <xdr:cNvSpPr/>
      </xdr:nvSpPr>
      <xdr:spPr>
        <a:xfrm>
          <a:off x="785812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15</xdr:col>
      <xdr:colOff>0</xdr:colOff>
      <xdr:row>0</xdr:row>
      <xdr:rowOff>0</xdr:rowOff>
    </xdr:from>
    <xdr:to>
      <xdr:col>15</xdr:col>
      <xdr:colOff>514350</xdr:colOff>
      <xdr:row>3</xdr:row>
      <xdr:rowOff>28575</xdr:rowOff>
    </xdr:to>
    <xdr:sp macro="" textlink="">
      <xdr:nvSpPr>
        <xdr:cNvPr id="8" name="Multiply 7"/>
        <xdr:cNvSpPr/>
      </xdr:nvSpPr>
      <xdr:spPr>
        <a:xfrm>
          <a:off x="1148715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3</xdr:col>
      <xdr:colOff>266700</xdr:colOff>
      <xdr:row>0</xdr:row>
      <xdr:rowOff>0</xdr:rowOff>
    </xdr:from>
    <xdr:to>
      <xdr:col>3</xdr:col>
      <xdr:colOff>781050</xdr:colOff>
      <xdr:row>3</xdr:row>
      <xdr:rowOff>28575</xdr:rowOff>
    </xdr:to>
    <xdr:sp macro="" textlink="">
      <xdr:nvSpPr>
        <xdr:cNvPr id="9" name="Multiply 8"/>
        <xdr:cNvSpPr/>
      </xdr:nvSpPr>
      <xdr:spPr>
        <a:xfrm>
          <a:off x="260985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2</xdr:col>
      <xdr:colOff>123825</xdr:colOff>
      <xdr:row>0</xdr:row>
      <xdr:rowOff>0</xdr:rowOff>
    </xdr:from>
    <xdr:to>
      <xdr:col>2</xdr:col>
      <xdr:colOff>638175</xdr:colOff>
      <xdr:row>3</xdr:row>
      <xdr:rowOff>28575</xdr:rowOff>
    </xdr:to>
    <xdr:sp macro="" textlink="">
      <xdr:nvSpPr>
        <xdr:cNvPr id="10" name="Multiply 9"/>
        <xdr:cNvSpPr/>
      </xdr:nvSpPr>
      <xdr:spPr>
        <a:xfrm>
          <a:off x="169545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9525</xdr:colOff>
      <xdr:row>22</xdr:row>
      <xdr:rowOff>19050</xdr:rowOff>
    </xdr:from>
    <xdr:to>
      <xdr:col>3</xdr:col>
      <xdr:colOff>923925</xdr:colOff>
      <xdr:row>27</xdr:row>
      <xdr:rowOff>123825</xdr:rowOff>
    </xdr:to>
    <xdr:sp macro="" textlink="">
      <xdr:nvSpPr>
        <xdr:cNvPr id="2" name="Multiply 1"/>
        <xdr:cNvSpPr/>
      </xdr:nvSpPr>
      <xdr:spPr>
        <a:xfrm>
          <a:off x="2047875" y="1314450"/>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0</xdr:colOff>
      <xdr:row>22</xdr:row>
      <xdr:rowOff>28575</xdr:rowOff>
    </xdr:from>
    <xdr:to>
      <xdr:col>8</xdr:col>
      <xdr:colOff>914400</xdr:colOff>
      <xdr:row>27</xdr:row>
      <xdr:rowOff>133350</xdr:rowOff>
    </xdr:to>
    <xdr:sp macro="" textlink="">
      <xdr:nvSpPr>
        <xdr:cNvPr id="3" name="Multiply 2"/>
        <xdr:cNvSpPr/>
      </xdr:nvSpPr>
      <xdr:spPr>
        <a:xfrm>
          <a:off x="5391150" y="1323975"/>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276225</xdr:colOff>
      <xdr:row>0</xdr:row>
      <xdr:rowOff>0</xdr:rowOff>
    </xdr:from>
    <xdr:to>
      <xdr:col>8</xdr:col>
      <xdr:colOff>790575</xdr:colOff>
      <xdr:row>3</xdr:row>
      <xdr:rowOff>28575</xdr:rowOff>
    </xdr:to>
    <xdr:sp macro="" textlink="">
      <xdr:nvSpPr>
        <xdr:cNvPr id="4" name="Multiply 3"/>
        <xdr:cNvSpPr/>
      </xdr:nvSpPr>
      <xdr:spPr>
        <a:xfrm>
          <a:off x="566737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9</xdr:col>
      <xdr:colOff>57150</xdr:colOff>
      <xdr:row>0</xdr:row>
      <xdr:rowOff>0</xdr:rowOff>
    </xdr:from>
    <xdr:to>
      <xdr:col>9</xdr:col>
      <xdr:colOff>571500</xdr:colOff>
      <xdr:row>3</xdr:row>
      <xdr:rowOff>28575</xdr:rowOff>
    </xdr:to>
    <xdr:sp macro="" textlink="">
      <xdr:nvSpPr>
        <xdr:cNvPr id="5" name="Multiply 4"/>
        <xdr:cNvSpPr/>
      </xdr:nvSpPr>
      <xdr:spPr>
        <a:xfrm>
          <a:off x="6410325"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209550</xdr:colOff>
      <xdr:row>6</xdr:row>
      <xdr:rowOff>0</xdr:rowOff>
    </xdr:from>
    <xdr:to>
      <xdr:col>3</xdr:col>
      <xdr:colOff>1123950</xdr:colOff>
      <xdr:row>27</xdr:row>
      <xdr:rowOff>104775</xdr:rowOff>
    </xdr:to>
    <xdr:sp macro="" textlink="">
      <xdr:nvSpPr>
        <xdr:cNvPr id="2" name="Multiply 1"/>
        <xdr:cNvSpPr/>
      </xdr:nvSpPr>
      <xdr:spPr>
        <a:xfrm>
          <a:off x="2581275" y="971550"/>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7</xdr:col>
      <xdr:colOff>600075</xdr:colOff>
      <xdr:row>6</xdr:row>
      <xdr:rowOff>28575</xdr:rowOff>
    </xdr:from>
    <xdr:to>
      <xdr:col>8</xdr:col>
      <xdr:colOff>904875</xdr:colOff>
      <xdr:row>27</xdr:row>
      <xdr:rowOff>133350</xdr:rowOff>
    </xdr:to>
    <xdr:sp macro="" textlink="">
      <xdr:nvSpPr>
        <xdr:cNvPr id="3" name="Multiply 2"/>
        <xdr:cNvSpPr/>
      </xdr:nvSpPr>
      <xdr:spPr>
        <a:xfrm>
          <a:off x="6134100" y="1000125"/>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276225</xdr:colOff>
      <xdr:row>0</xdr:row>
      <xdr:rowOff>0</xdr:rowOff>
    </xdr:from>
    <xdr:to>
      <xdr:col>8</xdr:col>
      <xdr:colOff>790575</xdr:colOff>
      <xdr:row>3</xdr:row>
      <xdr:rowOff>28575</xdr:rowOff>
    </xdr:to>
    <xdr:sp macro="" textlink="">
      <xdr:nvSpPr>
        <xdr:cNvPr id="4" name="Multiply 3"/>
        <xdr:cNvSpPr/>
      </xdr:nvSpPr>
      <xdr:spPr>
        <a:xfrm>
          <a:off x="641985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9</xdr:col>
      <xdr:colOff>57150</xdr:colOff>
      <xdr:row>0</xdr:row>
      <xdr:rowOff>0</xdr:rowOff>
    </xdr:from>
    <xdr:to>
      <xdr:col>9</xdr:col>
      <xdr:colOff>571500</xdr:colOff>
      <xdr:row>3</xdr:row>
      <xdr:rowOff>28575</xdr:rowOff>
    </xdr:to>
    <xdr:sp macro="" textlink="">
      <xdr:nvSpPr>
        <xdr:cNvPr id="5" name="Multiply 4"/>
        <xdr:cNvSpPr/>
      </xdr:nvSpPr>
      <xdr:spPr>
        <a:xfrm>
          <a:off x="716280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xdr:col>
      <xdr:colOff>752475</xdr:colOff>
      <xdr:row>5</xdr:row>
      <xdr:rowOff>152400</xdr:rowOff>
    </xdr:from>
    <xdr:to>
      <xdr:col>4</xdr:col>
      <xdr:colOff>0</xdr:colOff>
      <xdr:row>27</xdr:row>
      <xdr:rowOff>95250</xdr:rowOff>
    </xdr:to>
    <xdr:sp macro="" textlink="">
      <xdr:nvSpPr>
        <xdr:cNvPr id="2" name="Multiply 1"/>
        <xdr:cNvSpPr/>
      </xdr:nvSpPr>
      <xdr:spPr>
        <a:xfrm>
          <a:off x="2533650" y="962025"/>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28575</xdr:colOff>
      <xdr:row>6</xdr:row>
      <xdr:rowOff>47625</xdr:rowOff>
    </xdr:from>
    <xdr:to>
      <xdr:col>9</xdr:col>
      <xdr:colOff>85725</xdr:colOff>
      <xdr:row>27</xdr:row>
      <xdr:rowOff>152400</xdr:rowOff>
    </xdr:to>
    <xdr:sp macro="" textlink="">
      <xdr:nvSpPr>
        <xdr:cNvPr id="3" name="Multiply 2"/>
        <xdr:cNvSpPr/>
      </xdr:nvSpPr>
      <xdr:spPr>
        <a:xfrm>
          <a:off x="5705475" y="1019175"/>
          <a:ext cx="914400" cy="91440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285750</xdr:colOff>
      <xdr:row>0</xdr:row>
      <xdr:rowOff>0</xdr:rowOff>
    </xdr:from>
    <xdr:to>
      <xdr:col>8</xdr:col>
      <xdr:colOff>800100</xdr:colOff>
      <xdr:row>3</xdr:row>
      <xdr:rowOff>28575</xdr:rowOff>
    </xdr:to>
    <xdr:sp macro="" textlink="">
      <xdr:nvSpPr>
        <xdr:cNvPr id="4" name="Multiply 3"/>
        <xdr:cNvSpPr/>
      </xdr:nvSpPr>
      <xdr:spPr>
        <a:xfrm>
          <a:off x="596265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twoCellAnchor>
    <xdr:from>
      <xdr:col>9</xdr:col>
      <xdr:colOff>171450</xdr:colOff>
      <xdr:row>0</xdr:row>
      <xdr:rowOff>0</xdr:rowOff>
    </xdr:from>
    <xdr:to>
      <xdr:col>9</xdr:col>
      <xdr:colOff>685800</xdr:colOff>
      <xdr:row>3</xdr:row>
      <xdr:rowOff>28575</xdr:rowOff>
    </xdr:to>
    <xdr:sp macro="" textlink="">
      <xdr:nvSpPr>
        <xdr:cNvPr id="5" name="Multiply 4"/>
        <xdr:cNvSpPr/>
      </xdr:nvSpPr>
      <xdr:spPr>
        <a:xfrm>
          <a:off x="6705600" y="0"/>
          <a:ext cx="514350" cy="514350"/>
        </a:xfrm>
        <a:prstGeom prst="mathMultiply">
          <a:avLst>
            <a:gd name="adj1" fmla="val 15187"/>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t"/>
        <a:lstStyle/>
        <a:p>
          <a:pPr algn="l"/>
          <a:endParaRPr lang="fr-BE"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W12"/>
  <sheetViews>
    <sheetView zoomScale="90" zoomScaleNormal="90" workbookViewId="0">
      <pane ySplit="5" topLeftCell="A6" activePane="bottomLeft" state="frozen"/>
      <selection activeCell="E2" sqref="E2:G2"/>
      <selection pane="bottomLeft" activeCell="J6" sqref="J6"/>
    </sheetView>
  </sheetViews>
  <sheetFormatPr defaultRowHeight="12.75" x14ac:dyDescent="0.2"/>
  <cols>
    <col min="1" max="1" width="13" style="1" bestFit="1" customWidth="1"/>
    <col min="2" max="2" width="9.42578125" customWidth="1"/>
    <col min="3" max="3" width="10.140625" style="1" customWidth="1"/>
    <col min="4" max="4" width="41" customWidth="1"/>
    <col min="5" max="5" width="15.7109375" style="51" customWidth="1"/>
    <col min="6" max="6" width="19.140625" style="51" customWidth="1"/>
    <col min="7" max="7" width="13.28515625" style="84" customWidth="1"/>
    <col min="8" max="8" width="13.7109375" style="86" customWidth="1"/>
    <col min="9" max="9" width="9.140625" style="1" customWidth="1"/>
    <col min="10" max="10" width="8" customWidth="1"/>
    <col min="11" max="11" width="22.85546875" style="79" customWidth="1"/>
    <col min="12" max="12" width="6.28515625" style="1" customWidth="1"/>
    <col min="13" max="14" width="13.28515625" style="45" customWidth="1"/>
    <col min="15" max="15" width="11.28515625" style="45" customWidth="1"/>
    <col min="16" max="16" width="18.7109375" customWidth="1"/>
    <col min="17" max="17" width="24.28515625" style="45" customWidth="1"/>
    <col min="18" max="18" width="8.28515625" customWidth="1"/>
    <col min="19" max="19" width="14.28515625" customWidth="1"/>
    <col min="20" max="20" width="8.7109375" customWidth="1"/>
    <col min="21" max="21" width="23.28515625" bestFit="1" customWidth="1"/>
    <col min="22" max="22" width="10.42578125" bestFit="1" customWidth="1"/>
  </cols>
  <sheetData>
    <row r="1" spans="1:23" s="55" customFormat="1" x14ac:dyDescent="0.2">
      <c r="A1" s="75">
        <v>42545</v>
      </c>
      <c r="C1" s="54"/>
      <c r="E1" s="56"/>
      <c r="F1" s="56" t="s">
        <v>37</v>
      </c>
      <c r="G1" s="81">
        <f>SUBTOTAL(9,G6:G1048576)</f>
        <v>3010.61</v>
      </c>
      <c r="H1" s="81">
        <f>SUBTOTAL(9,H6:H1048576)</f>
        <v>4652.6799999999994</v>
      </c>
      <c r="I1" s="76">
        <f>+H1/G1</f>
        <v>1.5454276708042554</v>
      </c>
      <c r="K1" s="78"/>
      <c r="L1" s="54"/>
      <c r="M1" s="57">
        <f>SUBTOTAL(9,M6:M1048576)</f>
        <v>1290.4099999999999</v>
      </c>
      <c r="N1" s="57">
        <f>SUBTOTAL(9,N6:N1048576)</f>
        <v>2022.42</v>
      </c>
      <c r="O1" s="57">
        <f>SUBTOTAL(9,O6:O1048576)</f>
        <v>1048.33</v>
      </c>
      <c r="Q1" s="57">
        <f>SUBTOTAL(9,Q6:Q1048576)</f>
        <v>2197.64</v>
      </c>
      <c r="R1" s="57">
        <f>SUBTOTAL(9,R6:R1048576)</f>
        <v>181.23999999999998</v>
      </c>
      <c r="S1" s="57">
        <f>SUBTOTAL(9,S6:S1048576)</f>
        <v>412.5</v>
      </c>
      <c r="T1" s="57"/>
      <c r="U1" s="57"/>
    </row>
    <row r="2" spans="1:23" s="55" customFormat="1" x14ac:dyDescent="0.2">
      <c r="A2" s="54"/>
      <c r="C2" s="54"/>
      <c r="E2" s="56"/>
      <c r="F2" s="56" t="s">
        <v>38</v>
      </c>
      <c r="G2" s="81">
        <f>SUBTOTAL(1,G6:G1048576)</f>
        <v>430.08714285714285</v>
      </c>
      <c r="H2" s="81">
        <f>SUBTOTAL(1,H6:H1048576)</f>
        <v>664.66857142857134</v>
      </c>
      <c r="I2" s="54"/>
      <c r="K2" s="78"/>
      <c r="L2" s="54"/>
      <c r="M2" s="57">
        <f>SUBTOTAL(1,M6:M1048576)</f>
        <v>184.34428571428569</v>
      </c>
      <c r="N2" s="57">
        <f>SUBTOTAL(1,N6:N1048576)</f>
        <v>288.91714285714289</v>
      </c>
      <c r="O2" s="57">
        <f>SUBTOTAL(1,O6:O1048576)</f>
        <v>149.76142857142855</v>
      </c>
      <c r="Q2" s="57">
        <f>SUBTOTAL(1,Q6:Q1048576)</f>
        <v>313.94857142857143</v>
      </c>
      <c r="R2" s="57">
        <f>SUBTOTAL(1,R6:R1048576)</f>
        <v>25.89142857142857</v>
      </c>
      <c r="S2" s="57">
        <f>SUBTOTAL(1,S6:S1048576)</f>
        <v>58.928571428571431</v>
      </c>
      <c r="T2" s="57"/>
      <c r="U2" s="57"/>
    </row>
    <row r="3" spans="1:23" s="55" customFormat="1" x14ac:dyDescent="0.2">
      <c r="A3" s="54"/>
      <c r="C3" s="54"/>
      <c r="E3" s="56"/>
      <c r="F3" s="56" t="s">
        <v>39</v>
      </c>
      <c r="G3" s="81">
        <f>SUBTOTAL(2,G6:G1048576)</f>
        <v>7</v>
      </c>
      <c r="H3" s="81">
        <f>SUBTOTAL(2,H6:H1048576)</f>
        <v>7</v>
      </c>
      <c r="I3" s="54"/>
      <c r="J3" s="73"/>
      <c r="K3" s="78"/>
      <c r="L3" s="54"/>
      <c r="M3" s="57">
        <f>SUBTOTAL(2,M6:M1048576)</f>
        <v>7</v>
      </c>
      <c r="N3" s="57">
        <f>SUBTOTAL(2,N6:N1048576)</f>
        <v>7</v>
      </c>
      <c r="O3" s="57">
        <f>SUBTOTAL(2,O6:O1048576)</f>
        <v>7</v>
      </c>
      <c r="Q3" s="57">
        <f>SUBTOTAL(2,Q6:Q1048576)</f>
        <v>7</v>
      </c>
      <c r="R3" s="57">
        <f>SUBTOTAL(2,R6:R1048576)</f>
        <v>7</v>
      </c>
      <c r="S3" s="57">
        <f>SUBTOTAL(2,S6:S1048576)</f>
        <v>7</v>
      </c>
      <c r="T3" s="57"/>
      <c r="U3" s="57"/>
    </row>
    <row r="4" spans="1:23" x14ac:dyDescent="0.2">
      <c r="A4" s="49"/>
      <c r="B4" s="50"/>
      <c r="C4" s="49"/>
      <c r="D4" s="50"/>
      <c r="E4" s="52"/>
      <c r="F4" s="53" t="s">
        <v>55</v>
      </c>
      <c r="G4" s="82" t="s">
        <v>54</v>
      </c>
      <c r="H4" s="85" t="s">
        <v>53</v>
      </c>
      <c r="I4" s="77" t="s">
        <v>59</v>
      </c>
      <c r="K4" s="79" t="s">
        <v>60</v>
      </c>
      <c r="L4" s="64"/>
      <c r="M4" s="45" t="s">
        <v>45</v>
      </c>
      <c r="N4" s="45" t="s">
        <v>46</v>
      </c>
      <c r="O4" s="45" t="s">
        <v>47</v>
      </c>
      <c r="P4" s="45" t="s">
        <v>48</v>
      </c>
      <c r="Q4" s="45" t="s">
        <v>49</v>
      </c>
      <c r="R4" s="45" t="s">
        <v>50</v>
      </c>
      <c r="S4" s="45" t="s">
        <v>51</v>
      </c>
      <c r="T4" s="45" t="s">
        <v>52</v>
      </c>
      <c r="U4" s="74" t="s">
        <v>58</v>
      </c>
      <c r="V4" s="74" t="s">
        <v>61</v>
      </c>
    </row>
    <row r="5" spans="1:23" s="63" customFormat="1" ht="25.5" x14ac:dyDescent="0.2">
      <c r="A5" s="58" t="s">
        <v>0</v>
      </c>
      <c r="B5" s="59" t="s">
        <v>1</v>
      </c>
      <c r="C5" s="58" t="s">
        <v>62</v>
      </c>
      <c r="D5" s="59"/>
      <c r="E5" s="60" t="s">
        <v>63</v>
      </c>
      <c r="F5" s="60" t="s">
        <v>64</v>
      </c>
      <c r="G5" s="83" t="s">
        <v>65</v>
      </c>
      <c r="H5" s="62" t="s">
        <v>76</v>
      </c>
      <c r="I5" s="58" t="s">
        <v>5</v>
      </c>
      <c r="J5" s="59" t="s">
        <v>4</v>
      </c>
      <c r="K5" s="58" t="s">
        <v>57</v>
      </c>
      <c r="L5" s="58" t="s">
        <v>33</v>
      </c>
      <c r="M5" s="62" t="s">
        <v>66</v>
      </c>
      <c r="N5" s="62" t="s">
        <v>67</v>
      </c>
      <c r="O5" s="62" t="s">
        <v>68</v>
      </c>
      <c r="P5" s="59" t="s">
        <v>69</v>
      </c>
      <c r="Q5" s="61" t="s">
        <v>70</v>
      </c>
      <c r="R5" s="72" t="s">
        <v>71</v>
      </c>
      <c r="S5" s="72" t="s">
        <v>72</v>
      </c>
      <c r="T5" s="59" t="s">
        <v>73</v>
      </c>
      <c r="U5" s="59" t="s">
        <v>74</v>
      </c>
      <c r="V5" s="59" t="s">
        <v>75</v>
      </c>
    </row>
    <row r="6" spans="1:23" x14ac:dyDescent="0.2">
      <c r="A6" s="32">
        <v>640709001</v>
      </c>
      <c r="B6" s="33" t="s">
        <v>2</v>
      </c>
      <c r="C6" s="34">
        <v>163627</v>
      </c>
      <c r="D6" s="35" t="s">
        <v>77</v>
      </c>
      <c r="E6" s="36">
        <v>41856</v>
      </c>
      <c r="F6" s="37" t="str">
        <f>('640709 001'!B6)</f>
        <v>07.04.2014</v>
      </c>
      <c r="G6" s="38">
        <f>('640709 001'!C2)</f>
        <v>530.91</v>
      </c>
      <c r="H6" s="44">
        <f>('640709 001'!D2)</f>
        <v>2528.3199999999997</v>
      </c>
      <c r="I6" s="68" t="str">
        <f>('640709 001'!$H$2)</f>
        <v>closed</v>
      </c>
      <c r="J6" s="39" t="s">
        <v>4</v>
      </c>
      <c r="K6" s="16" t="s">
        <v>89</v>
      </c>
      <c r="L6" s="13">
        <v>1</v>
      </c>
      <c r="M6" s="46">
        <f>('640709 001'!I2)</f>
        <v>327.62</v>
      </c>
      <c r="N6" s="46">
        <f>('640709 001'!J2)</f>
        <v>230.61</v>
      </c>
      <c r="O6" s="46">
        <f>('640709 001'!K2)</f>
        <v>1806.8199999999997</v>
      </c>
      <c r="P6" s="43">
        <f>('640709 001'!L2)</f>
        <v>1401649</v>
      </c>
      <c r="Q6" s="47">
        <f>('640709 001'!M2)</f>
        <v>1097.82</v>
      </c>
      <c r="R6" s="31">
        <f>('640709 001'!N2)</f>
        <v>53.09</v>
      </c>
      <c r="S6" s="71">
        <f>('640709 001'!O2)</f>
        <v>137.5</v>
      </c>
      <c r="T6" s="15"/>
      <c r="U6" s="15">
        <f>('640709 001'!L3)</f>
        <v>107243</v>
      </c>
      <c r="V6" s="12"/>
    </row>
    <row r="7" spans="1:23" x14ac:dyDescent="0.2">
      <c r="A7" s="32">
        <v>640709002</v>
      </c>
      <c r="B7" s="33" t="s">
        <v>2</v>
      </c>
      <c r="C7" s="34">
        <v>165473</v>
      </c>
      <c r="D7" s="40" t="s">
        <v>78</v>
      </c>
      <c r="E7" s="36">
        <v>41856</v>
      </c>
      <c r="F7" s="37" t="str">
        <f>('640709 002'!B6)</f>
        <v>31.10.2013</v>
      </c>
      <c r="G7" s="38">
        <f>('640709 002'!C2)</f>
        <v>143.76</v>
      </c>
      <c r="H7" s="44">
        <f>('640709 002'!D2)</f>
        <v>143.46</v>
      </c>
      <c r="I7" s="68" t="str">
        <f>('640709 002'!$H$2)</f>
        <v>closed</v>
      </c>
      <c r="J7" s="39" t="s">
        <v>4</v>
      </c>
      <c r="K7" s="16" t="s">
        <v>89</v>
      </c>
      <c r="L7" s="13">
        <v>2</v>
      </c>
      <c r="M7" s="46">
        <f>('640709 002'!I2)</f>
        <v>510</v>
      </c>
      <c r="N7" s="46">
        <f>('640709 002'!J2)</f>
        <v>1304</v>
      </c>
      <c r="O7" s="46">
        <f>('640709 002'!K2)</f>
        <v>-0.29999999999998295</v>
      </c>
      <c r="P7" s="43">
        <f>('640709 002'!L2)</f>
        <v>0</v>
      </c>
      <c r="Q7" s="46">
        <f>('640709 002'!M2)</f>
        <v>0</v>
      </c>
      <c r="R7" s="31">
        <f>('640709 002'!N2)</f>
        <v>0</v>
      </c>
      <c r="S7" s="31">
        <f>('640709 002'!O2)</f>
        <v>0</v>
      </c>
      <c r="T7" s="12"/>
      <c r="U7" s="12">
        <f>('640709 002'!L3)</f>
        <v>0</v>
      </c>
      <c r="V7" s="12"/>
    </row>
    <row r="8" spans="1:23" x14ac:dyDescent="0.2">
      <c r="A8" s="32">
        <v>640709003</v>
      </c>
      <c r="B8" s="33" t="s">
        <v>2</v>
      </c>
      <c r="C8" s="34">
        <v>155017</v>
      </c>
      <c r="D8" s="35" t="s">
        <v>79</v>
      </c>
      <c r="E8" s="36">
        <v>41856</v>
      </c>
      <c r="F8" s="37" t="str">
        <f>('640709 003'!B6)</f>
        <v>28.01.2014</v>
      </c>
      <c r="G8" s="38">
        <f>('640709 003'!C2)</f>
        <v>788.55</v>
      </c>
      <c r="H8" s="44">
        <f>('640709 003'!D2)</f>
        <v>1181.83</v>
      </c>
      <c r="I8" s="70" t="str">
        <f>('640709 003'!$H$2)</f>
        <v>closed</v>
      </c>
      <c r="J8" s="39" t="s">
        <v>4</v>
      </c>
      <c r="K8" s="42" t="s">
        <v>56</v>
      </c>
      <c r="L8" s="13">
        <v>3</v>
      </c>
      <c r="M8" s="46">
        <f>('640709 003'!I2)</f>
        <v>173.28</v>
      </c>
      <c r="N8" s="46">
        <f>('640709 003'!J2)</f>
        <v>361.62</v>
      </c>
      <c r="O8" s="46">
        <f>('640709 003'!K2)</f>
        <v>94.420000000000073</v>
      </c>
      <c r="P8" s="43">
        <f>('640709 003'!L2)</f>
        <v>107277</v>
      </c>
      <c r="Q8" s="46">
        <f>('640709 003'!M2)</f>
        <v>300.75</v>
      </c>
      <c r="R8" s="31">
        <f>('640709 003'!N2)</f>
        <v>78.86</v>
      </c>
      <c r="S8" s="31">
        <f>('640709 003'!O2)</f>
        <v>220</v>
      </c>
      <c r="T8" s="12"/>
      <c r="U8" s="12">
        <f>('640709 003'!L3)</f>
        <v>0</v>
      </c>
      <c r="V8" s="48"/>
    </row>
    <row r="9" spans="1:23" x14ac:dyDescent="0.2">
      <c r="A9" s="32">
        <v>640709004</v>
      </c>
      <c r="B9" s="33" t="s">
        <v>2</v>
      </c>
      <c r="C9" s="34">
        <v>29287</v>
      </c>
      <c r="D9" s="40" t="s">
        <v>80</v>
      </c>
      <c r="E9" s="36">
        <v>41856</v>
      </c>
      <c r="F9" s="37" t="str">
        <f>('640709 004'!B6)</f>
        <v>28.01.2014</v>
      </c>
      <c r="G9" s="38">
        <f>('640709 004'!C2)</f>
        <v>400.96</v>
      </c>
      <c r="H9" s="44">
        <f>('640709 004'!D2)</f>
        <v>0</v>
      </c>
      <c r="I9" s="70" t="str">
        <f>('640709 004'!$H$2)</f>
        <v>closed</v>
      </c>
      <c r="J9" s="39" t="s">
        <v>4</v>
      </c>
      <c r="K9" s="16" t="s">
        <v>36</v>
      </c>
      <c r="L9" s="13">
        <v>4</v>
      </c>
      <c r="M9" s="46">
        <f>('640709 004'!I2)</f>
        <v>0</v>
      </c>
      <c r="N9" s="46">
        <f>('640709 004'!J2)</f>
        <v>0</v>
      </c>
      <c r="O9" s="46">
        <f>('640709 004'!K2)</f>
        <v>-400.96</v>
      </c>
      <c r="P9" s="43">
        <f>('640709 004'!L2)</f>
        <v>0</v>
      </c>
      <c r="Q9" s="46">
        <f>('640709 004'!M2)</f>
        <v>0</v>
      </c>
      <c r="R9" s="31">
        <f>('640709 004'!N2)</f>
        <v>0</v>
      </c>
      <c r="S9" s="31">
        <f>('640709 004'!O2)</f>
        <v>0</v>
      </c>
      <c r="T9" s="31"/>
      <c r="U9" s="31">
        <f>('640709 004'!L3)</f>
        <v>0</v>
      </c>
      <c r="V9" s="12"/>
    </row>
    <row r="10" spans="1:23" x14ac:dyDescent="0.2">
      <c r="A10" s="32">
        <v>640709005</v>
      </c>
      <c r="B10" s="33" t="s">
        <v>2</v>
      </c>
      <c r="C10" s="34">
        <v>26490</v>
      </c>
      <c r="D10" s="35" t="s">
        <v>81</v>
      </c>
      <c r="E10" s="36">
        <v>41856</v>
      </c>
      <c r="F10" s="37" t="str">
        <f>('640709 005'!B6)</f>
        <v>28.01.2014</v>
      </c>
      <c r="G10" s="38">
        <f>('640709 005'!C2)</f>
        <v>232.78</v>
      </c>
      <c r="H10" s="44">
        <f>('640709 005'!D2)</f>
        <v>0</v>
      </c>
      <c r="I10" s="70" t="str">
        <f>('640709 005'!$H$2)</f>
        <v>closed</v>
      </c>
      <c r="J10" s="39" t="s">
        <v>4</v>
      </c>
      <c r="K10" s="16" t="s">
        <v>36</v>
      </c>
      <c r="L10" s="13">
        <v>5</v>
      </c>
      <c r="M10" s="46">
        <f>('640709 005'!I2)</f>
        <v>0</v>
      </c>
      <c r="N10" s="46">
        <f>('640709 005'!J2)</f>
        <v>0</v>
      </c>
      <c r="O10" s="46">
        <f>('640709 005'!K2)</f>
        <v>-232.78</v>
      </c>
      <c r="P10" s="43">
        <f>('640709 005'!L2)</f>
        <v>0</v>
      </c>
      <c r="Q10" s="46">
        <f>('640709 005'!M2)</f>
        <v>0</v>
      </c>
      <c r="R10" s="31">
        <f>('640709 005'!N2)</f>
        <v>0</v>
      </c>
      <c r="S10" s="31">
        <f>('640709 005'!O2)</f>
        <v>0</v>
      </c>
      <c r="T10" s="31"/>
      <c r="U10" s="31">
        <f>('640709 005'!L3)</f>
        <v>0</v>
      </c>
      <c r="V10" s="12"/>
    </row>
    <row r="11" spans="1:23" x14ac:dyDescent="0.2">
      <c r="A11" s="32">
        <v>640709006</v>
      </c>
      <c r="B11" s="33" t="s">
        <v>2</v>
      </c>
      <c r="C11" s="34">
        <v>143774</v>
      </c>
      <c r="D11" s="40" t="s">
        <v>82</v>
      </c>
      <c r="E11" s="36">
        <v>41856</v>
      </c>
      <c r="F11" s="37" t="str">
        <f>('640709 006'!B6)</f>
        <v>28.01.2014</v>
      </c>
      <c r="G11" s="38">
        <f>('640709 006'!C2)</f>
        <v>492.92</v>
      </c>
      <c r="H11" s="44">
        <f>('640709 006'!D2)</f>
        <v>799.07</v>
      </c>
      <c r="I11" s="68" t="str">
        <f>('640709 006'!$H$2)</f>
        <v>closed</v>
      </c>
      <c r="J11" s="39" t="s">
        <v>4</v>
      </c>
      <c r="K11" s="80" t="s">
        <v>56</v>
      </c>
      <c r="L11" s="13">
        <v>6</v>
      </c>
      <c r="M11" s="46">
        <f>('640709 006'!I2)</f>
        <v>279.51</v>
      </c>
      <c r="N11" s="46">
        <f>('640709 006'!J2)</f>
        <v>126.19</v>
      </c>
      <c r="O11" s="46">
        <f>('640709 006'!K2)</f>
        <v>201.86</v>
      </c>
      <c r="P11" s="43">
        <f>('640709 006'!L2)</f>
        <v>107240</v>
      </c>
      <c r="Q11" s="46">
        <f>('640709 006'!M2)</f>
        <v>799.07</v>
      </c>
      <c r="R11" s="31">
        <f>('640709 006'!N2)</f>
        <v>49.29</v>
      </c>
      <c r="S11" s="31">
        <f>('640709 006'!O2)</f>
        <v>55</v>
      </c>
      <c r="T11" s="12"/>
      <c r="U11" s="12">
        <f>('640709 006'!L3)</f>
        <v>0</v>
      </c>
      <c r="V11" s="12"/>
      <c r="W11" s="69"/>
    </row>
    <row r="12" spans="1:23" x14ac:dyDescent="0.2">
      <c r="A12" s="32">
        <v>640709007</v>
      </c>
      <c r="B12" s="33" t="s">
        <v>2</v>
      </c>
      <c r="C12" s="34">
        <v>143541</v>
      </c>
      <c r="D12" s="35" t="s">
        <v>83</v>
      </c>
      <c r="E12" s="36">
        <v>41856</v>
      </c>
      <c r="F12" s="37" t="str">
        <f>('640709 007'!B6)</f>
        <v>11.03.2014</v>
      </c>
      <c r="G12" s="41">
        <f>('640709 007'!C2)</f>
        <v>420.73</v>
      </c>
      <c r="H12" s="44">
        <f>('640709 007'!D2)</f>
        <v>0</v>
      </c>
      <c r="I12" s="70" t="str">
        <f>('640709 007'!$H$2)</f>
        <v>closed</v>
      </c>
      <c r="J12" s="39" t="s">
        <v>4</v>
      </c>
      <c r="K12" s="16" t="s">
        <v>36</v>
      </c>
      <c r="L12" s="13">
        <v>7</v>
      </c>
      <c r="M12" s="46">
        <f>('640709 007'!I2)</f>
        <v>0</v>
      </c>
      <c r="N12" s="46">
        <f>('640709 007'!J2)</f>
        <v>0</v>
      </c>
      <c r="O12" s="46">
        <f>('640709 007'!K2)</f>
        <v>-420.73</v>
      </c>
      <c r="P12" s="43">
        <f>('640709 007'!L2)</f>
        <v>0</v>
      </c>
      <c r="Q12" s="46">
        <f>('640709 007'!M2)</f>
        <v>0</v>
      </c>
      <c r="R12" s="31">
        <f>('640709 007'!N2)</f>
        <v>0</v>
      </c>
      <c r="S12" s="31">
        <f>('640709 007'!O2)</f>
        <v>0</v>
      </c>
      <c r="T12" s="12"/>
      <c r="U12" s="12">
        <f>('640709 007'!L3)</f>
        <v>0</v>
      </c>
      <c r="V12" s="12"/>
    </row>
  </sheetData>
  <autoFilter ref="A5:V12"/>
  <phoneticPr fontId="0" type="noConversion"/>
  <conditionalFormatting sqref="A1:A1048576">
    <cfRule type="duplicateValues" dxfId="3" priority="35"/>
  </conditionalFormatting>
  <conditionalFormatting sqref="A12:A1048576">
    <cfRule type="duplicateValues" dxfId="2" priority="26"/>
  </conditionalFormatting>
  <conditionalFormatting sqref="A6:A1048576">
    <cfRule type="duplicateValues" dxfId="1" priority="21"/>
  </conditionalFormatting>
  <conditionalFormatting sqref="A6:A12">
    <cfRule type="duplicateValues" dxfId="0" priority="37"/>
  </conditionalFormatting>
  <hyperlinks>
    <hyperlink ref="J6" location="'640709 001'!A1" display="INFO"/>
    <hyperlink ref="J7" location="'640709 002'!A1" display="INFO"/>
    <hyperlink ref="J8" location="'640709 003'!A1" display="INFO"/>
    <hyperlink ref="J9" location="'640709 004'!A1" display="INFO"/>
    <hyperlink ref="J10" location="'640709 005'!A1" display="INFO"/>
    <hyperlink ref="J11" location="'640709 006'!A1" display="INFO"/>
    <hyperlink ref="J12" location="'640709 007'!A1" display="INFO"/>
  </hyperlinks>
  <pageMargins left="0.7" right="0.7" top="0.75" bottom="0.75" header="0.3" footer="0.3"/>
  <pageSetup paperSize="8" fitToHeight="0" orientation="landscape"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N46"/>
  <sheetViews>
    <sheetView tabSelected="1" workbookViewId="0">
      <selection activeCell="D7" sqref="D7"/>
    </sheetView>
  </sheetViews>
  <sheetFormatPr defaultRowHeight="12.75" x14ac:dyDescent="0.2"/>
  <cols>
    <col min="2" max="2" width="10" bestFit="1" customWidth="1"/>
    <col min="3" max="3" width="10.7109375" customWidth="1"/>
    <col min="4" max="4" width="5.5703125" bestFit="1" customWidth="1"/>
    <col min="5" max="5" width="7" bestFit="1" customWidth="1"/>
    <col min="6" max="6" width="6.42578125" bestFit="1" customWidth="1"/>
    <col min="7" max="7" width="11" bestFit="1" customWidth="1"/>
    <col min="8" max="8" width="9.42578125" bestFit="1" customWidth="1"/>
    <col min="9" max="9" width="13.85546875" bestFit="1" customWidth="1"/>
    <col min="10" max="10" width="11" bestFit="1" customWidth="1"/>
    <col min="11" max="12" width="10.140625" bestFit="1" customWidth="1"/>
    <col min="13" max="13" width="7.140625" bestFit="1" customWidth="1"/>
    <col min="14" max="14" width="11.42578125" bestFit="1" customWidth="1"/>
    <col min="15" max="15" width="10.140625" bestFit="1" customWidth="1"/>
    <col min="16" max="16" width="11.42578125" bestFit="1" customWidth="1"/>
    <col min="17" max="17" width="10.140625" bestFit="1" customWidth="1"/>
    <col min="18" max="18" width="12.42578125" bestFit="1" customWidth="1"/>
    <col min="19" max="19" width="5.5703125" bestFit="1" customWidth="1"/>
    <col min="20" max="20" width="12.42578125" bestFit="1" customWidth="1"/>
    <col min="21" max="21" width="5.5703125" bestFit="1" customWidth="1"/>
    <col min="22" max="22" width="12.42578125" bestFit="1" customWidth="1"/>
    <col min="23" max="23" width="5.5703125" bestFit="1" customWidth="1"/>
    <col min="24" max="24" width="12.42578125" bestFit="1" customWidth="1"/>
    <col min="25" max="25" width="5.5703125" bestFit="1" customWidth="1"/>
    <col min="30" max="30" width="12.42578125" bestFit="1" customWidth="1"/>
    <col min="31" max="31" width="5.5703125" bestFit="1" customWidth="1"/>
    <col min="32" max="32" width="12.42578125" bestFit="1" customWidth="1"/>
    <col min="33" max="33" width="5.5703125" bestFit="1" customWidth="1"/>
    <col min="34" max="34" width="11" bestFit="1" customWidth="1"/>
    <col min="35" max="35" width="13.28515625" bestFit="1" customWidth="1"/>
    <col min="36" max="36" width="11.7109375" bestFit="1" customWidth="1"/>
    <col min="37" max="37" width="10" bestFit="1" customWidth="1"/>
    <col min="38" max="38" width="9" bestFit="1" customWidth="1"/>
    <col min="39" max="39" width="11.7109375" bestFit="1" customWidth="1"/>
    <col min="40" max="40" width="255.5703125" customWidth="1"/>
  </cols>
  <sheetData>
    <row r="1" spans="2:40" x14ac:dyDescent="0.2">
      <c r="N1" s="96" t="s">
        <v>91</v>
      </c>
      <c r="O1" s="97"/>
      <c r="P1" s="96" t="s">
        <v>34</v>
      </c>
      <c r="Q1" s="97"/>
      <c r="R1" s="96" t="s">
        <v>95</v>
      </c>
      <c r="S1" s="97"/>
      <c r="T1" s="96" t="s">
        <v>98</v>
      </c>
      <c r="U1" s="97"/>
      <c r="V1" s="96" t="s">
        <v>99</v>
      </c>
      <c r="W1" s="97"/>
      <c r="X1" s="96" t="s">
        <v>100</v>
      </c>
      <c r="Y1" s="97"/>
      <c r="Z1" s="96" t="s">
        <v>103</v>
      </c>
      <c r="AA1" s="97"/>
      <c r="AB1" s="96" t="s">
        <v>106</v>
      </c>
      <c r="AC1" s="97"/>
      <c r="AD1" s="96" t="s">
        <v>107</v>
      </c>
      <c r="AE1" s="97"/>
      <c r="AF1" s="96" t="s">
        <v>110</v>
      </c>
      <c r="AG1" s="97"/>
    </row>
    <row r="2" spans="2:40" x14ac:dyDescent="0.2">
      <c r="B2" s="101" t="s">
        <v>15</v>
      </c>
      <c r="C2" s="101" t="s">
        <v>16</v>
      </c>
      <c r="D2" s="101" t="s">
        <v>17</v>
      </c>
      <c r="E2" s="101" t="s">
        <v>18</v>
      </c>
      <c r="F2" s="17" t="s">
        <v>23</v>
      </c>
      <c r="G2" s="101" t="s">
        <v>69</v>
      </c>
      <c r="H2" s="101" t="s">
        <v>71</v>
      </c>
      <c r="I2" s="101" t="s">
        <v>86</v>
      </c>
      <c r="J2" s="99" t="s">
        <v>12</v>
      </c>
      <c r="K2" s="99" t="s">
        <v>10</v>
      </c>
      <c r="L2" s="99" t="s">
        <v>11</v>
      </c>
      <c r="M2" s="100" t="s">
        <v>13</v>
      </c>
      <c r="N2" s="101" t="s">
        <v>21</v>
      </c>
      <c r="O2" s="101" t="s">
        <v>19</v>
      </c>
      <c r="P2" s="101" t="s">
        <v>21</v>
      </c>
      <c r="Q2" s="101" t="s">
        <v>19</v>
      </c>
      <c r="R2" s="101" t="s">
        <v>96</v>
      </c>
      <c r="S2" s="101" t="s">
        <v>97</v>
      </c>
      <c r="T2" s="101" t="s">
        <v>96</v>
      </c>
      <c r="U2" s="101" t="s">
        <v>97</v>
      </c>
      <c r="V2" s="101" t="s">
        <v>101</v>
      </c>
      <c r="W2" s="101" t="s">
        <v>102</v>
      </c>
      <c r="X2" s="101" t="s">
        <v>101</v>
      </c>
      <c r="Y2" s="101" t="s">
        <v>102</v>
      </c>
      <c r="Z2" s="101" t="s">
        <v>104</v>
      </c>
      <c r="AA2" s="101" t="s">
        <v>105</v>
      </c>
      <c r="AB2" s="101" t="s">
        <v>104</v>
      </c>
      <c r="AC2" s="101" t="s">
        <v>105</v>
      </c>
      <c r="AD2" s="101" t="s">
        <v>108</v>
      </c>
      <c r="AE2" s="101" t="s">
        <v>109</v>
      </c>
      <c r="AF2" s="101" t="s">
        <v>108</v>
      </c>
      <c r="AG2" s="101" t="s">
        <v>109</v>
      </c>
      <c r="AH2" s="102" t="s">
        <v>92</v>
      </c>
      <c r="AI2" s="102" t="s">
        <v>93</v>
      </c>
      <c r="AJ2" s="102" t="s">
        <v>94</v>
      </c>
      <c r="AK2" s="102" t="s">
        <v>67</v>
      </c>
      <c r="AL2" s="102" t="s">
        <v>93</v>
      </c>
      <c r="AM2" s="102" t="s">
        <v>94</v>
      </c>
      <c r="AN2" s="101" t="s">
        <v>20</v>
      </c>
    </row>
    <row r="3" spans="2:40" ht="12.75" customHeight="1" x14ac:dyDescent="0.2">
      <c r="B3" s="103">
        <v>640709002</v>
      </c>
      <c r="C3" s="105" t="s">
        <v>78</v>
      </c>
      <c r="D3" s="105" t="s">
        <v>2</v>
      </c>
      <c r="E3" s="106">
        <v>165473</v>
      </c>
      <c r="F3" s="107" t="s">
        <v>35</v>
      </c>
      <c r="G3" s="105"/>
      <c r="H3" s="105"/>
      <c r="I3" s="105"/>
      <c r="J3" s="108">
        <v>6091327498</v>
      </c>
      <c r="K3" s="105" t="s">
        <v>24</v>
      </c>
      <c r="L3" s="105" t="s">
        <v>24</v>
      </c>
      <c r="M3" s="106">
        <v>206.61</v>
      </c>
      <c r="N3" s="105">
        <v>143.46</v>
      </c>
      <c r="O3" s="109">
        <v>41907</v>
      </c>
      <c r="P3" s="105"/>
      <c r="Q3" s="105"/>
      <c r="R3" s="105"/>
      <c r="S3" s="105"/>
      <c r="T3" s="105"/>
      <c r="U3" s="105"/>
      <c r="V3" s="105"/>
      <c r="W3" s="105"/>
      <c r="X3" s="105"/>
      <c r="Y3" s="105"/>
      <c r="Z3" s="105"/>
      <c r="AA3" s="105"/>
      <c r="AB3" s="105"/>
      <c r="AC3" s="105"/>
      <c r="AD3" s="105"/>
      <c r="AE3" s="105"/>
      <c r="AF3" s="105"/>
      <c r="AG3" s="105"/>
      <c r="AH3" s="105">
        <v>150</v>
      </c>
      <c r="AI3" s="105">
        <v>1522892</v>
      </c>
      <c r="AJ3" s="109">
        <v>42664</v>
      </c>
      <c r="AK3" s="105">
        <v>852</v>
      </c>
      <c r="AL3" s="105">
        <v>45000125</v>
      </c>
      <c r="AM3" s="109">
        <v>42644</v>
      </c>
      <c r="AN3" s="105" t="s">
        <v>111</v>
      </c>
    </row>
    <row r="4" spans="2:40" x14ac:dyDescent="0.2">
      <c r="B4" s="103">
        <v>640709002</v>
      </c>
      <c r="C4" s="105" t="s">
        <v>78</v>
      </c>
      <c r="D4" s="105" t="s">
        <v>2</v>
      </c>
      <c r="E4" s="106">
        <v>165473</v>
      </c>
      <c r="F4" s="107" t="s">
        <v>35</v>
      </c>
      <c r="G4" s="105"/>
      <c r="H4" s="105"/>
      <c r="I4" s="105"/>
      <c r="J4" s="106">
        <v>8091400178</v>
      </c>
      <c r="K4" s="105" t="s">
        <v>25</v>
      </c>
      <c r="L4" s="105" t="s">
        <v>25</v>
      </c>
      <c r="M4" s="110">
        <v>-63.15</v>
      </c>
      <c r="N4" s="105">
        <v>143.46</v>
      </c>
      <c r="O4" s="109">
        <v>41907</v>
      </c>
      <c r="P4" s="105"/>
      <c r="Q4" s="105"/>
      <c r="R4" s="105"/>
      <c r="S4" s="105"/>
      <c r="T4" s="105"/>
      <c r="U4" s="105"/>
      <c r="V4" s="105"/>
      <c r="W4" s="105"/>
      <c r="X4" s="105"/>
      <c r="Y4" s="105"/>
      <c r="Z4" s="105"/>
      <c r="AA4" s="105"/>
      <c r="AB4" s="105"/>
      <c r="AC4" s="105"/>
      <c r="AD4" s="105"/>
      <c r="AE4" s="105"/>
      <c r="AF4" s="105"/>
      <c r="AG4" s="105"/>
      <c r="AH4" s="105">
        <v>360</v>
      </c>
      <c r="AI4" s="105">
        <v>1529988</v>
      </c>
      <c r="AJ4" s="109">
        <v>42665</v>
      </c>
      <c r="AK4" s="105">
        <v>452</v>
      </c>
      <c r="AL4" s="105">
        <v>45000288</v>
      </c>
      <c r="AM4" s="109">
        <v>42653</v>
      </c>
      <c r="AN4" s="111" t="s">
        <v>111</v>
      </c>
    </row>
    <row r="5" spans="2:40" x14ac:dyDescent="0.2">
      <c r="B5" s="103">
        <v>640709002</v>
      </c>
      <c r="C5" s="105" t="s">
        <v>78</v>
      </c>
      <c r="D5" s="105" t="s">
        <v>2</v>
      </c>
      <c r="E5" s="106">
        <v>165473</v>
      </c>
      <c r="F5" s="107" t="s">
        <v>35</v>
      </c>
      <c r="G5" s="105"/>
      <c r="H5" s="105"/>
      <c r="I5" s="105"/>
      <c r="J5" s="106">
        <v>6091419516</v>
      </c>
      <c r="K5" s="105" t="s">
        <v>26</v>
      </c>
      <c r="L5" s="105" t="s">
        <v>26</v>
      </c>
      <c r="M5" s="106">
        <v>677.52</v>
      </c>
      <c r="N5" s="105">
        <v>143.46</v>
      </c>
      <c r="O5" s="109">
        <v>41907</v>
      </c>
      <c r="P5" s="105"/>
      <c r="Q5" s="105"/>
      <c r="R5" s="105"/>
      <c r="S5" s="105"/>
      <c r="T5" s="105"/>
      <c r="U5" s="105"/>
      <c r="V5" s="105"/>
      <c r="W5" s="105"/>
      <c r="X5" s="105"/>
      <c r="Y5" s="105"/>
      <c r="Z5" s="105"/>
      <c r="AA5" s="105"/>
      <c r="AB5" s="105"/>
      <c r="AC5" s="105"/>
      <c r="AD5" s="105"/>
      <c r="AE5" s="105"/>
      <c r="AF5" s="105"/>
      <c r="AG5" s="105"/>
      <c r="AH5" s="105"/>
      <c r="AI5" s="105"/>
      <c r="AJ5" s="105"/>
      <c r="AK5" s="105"/>
      <c r="AL5" s="105"/>
      <c r="AM5" s="105"/>
      <c r="AN5" s="111" t="s">
        <v>111</v>
      </c>
    </row>
    <row r="6" spans="2:40" x14ac:dyDescent="0.2">
      <c r="B6" s="103">
        <v>640709002</v>
      </c>
      <c r="C6" s="105" t="s">
        <v>78</v>
      </c>
      <c r="D6" s="105" t="s">
        <v>2</v>
      </c>
      <c r="E6" s="106">
        <v>165473</v>
      </c>
      <c r="F6" s="107" t="s">
        <v>35</v>
      </c>
      <c r="G6" s="105"/>
      <c r="H6" s="105"/>
      <c r="I6" s="105"/>
      <c r="J6" s="106">
        <v>6091425251</v>
      </c>
      <c r="K6" s="109">
        <v>41913</v>
      </c>
      <c r="L6" s="109">
        <v>41913</v>
      </c>
      <c r="M6" s="110">
        <v>-677.22</v>
      </c>
      <c r="N6" s="105">
        <v>143.46</v>
      </c>
      <c r="O6" s="109">
        <v>41907</v>
      </c>
      <c r="P6" s="105"/>
      <c r="Q6" s="105"/>
      <c r="R6" s="105"/>
      <c r="S6" s="105"/>
      <c r="T6" s="105"/>
      <c r="U6" s="105"/>
      <c r="V6" s="105"/>
      <c r="W6" s="105"/>
      <c r="X6" s="105"/>
      <c r="Y6" s="105"/>
      <c r="Z6" s="105"/>
      <c r="AA6" s="105"/>
      <c r="AB6" s="105"/>
      <c r="AC6" s="105"/>
      <c r="AD6" s="105"/>
      <c r="AE6" s="105"/>
      <c r="AF6" s="105"/>
      <c r="AG6" s="105"/>
      <c r="AH6" s="105"/>
      <c r="AI6" s="105"/>
      <c r="AJ6" s="105"/>
      <c r="AK6" s="105"/>
      <c r="AL6" s="105"/>
      <c r="AM6" s="105"/>
      <c r="AN6" s="111" t="s">
        <v>111</v>
      </c>
    </row>
    <row r="7" spans="2:40" x14ac:dyDescent="0.2">
      <c r="B7" s="126">
        <v>640709003</v>
      </c>
      <c r="C7" s="127" t="s">
        <v>79</v>
      </c>
      <c r="D7" s="127" t="s">
        <v>2</v>
      </c>
      <c r="E7" s="127">
        <v>155017</v>
      </c>
      <c r="F7" s="127" t="s">
        <v>35</v>
      </c>
      <c r="G7" s="127">
        <v>107277</v>
      </c>
      <c r="H7" s="127">
        <v>78.86</v>
      </c>
      <c r="I7" s="127">
        <v>220</v>
      </c>
      <c r="J7" s="127">
        <v>6091403260</v>
      </c>
      <c r="K7" s="127" t="s">
        <v>27</v>
      </c>
      <c r="L7" s="127" t="s">
        <v>29</v>
      </c>
      <c r="M7" s="127">
        <v>420.51</v>
      </c>
      <c r="N7" s="127">
        <v>881.08</v>
      </c>
      <c r="O7" s="128">
        <v>41870</v>
      </c>
      <c r="P7" s="127">
        <v>300.75</v>
      </c>
      <c r="Q7" s="128">
        <v>41963</v>
      </c>
      <c r="R7" s="127"/>
      <c r="S7" s="127"/>
      <c r="T7" s="127"/>
      <c r="U7" s="127"/>
      <c r="V7" s="127"/>
      <c r="W7" s="127"/>
      <c r="X7" s="127"/>
      <c r="Y7" s="127"/>
      <c r="Z7" s="127"/>
      <c r="AA7" s="127"/>
      <c r="AB7" s="127"/>
      <c r="AC7" s="127"/>
      <c r="AD7" s="127"/>
      <c r="AE7" s="127"/>
      <c r="AF7" s="127"/>
      <c r="AG7" s="127"/>
      <c r="AH7" s="127">
        <v>173.28</v>
      </c>
      <c r="AI7" s="127" t="s">
        <v>41</v>
      </c>
      <c r="AJ7" s="128">
        <v>41897</v>
      </c>
      <c r="AK7" s="127">
        <v>361.62</v>
      </c>
      <c r="AL7" s="127">
        <v>140221</v>
      </c>
      <c r="AM7" s="128">
        <v>41963</v>
      </c>
      <c r="AN7" s="122"/>
    </row>
    <row r="8" spans="2:40" x14ac:dyDescent="0.2">
      <c r="B8" s="127">
        <v>640709003</v>
      </c>
      <c r="C8" s="127" t="s">
        <v>79</v>
      </c>
      <c r="D8" s="127" t="s">
        <v>2</v>
      </c>
      <c r="E8" s="127">
        <v>155017</v>
      </c>
      <c r="F8" s="127" t="s">
        <v>35</v>
      </c>
      <c r="G8" s="127">
        <v>107277</v>
      </c>
      <c r="H8" s="127">
        <v>78.86</v>
      </c>
      <c r="I8" s="127">
        <v>220</v>
      </c>
      <c r="J8" s="127">
        <v>6091419526</v>
      </c>
      <c r="K8" s="127" t="s">
        <v>28</v>
      </c>
      <c r="L8" s="127" t="s">
        <v>30</v>
      </c>
      <c r="M8" s="127">
        <v>368.04</v>
      </c>
      <c r="N8" s="127">
        <v>881.08</v>
      </c>
      <c r="O8" s="128">
        <v>41870</v>
      </c>
      <c r="P8" s="127">
        <v>300.75</v>
      </c>
      <c r="Q8" s="128">
        <v>41963</v>
      </c>
      <c r="R8" s="127"/>
      <c r="S8" s="127"/>
      <c r="T8" s="127"/>
      <c r="U8" s="127"/>
      <c r="V8" s="127"/>
      <c r="W8" s="127"/>
      <c r="X8" s="127"/>
      <c r="Y8" s="127"/>
      <c r="Z8" s="127"/>
      <c r="AA8" s="127"/>
      <c r="AB8" s="127"/>
      <c r="AC8" s="127"/>
      <c r="AD8" s="127"/>
      <c r="AE8" s="127"/>
      <c r="AF8" s="127"/>
      <c r="AG8" s="127"/>
      <c r="AH8" s="127"/>
      <c r="AI8" s="127"/>
      <c r="AJ8" s="128"/>
      <c r="AK8" s="127"/>
      <c r="AL8" s="127"/>
      <c r="AM8" s="128"/>
      <c r="AN8" s="122"/>
    </row>
    <row r="9" spans="2:40" x14ac:dyDescent="0.2">
      <c r="B9" s="98"/>
      <c r="C9" s="98"/>
      <c r="D9" s="98"/>
      <c r="E9" s="98"/>
      <c r="F9" s="98"/>
      <c r="G9" s="98"/>
      <c r="H9" s="98"/>
      <c r="I9" s="98"/>
      <c r="J9" s="12"/>
      <c r="K9" s="12"/>
      <c r="L9" s="12"/>
      <c r="M9" s="12"/>
      <c r="N9" s="12"/>
      <c r="O9" s="12"/>
      <c r="P9" s="12"/>
      <c r="Q9" s="12"/>
      <c r="R9" s="12"/>
      <c r="S9" s="12"/>
      <c r="T9" s="12"/>
      <c r="U9" s="12"/>
      <c r="V9" s="12"/>
      <c r="W9" s="12"/>
      <c r="X9" s="12"/>
      <c r="Y9" s="12"/>
      <c r="Z9" s="12"/>
      <c r="AA9" s="12"/>
      <c r="AB9" s="12"/>
      <c r="AC9" s="12"/>
      <c r="AD9" s="12"/>
      <c r="AE9" s="12"/>
      <c r="AF9" s="12"/>
      <c r="AG9" s="12"/>
      <c r="AH9" s="12"/>
      <c r="AI9" s="12"/>
      <c r="AJ9" s="12"/>
      <c r="AK9" s="12"/>
      <c r="AL9" s="12"/>
      <c r="AM9" s="12"/>
    </row>
    <row r="10" spans="2:40" x14ac:dyDescent="0.2">
      <c r="B10" s="98"/>
      <c r="C10" s="98"/>
      <c r="D10" s="98"/>
      <c r="E10" s="98"/>
      <c r="F10" s="98"/>
      <c r="G10" s="98"/>
      <c r="H10" s="98"/>
      <c r="I10" s="98"/>
      <c r="J10" s="12"/>
      <c r="K10" s="28"/>
      <c r="L10" s="28"/>
      <c r="M10" s="12"/>
      <c r="N10" s="12"/>
      <c r="O10" s="12"/>
      <c r="P10" s="12"/>
      <c r="Q10" s="12"/>
      <c r="R10" s="12"/>
      <c r="S10" s="12"/>
      <c r="T10" s="12"/>
      <c r="U10" s="12"/>
      <c r="V10" s="12"/>
      <c r="W10" s="12"/>
      <c r="X10" s="12"/>
      <c r="Y10" s="12"/>
      <c r="Z10" s="12"/>
      <c r="AA10" s="12"/>
      <c r="AB10" s="12"/>
      <c r="AC10" s="12"/>
      <c r="AD10" s="12"/>
      <c r="AE10" s="12"/>
      <c r="AF10" s="12"/>
      <c r="AG10" s="12"/>
      <c r="AH10" s="12"/>
      <c r="AI10" s="12"/>
      <c r="AJ10" s="12"/>
      <c r="AK10" s="12"/>
      <c r="AL10" s="12"/>
      <c r="AM10" s="12"/>
    </row>
    <row r="11" spans="2:40" x14ac:dyDescent="0.2">
      <c r="B11" s="98"/>
      <c r="C11" s="98"/>
      <c r="D11" s="98"/>
      <c r="E11" s="98"/>
      <c r="F11" s="98"/>
      <c r="G11" s="98"/>
      <c r="H11" s="98"/>
      <c r="I11" s="98"/>
      <c r="J11" s="12"/>
      <c r="K11" s="12"/>
      <c r="L11" s="12"/>
      <c r="M11" s="12"/>
      <c r="N11" s="12"/>
      <c r="O11" s="12"/>
      <c r="P11" s="12"/>
      <c r="Q11" s="12"/>
      <c r="R11" s="12"/>
      <c r="S11" s="12"/>
      <c r="T11" s="12"/>
      <c r="U11" s="12"/>
      <c r="V11" s="12"/>
      <c r="W11" s="12"/>
      <c r="X11" s="12"/>
      <c r="Y11" s="12"/>
      <c r="Z11" s="12"/>
      <c r="AA11" s="12"/>
      <c r="AB11" s="12"/>
      <c r="AC11" s="12"/>
      <c r="AD11" s="12"/>
      <c r="AE11" s="12"/>
      <c r="AF11" s="12"/>
      <c r="AG11" s="12"/>
      <c r="AH11" s="12"/>
      <c r="AI11" s="12"/>
      <c r="AJ11" s="12"/>
      <c r="AK11" s="12"/>
      <c r="AL11" s="12"/>
      <c r="AM11" s="12"/>
    </row>
    <row r="12" spans="2:40" x14ac:dyDescent="0.2">
      <c r="B12" s="98"/>
      <c r="C12" s="98"/>
      <c r="D12" s="98"/>
      <c r="E12" s="98"/>
      <c r="F12" s="98"/>
      <c r="G12" s="98"/>
      <c r="H12" s="98"/>
      <c r="I12" s="98"/>
      <c r="J12" s="12"/>
      <c r="K12" s="12"/>
      <c r="L12" s="12"/>
      <c r="M12" s="12"/>
      <c r="N12" s="12"/>
      <c r="O12" s="12"/>
      <c r="P12" s="12"/>
      <c r="Q12" s="12"/>
      <c r="R12" s="12"/>
      <c r="S12" s="12"/>
      <c r="T12" s="12"/>
      <c r="U12" s="12"/>
      <c r="V12" s="12"/>
      <c r="W12" s="12"/>
      <c r="X12" s="12"/>
      <c r="Y12" s="12"/>
      <c r="Z12" s="12"/>
      <c r="AA12" s="12"/>
      <c r="AB12" s="12"/>
      <c r="AC12" s="12"/>
      <c r="AD12" s="12"/>
      <c r="AE12" s="12"/>
      <c r="AF12" s="12"/>
      <c r="AG12" s="12"/>
      <c r="AH12" s="12"/>
      <c r="AI12" s="12"/>
      <c r="AJ12" s="12"/>
      <c r="AK12" s="12"/>
      <c r="AL12" s="12"/>
      <c r="AM12" s="12"/>
    </row>
    <row r="13" spans="2:40" x14ac:dyDescent="0.2">
      <c r="B13" s="98"/>
      <c r="C13" s="98"/>
      <c r="D13" s="98"/>
      <c r="E13" s="98"/>
      <c r="F13" s="98"/>
      <c r="G13" s="98"/>
      <c r="H13" s="98"/>
      <c r="I13" s="98"/>
      <c r="J13" s="12"/>
      <c r="K13" s="12"/>
      <c r="L13" s="12"/>
      <c r="M13" s="12"/>
      <c r="N13" s="12"/>
      <c r="O13" s="12"/>
      <c r="P13" s="12"/>
      <c r="Q13" s="12"/>
      <c r="R13" s="12"/>
      <c r="S13" s="12"/>
      <c r="T13" s="12"/>
      <c r="U13" s="12"/>
      <c r="V13" s="12"/>
      <c r="W13" s="12"/>
      <c r="X13" s="12"/>
      <c r="Y13" s="12"/>
      <c r="Z13" s="12"/>
      <c r="AA13" s="12"/>
      <c r="AB13" s="12"/>
      <c r="AC13" s="12"/>
      <c r="AD13" s="12"/>
      <c r="AE13" s="12"/>
      <c r="AF13" s="12"/>
      <c r="AG13" s="12"/>
      <c r="AH13" s="12"/>
      <c r="AI13" s="12"/>
      <c r="AJ13" s="12"/>
      <c r="AK13" s="12"/>
      <c r="AL13" s="12"/>
      <c r="AM13" s="12"/>
    </row>
    <row r="14" spans="2:40" x14ac:dyDescent="0.2">
      <c r="B14" s="98"/>
      <c r="C14" s="98"/>
      <c r="D14" s="98"/>
      <c r="E14" s="98"/>
      <c r="F14" s="98"/>
      <c r="G14" s="98"/>
      <c r="H14" s="98"/>
      <c r="I14" s="98"/>
      <c r="J14" s="12"/>
      <c r="K14" s="12"/>
      <c r="L14" s="12"/>
      <c r="M14" s="12"/>
      <c r="N14" s="12"/>
      <c r="O14" s="12"/>
      <c r="P14" s="12"/>
      <c r="Q14" s="12"/>
      <c r="R14" s="12"/>
      <c r="S14" s="12"/>
      <c r="T14" s="12"/>
      <c r="U14" s="12"/>
      <c r="V14" s="12"/>
      <c r="W14" s="12"/>
      <c r="X14" s="12"/>
      <c r="Y14" s="12"/>
      <c r="Z14" s="12"/>
      <c r="AA14" s="12"/>
      <c r="AB14" s="12"/>
      <c r="AC14" s="12"/>
      <c r="AD14" s="12"/>
      <c r="AE14" s="12"/>
      <c r="AF14" s="12"/>
      <c r="AG14" s="12"/>
      <c r="AH14" s="12"/>
      <c r="AI14" s="12"/>
      <c r="AJ14" s="12"/>
      <c r="AK14" s="12"/>
      <c r="AL14" s="12"/>
      <c r="AM14" s="12"/>
    </row>
    <row r="15" spans="2:40" x14ac:dyDescent="0.2">
      <c r="B15" s="98"/>
      <c r="C15" s="98"/>
      <c r="D15" s="98"/>
      <c r="E15" s="98"/>
      <c r="F15" s="98"/>
      <c r="G15" s="98"/>
      <c r="H15" s="98"/>
      <c r="I15" s="98"/>
      <c r="J15" s="12"/>
      <c r="K15" s="12"/>
      <c r="L15" s="12"/>
      <c r="M15" s="12"/>
      <c r="N15" s="12"/>
      <c r="O15" s="12"/>
      <c r="P15" s="12"/>
      <c r="Q15" s="12"/>
      <c r="R15" s="12"/>
      <c r="S15" s="12"/>
      <c r="T15" s="12"/>
      <c r="U15" s="12"/>
      <c r="V15" s="12"/>
      <c r="W15" s="12"/>
      <c r="X15" s="12"/>
      <c r="Y15" s="12"/>
      <c r="Z15" s="12"/>
      <c r="AA15" s="12"/>
      <c r="AB15" s="12"/>
      <c r="AC15" s="12"/>
      <c r="AD15" s="12"/>
      <c r="AE15" s="12"/>
      <c r="AF15" s="12"/>
      <c r="AG15" s="12"/>
      <c r="AH15" s="12"/>
      <c r="AI15" s="12"/>
      <c r="AJ15" s="12"/>
      <c r="AK15" s="12"/>
      <c r="AL15" s="12"/>
      <c r="AM15" s="12"/>
    </row>
    <row r="16" spans="2:40" x14ac:dyDescent="0.2">
      <c r="B16" s="98"/>
      <c r="C16" s="98"/>
      <c r="D16" s="98"/>
      <c r="E16" s="98"/>
      <c r="F16" s="98"/>
      <c r="G16" s="98"/>
      <c r="H16" s="98"/>
      <c r="I16" s="98"/>
      <c r="J16" s="12"/>
      <c r="K16" s="12"/>
      <c r="L16" s="12"/>
      <c r="M16" s="12"/>
      <c r="N16" s="12"/>
      <c r="O16" s="12"/>
      <c r="P16" s="12"/>
      <c r="Q16" s="12"/>
      <c r="R16" s="12"/>
      <c r="S16" s="12"/>
      <c r="T16" s="12"/>
      <c r="U16" s="12"/>
      <c r="V16" s="12"/>
      <c r="W16" s="12"/>
      <c r="X16" s="12"/>
      <c r="Y16" s="12"/>
      <c r="Z16" s="12"/>
      <c r="AA16" s="12"/>
      <c r="AB16" s="12"/>
      <c r="AC16" s="12"/>
      <c r="AD16" s="12"/>
      <c r="AE16" s="12"/>
      <c r="AF16" s="12"/>
      <c r="AG16" s="12"/>
      <c r="AH16" s="12"/>
      <c r="AI16" s="12"/>
      <c r="AJ16" s="12"/>
      <c r="AK16" s="12"/>
      <c r="AL16" s="12"/>
      <c r="AM16" s="12"/>
    </row>
    <row r="17" spans="2:39" x14ac:dyDescent="0.2">
      <c r="B17" s="98"/>
      <c r="C17" s="98"/>
      <c r="D17" s="98"/>
      <c r="E17" s="98"/>
      <c r="F17" s="98"/>
      <c r="G17" s="98"/>
      <c r="H17" s="98"/>
      <c r="I17" s="98"/>
      <c r="J17" s="12"/>
      <c r="K17" s="12"/>
      <c r="L17" s="12"/>
      <c r="M17" s="12"/>
      <c r="N17" s="12"/>
      <c r="O17" s="12"/>
      <c r="P17" s="12"/>
      <c r="Q17" s="12"/>
      <c r="R17" s="12"/>
      <c r="S17" s="12"/>
      <c r="T17" s="12"/>
      <c r="U17" s="12"/>
      <c r="V17" s="12"/>
      <c r="W17" s="12"/>
      <c r="X17" s="12"/>
      <c r="Y17" s="12"/>
      <c r="Z17" s="12"/>
      <c r="AA17" s="12"/>
      <c r="AB17" s="12"/>
      <c r="AC17" s="12"/>
      <c r="AD17" s="12"/>
      <c r="AE17" s="12"/>
      <c r="AF17" s="12"/>
      <c r="AG17" s="12"/>
      <c r="AH17" s="12"/>
      <c r="AI17" s="12"/>
      <c r="AJ17" s="12"/>
      <c r="AK17" s="12"/>
      <c r="AL17" s="12"/>
      <c r="AM17" s="12"/>
    </row>
    <row r="18" spans="2:39" x14ac:dyDescent="0.2">
      <c r="B18" s="98"/>
      <c r="C18" s="98"/>
      <c r="D18" s="98"/>
      <c r="E18" s="98"/>
      <c r="F18" s="98"/>
      <c r="G18" s="98"/>
      <c r="H18" s="98"/>
      <c r="I18" s="98"/>
      <c r="J18" s="12"/>
      <c r="K18" s="12"/>
      <c r="L18" s="12"/>
      <c r="M18" s="12"/>
      <c r="N18" s="12"/>
      <c r="O18" s="12"/>
      <c r="P18" s="12"/>
      <c r="Q18" s="12"/>
      <c r="R18" s="12"/>
      <c r="S18" s="12"/>
      <c r="T18" s="12"/>
      <c r="U18" s="12"/>
      <c r="V18" s="12"/>
      <c r="W18" s="12"/>
      <c r="X18" s="12"/>
      <c r="Y18" s="12"/>
      <c r="Z18" s="12"/>
      <c r="AA18" s="12"/>
      <c r="AB18" s="12"/>
      <c r="AC18" s="12"/>
      <c r="AD18" s="12"/>
      <c r="AE18" s="12"/>
      <c r="AF18" s="12"/>
      <c r="AG18" s="12"/>
      <c r="AH18" s="12"/>
      <c r="AI18" s="12"/>
      <c r="AJ18" s="12"/>
      <c r="AK18" s="12"/>
      <c r="AL18" s="12"/>
      <c r="AM18" s="12"/>
    </row>
    <row r="19" spans="2:39" x14ac:dyDescent="0.2">
      <c r="B19" s="98"/>
      <c r="C19" s="98"/>
      <c r="D19" s="98"/>
      <c r="E19" s="98"/>
      <c r="F19" s="98"/>
      <c r="G19" s="98"/>
      <c r="H19" s="98"/>
      <c r="I19" s="98"/>
      <c r="J19" s="12"/>
      <c r="K19" s="12"/>
      <c r="L19" s="12"/>
      <c r="M19" s="12"/>
      <c r="N19" s="12"/>
      <c r="O19" s="12"/>
      <c r="P19" s="12"/>
      <c r="Q19" s="12"/>
      <c r="R19" s="12"/>
      <c r="S19" s="12"/>
      <c r="T19" s="12"/>
      <c r="U19" s="12"/>
      <c r="V19" s="12"/>
      <c r="W19" s="12"/>
      <c r="X19" s="12"/>
      <c r="Y19" s="12"/>
      <c r="Z19" s="12"/>
      <c r="AA19" s="12"/>
      <c r="AB19" s="12"/>
      <c r="AC19" s="12"/>
      <c r="AD19" s="12"/>
      <c r="AE19" s="12"/>
      <c r="AF19" s="12"/>
      <c r="AG19" s="12"/>
      <c r="AH19" s="12"/>
      <c r="AI19" s="12"/>
      <c r="AJ19" s="12"/>
      <c r="AK19" s="12"/>
      <c r="AL19" s="12"/>
      <c r="AM19" s="12"/>
    </row>
    <row r="20" spans="2:39" x14ac:dyDescent="0.2">
      <c r="B20" s="98"/>
      <c r="C20" s="98"/>
      <c r="D20" s="98"/>
      <c r="E20" s="98"/>
      <c r="F20" s="98"/>
      <c r="G20" s="98"/>
      <c r="H20" s="98"/>
      <c r="I20" s="98"/>
      <c r="J20" s="12"/>
      <c r="K20" s="12"/>
      <c r="L20" s="12"/>
      <c r="M20" s="12"/>
      <c r="N20" s="12"/>
      <c r="O20" s="12"/>
      <c r="P20" s="12"/>
      <c r="Q20" s="12"/>
      <c r="R20" s="12"/>
      <c r="S20" s="12"/>
      <c r="T20" s="12"/>
      <c r="U20" s="12"/>
      <c r="V20" s="12"/>
      <c r="W20" s="12"/>
      <c r="X20" s="12"/>
      <c r="Y20" s="12"/>
      <c r="Z20" s="12"/>
      <c r="AA20" s="12"/>
      <c r="AB20" s="12"/>
      <c r="AC20" s="12"/>
      <c r="AD20" s="12"/>
      <c r="AE20" s="12"/>
      <c r="AF20" s="12"/>
      <c r="AG20" s="12"/>
      <c r="AH20" s="12"/>
      <c r="AI20" s="12"/>
      <c r="AJ20" s="12"/>
      <c r="AK20" s="12"/>
      <c r="AL20" s="12"/>
      <c r="AM20" s="12"/>
    </row>
    <row r="21" spans="2:39" x14ac:dyDescent="0.2">
      <c r="B21" s="98"/>
      <c r="C21" s="98"/>
      <c r="D21" s="98"/>
      <c r="E21" s="98"/>
      <c r="F21" s="98"/>
      <c r="G21" s="98"/>
      <c r="H21" s="98"/>
      <c r="I21" s="98"/>
      <c r="J21" s="12"/>
      <c r="K21" s="12"/>
      <c r="L21" s="12"/>
      <c r="M21" s="12"/>
      <c r="N21" s="12"/>
      <c r="O21" s="12"/>
      <c r="P21" s="12"/>
      <c r="Q21" s="12"/>
      <c r="R21" s="12"/>
      <c r="S21" s="12"/>
      <c r="T21" s="12"/>
      <c r="U21" s="12"/>
      <c r="V21" s="12"/>
      <c r="W21" s="12"/>
      <c r="X21" s="12"/>
      <c r="Y21" s="12"/>
      <c r="Z21" s="12"/>
      <c r="AA21" s="12"/>
      <c r="AB21" s="12"/>
      <c r="AC21" s="12"/>
      <c r="AD21" s="12"/>
      <c r="AE21" s="12"/>
      <c r="AF21" s="12"/>
      <c r="AG21" s="12"/>
      <c r="AH21" s="12"/>
      <c r="AI21" s="12"/>
      <c r="AJ21" s="12"/>
      <c r="AK21" s="12"/>
      <c r="AL21" s="12"/>
      <c r="AM21" s="12"/>
    </row>
    <row r="22" spans="2:39" x14ac:dyDescent="0.2">
      <c r="B22" s="98"/>
      <c r="C22" s="98"/>
      <c r="D22" s="98"/>
      <c r="E22" s="98"/>
      <c r="F22" s="98"/>
      <c r="G22" s="98"/>
      <c r="H22" s="98"/>
      <c r="I22" s="98"/>
      <c r="J22" s="12"/>
      <c r="K22" s="12"/>
      <c r="L22" s="12"/>
      <c r="M22" s="12"/>
      <c r="N22" s="12"/>
      <c r="O22" s="12"/>
      <c r="P22" s="12"/>
      <c r="Q22" s="12"/>
      <c r="R22" s="12"/>
      <c r="S22" s="12"/>
      <c r="T22" s="12"/>
      <c r="U22" s="12"/>
      <c r="V22" s="12"/>
      <c r="W22" s="12"/>
      <c r="X22" s="12"/>
      <c r="Y22" s="12"/>
      <c r="Z22" s="12"/>
      <c r="AA22" s="12"/>
      <c r="AB22" s="12"/>
      <c r="AC22" s="12"/>
      <c r="AD22" s="12"/>
      <c r="AE22" s="12"/>
      <c r="AF22" s="12"/>
      <c r="AG22" s="12"/>
      <c r="AH22" s="12"/>
      <c r="AI22" s="12"/>
      <c r="AJ22" s="12"/>
      <c r="AK22" s="12"/>
      <c r="AL22" s="12"/>
      <c r="AM22" s="12"/>
    </row>
    <row r="23" spans="2:39" x14ac:dyDescent="0.2">
      <c r="B23" s="98"/>
      <c r="C23" s="98"/>
      <c r="D23" s="98"/>
      <c r="E23" s="98"/>
      <c r="F23" s="98"/>
      <c r="G23" s="98"/>
      <c r="H23" s="98"/>
      <c r="I23" s="98"/>
      <c r="J23" s="12"/>
      <c r="K23" s="12"/>
      <c r="L23" s="12"/>
      <c r="M23" s="12"/>
      <c r="N23" s="12"/>
      <c r="O23" s="12"/>
      <c r="P23" s="12"/>
      <c r="Q23" s="12"/>
      <c r="R23" s="12"/>
      <c r="S23" s="12"/>
      <c r="T23" s="12"/>
      <c r="U23" s="12"/>
      <c r="V23" s="12"/>
      <c r="W23" s="12"/>
      <c r="X23" s="12"/>
      <c r="Y23" s="12"/>
      <c r="Z23" s="12"/>
      <c r="AA23" s="12"/>
      <c r="AB23" s="12"/>
      <c r="AC23" s="12"/>
      <c r="AD23" s="12"/>
      <c r="AE23" s="12"/>
      <c r="AF23" s="12"/>
      <c r="AG23" s="12"/>
      <c r="AH23" s="12"/>
      <c r="AI23" s="12"/>
      <c r="AJ23" s="12"/>
      <c r="AK23" s="12"/>
      <c r="AL23" s="12"/>
      <c r="AM23" s="12"/>
    </row>
    <row r="24" spans="2:39" x14ac:dyDescent="0.2">
      <c r="B24" s="98"/>
      <c r="C24" s="98"/>
      <c r="D24" s="98"/>
      <c r="E24" s="98"/>
      <c r="F24" s="98"/>
      <c r="G24" s="98"/>
      <c r="H24" s="98"/>
      <c r="I24" s="98"/>
      <c r="J24" s="12"/>
      <c r="K24" s="12"/>
      <c r="L24" s="12"/>
      <c r="M24" s="12"/>
      <c r="N24" s="12"/>
      <c r="O24" s="12"/>
      <c r="P24" s="12"/>
      <c r="Q24" s="12"/>
      <c r="R24" s="12"/>
      <c r="S24" s="12"/>
      <c r="T24" s="12"/>
      <c r="U24" s="12"/>
      <c r="V24" s="12"/>
      <c r="W24" s="12"/>
      <c r="X24" s="12"/>
      <c r="Y24" s="12"/>
      <c r="Z24" s="12"/>
      <c r="AA24" s="12"/>
      <c r="AB24" s="12"/>
      <c r="AC24" s="12"/>
      <c r="AD24" s="12"/>
      <c r="AE24" s="12"/>
      <c r="AF24" s="12"/>
      <c r="AG24" s="12"/>
      <c r="AH24" s="12"/>
      <c r="AI24" s="12"/>
      <c r="AJ24" s="12"/>
      <c r="AK24" s="12"/>
      <c r="AL24" s="12"/>
      <c r="AM24" s="12"/>
    </row>
    <row r="25" spans="2:39" x14ac:dyDescent="0.2">
      <c r="B25" s="98"/>
      <c r="C25" s="98"/>
      <c r="D25" s="98"/>
      <c r="E25" s="98"/>
      <c r="F25" s="98"/>
      <c r="G25" s="98"/>
      <c r="H25" s="98"/>
      <c r="I25" s="98"/>
      <c r="J25" s="12"/>
      <c r="K25" s="12"/>
      <c r="L25" s="12"/>
      <c r="M25" s="12"/>
      <c r="N25" s="12"/>
      <c r="O25" s="12"/>
      <c r="P25" s="12"/>
      <c r="Q25" s="12"/>
      <c r="R25" s="12"/>
      <c r="S25" s="12"/>
      <c r="T25" s="12"/>
      <c r="U25" s="12"/>
      <c r="V25" s="12"/>
      <c r="W25" s="12"/>
      <c r="X25" s="12"/>
      <c r="Y25" s="12"/>
      <c r="Z25" s="12"/>
      <c r="AA25" s="12"/>
      <c r="AB25" s="12"/>
      <c r="AC25" s="12"/>
      <c r="AD25" s="12"/>
      <c r="AE25" s="12"/>
      <c r="AF25" s="12"/>
      <c r="AG25" s="12"/>
      <c r="AH25" s="12"/>
      <c r="AI25" s="12"/>
      <c r="AJ25" s="12"/>
      <c r="AK25" s="12"/>
      <c r="AL25" s="12"/>
      <c r="AM25" s="12"/>
    </row>
    <row r="26" spans="2:39" x14ac:dyDescent="0.2">
      <c r="B26" s="98"/>
      <c r="C26" s="98"/>
      <c r="D26" s="98"/>
      <c r="E26" s="98"/>
      <c r="F26" s="98"/>
      <c r="G26" s="98"/>
      <c r="H26" s="98"/>
      <c r="I26" s="98"/>
      <c r="J26" s="12"/>
      <c r="K26" s="12"/>
      <c r="L26" s="12"/>
      <c r="M26" s="12"/>
      <c r="N26" s="12"/>
      <c r="O26" s="12"/>
      <c r="P26" s="12"/>
      <c r="Q26" s="12"/>
      <c r="R26" s="12"/>
      <c r="S26" s="12"/>
      <c r="T26" s="12"/>
      <c r="U26" s="12"/>
      <c r="V26" s="12"/>
      <c r="W26" s="12"/>
      <c r="X26" s="12"/>
      <c r="Y26" s="12"/>
      <c r="Z26" s="12"/>
      <c r="AA26" s="12"/>
      <c r="AB26" s="12"/>
      <c r="AC26" s="12"/>
      <c r="AD26" s="12"/>
      <c r="AE26" s="12"/>
      <c r="AF26" s="12"/>
      <c r="AG26" s="12"/>
      <c r="AH26" s="12"/>
      <c r="AI26" s="12"/>
      <c r="AJ26" s="12"/>
      <c r="AK26" s="12"/>
      <c r="AL26" s="12"/>
      <c r="AM26" s="12"/>
    </row>
    <row r="27" spans="2:39" x14ac:dyDescent="0.2">
      <c r="B27" s="98"/>
      <c r="C27" s="98"/>
      <c r="D27" s="98"/>
      <c r="E27" s="98"/>
      <c r="F27" s="98"/>
      <c r="G27" s="98"/>
      <c r="H27" s="98"/>
      <c r="I27" s="98"/>
      <c r="J27" s="12"/>
      <c r="K27" s="12"/>
      <c r="L27" s="12"/>
      <c r="M27" s="12"/>
      <c r="N27" s="12"/>
      <c r="O27" s="12"/>
      <c r="P27" s="12"/>
      <c r="Q27" s="12"/>
      <c r="R27" s="12"/>
      <c r="S27" s="12"/>
      <c r="T27" s="12"/>
      <c r="U27" s="12"/>
      <c r="V27" s="12"/>
      <c r="W27" s="12"/>
      <c r="X27" s="12"/>
      <c r="Y27" s="12"/>
      <c r="Z27" s="12"/>
      <c r="AA27" s="12"/>
      <c r="AB27" s="12"/>
      <c r="AC27" s="12"/>
      <c r="AD27" s="12"/>
      <c r="AE27" s="12"/>
      <c r="AF27" s="12"/>
      <c r="AG27" s="12"/>
      <c r="AH27" s="12"/>
      <c r="AI27" s="12"/>
      <c r="AJ27" s="12"/>
      <c r="AK27" s="12"/>
      <c r="AL27" s="12"/>
      <c r="AM27" s="12"/>
    </row>
    <row r="28" spans="2:39" x14ac:dyDescent="0.2">
      <c r="B28" s="98"/>
      <c r="C28" s="98"/>
      <c r="D28" s="98"/>
      <c r="E28" s="98"/>
      <c r="F28" s="98"/>
      <c r="G28" s="98"/>
      <c r="H28" s="98"/>
      <c r="I28" s="98"/>
      <c r="J28" s="12"/>
      <c r="K28" s="12"/>
      <c r="L28" s="12"/>
      <c r="M28" s="12"/>
      <c r="N28" s="12"/>
      <c r="O28" s="12"/>
      <c r="P28" s="12"/>
      <c r="Q28" s="12"/>
      <c r="R28" s="12"/>
      <c r="S28" s="12"/>
      <c r="T28" s="12"/>
      <c r="U28" s="12"/>
      <c r="V28" s="12"/>
      <c r="W28" s="12"/>
      <c r="X28" s="12"/>
      <c r="Y28" s="12"/>
      <c r="Z28" s="12"/>
      <c r="AA28" s="12"/>
      <c r="AB28" s="12"/>
      <c r="AC28" s="12"/>
      <c r="AD28" s="12"/>
      <c r="AE28" s="12"/>
      <c r="AF28" s="12"/>
      <c r="AG28" s="12"/>
      <c r="AH28" s="12"/>
      <c r="AI28" s="12"/>
      <c r="AJ28" s="12"/>
      <c r="AK28" s="12"/>
      <c r="AL28" s="12"/>
      <c r="AM28" s="12"/>
    </row>
    <row r="29" spans="2:39" x14ac:dyDescent="0.2">
      <c r="B29" s="98"/>
      <c r="C29" s="98"/>
      <c r="D29" s="98"/>
      <c r="E29" s="98"/>
      <c r="F29" s="98"/>
      <c r="G29" s="98"/>
      <c r="H29" s="98"/>
      <c r="I29" s="98"/>
      <c r="J29" s="12"/>
      <c r="K29" s="12"/>
      <c r="L29" s="12"/>
      <c r="M29" s="12"/>
      <c r="N29" s="12"/>
      <c r="O29" s="12"/>
      <c r="P29" s="12"/>
      <c r="Q29" s="12"/>
      <c r="R29" s="12"/>
      <c r="S29" s="12"/>
      <c r="T29" s="12"/>
      <c r="U29" s="12"/>
      <c r="V29" s="12"/>
      <c r="W29" s="12"/>
      <c r="X29" s="12"/>
      <c r="Y29" s="12"/>
      <c r="Z29" s="12"/>
      <c r="AA29" s="12"/>
      <c r="AB29" s="12"/>
      <c r="AC29" s="12"/>
      <c r="AD29" s="12"/>
      <c r="AE29" s="12"/>
      <c r="AF29" s="12"/>
      <c r="AG29" s="12"/>
      <c r="AH29" s="12"/>
      <c r="AI29" s="12"/>
      <c r="AJ29" s="12"/>
      <c r="AK29" s="12"/>
      <c r="AL29" s="12"/>
      <c r="AM29" s="12"/>
    </row>
    <row r="30" spans="2:39" x14ac:dyDescent="0.2">
      <c r="B30" s="98"/>
      <c r="C30" s="98"/>
      <c r="D30" s="98"/>
      <c r="E30" s="98"/>
      <c r="F30" s="98"/>
      <c r="G30" s="98"/>
      <c r="H30" s="98"/>
      <c r="I30" s="98"/>
      <c r="J30" s="12"/>
      <c r="K30" s="12"/>
      <c r="L30" s="12"/>
      <c r="M30" s="12"/>
      <c r="N30" s="12"/>
      <c r="O30" s="12"/>
      <c r="P30" s="12"/>
      <c r="Q30" s="12"/>
      <c r="R30" s="12"/>
      <c r="S30" s="12"/>
      <c r="T30" s="12"/>
      <c r="U30" s="12"/>
      <c r="V30" s="12"/>
      <c r="W30" s="12"/>
      <c r="X30" s="12"/>
      <c r="Y30" s="12"/>
      <c r="Z30" s="12"/>
      <c r="AA30" s="12"/>
      <c r="AB30" s="12"/>
      <c r="AC30" s="12"/>
      <c r="AD30" s="12"/>
      <c r="AE30" s="12"/>
      <c r="AF30" s="12"/>
      <c r="AG30" s="12"/>
      <c r="AH30" s="12"/>
      <c r="AI30" s="12"/>
      <c r="AJ30" s="12"/>
      <c r="AK30" s="12"/>
      <c r="AL30" s="12"/>
      <c r="AM30" s="12"/>
    </row>
    <row r="31" spans="2:39" x14ac:dyDescent="0.2">
      <c r="B31" s="98"/>
      <c r="C31" s="98"/>
      <c r="D31" s="98"/>
      <c r="E31" s="98"/>
      <c r="F31" s="98"/>
      <c r="G31" s="98"/>
      <c r="H31" s="98"/>
      <c r="I31" s="98"/>
      <c r="J31" s="12"/>
      <c r="K31" s="12"/>
      <c r="L31" s="12"/>
      <c r="M31" s="12"/>
      <c r="N31" s="12"/>
      <c r="O31" s="12"/>
      <c r="P31" s="12"/>
      <c r="Q31" s="12"/>
      <c r="R31" s="12"/>
      <c r="S31" s="12"/>
      <c r="T31" s="12"/>
      <c r="U31" s="12"/>
      <c r="V31" s="12"/>
      <c r="W31" s="12"/>
      <c r="X31" s="12"/>
      <c r="Y31" s="12"/>
      <c r="Z31" s="12"/>
      <c r="AA31" s="12"/>
      <c r="AB31" s="12"/>
      <c r="AC31" s="12"/>
      <c r="AD31" s="12"/>
      <c r="AE31" s="12"/>
      <c r="AF31" s="12"/>
      <c r="AG31" s="12"/>
      <c r="AH31" s="12"/>
      <c r="AI31" s="12"/>
      <c r="AJ31" s="12"/>
      <c r="AK31" s="12"/>
      <c r="AL31" s="12"/>
      <c r="AM31" s="12"/>
    </row>
    <row r="32" spans="2:39" x14ac:dyDescent="0.2">
      <c r="B32" s="98"/>
      <c r="C32" s="98"/>
      <c r="D32" s="98"/>
      <c r="E32" s="98"/>
      <c r="F32" s="98"/>
      <c r="G32" s="98"/>
      <c r="H32" s="98"/>
      <c r="I32" s="98"/>
      <c r="J32" s="12"/>
      <c r="K32" s="12"/>
      <c r="L32" s="12"/>
      <c r="M32" s="12"/>
      <c r="N32" s="12"/>
      <c r="O32" s="12"/>
      <c r="P32" s="12"/>
      <c r="Q32" s="12"/>
      <c r="R32" s="12"/>
      <c r="S32" s="12"/>
      <c r="T32" s="12"/>
      <c r="U32" s="12"/>
      <c r="V32" s="12"/>
      <c r="W32" s="12"/>
      <c r="X32" s="12"/>
      <c r="Y32" s="12"/>
      <c r="Z32" s="12"/>
      <c r="AA32" s="12"/>
      <c r="AB32" s="12"/>
      <c r="AC32" s="12"/>
      <c r="AD32" s="12"/>
      <c r="AE32" s="12"/>
      <c r="AF32" s="12"/>
      <c r="AG32" s="12"/>
      <c r="AH32" s="12"/>
      <c r="AI32" s="12"/>
      <c r="AJ32" s="12"/>
      <c r="AK32" s="12"/>
      <c r="AL32" s="12"/>
      <c r="AM32" s="12"/>
    </row>
    <row r="33" spans="2:39" x14ac:dyDescent="0.2">
      <c r="B33" s="98"/>
      <c r="C33" s="98"/>
      <c r="D33" s="98"/>
      <c r="E33" s="98"/>
      <c r="F33" s="98"/>
      <c r="G33" s="98"/>
      <c r="H33" s="98"/>
      <c r="I33" s="98"/>
      <c r="J33" s="12"/>
      <c r="K33" s="12"/>
      <c r="L33" s="12"/>
      <c r="M33" s="12"/>
      <c r="N33" s="12"/>
      <c r="O33" s="12"/>
      <c r="P33" s="12"/>
      <c r="Q33" s="12"/>
      <c r="R33" s="12"/>
      <c r="S33" s="12"/>
      <c r="T33" s="12"/>
      <c r="U33" s="12"/>
      <c r="V33" s="12"/>
      <c r="W33" s="12"/>
      <c r="X33" s="12"/>
      <c r="Y33" s="12"/>
      <c r="Z33" s="12"/>
      <c r="AA33" s="12"/>
      <c r="AB33" s="12"/>
      <c r="AC33" s="12"/>
      <c r="AD33" s="12"/>
      <c r="AE33" s="12"/>
      <c r="AF33" s="12"/>
      <c r="AG33" s="12"/>
      <c r="AH33" s="12"/>
      <c r="AI33" s="12"/>
      <c r="AJ33" s="12"/>
      <c r="AK33" s="12"/>
      <c r="AL33" s="12"/>
      <c r="AM33" s="12"/>
    </row>
    <row r="34" spans="2:39" x14ac:dyDescent="0.2">
      <c r="B34" s="98"/>
      <c r="C34" s="98"/>
      <c r="D34" s="98"/>
      <c r="E34" s="98"/>
      <c r="F34" s="98"/>
      <c r="G34" s="98"/>
      <c r="H34" s="98"/>
      <c r="I34" s="98"/>
      <c r="J34" s="12"/>
      <c r="K34" s="12"/>
      <c r="L34" s="12"/>
      <c r="M34" s="12"/>
      <c r="N34" s="12"/>
      <c r="O34" s="12"/>
      <c r="P34" s="12"/>
      <c r="Q34" s="12"/>
      <c r="R34" s="12"/>
      <c r="S34" s="12"/>
      <c r="T34" s="12"/>
      <c r="U34" s="12"/>
      <c r="V34" s="12"/>
      <c r="W34" s="12"/>
      <c r="X34" s="12"/>
      <c r="Y34" s="12"/>
      <c r="Z34" s="12"/>
      <c r="AA34" s="12"/>
      <c r="AB34" s="12"/>
      <c r="AC34" s="12"/>
      <c r="AD34" s="12"/>
      <c r="AE34" s="12"/>
      <c r="AF34" s="12"/>
      <c r="AG34" s="12"/>
      <c r="AH34" s="12"/>
      <c r="AI34" s="12"/>
      <c r="AJ34" s="12"/>
      <c r="AK34" s="12"/>
      <c r="AL34" s="12"/>
      <c r="AM34" s="12"/>
    </row>
    <row r="35" spans="2:39" x14ac:dyDescent="0.2">
      <c r="B35" s="12"/>
      <c r="C35" s="12"/>
      <c r="D35" s="12"/>
      <c r="E35" s="12"/>
      <c r="F35" s="12"/>
      <c r="G35" s="12"/>
      <c r="H35" s="12"/>
      <c r="I35" s="12"/>
      <c r="J35" s="12"/>
      <c r="K35" s="12"/>
      <c r="L35" s="12"/>
      <c r="M35" s="12"/>
      <c r="N35" s="12"/>
      <c r="O35" s="12"/>
      <c r="P35" s="12"/>
      <c r="Q35" s="12"/>
      <c r="R35" s="12"/>
      <c r="S35" s="12"/>
      <c r="T35" s="12"/>
      <c r="U35" s="12"/>
      <c r="V35" s="12"/>
      <c r="W35" s="12"/>
      <c r="X35" s="12"/>
      <c r="Y35" s="12"/>
      <c r="Z35" s="12"/>
      <c r="AA35" s="12"/>
      <c r="AB35" s="12"/>
      <c r="AC35" s="12"/>
      <c r="AD35" s="12"/>
      <c r="AE35" s="12"/>
      <c r="AF35" s="12"/>
      <c r="AG35" s="12"/>
      <c r="AH35" s="12"/>
      <c r="AI35" s="12"/>
      <c r="AJ35" s="12"/>
      <c r="AK35" s="12"/>
      <c r="AL35" s="12"/>
      <c r="AM35" s="12"/>
    </row>
    <row r="36" spans="2:39" x14ac:dyDescent="0.2">
      <c r="B36" s="12"/>
      <c r="C36" s="12"/>
      <c r="D36" s="12"/>
      <c r="E36" s="12"/>
      <c r="F36" s="12"/>
      <c r="G36" s="12"/>
      <c r="H36" s="12"/>
      <c r="I36" s="12"/>
      <c r="J36" s="12"/>
      <c r="K36" s="12"/>
      <c r="L36" s="12"/>
      <c r="M36" s="12"/>
      <c r="N36" s="12"/>
      <c r="O36" s="12"/>
      <c r="P36" s="12"/>
      <c r="Q36" s="12"/>
      <c r="R36" s="12"/>
      <c r="S36" s="12"/>
      <c r="T36" s="12"/>
      <c r="U36" s="12"/>
      <c r="V36" s="12"/>
      <c r="W36" s="12"/>
      <c r="X36" s="12"/>
      <c r="Y36" s="12"/>
      <c r="Z36" s="12"/>
      <c r="AA36" s="12"/>
      <c r="AB36" s="12"/>
      <c r="AC36" s="12"/>
      <c r="AD36" s="12"/>
      <c r="AE36" s="12"/>
      <c r="AF36" s="12"/>
      <c r="AG36" s="12"/>
      <c r="AH36" s="12"/>
      <c r="AI36" s="12"/>
      <c r="AJ36" s="12"/>
      <c r="AK36" s="12"/>
      <c r="AL36" s="12"/>
      <c r="AM36" s="12"/>
    </row>
    <row r="37" spans="2:39" x14ac:dyDescent="0.2">
      <c r="B37" s="12"/>
      <c r="C37" s="12"/>
      <c r="D37" s="12"/>
      <c r="E37" s="12"/>
      <c r="F37" s="12"/>
      <c r="G37" s="12"/>
      <c r="H37" s="12"/>
      <c r="I37" s="12"/>
      <c r="J37" s="12"/>
      <c r="K37" s="12"/>
      <c r="L37" s="12"/>
      <c r="M37" s="12"/>
      <c r="N37" s="12"/>
      <c r="O37" s="12"/>
      <c r="P37" s="12"/>
      <c r="Q37" s="12"/>
      <c r="R37" s="12"/>
      <c r="S37" s="12"/>
      <c r="T37" s="12"/>
      <c r="U37" s="12"/>
      <c r="V37" s="12"/>
      <c r="W37" s="12"/>
      <c r="X37" s="12"/>
      <c r="Y37" s="12"/>
      <c r="Z37" s="12"/>
      <c r="AA37" s="12"/>
      <c r="AB37" s="12"/>
      <c r="AC37" s="12"/>
      <c r="AD37" s="12"/>
      <c r="AE37" s="12"/>
      <c r="AF37" s="12"/>
      <c r="AG37" s="12"/>
      <c r="AH37" s="12"/>
      <c r="AI37" s="12"/>
      <c r="AJ37" s="12"/>
      <c r="AK37" s="12"/>
      <c r="AL37" s="12"/>
      <c r="AM37" s="12"/>
    </row>
    <row r="38" spans="2:39" x14ac:dyDescent="0.2">
      <c r="B38" s="12"/>
      <c r="C38" s="12"/>
      <c r="D38" s="12"/>
      <c r="E38" s="12"/>
      <c r="F38" s="12"/>
      <c r="G38" s="12"/>
      <c r="H38" s="12"/>
      <c r="I38" s="12"/>
      <c r="J38" s="12"/>
      <c r="K38" s="12"/>
      <c r="L38" s="12"/>
      <c r="M38" s="12"/>
      <c r="N38" s="12"/>
      <c r="O38" s="12"/>
      <c r="P38" s="12"/>
      <c r="Q38" s="12"/>
      <c r="R38" s="12"/>
      <c r="S38" s="12"/>
      <c r="T38" s="12"/>
      <c r="U38" s="12"/>
      <c r="V38" s="12"/>
      <c r="W38" s="12"/>
      <c r="X38" s="12"/>
      <c r="Y38" s="12"/>
      <c r="Z38" s="12"/>
      <c r="AA38" s="12"/>
      <c r="AB38" s="12"/>
      <c r="AC38" s="12"/>
      <c r="AD38" s="12"/>
      <c r="AE38" s="12"/>
      <c r="AF38" s="12"/>
      <c r="AG38" s="12"/>
      <c r="AH38" s="12"/>
      <c r="AI38" s="12"/>
      <c r="AJ38" s="12"/>
      <c r="AK38" s="12"/>
      <c r="AL38" s="12"/>
      <c r="AM38" s="12"/>
    </row>
    <row r="39" spans="2:39" x14ac:dyDescent="0.2">
      <c r="B39" s="12"/>
      <c r="C39" s="12"/>
      <c r="D39" s="12"/>
      <c r="E39" s="12"/>
      <c r="F39" s="12"/>
      <c r="G39" s="12"/>
      <c r="H39" s="12"/>
      <c r="I39" s="12"/>
      <c r="J39" s="12"/>
      <c r="K39" s="12"/>
      <c r="L39" s="12"/>
      <c r="M39" s="12"/>
      <c r="N39" s="12"/>
      <c r="O39" s="12"/>
      <c r="P39" s="12"/>
      <c r="Q39" s="12"/>
      <c r="R39" s="12"/>
      <c r="S39" s="12"/>
      <c r="T39" s="12"/>
      <c r="U39" s="12"/>
      <c r="V39" s="12"/>
      <c r="W39" s="12"/>
      <c r="X39" s="12"/>
      <c r="Y39" s="12"/>
      <c r="Z39" s="12"/>
      <c r="AA39" s="12"/>
      <c r="AB39" s="12"/>
      <c r="AC39" s="12"/>
      <c r="AD39" s="12"/>
      <c r="AE39" s="12"/>
      <c r="AF39" s="12"/>
      <c r="AG39" s="12"/>
      <c r="AH39" s="12"/>
      <c r="AI39" s="12"/>
      <c r="AJ39" s="12"/>
      <c r="AK39" s="12"/>
      <c r="AL39" s="12"/>
      <c r="AM39" s="12"/>
    </row>
    <row r="40" spans="2:39" x14ac:dyDescent="0.2">
      <c r="B40" s="12"/>
      <c r="C40" s="12"/>
      <c r="D40" s="12"/>
      <c r="E40" s="12"/>
      <c r="F40" s="12"/>
      <c r="G40" s="12"/>
      <c r="H40" s="12"/>
      <c r="I40" s="12"/>
      <c r="J40" s="12"/>
      <c r="K40" s="12"/>
      <c r="L40" s="12"/>
      <c r="M40" s="12"/>
      <c r="N40" s="12"/>
      <c r="O40" s="12"/>
      <c r="P40" s="12"/>
      <c r="Q40" s="12"/>
      <c r="R40" s="12"/>
      <c r="S40" s="12"/>
      <c r="T40" s="12"/>
      <c r="U40" s="12"/>
      <c r="V40" s="12"/>
      <c r="W40" s="12"/>
      <c r="X40" s="12"/>
      <c r="Y40" s="12"/>
      <c r="Z40" s="12"/>
      <c r="AA40" s="12"/>
      <c r="AB40" s="12"/>
      <c r="AC40" s="12"/>
      <c r="AD40" s="12"/>
      <c r="AE40" s="12"/>
      <c r="AF40" s="12"/>
      <c r="AG40" s="12"/>
      <c r="AH40" s="12"/>
      <c r="AI40" s="12"/>
      <c r="AJ40" s="12"/>
      <c r="AK40" s="12"/>
      <c r="AL40" s="12"/>
      <c r="AM40" s="12"/>
    </row>
    <row r="41" spans="2:39" x14ac:dyDescent="0.2">
      <c r="B41" s="12"/>
      <c r="C41" s="12"/>
      <c r="D41" s="12"/>
      <c r="E41" s="12"/>
      <c r="F41" s="12"/>
      <c r="G41" s="12"/>
      <c r="H41" s="12"/>
      <c r="I41" s="12"/>
      <c r="J41" s="12"/>
      <c r="K41" s="12"/>
      <c r="L41" s="12"/>
      <c r="M41" s="12"/>
      <c r="N41" s="12"/>
      <c r="O41" s="12"/>
      <c r="P41" s="12"/>
      <c r="Q41" s="12"/>
      <c r="R41" s="12"/>
      <c r="S41" s="12"/>
      <c r="T41" s="12"/>
      <c r="U41" s="12"/>
      <c r="V41" s="12"/>
      <c r="W41" s="12"/>
      <c r="X41" s="12"/>
      <c r="Y41" s="12"/>
      <c r="Z41" s="12"/>
      <c r="AA41" s="12"/>
      <c r="AB41" s="12"/>
      <c r="AC41" s="12"/>
      <c r="AD41" s="12"/>
      <c r="AE41" s="12"/>
      <c r="AF41" s="12"/>
      <c r="AG41" s="12"/>
      <c r="AH41" s="12"/>
      <c r="AI41" s="12"/>
      <c r="AJ41" s="12"/>
      <c r="AK41" s="12"/>
      <c r="AL41" s="12"/>
      <c r="AM41" s="12"/>
    </row>
    <row r="42" spans="2:39" x14ac:dyDescent="0.2">
      <c r="B42" s="12"/>
      <c r="C42" s="12"/>
      <c r="D42" s="12"/>
      <c r="E42" s="12"/>
      <c r="F42" s="12"/>
      <c r="G42" s="12"/>
      <c r="H42" s="12"/>
      <c r="I42" s="12"/>
      <c r="J42" s="12"/>
      <c r="K42" s="12"/>
      <c r="L42" s="12"/>
      <c r="M42" s="12"/>
      <c r="N42" s="12"/>
      <c r="O42" s="12"/>
      <c r="P42" s="12"/>
      <c r="Q42" s="12"/>
      <c r="R42" s="12"/>
      <c r="S42" s="12"/>
      <c r="T42" s="12"/>
      <c r="U42" s="12"/>
      <c r="V42" s="12"/>
      <c r="W42" s="12"/>
      <c r="X42" s="12"/>
      <c r="Y42" s="12"/>
      <c r="Z42" s="12"/>
      <c r="AA42" s="12"/>
      <c r="AB42" s="12"/>
      <c r="AC42" s="12"/>
      <c r="AD42" s="12"/>
      <c r="AE42" s="12"/>
      <c r="AF42" s="12"/>
      <c r="AG42" s="12"/>
      <c r="AH42" s="12"/>
      <c r="AI42" s="12"/>
      <c r="AJ42" s="12"/>
      <c r="AK42" s="12"/>
      <c r="AL42" s="12"/>
      <c r="AM42" s="12"/>
    </row>
    <row r="43" spans="2:39" x14ac:dyDescent="0.2">
      <c r="B43" s="12"/>
      <c r="C43" s="12"/>
      <c r="D43" s="12"/>
      <c r="E43" s="12"/>
      <c r="F43" s="12"/>
      <c r="G43" s="12"/>
      <c r="H43" s="12"/>
      <c r="I43" s="12"/>
      <c r="J43" s="12"/>
      <c r="K43" s="12"/>
      <c r="L43" s="12"/>
      <c r="M43" s="12"/>
      <c r="N43" s="12"/>
      <c r="O43" s="12"/>
      <c r="P43" s="12"/>
      <c r="Q43" s="12"/>
      <c r="R43" s="12"/>
      <c r="S43" s="12"/>
      <c r="T43" s="12"/>
      <c r="U43" s="12"/>
      <c r="V43" s="12"/>
      <c r="W43" s="12"/>
      <c r="X43" s="12"/>
      <c r="Y43" s="12"/>
      <c r="Z43" s="12"/>
      <c r="AA43" s="12"/>
      <c r="AB43" s="12"/>
      <c r="AC43" s="12"/>
      <c r="AD43" s="12"/>
      <c r="AE43" s="12"/>
      <c r="AF43" s="12"/>
      <c r="AG43" s="12"/>
      <c r="AH43" s="12"/>
      <c r="AI43" s="12"/>
      <c r="AJ43" s="12"/>
      <c r="AK43" s="12"/>
      <c r="AL43" s="12"/>
      <c r="AM43" s="12"/>
    </row>
    <row r="44" spans="2:39" x14ac:dyDescent="0.2">
      <c r="B44" s="12"/>
      <c r="C44" s="12"/>
      <c r="D44" s="12"/>
      <c r="E44" s="12"/>
      <c r="F44" s="12"/>
      <c r="G44" s="12"/>
      <c r="H44" s="12"/>
      <c r="I44" s="12"/>
      <c r="J44" s="12"/>
      <c r="K44" s="12"/>
      <c r="L44" s="12"/>
      <c r="M44" s="12"/>
      <c r="N44" s="12"/>
      <c r="O44" s="12"/>
      <c r="P44" s="12"/>
      <c r="Q44" s="12"/>
      <c r="R44" s="12"/>
      <c r="S44" s="12"/>
      <c r="T44" s="12"/>
      <c r="U44" s="12"/>
      <c r="V44" s="12"/>
      <c r="W44" s="12"/>
      <c r="X44" s="12"/>
      <c r="Y44" s="12"/>
      <c r="Z44" s="12"/>
      <c r="AA44" s="12"/>
      <c r="AB44" s="12"/>
      <c r="AC44" s="12"/>
      <c r="AD44" s="12"/>
      <c r="AE44" s="12"/>
      <c r="AF44" s="12"/>
      <c r="AG44" s="12"/>
      <c r="AH44" s="12"/>
      <c r="AI44" s="12"/>
      <c r="AJ44" s="12"/>
      <c r="AK44" s="12"/>
      <c r="AL44" s="12"/>
      <c r="AM44" s="12"/>
    </row>
    <row r="45" spans="2:39" x14ac:dyDescent="0.2">
      <c r="B45" s="12"/>
      <c r="C45" s="12"/>
      <c r="D45" s="12"/>
      <c r="E45" s="12"/>
      <c r="F45" s="12"/>
      <c r="G45" s="12"/>
      <c r="H45" s="12"/>
      <c r="I45" s="12"/>
      <c r="J45" s="12"/>
      <c r="K45" s="12"/>
      <c r="L45" s="12"/>
      <c r="M45" s="12"/>
      <c r="N45" s="12"/>
      <c r="O45" s="12"/>
      <c r="P45" s="12"/>
      <c r="Q45" s="12"/>
      <c r="R45" s="12"/>
      <c r="S45" s="12"/>
      <c r="T45" s="12"/>
      <c r="U45" s="12"/>
      <c r="V45" s="12"/>
      <c r="W45" s="12"/>
      <c r="X45" s="12"/>
      <c r="Y45" s="12"/>
      <c r="Z45" s="12"/>
      <c r="AA45" s="12"/>
      <c r="AB45" s="12"/>
      <c r="AC45" s="12"/>
      <c r="AD45" s="12"/>
      <c r="AE45" s="12"/>
      <c r="AF45" s="12"/>
      <c r="AG45" s="12"/>
      <c r="AH45" s="12"/>
      <c r="AI45" s="12"/>
      <c r="AJ45" s="12"/>
      <c r="AK45" s="12"/>
      <c r="AL45" s="12"/>
      <c r="AM45" s="12"/>
    </row>
    <row r="46" spans="2:39" x14ac:dyDescent="0.2">
      <c r="B46" s="12"/>
      <c r="C46" s="12"/>
      <c r="D46" s="12"/>
      <c r="E46" s="12"/>
      <c r="F46" s="12"/>
      <c r="G46" s="12"/>
      <c r="H46" s="12"/>
      <c r="I46" s="12"/>
      <c r="J46" s="12"/>
      <c r="K46" s="12"/>
      <c r="L46" s="12"/>
      <c r="M46" s="12"/>
      <c r="N46" s="12"/>
      <c r="O46" s="12"/>
      <c r="P46" s="12"/>
      <c r="Q46" s="12"/>
      <c r="R46" s="12"/>
      <c r="S46" s="12"/>
      <c r="T46" s="12"/>
      <c r="U46" s="12"/>
      <c r="V46" s="12"/>
      <c r="W46" s="12"/>
      <c r="X46" s="12"/>
      <c r="Y46" s="12"/>
      <c r="Z46" s="12"/>
      <c r="AA46" s="12"/>
      <c r="AB46" s="12"/>
      <c r="AC46" s="12"/>
      <c r="AD46" s="12"/>
      <c r="AE46" s="12"/>
      <c r="AF46" s="12"/>
      <c r="AG46" s="12"/>
      <c r="AH46" s="12"/>
      <c r="AI46" s="12"/>
      <c r="AJ46" s="12"/>
      <c r="AK46" s="12"/>
      <c r="AL46" s="12"/>
      <c r="AM46" s="12"/>
    </row>
  </sheetData>
  <mergeCells count="10">
    <mergeCell ref="Z1:AA1"/>
    <mergeCell ref="AB1:AC1"/>
    <mergeCell ref="AD1:AE1"/>
    <mergeCell ref="AF1:AG1"/>
    <mergeCell ref="N1:O1"/>
    <mergeCell ref="P1:Q1"/>
    <mergeCell ref="R1:S1"/>
    <mergeCell ref="T1:U1"/>
    <mergeCell ref="V1:W1"/>
    <mergeCell ref="X1:Y1"/>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filterMode="1"/>
  <dimension ref="A1:P86"/>
  <sheetViews>
    <sheetView workbookViewId="0">
      <selection activeCell="A60" sqref="A60"/>
    </sheetView>
  </sheetViews>
  <sheetFormatPr defaultRowHeight="12.75" x14ac:dyDescent="0.2"/>
  <cols>
    <col min="1" max="1" width="11.28515625" customWidth="1"/>
    <col min="2" max="2" width="13.85546875" customWidth="1"/>
    <col min="3" max="3" width="11.28515625" customWidth="1"/>
    <col min="4" max="4" width="13.5703125" customWidth="1"/>
    <col min="5" max="5" width="24.28515625" bestFit="1" customWidth="1"/>
    <col min="6" max="6" width="11.42578125" bestFit="1" customWidth="1"/>
    <col min="7" max="7" width="10.28515625" bestFit="1" customWidth="1"/>
    <col min="9" max="9" width="14.42578125" bestFit="1" customWidth="1"/>
    <col min="12" max="12" width="14.42578125" bestFit="1" customWidth="1"/>
    <col min="13" max="13" width="14.28515625" bestFit="1" customWidth="1"/>
    <col min="14" max="14" width="12.140625" bestFit="1" customWidth="1"/>
    <col min="15" max="15" width="21.85546875" bestFit="1" customWidth="1"/>
    <col min="16" max="16" width="10.5703125" bestFit="1" customWidth="1"/>
  </cols>
  <sheetData>
    <row r="1" spans="1:16" x14ac:dyDescent="0.2">
      <c r="A1" s="7" t="s">
        <v>3</v>
      </c>
      <c r="B1" s="9" t="s">
        <v>15</v>
      </c>
      <c r="C1" s="9" t="s">
        <v>14</v>
      </c>
      <c r="D1" s="9" t="s">
        <v>22</v>
      </c>
      <c r="E1" s="9" t="s">
        <v>16</v>
      </c>
      <c r="F1" s="9" t="s">
        <v>17</v>
      </c>
      <c r="G1" s="9" t="s">
        <v>18</v>
      </c>
      <c r="H1" s="17" t="s">
        <v>23</v>
      </c>
      <c r="I1" s="29" t="s">
        <v>66</v>
      </c>
      <c r="J1" s="9" t="s">
        <v>84</v>
      </c>
      <c r="K1" s="9" t="s">
        <v>68</v>
      </c>
      <c r="L1" s="9" t="s">
        <v>69</v>
      </c>
      <c r="M1" s="9" t="s">
        <v>85</v>
      </c>
      <c r="N1" s="9" t="s">
        <v>71</v>
      </c>
      <c r="O1" s="9" t="s">
        <v>86</v>
      </c>
      <c r="P1" s="9" t="s">
        <v>87</v>
      </c>
    </row>
    <row r="2" spans="1:16" x14ac:dyDescent="0.2">
      <c r="A2" s="2"/>
      <c r="B2" s="10">
        <v>640709001</v>
      </c>
      <c r="C2" s="11">
        <f>SUM(D6:D7)</f>
        <v>530.91</v>
      </c>
      <c r="D2" s="14">
        <f>SUM(A26:A59)+(I26)</f>
        <v>2528.3199999999997</v>
      </c>
      <c r="E2" s="26" t="str">
        <f>VLOOKUP(B2,INDEX!A5:V1819,4,FALSE)</f>
        <v>Client 1</v>
      </c>
      <c r="F2" s="26" t="str">
        <f>VLOOKUP(B2,INDEX!A5:V1819,2,FALSE)</f>
        <v>BE09</v>
      </c>
      <c r="G2" s="27">
        <f>VLOOKUP(B2,INDEX!A5:V1819,3,FALSE)</f>
        <v>163627</v>
      </c>
      <c r="H2" s="66" t="s">
        <v>35</v>
      </c>
      <c r="I2" s="12">
        <f>SUM(A79:A86)</f>
        <v>327.62</v>
      </c>
      <c r="J2" s="12">
        <f>SUM(D79:D86)</f>
        <v>230.61</v>
      </c>
      <c r="K2" s="26">
        <f>IF(H2="closed",D2-(C2+N2+O2),0)</f>
        <v>1806.8199999999997</v>
      </c>
      <c r="L2" s="26">
        <v>1401649</v>
      </c>
      <c r="M2" s="15">
        <f>I26</f>
        <v>1097.82</v>
      </c>
      <c r="N2" s="26">
        <v>53.09</v>
      </c>
      <c r="O2" s="26">
        <v>137.5</v>
      </c>
      <c r="P2" s="12">
        <f>IF(H2="closed",(K2+N2+O2)-(J2+I2),0)</f>
        <v>1439.1799999999996</v>
      </c>
    </row>
    <row r="3" spans="1:16" x14ac:dyDescent="0.2">
      <c r="A3" s="2"/>
      <c r="B3" s="4"/>
      <c r="C3" s="3"/>
      <c r="L3" s="12">
        <v>107243</v>
      </c>
    </row>
    <row r="4" spans="1:16" x14ac:dyDescent="0.2">
      <c r="A4" s="2"/>
    </row>
    <row r="5" spans="1:16" x14ac:dyDescent="0.2">
      <c r="A5" s="9" t="s">
        <v>12</v>
      </c>
      <c r="B5" s="9" t="s">
        <v>10</v>
      </c>
      <c r="C5" s="9" t="s">
        <v>11</v>
      </c>
      <c r="D5" s="19" t="s">
        <v>13</v>
      </c>
    </row>
    <row r="6" spans="1:16" hidden="1" x14ac:dyDescent="0.2">
      <c r="A6" s="12">
        <v>6091411702</v>
      </c>
      <c r="B6" s="12" t="s">
        <v>6</v>
      </c>
      <c r="C6" s="12" t="s">
        <v>8</v>
      </c>
      <c r="D6" s="10">
        <v>416.89</v>
      </c>
    </row>
    <row r="7" spans="1:16" hidden="1" x14ac:dyDescent="0.2">
      <c r="A7" s="12">
        <v>6091418826</v>
      </c>
      <c r="B7" s="12" t="s">
        <v>7</v>
      </c>
      <c r="C7" s="12" t="s">
        <v>9</v>
      </c>
      <c r="D7" s="10">
        <v>114.02</v>
      </c>
    </row>
    <row r="9" spans="1:16" hidden="1" x14ac:dyDescent="0.2"/>
    <row r="10" spans="1:16" hidden="1" x14ac:dyDescent="0.2"/>
    <row r="11" spans="1:16" hidden="1" x14ac:dyDescent="0.2"/>
    <row r="12" spans="1:16" hidden="1" x14ac:dyDescent="0.2"/>
    <row r="13" spans="1:16" hidden="1" x14ac:dyDescent="0.2"/>
    <row r="14" spans="1:16" hidden="1" x14ac:dyDescent="0.2"/>
    <row r="15" spans="1:16" hidden="1" x14ac:dyDescent="0.2"/>
    <row r="16" spans="1:16" hidden="1" x14ac:dyDescent="0.2"/>
    <row r="17" spans="1:9" hidden="1" x14ac:dyDescent="0.2"/>
    <row r="18" spans="1:9" hidden="1" x14ac:dyDescent="0.2"/>
    <row r="19" spans="1:9" hidden="1" x14ac:dyDescent="0.2"/>
    <row r="20" spans="1:9" hidden="1" x14ac:dyDescent="0.2"/>
    <row r="21" spans="1:9" hidden="1" x14ac:dyDescent="0.2"/>
    <row r="22" spans="1:9" hidden="1" x14ac:dyDescent="0.2"/>
    <row r="23" spans="1:9" x14ac:dyDescent="0.2">
      <c r="F23" s="65"/>
      <c r="G23" s="65"/>
    </row>
    <row r="24" spans="1:9" x14ac:dyDescent="0.2">
      <c r="A24" s="96" t="s">
        <v>88</v>
      </c>
      <c r="B24" s="97"/>
      <c r="F24" s="96" t="s">
        <v>34</v>
      </c>
      <c r="G24" s="97"/>
    </row>
    <row r="25" spans="1:9" x14ac:dyDescent="0.2">
      <c r="A25" s="9" t="s">
        <v>21</v>
      </c>
      <c r="B25" s="9" t="s">
        <v>19</v>
      </c>
      <c r="C25" s="8"/>
      <c r="D25" s="9" t="s">
        <v>90</v>
      </c>
      <c r="F25" s="9" t="s">
        <v>21</v>
      </c>
      <c r="G25" s="9" t="s">
        <v>19</v>
      </c>
      <c r="I25" s="9" t="s">
        <v>44</v>
      </c>
    </row>
    <row r="26" spans="1:9" x14ac:dyDescent="0.2">
      <c r="A26" s="12">
        <v>416.89</v>
      </c>
      <c r="B26" s="28">
        <v>41869</v>
      </c>
      <c r="D26" s="12">
        <f>SUM(A26:A40)</f>
        <v>1430.5</v>
      </c>
      <c r="F26" s="12">
        <v>1097.82</v>
      </c>
      <c r="G26" s="28">
        <v>42150</v>
      </c>
      <c r="I26" s="12">
        <f>SUM(F26:F58)</f>
        <v>1097.82</v>
      </c>
    </row>
    <row r="27" spans="1:9" x14ac:dyDescent="0.2">
      <c r="A27" s="30">
        <v>1013.61</v>
      </c>
      <c r="B27" s="28">
        <v>42017</v>
      </c>
      <c r="F27" s="12"/>
      <c r="G27" s="12"/>
    </row>
    <row r="28" spans="1:9" x14ac:dyDescent="0.2">
      <c r="A28" s="12"/>
      <c r="B28" s="12"/>
      <c r="F28" s="12"/>
      <c r="G28" s="12"/>
    </row>
    <row r="29" spans="1:9" x14ac:dyDescent="0.2">
      <c r="A29" s="12"/>
      <c r="B29" s="12"/>
      <c r="F29" s="12"/>
      <c r="G29" s="12"/>
    </row>
    <row r="30" spans="1:9" hidden="1" x14ac:dyDescent="0.2">
      <c r="F30" s="12"/>
      <c r="G30" s="12"/>
    </row>
    <row r="31" spans="1:9" hidden="1" x14ac:dyDescent="0.2">
      <c r="F31" s="12"/>
      <c r="G31" s="12"/>
    </row>
    <row r="32" spans="1:9" hidden="1" x14ac:dyDescent="0.2">
      <c r="F32" s="12"/>
      <c r="G32" s="12"/>
    </row>
    <row r="33" spans="6:7" hidden="1" x14ac:dyDescent="0.2">
      <c r="F33" s="12"/>
      <c r="G33" s="12"/>
    </row>
    <row r="34" spans="6:7" hidden="1" x14ac:dyDescent="0.2"/>
    <row r="35" spans="6:7" hidden="1" x14ac:dyDescent="0.2"/>
    <row r="36" spans="6:7" hidden="1" x14ac:dyDescent="0.2"/>
    <row r="37" spans="6:7" hidden="1" x14ac:dyDescent="0.2"/>
    <row r="38" spans="6:7" hidden="1" x14ac:dyDescent="0.2"/>
    <row r="39" spans="6:7" hidden="1" x14ac:dyDescent="0.2"/>
    <row r="40" spans="6:7" hidden="1" x14ac:dyDescent="0.2"/>
    <row r="41" spans="6:7" hidden="1" x14ac:dyDescent="0.2"/>
    <row r="42" spans="6:7" hidden="1" x14ac:dyDescent="0.2"/>
    <row r="43" spans="6:7" hidden="1" x14ac:dyDescent="0.2"/>
    <row r="44" spans="6:7" hidden="1" x14ac:dyDescent="0.2"/>
    <row r="45" spans="6:7" hidden="1" x14ac:dyDescent="0.2"/>
    <row r="46" spans="6:7" hidden="1" x14ac:dyDescent="0.2"/>
    <row r="47" spans="6:7" hidden="1" x14ac:dyDescent="0.2"/>
    <row r="48" spans="6:7" hidden="1" x14ac:dyDescent="0.2"/>
    <row r="49" spans="1:9" hidden="1" x14ac:dyDescent="0.2"/>
    <row r="50" spans="1:9" hidden="1" x14ac:dyDescent="0.2"/>
    <row r="51" spans="1:9" hidden="1" x14ac:dyDescent="0.2"/>
    <row r="52" spans="1:9" hidden="1" x14ac:dyDescent="0.2"/>
    <row r="53" spans="1:9" hidden="1" x14ac:dyDescent="0.2"/>
    <row r="54" spans="1:9" hidden="1" x14ac:dyDescent="0.2"/>
    <row r="55" spans="1:9" hidden="1" x14ac:dyDescent="0.2"/>
    <row r="56" spans="1:9" hidden="1" x14ac:dyDescent="0.2"/>
    <row r="57" spans="1:9" hidden="1" x14ac:dyDescent="0.2"/>
    <row r="58" spans="1:9" hidden="1" x14ac:dyDescent="0.2"/>
    <row r="59" spans="1:9" ht="13.5" thickBot="1" x14ac:dyDescent="0.25"/>
    <row r="60" spans="1:9" ht="13.5" thickBot="1" x14ac:dyDescent="0.25">
      <c r="A60" s="22" t="s">
        <v>20</v>
      </c>
      <c r="B60" s="24"/>
    </row>
    <row r="61" spans="1:9" x14ac:dyDescent="0.2">
      <c r="A61" s="87"/>
      <c r="B61" s="88"/>
      <c r="C61" s="88"/>
      <c r="D61" s="88"/>
      <c r="E61" s="88"/>
      <c r="F61" s="88"/>
      <c r="G61" s="88"/>
      <c r="H61" s="88"/>
      <c r="I61" s="89"/>
    </row>
    <row r="62" spans="1:9" x14ac:dyDescent="0.2">
      <c r="A62" s="90"/>
      <c r="B62" s="91"/>
      <c r="C62" s="91"/>
      <c r="D62" s="91"/>
      <c r="E62" s="91"/>
      <c r="F62" s="91"/>
      <c r="G62" s="91"/>
      <c r="H62" s="91"/>
      <c r="I62" s="92"/>
    </row>
    <row r="63" spans="1:9" x14ac:dyDescent="0.2">
      <c r="A63" s="90"/>
      <c r="B63" s="91"/>
      <c r="C63" s="91"/>
      <c r="D63" s="91"/>
      <c r="E63" s="91"/>
      <c r="F63" s="91"/>
      <c r="G63" s="91"/>
      <c r="H63" s="91"/>
      <c r="I63" s="92"/>
    </row>
    <row r="64" spans="1:9" x14ac:dyDescent="0.2">
      <c r="A64" s="90"/>
      <c r="B64" s="91"/>
      <c r="C64" s="91"/>
      <c r="D64" s="91"/>
      <c r="E64" s="91"/>
      <c r="F64" s="91"/>
      <c r="G64" s="91"/>
      <c r="H64" s="91"/>
      <c r="I64" s="92"/>
    </row>
    <row r="65" spans="1:9" x14ac:dyDescent="0.2">
      <c r="A65" s="90"/>
      <c r="B65" s="91"/>
      <c r="C65" s="91"/>
      <c r="D65" s="91"/>
      <c r="E65" s="91"/>
      <c r="F65" s="91"/>
      <c r="G65" s="91"/>
      <c r="H65" s="91"/>
      <c r="I65" s="92"/>
    </row>
    <row r="66" spans="1:9" x14ac:dyDescent="0.2">
      <c r="A66" s="90"/>
      <c r="B66" s="91"/>
      <c r="C66" s="91"/>
      <c r="D66" s="91"/>
      <c r="E66" s="91"/>
      <c r="F66" s="91"/>
      <c r="G66" s="91"/>
      <c r="H66" s="91"/>
      <c r="I66" s="92"/>
    </row>
    <row r="67" spans="1:9" x14ac:dyDescent="0.2">
      <c r="A67" s="90"/>
      <c r="B67" s="91"/>
      <c r="C67" s="91"/>
      <c r="D67" s="91"/>
      <c r="E67" s="91"/>
      <c r="F67" s="91"/>
      <c r="G67" s="91"/>
      <c r="H67" s="91"/>
      <c r="I67" s="92"/>
    </row>
    <row r="68" spans="1:9" ht="13.5" thickBot="1" x14ac:dyDescent="0.25">
      <c r="A68" s="93"/>
      <c r="B68" s="94"/>
      <c r="C68" s="94"/>
      <c r="D68" s="94"/>
      <c r="E68" s="94"/>
      <c r="F68" s="94"/>
      <c r="G68" s="94"/>
      <c r="H68" s="94"/>
      <c r="I68" s="95"/>
    </row>
    <row r="71" spans="1:9" hidden="1" x14ac:dyDescent="0.2"/>
    <row r="72" spans="1:9" hidden="1" x14ac:dyDescent="0.2"/>
    <row r="73" spans="1:9" hidden="1" x14ac:dyDescent="0.2"/>
    <row r="74" spans="1:9" hidden="1" x14ac:dyDescent="0.2"/>
    <row r="75" spans="1:9" hidden="1" x14ac:dyDescent="0.2"/>
    <row r="76" spans="1:9" hidden="1" x14ac:dyDescent="0.2"/>
    <row r="77" spans="1:9" x14ac:dyDescent="0.2">
      <c r="A77" s="65"/>
      <c r="B77" s="65"/>
      <c r="C77" s="65"/>
      <c r="D77" s="65"/>
      <c r="E77" s="65"/>
      <c r="F77" s="65"/>
    </row>
    <row r="78" spans="1:9" x14ac:dyDescent="0.2">
      <c r="A78" s="29" t="s">
        <v>92</v>
      </c>
      <c r="B78" s="9" t="s">
        <v>93</v>
      </c>
      <c r="C78" s="9" t="s">
        <v>94</v>
      </c>
      <c r="D78" s="29" t="s">
        <v>67</v>
      </c>
      <c r="E78" s="9" t="s">
        <v>93</v>
      </c>
      <c r="F78" s="9" t="s">
        <v>94</v>
      </c>
    </row>
    <row r="79" spans="1:9" x14ac:dyDescent="0.2">
      <c r="A79" s="12">
        <v>44.23</v>
      </c>
      <c r="B79" s="18" t="s">
        <v>42</v>
      </c>
      <c r="C79" s="28">
        <v>42012</v>
      </c>
      <c r="D79" s="12">
        <v>230.61</v>
      </c>
      <c r="E79" s="12">
        <v>150140</v>
      </c>
      <c r="F79" s="28">
        <v>42150</v>
      </c>
    </row>
    <row r="80" spans="1:9" x14ac:dyDescent="0.2">
      <c r="A80" s="12">
        <v>283.39</v>
      </c>
      <c r="B80" s="18" t="s">
        <v>43</v>
      </c>
      <c r="C80" s="28">
        <v>41897</v>
      </c>
      <c r="D80" s="12"/>
      <c r="E80" s="12"/>
      <c r="F80" s="12"/>
    </row>
    <row r="81" spans="1:6" x14ac:dyDescent="0.2">
      <c r="A81" s="12"/>
      <c r="B81" s="12"/>
      <c r="C81" s="12"/>
      <c r="D81" s="12"/>
      <c r="E81" s="12"/>
      <c r="F81" s="12"/>
    </row>
    <row r="82" spans="1:6" x14ac:dyDescent="0.2">
      <c r="A82" s="12"/>
      <c r="B82" s="12"/>
      <c r="C82" s="12"/>
      <c r="D82" s="12"/>
      <c r="E82" s="12"/>
      <c r="F82" s="12"/>
    </row>
    <row r="83" spans="1:6" x14ac:dyDescent="0.2">
      <c r="A83" s="12"/>
      <c r="B83" s="12"/>
      <c r="C83" s="12"/>
      <c r="D83" s="12"/>
      <c r="E83" s="12"/>
      <c r="F83" s="12"/>
    </row>
    <row r="84" spans="1:6" x14ac:dyDescent="0.2">
      <c r="A84" s="12"/>
      <c r="B84" s="12"/>
      <c r="C84" s="12"/>
      <c r="D84" s="12"/>
      <c r="E84" s="12"/>
      <c r="F84" s="12"/>
    </row>
    <row r="85" spans="1:6" x14ac:dyDescent="0.2">
      <c r="A85" s="12"/>
      <c r="B85" s="12"/>
      <c r="C85" s="12"/>
      <c r="D85" s="12"/>
      <c r="E85" s="12"/>
      <c r="F85" s="12"/>
    </row>
    <row r="86" spans="1:6" x14ac:dyDescent="0.2">
      <c r="A86" s="12"/>
      <c r="B86" s="12"/>
      <c r="C86" s="12"/>
      <c r="D86" s="12"/>
      <c r="E86" s="12"/>
      <c r="F86" s="12"/>
    </row>
  </sheetData>
  <autoFilter ref="A5:D7">
    <filterColumn colId="1">
      <filters>
        <filter val="BE47"/>
      </filters>
    </filterColumn>
  </autoFilter>
  <mergeCells count="3">
    <mergeCell ref="A61:I68"/>
    <mergeCell ref="F24:G24"/>
    <mergeCell ref="A24:B24"/>
  </mergeCells>
  <hyperlinks>
    <hyperlink ref="A1" location="INDEX!A1" display="INDEX"/>
  </hyperlink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Y87"/>
  <sheetViews>
    <sheetView workbookViewId="0">
      <selection activeCell="M62" sqref="M62"/>
    </sheetView>
  </sheetViews>
  <sheetFormatPr defaultRowHeight="12.75" x14ac:dyDescent="0.2"/>
  <cols>
    <col min="1" max="1" width="12.28515625" customWidth="1"/>
    <col min="2" max="3" width="10.28515625" bestFit="1" customWidth="1"/>
    <col min="4" max="4" width="24.28515625" bestFit="1" customWidth="1"/>
    <col min="5" max="5" width="11.28515625" bestFit="1" customWidth="1"/>
    <col min="6" max="6" width="11.7109375" bestFit="1" customWidth="1"/>
    <col min="9" max="9" width="14.42578125" bestFit="1" customWidth="1"/>
    <col min="12" max="12" width="11" bestFit="1" customWidth="1"/>
    <col min="13" max="13" width="14.28515625" bestFit="1" customWidth="1"/>
    <col min="15" max="15" width="21.85546875" bestFit="1" customWidth="1"/>
  </cols>
  <sheetData>
    <row r="1" spans="1:25" x14ac:dyDescent="0.2">
      <c r="A1" s="7" t="s">
        <v>3</v>
      </c>
      <c r="B1" s="9" t="s">
        <v>15</v>
      </c>
      <c r="C1" s="9" t="s">
        <v>14</v>
      </c>
      <c r="D1" s="9" t="s">
        <v>22</v>
      </c>
      <c r="E1" s="9" t="s">
        <v>16</v>
      </c>
      <c r="F1" s="9" t="s">
        <v>17</v>
      </c>
      <c r="G1" s="9" t="s">
        <v>18</v>
      </c>
      <c r="H1" s="17" t="s">
        <v>23</v>
      </c>
      <c r="I1" s="29" t="s">
        <v>66</v>
      </c>
      <c r="J1" s="9" t="s">
        <v>84</v>
      </c>
      <c r="K1" s="9" t="s">
        <v>68</v>
      </c>
      <c r="L1" s="9" t="s">
        <v>69</v>
      </c>
      <c r="M1" s="9" t="s">
        <v>85</v>
      </c>
      <c r="N1" s="9" t="s">
        <v>71</v>
      </c>
      <c r="O1" s="9" t="s">
        <v>86</v>
      </c>
      <c r="P1" s="9" t="s">
        <v>87</v>
      </c>
      <c r="Q1" s="111"/>
      <c r="R1" s="111"/>
      <c r="S1" s="111"/>
      <c r="T1" s="111"/>
      <c r="U1" s="111"/>
      <c r="V1" s="111"/>
      <c r="W1" s="111"/>
      <c r="X1" s="111"/>
      <c r="Y1" s="111"/>
    </row>
    <row r="2" spans="1:25" s="111" customFormat="1" x14ac:dyDescent="0.2">
      <c r="B2" s="103">
        <v>640709002</v>
      </c>
      <c r="C2" s="104">
        <f>SUM(D6:D9)</f>
        <v>143.76</v>
      </c>
      <c r="D2" s="104">
        <f>SUM(A26:A59)+(I26)</f>
        <v>143.46</v>
      </c>
      <c r="E2" s="105" t="str">
        <f>VLOOKUP(B2,INDEX!A5:V1819,4,FALSE)</f>
        <v>Client 2</v>
      </c>
      <c r="F2" s="105" t="str">
        <f>VLOOKUP(B2,INDEX!A5:V1819,2,FALSE)</f>
        <v>BE09</v>
      </c>
      <c r="G2" s="106">
        <f>VLOOKUP(B2,INDEX!A5:V1819,3,FALSE)</f>
        <v>165473</v>
      </c>
      <c r="H2" s="107" t="s">
        <v>35</v>
      </c>
      <c r="I2" s="105">
        <f>SUM(A79:A86)</f>
        <v>510</v>
      </c>
      <c r="J2" s="105">
        <f>SUM(D79:D86)</f>
        <v>1304</v>
      </c>
      <c r="K2" s="105">
        <f>IF(H2="closed",D2-(C2+N2+O2),0)</f>
        <v>-0.29999999999998295</v>
      </c>
      <c r="L2" s="105"/>
      <c r="M2" s="105">
        <f>I26</f>
        <v>0</v>
      </c>
      <c r="N2" s="105"/>
      <c r="O2" s="105"/>
      <c r="P2" s="105">
        <f>IF(H2="closed",(K2+N2+O2)-(J2+I2),0)</f>
        <v>-1814.3</v>
      </c>
    </row>
    <row r="3" spans="1:25" s="111" customFormat="1" x14ac:dyDescent="0.2"/>
    <row r="4" spans="1:25" s="111" customFormat="1" x14ac:dyDescent="0.2"/>
    <row r="5" spans="1:25" x14ac:dyDescent="0.2">
      <c r="A5" s="5" t="s">
        <v>12</v>
      </c>
      <c r="B5" s="5" t="s">
        <v>10</v>
      </c>
      <c r="C5" s="5" t="s">
        <v>11</v>
      </c>
      <c r="D5" s="6" t="s">
        <v>13</v>
      </c>
      <c r="E5" s="111"/>
      <c r="F5" s="111"/>
      <c r="G5" s="111"/>
      <c r="H5" s="111"/>
      <c r="I5" s="111"/>
      <c r="J5" s="111"/>
      <c r="K5" s="111"/>
      <c r="L5" s="111"/>
      <c r="M5" s="111"/>
      <c r="N5" s="111"/>
      <c r="O5" s="111"/>
      <c r="P5" s="111"/>
      <c r="Q5" s="111"/>
      <c r="R5" s="111"/>
      <c r="S5" s="111"/>
      <c r="T5" s="111"/>
      <c r="U5" s="111"/>
      <c r="V5" s="111"/>
      <c r="W5" s="111"/>
      <c r="X5" s="111"/>
    </row>
    <row r="6" spans="1:25" s="111" customFormat="1" x14ac:dyDescent="0.2">
      <c r="A6" s="108">
        <v>6091327498</v>
      </c>
      <c r="B6" s="105" t="s">
        <v>24</v>
      </c>
      <c r="C6" s="105" t="s">
        <v>24</v>
      </c>
      <c r="D6" s="106">
        <v>206.61</v>
      </c>
    </row>
    <row r="7" spans="1:25" s="111" customFormat="1" x14ac:dyDescent="0.2">
      <c r="A7" s="106">
        <v>8091400178</v>
      </c>
      <c r="B7" s="105" t="s">
        <v>25</v>
      </c>
      <c r="C7" s="105" t="s">
        <v>25</v>
      </c>
      <c r="D7" s="110">
        <v>-63.15</v>
      </c>
    </row>
    <row r="8" spans="1:25" s="111" customFormat="1" x14ac:dyDescent="0.2">
      <c r="A8" s="106">
        <v>6091419516</v>
      </c>
      <c r="B8" s="105" t="s">
        <v>26</v>
      </c>
      <c r="C8" s="105" t="s">
        <v>26</v>
      </c>
      <c r="D8" s="106">
        <v>677.52</v>
      </c>
    </row>
    <row r="9" spans="1:25" s="111" customFormat="1" x14ac:dyDescent="0.2">
      <c r="A9" s="106">
        <v>6091425251</v>
      </c>
      <c r="B9" s="109">
        <v>41913</v>
      </c>
      <c r="C9" s="109">
        <v>41913</v>
      </c>
      <c r="D9" s="110">
        <v>-677.22</v>
      </c>
    </row>
    <row r="10" spans="1:25" s="111" customFormat="1" x14ac:dyDescent="0.2"/>
    <row r="11" spans="1:25" s="111" customFormat="1" hidden="1" x14ac:dyDescent="0.2"/>
    <row r="12" spans="1:25" s="111" customFormat="1" hidden="1" x14ac:dyDescent="0.2"/>
    <row r="13" spans="1:25" s="111" customFormat="1" hidden="1" x14ac:dyDescent="0.2"/>
    <row r="14" spans="1:25" s="111" customFormat="1" hidden="1" x14ac:dyDescent="0.2"/>
    <row r="15" spans="1:25" s="111" customFormat="1" hidden="1" x14ac:dyDescent="0.2"/>
    <row r="16" spans="1:25" s="111" customFormat="1" hidden="1" x14ac:dyDescent="0.2"/>
    <row r="17" spans="1:24" s="111" customFormat="1" hidden="1" x14ac:dyDescent="0.2"/>
    <row r="18" spans="1:24" s="111" customFormat="1" hidden="1" x14ac:dyDescent="0.2"/>
    <row r="19" spans="1:24" s="111" customFormat="1" hidden="1" x14ac:dyDescent="0.2"/>
    <row r="20" spans="1:24" s="111" customFormat="1" hidden="1" x14ac:dyDescent="0.2"/>
    <row r="21" spans="1:24" s="111" customFormat="1" hidden="1" x14ac:dyDescent="0.2"/>
    <row r="22" spans="1:24" s="111" customFormat="1" hidden="1" x14ac:dyDescent="0.2"/>
    <row r="23" spans="1:24" s="111" customFormat="1" x14ac:dyDescent="0.2"/>
    <row r="24" spans="1:24" x14ac:dyDescent="0.2">
      <c r="A24" s="96" t="s">
        <v>91</v>
      </c>
      <c r="B24" s="97"/>
      <c r="C24" s="111"/>
      <c r="D24" s="111"/>
      <c r="E24" s="111"/>
      <c r="F24" s="96" t="s">
        <v>34</v>
      </c>
      <c r="G24" s="97"/>
      <c r="H24" s="111"/>
      <c r="I24" s="111"/>
      <c r="J24" s="111"/>
      <c r="K24" s="111"/>
      <c r="L24" s="111"/>
      <c r="M24" s="111"/>
      <c r="N24" s="111"/>
      <c r="O24" s="111"/>
      <c r="P24" s="111"/>
      <c r="Q24" s="111"/>
      <c r="R24" s="111"/>
      <c r="S24" s="111"/>
      <c r="T24" s="111"/>
      <c r="U24" s="111"/>
      <c r="V24" s="111"/>
      <c r="W24" s="111"/>
      <c r="X24" s="111"/>
    </row>
    <row r="25" spans="1:24" x14ac:dyDescent="0.2">
      <c r="A25" s="9" t="s">
        <v>21</v>
      </c>
      <c r="B25" s="9" t="s">
        <v>19</v>
      </c>
      <c r="C25" s="121"/>
      <c r="D25" s="9" t="s">
        <v>90</v>
      </c>
      <c r="E25" s="111"/>
      <c r="F25" s="9" t="s">
        <v>21</v>
      </c>
      <c r="G25" s="9" t="s">
        <v>19</v>
      </c>
      <c r="H25" s="111"/>
      <c r="I25" s="9" t="s">
        <v>44</v>
      </c>
      <c r="J25" s="111"/>
      <c r="K25" s="111"/>
      <c r="L25" s="111"/>
      <c r="M25" s="111"/>
      <c r="N25" s="111"/>
      <c r="O25" s="111"/>
      <c r="P25" s="111"/>
      <c r="Q25" s="111"/>
      <c r="R25" s="111"/>
      <c r="S25" s="111"/>
      <c r="T25" s="111"/>
      <c r="U25" s="111"/>
      <c r="V25" s="111"/>
      <c r="W25" s="111"/>
      <c r="X25" s="111"/>
    </row>
    <row r="26" spans="1:24" s="111" customFormat="1" x14ac:dyDescent="0.2">
      <c r="A26" s="105">
        <v>143.46</v>
      </c>
      <c r="B26" s="109">
        <v>41907</v>
      </c>
      <c r="C26" s="129">
        <v>1</v>
      </c>
      <c r="D26" s="105">
        <f>SUM(A26:A40)</f>
        <v>143.46</v>
      </c>
      <c r="F26" s="105"/>
      <c r="G26" s="105"/>
      <c r="H26" s="129">
        <v>1</v>
      </c>
      <c r="I26" s="105">
        <f>SUM(F26:F58)</f>
        <v>0</v>
      </c>
    </row>
    <row r="27" spans="1:24" s="111" customFormat="1" x14ac:dyDescent="0.2">
      <c r="A27" s="105"/>
      <c r="B27" s="105"/>
      <c r="C27" s="129">
        <v>2</v>
      </c>
      <c r="F27" s="105"/>
      <c r="G27" s="105"/>
      <c r="H27" s="129">
        <v>2</v>
      </c>
    </row>
    <row r="28" spans="1:24" s="111" customFormat="1" x14ac:dyDescent="0.2">
      <c r="A28" s="105"/>
      <c r="B28" s="105"/>
      <c r="C28" s="129">
        <v>3</v>
      </c>
      <c r="F28" s="105"/>
      <c r="G28" s="105"/>
      <c r="H28" s="129">
        <v>3</v>
      </c>
    </row>
    <row r="29" spans="1:24" s="111" customFormat="1" x14ac:dyDescent="0.2">
      <c r="A29" s="105"/>
      <c r="B29" s="105"/>
      <c r="C29" s="129">
        <v>4</v>
      </c>
      <c r="F29" s="105"/>
      <c r="G29" s="105"/>
      <c r="H29" s="129">
        <v>4</v>
      </c>
    </row>
    <row r="30" spans="1:24" s="111" customFormat="1" hidden="1" x14ac:dyDescent="0.2">
      <c r="C30" s="130"/>
      <c r="F30" s="105"/>
      <c r="G30" s="105"/>
    </row>
    <row r="31" spans="1:24" s="111" customFormat="1" hidden="1" x14ac:dyDescent="0.2">
      <c r="C31" s="130"/>
      <c r="F31" s="105"/>
      <c r="G31" s="105"/>
    </row>
    <row r="32" spans="1:24" s="111" customFormat="1" hidden="1" x14ac:dyDescent="0.2">
      <c r="C32" s="130"/>
      <c r="F32" s="105"/>
      <c r="G32" s="105"/>
    </row>
    <row r="33" spans="3:7" s="111" customFormat="1" hidden="1" x14ac:dyDescent="0.2">
      <c r="C33" s="130"/>
      <c r="F33" s="105"/>
      <c r="G33" s="105"/>
    </row>
    <row r="34" spans="3:7" s="111" customFormat="1" hidden="1" x14ac:dyDescent="0.2">
      <c r="C34" s="130"/>
    </row>
    <row r="35" spans="3:7" s="111" customFormat="1" hidden="1" x14ac:dyDescent="0.2">
      <c r="C35" s="130"/>
    </row>
    <row r="36" spans="3:7" s="111" customFormat="1" hidden="1" x14ac:dyDescent="0.2">
      <c r="C36" s="130"/>
    </row>
    <row r="37" spans="3:7" s="111" customFormat="1" hidden="1" x14ac:dyDescent="0.2">
      <c r="C37" s="130"/>
    </row>
    <row r="38" spans="3:7" s="111" customFormat="1" hidden="1" x14ac:dyDescent="0.2">
      <c r="C38" s="130"/>
    </row>
    <row r="39" spans="3:7" s="111" customFormat="1" hidden="1" x14ac:dyDescent="0.2">
      <c r="C39" s="130"/>
    </row>
    <row r="40" spans="3:7" s="111" customFormat="1" hidden="1" x14ac:dyDescent="0.2">
      <c r="C40" s="130"/>
    </row>
    <row r="41" spans="3:7" s="111" customFormat="1" hidden="1" x14ac:dyDescent="0.2">
      <c r="C41" s="130"/>
    </row>
    <row r="42" spans="3:7" s="111" customFormat="1" hidden="1" x14ac:dyDescent="0.2">
      <c r="C42" s="130"/>
    </row>
    <row r="43" spans="3:7" s="111" customFormat="1" hidden="1" x14ac:dyDescent="0.2">
      <c r="C43" s="130"/>
    </row>
    <row r="44" spans="3:7" s="111" customFormat="1" hidden="1" x14ac:dyDescent="0.2">
      <c r="C44" s="130"/>
    </row>
    <row r="45" spans="3:7" s="111" customFormat="1" hidden="1" x14ac:dyDescent="0.2">
      <c r="C45" s="130"/>
    </row>
    <row r="46" spans="3:7" s="111" customFormat="1" hidden="1" x14ac:dyDescent="0.2">
      <c r="C46" s="130"/>
    </row>
    <row r="47" spans="3:7" s="111" customFormat="1" hidden="1" x14ac:dyDescent="0.2">
      <c r="C47" s="130"/>
    </row>
    <row r="48" spans="3:7" s="111" customFormat="1" hidden="1" x14ac:dyDescent="0.2">
      <c r="C48" s="130"/>
    </row>
    <row r="49" spans="1:24" s="111" customFormat="1" hidden="1" x14ac:dyDescent="0.2">
      <c r="C49" s="130"/>
    </row>
    <row r="50" spans="1:24" s="111" customFormat="1" hidden="1" x14ac:dyDescent="0.2">
      <c r="C50" s="130"/>
    </row>
    <row r="51" spans="1:24" s="111" customFormat="1" hidden="1" x14ac:dyDescent="0.2">
      <c r="C51" s="130"/>
    </row>
    <row r="52" spans="1:24" s="111" customFormat="1" hidden="1" x14ac:dyDescent="0.2">
      <c r="C52" s="130"/>
    </row>
    <row r="53" spans="1:24" s="111" customFormat="1" hidden="1" x14ac:dyDescent="0.2">
      <c r="C53" s="130"/>
    </row>
    <row r="54" spans="1:24" s="111" customFormat="1" hidden="1" x14ac:dyDescent="0.2">
      <c r="C54" s="130"/>
    </row>
    <row r="55" spans="1:24" s="111" customFormat="1" hidden="1" x14ac:dyDescent="0.2">
      <c r="C55" s="130"/>
    </row>
    <row r="56" spans="1:24" s="111" customFormat="1" hidden="1" x14ac:dyDescent="0.2">
      <c r="C56" s="130"/>
    </row>
    <row r="57" spans="1:24" s="111" customFormat="1" hidden="1" x14ac:dyDescent="0.2">
      <c r="C57" s="130"/>
    </row>
    <row r="58" spans="1:24" s="111" customFormat="1" hidden="1" x14ac:dyDescent="0.2">
      <c r="C58" s="130"/>
    </row>
    <row r="59" spans="1:24" s="111" customFormat="1" ht="13.5" thickBot="1" x14ac:dyDescent="0.25">
      <c r="C59" s="130"/>
      <c r="H59" s="130"/>
    </row>
    <row r="60" spans="1:24" ht="13.5" thickBot="1" x14ac:dyDescent="0.25">
      <c r="A60" s="22" t="s">
        <v>20</v>
      </c>
      <c r="B60" s="23"/>
      <c r="C60" s="111"/>
      <c r="D60" s="111"/>
      <c r="E60" s="111"/>
      <c r="F60" s="111"/>
      <c r="G60" s="111"/>
      <c r="H60" s="111"/>
      <c r="I60" s="111"/>
      <c r="J60" s="111"/>
      <c r="K60" s="111"/>
      <c r="L60" s="111"/>
      <c r="M60" s="111"/>
      <c r="N60" s="111"/>
      <c r="O60" s="111"/>
      <c r="P60" s="111"/>
      <c r="Q60" s="111"/>
      <c r="R60" s="111"/>
      <c r="S60" s="111"/>
      <c r="T60" s="111"/>
      <c r="U60" s="111"/>
      <c r="V60" s="111"/>
      <c r="W60" s="111"/>
      <c r="X60" s="111"/>
    </row>
    <row r="61" spans="1:24" s="111" customFormat="1" x14ac:dyDescent="0.2">
      <c r="A61" s="112" t="s">
        <v>111</v>
      </c>
      <c r="B61" s="113"/>
      <c r="C61" s="113"/>
      <c r="D61" s="113"/>
      <c r="E61" s="113"/>
      <c r="F61" s="113"/>
      <c r="G61" s="113"/>
      <c r="H61" s="113"/>
      <c r="I61" s="114"/>
    </row>
    <row r="62" spans="1:24" s="111" customFormat="1" x14ac:dyDescent="0.2">
      <c r="A62" s="115"/>
      <c r="B62" s="116"/>
      <c r="C62" s="116"/>
      <c r="D62" s="116"/>
      <c r="E62" s="116"/>
      <c r="F62" s="116"/>
      <c r="G62" s="116"/>
      <c r="H62" s="116"/>
      <c r="I62" s="117"/>
    </row>
    <row r="63" spans="1:24" s="111" customFormat="1" x14ac:dyDescent="0.2">
      <c r="A63" s="115"/>
      <c r="B63" s="116"/>
      <c r="C63" s="116"/>
      <c r="D63" s="116"/>
      <c r="E63" s="116"/>
      <c r="F63" s="116"/>
      <c r="G63" s="116"/>
      <c r="H63" s="116"/>
      <c r="I63" s="117"/>
    </row>
    <row r="64" spans="1:24" s="111" customFormat="1" x14ac:dyDescent="0.2">
      <c r="A64" s="115"/>
      <c r="B64" s="116"/>
      <c r="C64" s="116"/>
      <c r="D64" s="116"/>
      <c r="E64" s="116"/>
      <c r="F64" s="116"/>
      <c r="G64" s="116"/>
      <c r="H64" s="116"/>
      <c r="I64" s="117"/>
    </row>
    <row r="65" spans="1:24" s="111" customFormat="1" x14ac:dyDescent="0.2">
      <c r="A65" s="115"/>
      <c r="B65" s="116"/>
      <c r="C65" s="116"/>
      <c r="D65" s="116"/>
      <c r="E65" s="116"/>
      <c r="F65" s="116"/>
      <c r="G65" s="116"/>
      <c r="H65" s="116"/>
      <c r="I65" s="117"/>
    </row>
    <row r="66" spans="1:24" s="111" customFormat="1" x14ac:dyDescent="0.2">
      <c r="A66" s="115"/>
      <c r="B66" s="116"/>
      <c r="C66" s="116"/>
      <c r="D66" s="116"/>
      <c r="E66" s="116"/>
      <c r="F66" s="116"/>
      <c r="G66" s="116"/>
      <c r="H66" s="116"/>
      <c r="I66" s="117"/>
    </row>
    <row r="67" spans="1:24" s="111" customFormat="1" x14ac:dyDescent="0.2">
      <c r="A67" s="115"/>
      <c r="B67" s="116"/>
      <c r="C67" s="116"/>
      <c r="D67" s="116"/>
      <c r="E67" s="116"/>
      <c r="F67" s="116"/>
      <c r="G67" s="116"/>
      <c r="H67" s="116"/>
      <c r="I67" s="117"/>
    </row>
    <row r="68" spans="1:24" s="111" customFormat="1" ht="13.5" thickBot="1" x14ac:dyDescent="0.25">
      <c r="A68" s="118"/>
      <c r="B68" s="119"/>
      <c r="C68" s="119"/>
      <c r="D68" s="119"/>
      <c r="E68" s="119"/>
      <c r="F68" s="119"/>
      <c r="G68" s="119"/>
      <c r="H68" s="119"/>
      <c r="I68" s="120"/>
    </row>
    <row r="69" spans="1:24" s="111" customFormat="1" x14ac:dyDescent="0.2"/>
    <row r="70" spans="1:24" hidden="1" x14ac:dyDescent="0.2"/>
    <row r="71" spans="1:24" hidden="1" x14ac:dyDescent="0.2"/>
    <row r="72" spans="1:24" hidden="1" x14ac:dyDescent="0.2"/>
    <row r="73" spans="1:24" hidden="1" x14ac:dyDescent="0.2"/>
    <row r="74" spans="1:24" hidden="1" x14ac:dyDescent="0.2"/>
    <row r="75" spans="1:24" hidden="1" x14ac:dyDescent="0.2"/>
    <row r="76" spans="1:24" hidden="1" x14ac:dyDescent="0.2"/>
    <row r="77" spans="1:24" x14ac:dyDescent="0.2">
      <c r="A77" s="65"/>
      <c r="B77" s="65"/>
      <c r="C77" s="65"/>
      <c r="D77" s="65"/>
      <c r="E77" s="65"/>
      <c r="F77" s="65"/>
      <c r="G77" s="111"/>
      <c r="H77" s="111"/>
      <c r="I77" s="111"/>
      <c r="J77" s="111"/>
      <c r="K77" s="111"/>
      <c r="L77" s="111"/>
      <c r="M77" s="111"/>
      <c r="N77" s="111"/>
      <c r="O77" s="111"/>
      <c r="P77" s="111"/>
      <c r="Q77" s="111"/>
      <c r="R77" s="111"/>
      <c r="S77" s="111"/>
      <c r="T77" s="111"/>
      <c r="U77" s="111"/>
      <c r="V77" s="111"/>
      <c r="W77" s="111"/>
      <c r="X77" s="111"/>
    </row>
    <row r="78" spans="1:24" x14ac:dyDescent="0.2">
      <c r="A78" s="29" t="s">
        <v>92</v>
      </c>
      <c r="B78" s="9" t="s">
        <v>93</v>
      </c>
      <c r="C78" s="9" t="s">
        <v>94</v>
      </c>
      <c r="D78" s="29" t="s">
        <v>67</v>
      </c>
      <c r="E78" s="9" t="s">
        <v>93</v>
      </c>
      <c r="F78" s="9" t="s">
        <v>94</v>
      </c>
      <c r="G78" s="111"/>
      <c r="H78" s="111"/>
      <c r="I78" s="111"/>
      <c r="J78" s="111"/>
      <c r="K78" s="111"/>
      <c r="L78" s="111"/>
      <c r="M78" s="111"/>
      <c r="N78" s="111"/>
      <c r="O78" s="111"/>
      <c r="P78" s="111"/>
      <c r="Q78" s="111"/>
      <c r="R78" s="111"/>
      <c r="S78" s="111"/>
      <c r="T78" s="111"/>
      <c r="U78" s="111"/>
      <c r="V78" s="111"/>
      <c r="W78" s="111"/>
      <c r="X78" s="111"/>
    </row>
    <row r="79" spans="1:24" s="111" customFormat="1" x14ac:dyDescent="0.2">
      <c r="A79" s="105">
        <v>150</v>
      </c>
      <c r="B79" s="105">
        <v>1522892</v>
      </c>
      <c r="C79" s="109">
        <v>42664</v>
      </c>
      <c r="D79" s="105">
        <v>852</v>
      </c>
      <c r="E79" s="105">
        <v>45000125</v>
      </c>
      <c r="F79" s="109">
        <v>42644</v>
      </c>
    </row>
    <row r="80" spans="1:24" s="111" customFormat="1" x14ac:dyDescent="0.2">
      <c r="A80" s="105">
        <v>360</v>
      </c>
      <c r="B80" s="105">
        <v>1529988</v>
      </c>
      <c r="C80" s="109">
        <v>42665</v>
      </c>
      <c r="D80" s="105">
        <v>452</v>
      </c>
      <c r="E80" s="105">
        <v>45000288</v>
      </c>
      <c r="F80" s="109">
        <v>42653</v>
      </c>
    </row>
    <row r="81" spans="1:6" s="111" customFormat="1" x14ac:dyDescent="0.2">
      <c r="A81" s="105"/>
      <c r="B81" s="105"/>
      <c r="C81" s="105"/>
      <c r="D81" s="105"/>
      <c r="E81" s="105"/>
      <c r="F81" s="105"/>
    </row>
    <row r="82" spans="1:6" s="111" customFormat="1" x14ac:dyDescent="0.2">
      <c r="A82" s="105"/>
      <c r="B82" s="105"/>
      <c r="C82" s="105"/>
      <c r="D82" s="105"/>
      <c r="E82" s="105"/>
      <c r="F82" s="105"/>
    </row>
    <row r="83" spans="1:6" s="111" customFormat="1" x14ac:dyDescent="0.2">
      <c r="A83" s="105"/>
      <c r="B83" s="105"/>
      <c r="C83" s="105"/>
      <c r="D83" s="105"/>
      <c r="E83" s="105"/>
      <c r="F83" s="105"/>
    </row>
    <row r="84" spans="1:6" s="111" customFormat="1" x14ac:dyDescent="0.2">
      <c r="A84" s="105"/>
      <c r="B84" s="105"/>
      <c r="C84" s="105"/>
      <c r="D84" s="105"/>
      <c r="E84" s="105"/>
      <c r="F84" s="105"/>
    </row>
    <row r="85" spans="1:6" s="111" customFormat="1" x14ac:dyDescent="0.2">
      <c r="A85" s="105"/>
      <c r="B85" s="105"/>
      <c r="C85" s="105"/>
      <c r="D85" s="105"/>
      <c r="E85" s="105"/>
      <c r="F85" s="105"/>
    </row>
    <row r="86" spans="1:6" s="111" customFormat="1" x14ac:dyDescent="0.2">
      <c r="A86" s="105"/>
      <c r="B86" s="105"/>
      <c r="C86" s="105"/>
      <c r="D86" s="105"/>
      <c r="E86" s="105"/>
      <c r="F86" s="105"/>
    </row>
    <row r="87" spans="1:6" s="111" customFormat="1" x14ac:dyDescent="0.2"/>
  </sheetData>
  <mergeCells count="3">
    <mergeCell ref="A61:I68"/>
    <mergeCell ref="F24:G24"/>
    <mergeCell ref="A24:B24"/>
  </mergeCells>
  <hyperlinks>
    <hyperlink ref="A1" location="INDEX!A1" display="INDEX"/>
  </hyperlink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1:Q94"/>
  <sheetViews>
    <sheetView workbookViewId="0">
      <selection activeCell="F26" sqref="F26:G26"/>
    </sheetView>
  </sheetViews>
  <sheetFormatPr defaultRowHeight="12.75" x14ac:dyDescent="0.2"/>
  <cols>
    <col min="1" max="1" width="12.7109375" customWidth="1"/>
    <col min="2" max="2" width="13.7109375" customWidth="1"/>
    <col min="3" max="3" width="10.28515625" bestFit="1" customWidth="1"/>
    <col min="4" max="4" width="12.7109375" customWidth="1"/>
    <col min="5" max="5" width="20.28515625" bestFit="1" customWidth="1"/>
    <col min="6" max="6" width="11.42578125" bestFit="1" customWidth="1"/>
    <col min="7" max="7" width="10.28515625" bestFit="1" customWidth="1"/>
    <col min="9" max="9" width="14.42578125" bestFit="1" customWidth="1"/>
    <col min="12" max="12" width="14.42578125" bestFit="1" customWidth="1"/>
    <col min="13" max="13" width="14.28515625" bestFit="1" customWidth="1"/>
    <col min="15" max="15" width="21.85546875" bestFit="1" customWidth="1"/>
  </cols>
  <sheetData>
    <row r="1" spans="1:17" x14ac:dyDescent="0.2">
      <c r="A1" s="7" t="s">
        <v>3</v>
      </c>
      <c r="B1" s="9" t="s">
        <v>15</v>
      </c>
      <c r="C1" s="9" t="s">
        <v>14</v>
      </c>
      <c r="D1" s="9" t="s">
        <v>22</v>
      </c>
      <c r="E1" s="9" t="s">
        <v>16</v>
      </c>
      <c r="F1" s="9" t="s">
        <v>17</v>
      </c>
      <c r="G1" s="9" t="s">
        <v>18</v>
      </c>
      <c r="H1" s="17" t="s">
        <v>23</v>
      </c>
      <c r="I1" s="29" t="s">
        <v>66</v>
      </c>
      <c r="J1" s="9" t="s">
        <v>84</v>
      </c>
      <c r="K1" s="9" t="s">
        <v>68</v>
      </c>
      <c r="L1" s="9" t="s">
        <v>69</v>
      </c>
      <c r="M1" s="9" t="s">
        <v>85</v>
      </c>
      <c r="N1" s="9" t="s">
        <v>71</v>
      </c>
      <c r="O1" s="9" t="s">
        <v>86</v>
      </c>
      <c r="P1" s="9" t="s">
        <v>87</v>
      </c>
    </row>
    <row r="2" spans="1:17" x14ac:dyDescent="0.2">
      <c r="A2" s="122"/>
      <c r="B2" s="10">
        <v>640709003</v>
      </c>
      <c r="C2" s="11">
        <f>SUM(D6:D7)</f>
        <v>788.55</v>
      </c>
      <c r="D2" s="11">
        <f>SUM(A26:A59)+(I26)</f>
        <v>1181.83</v>
      </c>
      <c r="E2" s="26" t="str">
        <f>VLOOKUP(B2,INDEX!A5:V1819,4,FALSE)</f>
        <v>Client 3</v>
      </c>
      <c r="F2" s="26" t="str">
        <f>VLOOKUP(B2,INDEX!A5:V1819,2,FALSE)</f>
        <v>BE09</v>
      </c>
      <c r="G2" s="27">
        <f>VLOOKUP(B2,INDEX!A5:V1819,3,FALSE)</f>
        <v>155017</v>
      </c>
      <c r="H2" s="66" t="s">
        <v>35</v>
      </c>
      <c r="I2" s="12">
        <f>SUM(A79:A86)</f>
        <v>173.28</v>
      </c>
      <c r="J2" s="12">
        <f>SUM(D79:D86)</f>
        <v>361.62</v>
      </c>
      <c r="K2" s="26">
        <f>IF(H2="closed",D2-(C2+N2+O2),0)</f>
        <v>94.420000000000073</v>
      </c>
      <c r="L2" s="26">
        <v>107277</v>
      </c>
      <c r="M2" s="12">
        <f>I26</f>
        <v>300.75</v>
      </c>
      <c r="N2" s="26">
        <v>78.86</v>
      </c>
      <c r="O2" s="26">
        <v>220</v>
      </c>
      <c r="P2" s="12">
        <f>IF(H2="closed",(K2+N2+O2)-(J2+I2),0)</f>
        <v>-141.61999999999989</v>
      </c>
    </row>
    <row r="3" spans="1:17" x14ac:dyDescent="0.2">
      <c r="A3" s="122"/>
      <c r="B3" s="122"/>
      <c r="C3" s="122"/>
      <c r="D3" s="122"/>
      <c r="E3" s="122"/>
      <c r="F3" s="122"/>
      <c r="G3" s="122"/>
      <c r="H3" s="122"/>
      <c r="I3" s="122"/>
      <c r="J3" s="122"/>
      <c r="K3" s="122"/>
      <c r="L3" s="122"/>
      <c r="M3" s="122"/>
      <c r="N3" s="122"/>
      <c r="O3" s="122"/>
      <c r="P3" s="122"/>
      <c r="Q3" s="122"/>
    </row>
    <row r="4" spans="1:17" x14ac:dyDescent="0.2">
      <c r="A4" s="122"/>
      <c r="B4" s="122"/>
      <c r="C4" s="122"/>
      <c r="D4" s="122"/>
      <c r="E4" s="122"/>
      <c r="F4" s="122"/>
      <c r="G4" s="122"/>
      <c r="H4" s="122"/>
      <c r="I4" s="122"/>
      <c r="J4" s="122"/>
      <c r="K4" s="122"/>
      <c r="L4" s="122"/>
      <c r="M4" s="122"/>
      <c r="N4" s="122"/>
      <c r="O4" s="122"/>
      <c r="P4" s="122"/>
      <c r="Q4" s="122"/>
    </row>
    <row r="5" spans="1:17" x14ac:dyDescent="0.2">
      <c r="A5" s="123" t="s">
        <v>12</v>
      </c>
      <c r="B5" s="123" t="s">
        <v>10</v>
      </c>
      <c r="C5" s="123" t="s">
        <v>11</v>
      </c>
      <c r="D5" s="124" t="s">
        <v>13</v>
      </c>
      <c r="E5" s="122"/>
      <c r="F5" s="122"/>
      <c r="G5" s="122"/>
      <c r="H5" s="122"/>
      <c r="I5" s="122"/>
      <c r="J5" s="122"/>
      <c r="K5" s="122"/>
      <c r="L5" s="122"/>
      <c r="M5" s="122"/>
      <c r="N5" s="122"/>
      <c r="O5" s="122"/>
      <c r="P5" s="122"/>
      <c r="Q5" s="122"/>
    </row>
    <row r="6" spans="1:17" x14ac:dyDescent="0.2">
      <c r="A6" s="13">
        <v>6091403260</v>
      </c>
      <c r="B6" s="12" t="s">
        <v>27</v>
      </c>
      <c r="C6" s="12" t="s">
        <v>29</v>
      </c>
      <c r="D6" s="13">
        <v>420.51</v>
      </c>
      <c r="E6" s="122"/>
      <c r="F6" s="122"/>
      <c r="G6" s="122"/>
      <c r="H6" s="122"/>
      <c r="I6" s="122"/>
      <c r="J6" s="122"/>
      <c r="K6" s="122"/>
      <c r="L6" s="122"/>
      <c r="M6" s="122"/>
      <c r="N6" s="122"/>
      <c r="O6" s="122"/>
      <c r="P6" s="122"/>
      <c r="Q6" s="122"/>
    </row>
    <row r="7" spans="1:17" x14ac:dyDescent="0.2">
      <c r="A7" s="13">
        <v>6091419526</v>
      </c>
      <c r="B7" s="12" t="s">
        <v>28</v>
      </c>
      <c r="C7" s="12" t="s">
        <v>30</v>
      </c>
      <c r="D7" s="13">
        <v>368.04</v>
      </c>
      <c r="E7" s="122"/>
      <c r="F7" s="122"/>
      <c r="G7" s="122"/>
      <c r="H7" s="122"/>
      <c r="I7" s="122"/>
      <c r="J7" s="122"/>
      <c r="K7" s="122"/>
      <c r="L7" s="122"/>
      <c r="M7" s="122"/>
      <c r="N7" s="122"/>
      <c r="O7" s="122"/>
      <c r="P7" s="122"/>
      <c r="Q7" s="122"/>
    </row>
    <row r="8" spans="1:17" x14ac:dyDescent="0.2">
      <c r="A8" s="122"/>
      <c r="B8" s="122"/>
      <c r="C8" s="122"/>
      <c r="D8" s="122"/>
      <c r="E8" s="122"/>
      <c r="F8" s="122"/>
      <c r="G8" s="122"/>
      <c r="H8" s="122"/>
      <c r="I8" s="122"/>
      <c r="J8" s="122"/>
      <c r="K8" s="122"/>
      <c r="L8" s="122"/>
      <c r="M8" s="122"/>
      <c r="N8" s="122"/>
      <c r="O8" s="122"/>
      <c r="P8" s="122"/>
      <c r="Q8" s="122"/>
    </row>
    <row r="9" spans="1:17" x14ac:dyDescent="0.2">
      <c r="A9" s="122"/>
      <c r="B9" s="122"/>
      <c r="C9" s="122"/>
      <c r="D9" s="122"/>
      <c r="E9" s="122"/>
      <c r="F9" s="122"/>
      <c r="G9" s="122"/>
      <c r="H9" s="122"/>
      <c r="I9" s="122"/>
      <c r="J9" s="122"/>
      <c r="K9" s="122"/>
      <c r="L9" s="122"/>
      <c r="M9" s="122"/>
      <c r="N9" s="122"/>
      <c r="O9" s="122"/>
      <c r="P9" s="122"/>
      <c r="Q9" s="122"/>
    </row>
    <row r="10" spans="1:17" hidden="1" x14ac:dyDescent="0.2">
      <c r="H10" s="122"/>
      <c r="I10" s="122"/>
      <c r="J10" s="122"/>
      <c r="K10" s="122"/>
      <c r="L10" s="122"/>
      <c r="M10" s="122"/>
      <c r="N10" s="122"/>
      <c r="O10" s="122"/>
      <c r="P10" s="122"/>
      <c r="Q10" s="122"/>
    </row>
    <row r="11" spans="1:17" hidden="1" x14ac:dyDescent="0.2">
      <c r="H11" s="122"/>
      <c r="I11" s="122"/>
      <c r="J11" s="122"/>
      <c r="K11" s="122"/>
      <c r="L11" s="122"/>
      <c r="M11" s="122"/>
      <c r="N11" s="122"/>
      <c r="O11" s="122"/>
      <c r="P11" s="122"/>
      <c r="Q11" s="122"/>
    </row>
    <row r="12" spans="1:17" hidden="1" x14ac:dyDescent="0.2">
      <c r="H12" s="122"/>
      <c r="I12" s="122"/>
      <c r="J12" s="122"/>
      <c r="K12" s="122"/>
      <c r="L12" s="122"/>
      <c r="M12" s="122"/>
      <c r="N12" s="122"/>
      <c r="O12" s="122"/>
      <c r="P12" s="122"/>
      <c r="Q12" s="122"/>
    </row>
    <row r="13" spans="1:17" hidden="1" x14ac:dyDescent="0.2">
      <c r="H13" s="122"/>
      <c r="I13" s="122"/>
      <c r="J13" s="122"/>
      <c r="K13" s="122"/>
      <c r="L13" s="122"/>
      <c r="M13" s="122"/>
      <c r="N13" s="122"/>
      <c r="O13" s="122"/>
      <c r="P13" s="122"/>
      <c r="Q13" s="122"/>
    </row>
    <row r="14" spans="1:17" hidden="1" x14ac:dyDescent="0.2">
      <c r="H14" s="122"/>
      <c r="I14" s="122"/>
      <c r="J14" s="122"/>
      <c r="K14" s="122"/>
      <c r="L14" s="122"/>
      <c r="M14" s="122"/>
      <c r="N14" s="122"/>
      <c r="O14" s="122"/>
      <c r="P14" s="122"/>
      <c r="Q14" s="122"/>
    </row>
    <row r="15" spans="1:17" hidden="1" x14ac:dyDescent="0.2">
      <c r="H15" s="122"/>
      <c r="I15" s="122"/>
      <c r="J15" s="122"/>
      <c r="K15" s="122"/>
      <c r="L15" s="122"/>
      <c r="M15" s="122"/>
      <c r="N15" s="122"/>
      <c r="O15" s="122"/>
      <c r="P15" s="122"/>
      <c r="Q15" s="122"/>
    </row>
    <row r="16" spans="1:17" hidden="1" x14ac:dyDescent="0.2">
      <c r="H16" s="122"/>
      <c r="I16" s="122"/>
      <c r="J16" s="122"/>
      <c r="K16" s="122"/>
      <c r="L16" s="122"/>
      <c r="M16" s="122"/>
      <c r="N16" s="122"/>
      <c r="O16" s="122"/>
      <c r="P16" s="122"/>
      <c r="Q16" s="122"/>
    </row>
    <row r="17" spans="1:17" hidden="1" x14ac:dyDescent="0.2">
      <c r="H17" s="122"/>
      <c r="I17" s="122"/>
      <c r="J17" s="122"/>
      <c r="K17" s="122"/>
      <c r="L17" s="122"/>
      <c r="M17" s="122"/>
      <c r="N17" s="122"/>
      <c r="O17" s="122"/>
      <c r="P17" s="122"/>
      <c r="Q17" s="122"/>
    </row>
    <row r="18" spans="1:17" hidden="1" x14ac:dyDescent="0.2">
      <c r="H18" s="122"/>
      <c r="I18" s="122"/>
      <c r="J18" s="122"/>
      <c r="K18" s="122"/>
      <c r="L18" s="122"/>
      <c r="M18" s="122"/>
      <c r="N18" s="122"/>
      <c r="O18" s="122"/>
      <c r="P18" s="122"/>
      <c r="Q18" s="122"/>
    </row>
    <row r="19" spans="1:17" hidden="1" x14ac:dyDescent="0.2">
      <c r="H19" s="122"/>
      <c r="I19" s="122"/>
      <c r="J19" s="122"/>
      <c r="K19" s="122"/>
      <c r="L19" s="122"/>
      <c r="M19" s="122"/>
      <c r="N19" s="122"/>
      <c r="O19" s="122"/>
      <c r="P19" s="122"/>
      <c r="Q19" s="122"/>
    </row>
    <row r="20" spans="1:17" hidden="1" x14ac:dyDescent="0.2">
      <c r="H20" s="122"/>
      <c r="I20" s="122"/>
      <c r="J20" s="122"/>
      <c r="K20" s="122"/>
      <c r="L20" s="122"/>
      <c r="M20" s="122"/>
      <c r="N20" s="122"/>
      <c r="O20" s="122"/>
      <c r="P20" s="122"/>
      <c r="Q20" s="122"/>
    </row>
    <row r="21" spans="1:17" hidden="1" x14ac:dyDescent="0.2">
      <c r="H21" s="122"/>
      <c r="I21" s="122"/>
      <c r="J21" s="122"/>
      <c r="K21" s="122"/>
      <c r="L21" s="122"/>
      <c r="M21" s="122"/>
      <c r="N21" s="122"/>
      <c r="O21" s="122"/>
      <c r="P21" s="122"/>
      <c r="Q21" s="122"/>
    </row>
    <row r="22" spans="1:17" hidden="1" x14ac:dyDescent="0.2">
      <c r="H22" s="122"/>
      <c r="I22" s="122"/>
      <c r="J22" s="122"/>
      <c r="K22" s="122"/>
      <c r="L22" s="122"/>
      <c r="M22" s="122"/>
      <c r="N22" s="122"/>
      <c r="O22" s="122"/>
      <c r="P22" s="122"/>
      <c r="Q22" s="122"/>
    </row>
    <row r="23" spans="1:17" hidden="1" x14ac:dyDescent="0.2">
      <c r="H23" s="122"/>
      <c r="I23" s="122"/>
      <c r="J23" s="122"/>
      <c r="K23" s="122"/>
      <c r="L23" s="122"/>
      <c r="M23" s="122"/>
      <c r="N23" s="122"/>
      <c r="O23" s="122"/>
      <c r="P23" s="122"/>
      <c r="Q23" s="122"/>
    </row>
    <row r="24" spans="1:17" x14ac:dyDescent="0.2">
      <c r="A24" s="96" t="s">
        <v>91</v>
      </c>
      <c r="B24" s="97"/>
      <c r="C24" s="122"/>
      <c r="E24" s="122"/>
      <c r="F24" s="96" t="s">
        <v>34</v>
      </c>
      <c r="G24" s="97"/>
      <c r="H24" s="122"/>
      <c r="I24" s="122"/>
      <c r="J24" s="122"/>
      <c r="K24" s="122"/>
      <c r="L24" s="122"/>
      <c r="M24" s="122"/>
      <c r="N24" s="122"/>
      <c r="O24" s="122"/>
      <c r="P24" s="122"/>
      <c r="Q24" s="122"/>
    </row>
    <row r="25" spans="1:17" x14ac:dyDescent="0.2">
      <c r="A25" s="9" t="s">
        <v>21</v>
      </c>
      <c r="B25" s="9" t="s">
        <v>19</v>
      </c>
      <c r="C25" s="125"/>
      <c r="D25" s="9" t="s">
        <v>90</v>
      </c>
      <c r="E25" s="122"/>
      <c r="F25" s="9" t="s">
        <v>21</v>
      </c>
      <c r="G25" s="9" t="s">
        <v>19</v>
      </c>
      <c r="H25" s="122"/>
      <c r="I25" s="9" t="s">
        <v>44</v>
      </c>
      <c r="J25" s="122"/>
      <c r="K25" s="122"/>
      <c r="L25" s="122"/>
      <c r="M25" s="122"/>
      <c r="N25" s="122"/>
      <c r="O25" s="122"/>
      <c r="P25" s="122"/>
      <c r="Q25" s="122"/>
    </row>
    <row r="26" spans="1:17" x14ac:dyDescent="0.2">
      <c r="A26" s="12">
        <v>881.08</v>
      </c>
      <c r="B26" s="28">
        <v>41870</v>
      </c>
      <c r="C26" s="122"/>
      <c r="D26" s="12">
        <f>SUM(A26:A40)</f>
        <v>881.08</v>
      </c>
      <c r="E26" s="122"/>
      <c r="F26" s="12">
        <v>300.75</v>
      </c>
      <c r="G26" s="28">
        <v>41963</v>
      </c>
      <c r="H26" s="122"/>
      <c r="I26" s="12">
        <f>SUM(F26:F58)</f>
        <v>300.75</v>
      </c>
      <c r="J26" s="122"/>
      <c r="K26" s="122"/>
      <c r="L26" s="122"/>
      <c r="M26" s="122"/>
      <c r="N26" s="122"/>
      <c r="O26" s="122"/>
      <c r="P26" s="122"/>
      <c r="Q26" s="122"/>
    </row>
    <row r="27" spans="1:17" x14ac:dyDescent="0.2">
      <c r="A27" s="12"/>
      <c r="B27" s="12"/>
      <c r="C27" s="122"/>
      <c r="D27" s="122"/>
      <c r="E27" s="122"/>
      <c r="F27" s="12"/>
      <c r="G27" s="12"/>
      <c r="H27" s="122"/>
      <c r="I27" s="122"/>
      <c r="J27" s="122"/>
      <c r="K27" s="122"/>
      <c r="L27" s="122"/>
      <c r="M27" s="122"/>
      <c r="N27" s="122"/>
      <c r="O27" s="122"/>
      <c r="P27" s="122"/>
      <c r="Q27" s="122"/>
    </row>
    <row r="28" spans="1:17" x14ac:dyDescent="0.2">
      <c r="A28" s="12"/>
      <c r="B28" s="12"/>
      <c r="C28" s="122"/>
      <c r="D28" s="122"/>
      <c r="E28" s="122"/>
      <c r="F28" s="12"/>
      <c r="G28" s="12"/>
      <c r="H28" s="122"/>
      <c r="I28" s="122"/>
      <c r="J28" s="122"/>
      <c r="K28" s="122"/>
      <c r="L28" s="122"/>
      <c r="M28" s="122"/>
      <c r="N28" s="122"/>
      <c r="O28" s="122"/>
      <c r="P28" s="122"/>
      <c r="Q28" s="122"/>
    </row>
    <row r="29" spans="1:17" x14ac:dyDescent="0.2">
      <c r="A29" s="12"/>
      <c r="B29" s="12"/>
      <c r="C29" s="122"/>
      <c r="D29" s="122"/>
      <c r="E29" s="122"/>
      <c r="F29" s="12"/>
      <c r="G29" s="12"/>
      <c r="H29" s="122"/>
      <c r="I29" s="122"/>
      <c r="J29" s="122"/>
      <c r="K29" s="122"/>
      <c r="L29" s="122"/>
      <c r="M29" s="122"/>
      <c r="N29" s="122"/>
      <c r="O29" s="122"/>
      <c r="P29" s="122"/>
      <c r="Q29" s="122"/>
    </row>
    <row r="30" spans="1:17" hidden="1" x14ac:dyDescent="0.2">
      <c r="C30" s="122"/>
      <c r="D30" s="122"/>
      <c r="E30" s="122"/>
      <c r="F30" s="12"/>
      <c r="G30" s="12"/>
      <c r="H30" s="122"/>
      <c r="I30" s="122"/>
      <c r="J30" s="122"/>
      <c r="K30" s="122"/>
      <c r="L30" s="122"/>
      <c r="M30" s="122"/>
      <c r="N30" s="122"/>
      <c r="O30" s="122"/>
      <c r="P30" s="122"/>
      <c r="Q30" s="122"/>
    </row>
    <row r="31" spans="1:17" hidden="1" x14ac:dyDescent="0.2">
      <c r="C31" s="122"/>
      <c r="D31" s="122"/>
      <c r="E31" s="122"/>
      <c r="F31" s="12"/>
      <c r="G31" s="12"/>
      <c r="H31" s="122"/>
      <c r="I31" s="122"/>
      <c r="J31" s="122"/>
      <c r="K31" s="122"/>
      <c r="L31" s="122"/>
      <c r="M31" s="122"/>
      <c r="N31" s="122"/>
      <c r="O31" s="122"/>
      <c r="P31" s="122"/>
      <c r="Q31" s="122"/>
    </row>
    <row r="32" spans="1:17" hidden="1" x14ac:dyDescent="0.2">
      <c r="C32" s="122"/>
      <c r="D32" s="122"/>
      <c r="E32" s="122"/>
      <c r="H32" s="122"/>
      <c r="I32" s="122"/>
      <c r="J32" s="122"/>
      <c r="K32" s="122"/>
      <c r="L32" s="122"/>
      <c r="M32" s="122"/>
      <c r="N32" s="122"/>
      <c r="O32" s="122"/>
      <c r="P32" s="122"/>
      <c r="Q32" s="122"/>
    </row>
    <row r="33" spans="3:17" hidden="1" x14ac:dyDescent="0.2">
      <c r="C33" s="122"/>
      <c r="D33" s="122"/>
      <c r="E33" s="122"/>
      <c r="H33" s="122"/>
      <c r="I33" s="122"/>
      <c r="J33" s="122"/>
      <c r="K33" s="122"/>
      <c r="L33" s="122"/>
      <c r="M33" s="122"/>
      <c r="N33" s="122"/>
      <c r="O33" s="122"/>
      <c r="P33" s="122"/>
      <c r="Q33" s="122"/>
    </row>
    <row r="34" spans="3:17" hidden="1" x14ac:dyDescent="0.2">
      <c r="C34" s="122"/>
      <c r="D34" s="122"/>
      <c r="E34" s="122"/>
      <c r="H34" s="122"/>
      <c r="I34" s="122"/>
      <c r="J34" s="122"/>
      <c r="K34" s="122"/>
      <c r="L34" s="122"/>
      <c r="M34" s="122"/>
      <c r="N34" s="122"/>
      <c r="O34" s="122"/>
      <c r="P34" s="122"/>
      <c r="Q34" s="122"/>
    </row>
    <row r="35" spans="3:17" hidden="1" x14ac:dyDescent="0.2">
      <c r="C35" s="122"/>
      <c r="D35" s="122"/>
      <c r="E35" s="122"/>
      <c r="H35" s="122"/>
      <c r="I35" s="122"/>
      <c r="J35" s="122"/>
      <c r="K35" s="122"/>
      <c r="L35" s="122"/>
      <c r="M35" s="122"/>
      <c r="N35" s="122"/>
      <c r="O35" s="122"/>
      <c r="P35" s="122"/>
      <c r="Q35" s="122"/>
    </row>
    <row r="36" spans="3:17" hidden="1" x14ac:dyDescent="0.2">
      <c r="C36" s="122"/>
      <c r="D36" s="122"/>
      <c r="E36" s="122"/>
      <c r="H36" s="122"/>
      <c r="I36" s="122"/>
      <c r="J36" s="122"/>
      <c r="K36" s="122"/>
      <c r="L36" s="122"/>
      <c r="M36" s="122"/>
      <c r="N36" s="122"/>
      <c r="O36" s="122"/>
      <c r="P36" s="122"/>
      <c r="Q36" s="122"/>
    </row>
    <row r="37" spans="3:17" hidden="1" x14ac:dyDescent="0.2">
      <c r="C37" s="122"/>
      <c r="D37" s="122"/>
      <c r="E37" s="122"/>
      <c r="H37" s="122"/>
      <c r="I37" s="122"/>
      <c r="J37" s="122"/>
      <c r="K37" s="122"/>
      <c r="L37" s="122"/>
      <c r="M37" s="122"/>
      <c r="N37" s="122"/>
      <c r="O37" s="122"/>
      <c r="P37" s="122"/>
      <c r="Q37" s="122"/>
    </row>
    <row r="38" spans="3:17" hidden="1" x14ac:dyDescent="0.2">
      <c r="C38" s="122"/>
      <c r="D38" s="122"/>
      <c r="E38" s="122"/>
      <c r="H38" s="122"/>
      <c r="I38" s="122"/>
      <c r="J38" s="122"/>
      <c r="K38" s="122"/>
      <c r="L38" s="122"/>
      <c r="M38" s="122"/>
      <c r="N38" s="122"/>
      <c r="O38" s="122"/>
      <c r="P38" s="122"/>
      <c r="Q38" s="122"/>
    </row>
    <row r="39" spans="3:17" hidden="1" x14ac:dyDescent="0.2">
      <c r="C39" s="122"/>
      <c r="D39" s="122"/>
      <c r="E39" s="122"/>
      <c r="H39" s="122"/>
      <c r="I39" s="122"/>
      <c r="J39" s="122"/>
      <c r="K39" s="122"/>
      <c r="L39" s="122"/>
      <c r="M39" s="122"/>
      <c r="N39" s="122"/>
      <c r="O39" s="122"/>
      <c r="P39" s="122"/>
      <c r="Q39" s="122"/>
    </row>
    <row r="40" spans="3:17" hidden="1" x14ac:dyDescent="0.2">
      <c r="C40" s="122"/>
      <c r="D40" s="122"/>
      <c r="E40" s="122"/>
      <c r="H40" s="122"/>
      <c r="I40" s="122"/>
      <c r="J40" s="122"/>
      <c r="K40" s="122"/>
      <c r="L40" s="122"/>
      <c r="M40" s="122"/>
      <c r="N40" s="122"/>
      <c r="O40" s="122"/>
      <c r="P40" s="122"/>
      <c r="Q40" s="122"/>
    </row>
    <row r="41" spans="3:17" hidden="1" x14ac:dyDescent="0.2">
      <c r="C41" s="122"/>
      <c r="D41" s="122"/>
      <c r="E41" s="122"/>
      <c r="H41" s="122"/>
      <c r="I41" s="122"/>
      <c r="J41" s="122"/>
      <c r="K41" s="122"/>
      <c r="L41" s="122"/>
      <c r="M41" s="122"/>
      <c r="N41" s="122"/>
      <c r="O41" s="122"/>
      <c r="P41" s="122"/>
      <c r="Q41" s="122"/>
    </row>
    <row r="42" spans="3:17" hidden="1" x14ac:dyDescent="0.2">
      <c r="C42" s="122"/>
      <c r="D42" s="122"/>
      <c r="E42" s="122"/>
      <c r="H42" s="122"/>
      <c r="I42" s="122"/>
      <c r="J42" s="122"/>
      <c r="K42" s="122"/>
      <c r="L42" s="122"/>
      <c r="M42" s="122"/>
      <c r="N42" s="122"/>
      <c r="O42" s="122"/>
      <c r="P42" s="122"/>
      <c r="Q42" s="122"/>
    </row>
    <row r="43" spans="3:17" hidden="1" x14ac:dyDescent="0.2">
      <c r="C43" s="122"/>
      <c r="D43" s="122"/>
      <c r="E43" s="122"/>
      <c r="H43" s="122"/>
      <c r="I43" s="122"/>
      <c r="J43" s="122"/>
      <c r="K43" s="122"/>
      <c r="L43" s="122"/>
      <c r="M43" s="122"/>
      <c r="N43" s="122"/>
      <c r="O43" s="122"/>
      <c r="P43" s="122"/>
      <c r="Q43" s="122"/>
    </row>
    <row r="44" spans="3:17" hidden="1" x14ac:dyDescent="0.2">
      <c r="C44" s="122"/>
      <c r="D44" s="122"/>
      <c r="E44" s="122"/>
      <c r="H44" s="122"/>
      <c r="I44" s="122"/>
      <c r="J44" s="122"/>
      <c r="K44" s="122"/>
      <c r="L44" s="122"/>
      <c r="M44" s="122"/>
      <c r="N44" s="122"/>
      <c r="O44" s="122"/>
      <c r="P44" s="122"/>
      <c r="Q44" s="122"/>
    </row>
    <row r="45" spans="3:17" hidden="1" x14ac:dyDescent="0.2">
      <c r="C45" s="122"/>
      <c r="D45" s="122"/>
      <c r="E45" s="122"/>
      <c r="H45" s="122"/>
      <c r="I45" s="122"/>
      <c r="J45" s="122"/>
      <c r="K45" s="122"/>
      <c r="L45" s="122"/>
      <c r="M45" s="122"/>
      <c r="N45" s="122"/>
      <c r="O45" s="122"/>
      <c r="P45" s="122"/>
      <c r="Q45" s="122"/>
    </row>
    <row r="46" spans="3:17" hidden="1" x14ac:dyDescent="0.2">
      <c r="C46" s="122"/>
      <c r="D46" s="122"/>
      <c r="E46" s="122"/>
      <c r="H46" s="122"/>
      <c r="I46" s="122"/>
      <c r="J46" s="122"/>
      <c r="K46" s="122"/>
      <c r="L46" s="122"/>
      <c r="M46" s="122"/>
      <c r="N46" s="122"/>
      <c r="O46" s="122"/>
      <c r="P46" s="122"/>
      <c r="Q46" s="122"/>
    </row>
    <row r="47" spans="3:17" hidden="1" x14ac:dyDescent="0.2">
      <c r="C47" s="122"/>
      <c r="D47" s="122"/>
      <c r="E47" s="122"/>
      <c r="H47" s="122"/>
      <c r="I47" s="122"/>
      <c r="J47" s="122"/>
      <c r="K47" s="122"/>
      <c r="L47" s="122"/>
      <c r="M47" s="122"/>
      <c r="N47" s="122"/>
      <c r="O47" s="122"/>
      <c r="P47" s="122"/>
      <c r="Q47" s="122"/>
    </row>
    <row r="48" spans="3:17" hidden="1" x14ac:dyDescent="0.2">
      <c r="C48" s="122"/>
      <c r="D48" s="122"/>
      <c r="E48" s="122"/>
      <c r="H48" s="122"/>
      <c r="I48" s="122"/>
      <c r="J48" s="122"/>
      <c r="K48" s="122"/>
      <c r="L48" s="122"/>
      <c r="M48" s="122"/>
      <c r="N48" s="122"/>
      <c r="O48" s="122"/>
      <c r="P48" s="122"/>
      <c r="Q48" s="122"/>
    </row>
    <row r="49" spans="1:17" hidden="1" x14ac:dyDescent="0.2">
      <c r="C49" s="122"/>
      <c r="D49" s="122"/>
      <c r="E49" s="122"/>
      <c r="H49" s="122"/>
      <c r="I49" s="122"/>
      <c r="J49" s="122"/>
      <c r="K49" s="122"/>
      <c r="L49" s="122"/>
      <c r="M49" s="122"/>
      <c r="N49" s="122"/>
      <c r="O49" s="122"/>
      <c r="P49" s="122"/>
      <c r="Q49" s="122"/>
    </row>
    <row r="50" spans="1:17" hidden="1" x14ac:dyDescent="0.2">
      <c r="C50" s="122"/>
      <c r="D50" s="122"/>
      <c r="E50" s="122"/>
      <c r="H50" s="122"/>
      <c r="I50" s="122"/>
      <c r="J50" s="122"/>
      <c r="K50" s="122"/>
      <c r="L50" s="122"/>
      <c r="M50" s="122"/>
      <c r="N50" s="122"/>
      <c r="O50" s="122"/>
      <c r="P50" s="122"/>
      <c r="Q50" s="122"/>
    </row>
    <row r="51" spans="1:17" hidden="1" x14ac:dyDescent="0.2">
      <c r="C51" s="122"/>
      <c r="D51" s="122"/>
      <c r="E51" s="122"/>
      <c r="H51" s="122"/>
      <c r="I51" s="122"/>
      <c r="J51" s="122"/>
      <c r="K51" s="122"/>
      <c r="L51" s="122"/>
      <c r="M51" s="122"/>
      <c r="N51" s="122"/>
      <c r="O51" s="122"/>
      <c r="P51" s="122"/>
      <c r="Q51" s="122"/>
    </row>
    <row r="52" spans="1:17" hidden="1" x14ac:dyDescent="0.2">
      <c r="C52" s="122"/>
      <c r="D52" s="122"/>
      <c r="E52" s="122"/>
      <c r="H52" s="122"/>
      <c r="I52" s="122"/>
      <c r="J52" s="122"/>
      <c r="K52" s="122"/>
      <c r="L52" s="122"/>
      <c r="M52" s="122"/>
      <c r="N52" s="122"/>
      <c r="O52" s="122"/>
      <c r="P52" s="122"/>
      <c r="Q52" s="122"/>
    </row>
    <row r="53" spans="1:17" hidden="1" x14ac:dyDescent="0.2">
      <c r="C53" s="122"/>
      <c r="D53" s="122"/>
      <c r="E53" s="122"/>
      <c r="H53" s="122"/>
      <c r="I53" s="122"/>
      <c r="J53" s="122"/>
      <c r="K53" s="122"/>
      <c r="L53" s="122"/>
      <c r="M53" s="122"/>
      <c r="N53" s="122"/>
      <c r="O53" s="122"/>
      <c r="P53" s="122"/>
      <c r="Q53" s="122"/>
    </row>
    <row r="54" spans="1:17" hidden="1" x14ac:dyDescent="0.2">
      <c r="C54" s="122"/>
      <c r="D54" s="122"/>
      <c r="E54" s="122"/>
      <c r="H54" s="122"/>
      <c r="I54" s="122"/>
      <c r="J54" s="122"/>
      <c r="K54" s="122"/>
      <c r="L54" s="122"/>
      <c r="M54" s="122"/>
      <c r="N54" s="122"/>
      <c r="O54" s="122"/>
      <c r="P54" s="122"/>
      <c r="Q54" s="122"/>
    </row>
    <row r="55" spans="1:17" hidden="1" x14ac:dyDescent="0.2">
      <c r="C55" s="122"/>
      <c r="D55" s="122"/>
      <c r="E55" s="122"/>
      <c r="H55" s="122"/>
      <c r="I55" s="122"/>
      <c r="J55" s="122"/>
      <c r="K55" s="122"/>
      <c r="L55" s="122"/>
      <c r="M55" s="122"/>
      <c r="N55" s="122"/>
      <c r="O55" s="122"/>
      <c r="P55" s="122"/>
      <c r="Q55" s="122"/>
    </row>
    <row r="56" spans="1:17" hidden="1" x14ac:dyDescent="0.2">
      <c r="C56" s="122"/>
      <c r="D56" s="122"/>
      <c r="E56" s="122"/>
      <c r="H56" s="122"/>
      <c r="I56" s="122"/>
      <c r="J56" s="122"/>
      <c r="K56" s="122"/>
      <c r="L56" s="122"/>
      <c r="M56" s="122"/>
      <c r="N56" s="122"/>
      <c r="O56" s="122"/>
      <c r="P56" s="122"/>
      <c r="Q56" s="122"/>
    </row>
    <row r="57" spans="1:17" hidden="1" x14ac:dyDescent="0.2">
      <c r="C57" s="122"/>
      <c r="D57" s="122"/>
      <c r="E57" s="122"/>
      <c r="H57" s="122"/>
      <c r="I57" s="122"/>
      <c r="J57" s="122"/>
      <c r="K57" s="122"/>
      <c r="L57" s="122"/>
      <c r="M57" s="122"/>
      <c r="N57" s="122"/>
      <c r="O57" s="122"/>
      <c r="P57" s="122"/>
      <c r="Q57" s="122"/>
    </row>
    <row r="58" spans="1:17" hidden="1" x14ac:dyDescent="0.2">
      <c r="C58" s="122"/>
      <c r="D58" s="122"/>
      <c r="E58" s="122"/>
      <c r="H58" s="122"/>
      <c r="I58" s="122"/>
      <c r="J58" s="122"/>
      <c r="K58" s="122"/>
      <c r="L58" s="122"/>
      <c r="M58" s="122"/>
      <c r="N58" s="122"/>
      <c r="O58" s="122"/>
      <c r="P58" s="122"/>
      <c r="Q58" s="122"/>
    </row>
    <row r="59" spans="1:17" ht="13.5" thickBot="1" x14ac:dyDescent="0.25">
      <c r="A59" s="122"/>
      <c r="B59" s="122"/>
      <c r="C59" s="122"/>
      <c r="D59" s="122"/>
      <c r="E59" s="122"/>
      <c r="F59" s="122"/>
      <c r="G59" s="122"/>
      <c r="H59" s="122"/>
      <c r="I59" s="122"/>
      <c r="J59" s="122"/>
      <c r="K59" s="122"/>
      <c r="L59" s="122"/>
      <c r="M59" s="122"/>
      <c r="N59" s="122"/>
      <c r="O59" s="122"/>
      <c r="P59" s="122"/>
      <c r="Q59" s="122"/>
    </row>
    <row r="60" spans="1:17" ht="13.5" thickBot="1" x14ac:dyDescent="0.25">
      <c r="A60" s="22" t="s">
        <v>20</v>
      </c>
      <c r="B60" s="21"/>
      <c r="C60" s="122"/>
      <c r="D60" s="122"/>
      <c r="E60" s="122"/>
      <c r="F60" s="122"/>
      <c r="G60" s="122"/>
      <c r="H60" s="122"/>
      <c r="I60" s="122"/>
      <c r="J60" s="122"/>
      <c r="K60" s="122"/>
      <c r="L60" s="122"/>
      <c r="M60" s="122"/>
      <c r="N60" s="122"/>
      <c r="O60" s="122"/>
      <c r="P60" s="122"/>
      <c r="Q60" s="122"/>
    </row>
    <row r="61" spans="1:17" x14ac:dyDescent="0.2">
      <c r="A61" s="87"/>
      <c r="B61" s="88"/>
      <c r="C61" s="88"/>
      <c r="D61" s="88"/>
      <c r="E61" s="88"/>
      <c r="F61" s="88"/>
      <c r="G61" s="88"/>
      <c r="H61" s="88"/>
      <c r="I61" s="89"/>
      <c r="J61" s="122"/>
      <c r="K61" s="122"/>
      <c r="L61" s="122"/>
      <c r="M61" s="122"/>
      <c r="N61" s="122"/>
      <c r="O61" s="122"/>
      <c r="P61" s="122"/>
      <c r="Q61" s="122"/>
    </row>
    <row r="62" spans="1:17" x14ac:dyDescent="0.2">
      <c r="A62" s="90"/>
      <c r="B62" s="91"/>
      <c r="C62" s="91"/>
      <c r="D62" s="91"/>
      <c r="E62" s="91"/>
      <c r="F62" s="91"/>
      <c r="G62" s="91"/>
      <c r="H62" s="91"/>
      <c r="I62" s="92"/>
      <c r="J62" s="122"/>
      <c r="K62" s="122"/>
      <c r="L62" s="122"/>
      <c r="M62" s="122"/>
      <c r="N62" s="122"/>
      <c r="O62" s="122"/>
      <c r="P62" s="122"/>
      <c r="Q62" s="122"/>
    </row>
    <row r="63" spans="1:17" x14ac:dyDescent="0.2">
      <c r="A63" s="90"/>
      <c r="B63" s="91"/>
      <c r="C63" s="91"/>
      <c r="D63" s="91"/>
      <c r="E63" s="91"/>
      <c r="F63" s="91"/>
      <c r="G63" s="91"/>
      <c r="H63" s="91"/>
      <c r="I63" s="92"/>
      <c r="J63" s="122"/>
      <c r="K63" s="122"/>
      <c r="L63" s="122"/>
      <c r="M63" s="122"/>
      <c r="N63" s="122"/>
      <c r="O63" s="122"/>
      <c r="P63" s="122"/>
      <c r="Q63" s="122"/>
    </row>
    <row r="64" spans="1:17" x14ac:dyDescent="0.2">
      <c r="A64" s="90"/>
      <c r="B64" s="91"/>
      <c r="C64" s="91"/>
      <c r="D64" s="91"/>
      <c r="E64" s="91"/>
      <c r="F64" s="91"/>
      <c r="G64" s="91"/>
      <c r="H64" s="91"/>
      <c r="I64" s="92"/>
      <c r="J64" s="122"/>
      <c r="K64" s="122"/>
      <c r="L64" s="122"/>
      <c r="M64" s="122"/>
      <c r="N64" s="122"/>
      <c r="O64" s="122"/>
      <c r="P64" s="122"/>
      <c r="Q64" s="122"/>
    </row>
    <row r="65" spans="1:17" x14ac:dyDescent="0.2">
      <c r="A65" s="90"/>
      <c r="B65" s="91"/>
      <c r="C65" s="91"/>
      <c r="D65" s="91"/>
      <c r="E65" s="91"/>
      <c r="F65" s="91"/>
      <c r="G65" s="91"/>
      <c r="H65" s="91"/>
      <c r="I65" s="92"/>
      <c r="J65" s="122"/>
      <c r="K65" s="122"/>
      <c r="L65" s="122"/>
      <c r="M65" s="122"/>
      <c r="N65" s="122"/>
      <c r="O65" s="122"/>
      <c r="P65" s="122"/>
      <c r="Q65" s="122"/>
    </row>
    <row r="66" spans="1:17" x14ac:dyDescent="0.2">
      <c r="A66" s="90"/>
      <c r="B66" s="91"/>
      <c r="C66" s="91"/>
      <c r="D66" s="91"/>
      <c r="E66" s="91"/>
      <c r="F66" s="91"/>
      <c r="G66" s="91"/>
      <c r="H66" s="91"/>
      <c r="I66" s="92"/>
      <c r="J66" s="122"/>
      <c r="K66" s="122"/>
      <c r="L66" s="122"/>
      <c r="M66" s="122"/>
      <c r="N66" s="122"/>
      <c r="O66" s="122"/>
      <c r="P66" s="122"/>
      <c r="Q66" s="122"/>
    </row>
    <row r="67" spans="1:17" x14ac:dyDescent="0.2">
      <c r="A67" s="90"/>
      <c r="B67" s="91"/>
      <c r="C67" s="91"/>
      <c r="D67" s="91"/>
      <c r="E67" s="91"/>
      <c r="F67" s="91"/>
      <c r="G67" s="91"/>
      <c r="H67" s="91"/>
      <c r="I67" s="92"/>
      <c r="J67" s="122"/>
      <c r="K67" s="122"/>
      <c r="L67" s="122"/>
      <c r="M67" s="122"/>
      <c r="N67" s="122"/>
      <c r="O67" s="122"/>
      <c r="P67" s="122"/>
      <c r="Q67" s="122"/>
    </row>
    <row r="68" spans="1:17" ht="13.5" thickBot="1" x14ac:dyDescent="0.25">
      <c r="A68" s="93"/>
      <c r="B68" s="94"/>
      <c r="C68" s="94"/>
      <c r="D68" s="94"/>
      <c r="E68" s="94"/>
      <c r="F68" s="94"/>
      <c r="G68" s="94"/>
      <c r="H68" s="94"/>
      <c r="I68" s="95"/>
      <c r="J68" s="122"/>
      <c r="K68" s="122"/>
      <c r="L68" s="122"/>
      <c r="M68" s="122"/>
      <c r="N68" s="122"/>
      <c r="O68" s="122"/>
      <c r="P68" s="122"/>
      <c r="Q68" s="122"/>
    </row>
    <row r="69" spans="1:17" x14ac:dyDescent="0.2">
      <c r="A69" s="122"/>
      <c r="B69" s="122"/>
      <c r="C69" s="122"/>
      <c r="D69" s="122"/>
      <c r="E69" s="122"/>
      <c r="F69" s="122"/>
      <c r="G69" s="122"/>
      <c r="H69" s="122"/>
      <c r="I69" s="122"/>
      <c r="J69" s="122"/>
      <c r="K69" s="122"/>
      <c r="L69" s="122"/>
      <c r="M69" s="122"/>
      <c r="N69" s="122"/>
      <c r="O69" s="122"/>
      <c r="P69" s="122"/>
      <c r="Q69" s="122"/>
    </row>
    <row r="70" spans="1:17" hidden="1" x14ac:dyDescent="0.2">
      <c r="A70" s="122"/>
      <c r="B70" s="122"/>
      <c r="C70" s="122"/>
      <c r="D70" s="122"/>
      <c r="E70" s="122"/>
      <c r="F70" s="122"/>
      <c r="G70" s="122"/>
      <c r="H70" s="122"/>
      <c r="I70" s="122"/>
      <c r="J70" s="122"/>
      <c r="K70" s="122"/>
      <c r="L70" s="122"/>
      <c r="M70" s="122"/>
      <c r="N70" s="122"/>
      <c r="O70" s="122"/>
      <c r="P70" s="122"/>
      <c r="Q70" s="122"/>
    </row>
    <row r="71" spans="1:17" hidden="1" x14ac:dyDescent="0.2">
      <c r="A71" s="122"/>
      <c r="B71" s="122"/>
      <c r="C71" s="122"/>
      <c r="D71" s="122"/>
      <c r="E71" s="122"/>
      <c r="F71" s="122"/>
      <c r="G71" s="122"/>
      <c r="H71" s="122"/>
      <c r="I71" s="122"/>
      <c r="J71" s="122"/>
      <c r="K71" s="122"/>
      <c r="L71" s="122"/>
      <c r="M71" s="122"/>
      <c r="N71" s="122"/>
      <c r="O71" s="122"/>
      <c r="P71" s="122"/>
      <c r="Q71" s="122"/>
    </row>
    <row r="72" spans="1:17" hidden="1" x14ac:dyDescent="0.2">
      <c r="A72" s="122"/>
      <c r="B72" s="122"/>
      <c r="C72" s="122"/>
      <c r="D72" s="122"/>
      <c r="E72" s="122"/>
      <c r="F72" s="122"/>
      <c r="G72" s="122"/>
      <c r="H72" s="122"/>
      <c r="I72" s="122"/>
      <c r="J72" s="122"/>
      <c r="K72" s="122"/>
      <c r="L72" s="122"/>
      <c r="M72" s="122"/>
      <c r="N72" s="122"/>
      <c r="O72" s="122"/>
      <c r="P72" s="122"/>
      <c r="Q72" s="122"/>
    </row>
    <row r="73" spans="1:17" hidden="1" x14ac:dyDescent="0.2">
      <c r="A73" s="122"/>
      <c r="B73" s="122"/>
      <c r="C73" s="122"/>
      <c r="D73" s="122"/>
      <c r="E73" s="122"/>
      <c r="F73" s="122"/>
      <c r="G73" s="122"/>
      <c r="H73" s="122"/>
      <c r="I73" s="122"/>
      <c r="J73" s="122"/>
      <c r="K73" s="122"/>
      <c r="L73" s="122"/>
      <c r="M73" s="122"/>
      <c r="N73" s="122"/>
      <c r="O73" s="122"/>
      <c r="P73" s="122"/>
      <c r="Q73" s="122"/>
    </row>
    <row r="74" spans="1:17" hidden="1" x14ac:dyDescent="0.2">
      <c r="A74" s="122"/>
      <c r="B74" s="122"/>
      <c r="C74" s="122"/>
      <c r="D74" s="122"/>
      <c r="E74" s="122"/>
      <c r="F74" s="122"/>
      <c r="G74" s="122"/>
      <c r="H74" s="122"/>
      <c r="I74" s="122"/>
      <c r="J74" s="122"/>
      <c r="K74" s="122"/>
      <c r="L74" s="122"/>
      <c r="M74" s="122"/>
      <c r="N74" s="122"/>
      <c r="O74" s="122"/>
      <c r="P74" s="122"/>
      <c r="Q74" s="122"/>
    </row>
    <row r="75" spans="1:17" hidden="1" x14ac:dyDescent="0.2">
      <c r="A75" s="122"/>
      <c r="B75" s="122"/>
      <c r="C75" s="122"/>
      <c r="D75" s="122"/>
      <c r="E75" s="122"/>
      <c r="F75" s="122"/>
      <c r="G75" s="122"/>
      <c r="H75" s="122"/>
      <c r="I75" s="122"/>
      <c r="J75" s="122"/>
      <c r="K75" s="122"/>
      <c r="L75" s="122"/>
      <c r="M75" s="122"/>
      <c r="N75" s="122"/>
      <c r="O75" s="122"/>
      <c r="P75" s="122"/>
      <c r="Q75" s="122"/>
    </row>
    <row r="76" spans="1:17" hidden="1" x14ac:dyDescent="0.2">
      <c r="A76" s="122"/>
      <c r="B76" s="122"/>
      <c r="C76" s="122"/>
      <c r="D76" s="122"/>
      <c r="E76" s="122"/>
      <c r="F76" s="122"/>
      <c r="G76" s="122"/>
      <c r="H76" s="122"/>
      <c r="I76" s="122"/>
      <c r="J76" s="122"/>
      <c r="K76" s="122"/>
      <c r="L76" s="122"/>
      <c r="M76" s="122"/>
      <c r="N76" s="122"/>
      <c r="O76" s="122"/>
      <c r="P76" s="122"/>
      <c r="Q76" s="122"/>
    </row>
    <row r="77" spans="1:17" x14ac:dyDescent="0.2">
      <c r="A77" s="122"/>
      <c r="B77" s="122"/>
      <c r="C77" s="122"/>
      <c r="D77" s="122"/>
      <c r="E77" s="122"/>
      <c r="F77" s="122"/>
      <c r="G77" s="122"/>
      <c r="H77" s="122"/>
      <c r="I77" s="122"/>
      <c r="J77" s="122"/>
      <c r="K77" s="122"/>
      <c r="L77" s="122"/>
      <c r="M77" s="122"/>
      <c r="N77" s="122"/>
      <c r="O77" s="122"/>
      <c r="P77" s="122"/>
      <c r="Q77" s="122"/>
    </row>
    <row r="78" spans="1:17" x14ac:dyDescent="0.2">
      <c r="A78" s="29" t="s">
        <v>92</v>
      </c>
      <c r="B78" s="9" t="s">
        <v>93</v>
      </c>
      <c r="C78" s="9" t="s">
        <v>94</v>
      </c>
      <c r="D78" s="29" t="s">
        <v>67</v>
      </c>
      <c r="E78" s="9" t="s">
        <v>93</v>
      </c>
      <c r="F78" s="9" t="s">
        <v>94</v>
      </c>
      <c r="G78" s="122"/>
      <c r="H78" s="122"/>
      <c r="I78" s="122"/>
      <c r="J78" s="122"/>
      <c r="K78" s="122"/>
      <c r="L78" s="122"/>
      <c r="M78" s="122"/>
      <c r="N78" s="122"/>
      <c r="O78" s="122"/>
      <c r="P78" s="122"/>
      <c r="Q78" s="122"/>
    </row>
    <row r="79" spans="1:17" x14ac:dyDescent="0.2">
      <c r="A79" s="12">
        <v>173.28</v>
      </c>
      <c r="B79" s="12" t="s">
        <v>41</v>
      </c>
      <c r="C79" s="28">
        <v>41897</v>
      </c>
      <c r="D79" s="12">
        <v>361.62</v>
      </c>
      <c r="E79" s="12">
        <v>140221</v>
      </c>
      <c r="F79" s="28">
        <v>41963</v>
      </c>
      <c r="G79" s="122"/>
      <c r="H79" s="122"/>
      <c r="I79" s="122"/>
      <c r="J79" s="122"/>
      <c r="K79" s="122"/>
      <c r="L79" s="122"/>
      <c r="M79" s="122"/>
      <c r="N79" s="122"/>
      <c r="O79" s="122"/>
      <c r="P79" s="122"/>
      <c r="Q79" s="122"/>
    </row>
    <row r="80" spans="1:17" x14ac:dyDescent="0.2">
      <c r="A80" s="12"/>
      <c r="B80" s="12"/>
      <c r="C80" s="12"/>
      <c r="D80" s="12"/>
      <c r="E80" s="12"/>
      <c r="F80" s="12"/>
      <c r="G80" s="122"/>
      <c r="H80" s="122"/>
      <c r="I80" s="122"/>
      <c r="J80" s="122"/>
      <c r="K80" s="122"/>
      <c r="L80" s="122"/>
      <c r="M80" s="122"/>
      <c r="N80" s="122"/>
      <c r="O80" s="122"/>
      <c r="P80" s="122"/>
      <c r="Q80" s="122"/>
    </row>
    <row r="81" spans="1:17" x14ac:dyDescent="0.2">
      <c r="A81" s="12"/>
      <c r="B81" s="12"/>
      <c r="C81" s="12"/>
      <c r="D81" s="12"/>
      <c r="E81" s="12"/>
      <c r="F81" s="12"/>
      <c r="G81" s="122"/>
      <c r="H81" s="122"/>
      <c r="I81" s="122"/>
      <c r="J81" s="122"/>
      <c r="K81" s="122"/>
      <c r="L81" s="122"/>
      <c r="M81" s="122"/>
      <c r="N81" s="122"/>
      <c r="O81" s="122"/>
      <c r="P81" s="122"/>
      <c r="Q81" s="122"/>
    </row>
    <row r="82" spans="1:17" x14ac:dyDescent="0.2">
      <c r="A82" s="12"/>
      <c r="B82" s="12"/>
      <c r="C82" s="12"/>
      <c r="D82" s="12"/>
      <c r="E82" s="12"/>
      <c r="F82" s="12"/>
      <c r="G82" s="122"/>
      <c r="H82" s="122"/>
      <c r="I82" s="122"/>
      <c r="J82" s="122"/>
      <c r="K82" s="122"/>
      <c r="L82" s="122"/>
      <c r="M82" s="122"/>
      <c r="N82" s="122"/>
      <c r="O82" s="122"/>
      <c r="P82" s="122"/>
      <c r="Q82" s="122"/>
    </row>
    <row r="83" spans="1:17" x14ac:dyDescent="0.2">
      <c r="A83" s="12"/>
      <c r="B83" s="12"/>
      <c r="C83" s="12"/>
      <c r="D83" s="12"/>
      <c r="E83" s="12"/>
      <c r="F83" s="12"/>
      <c r="G83" s="122"/>
      <c r="H83" s="122"/>
      <c r="I83" s="122"/>
      <c r="J83" s="122"/>
      <c r="K83" s="122"/>
      <c r="L83" s="122"/>
      <c r="M83" s="122"/>
      <c r="N83" s="122"/>
      <c r="O83" s="122"/>
      <c r="P83" s="122"/>
      <c r="Q83" s="122"/>
    </row>
    <row r="84" spans="1:17" x14ac:dyDescent="0.2">
      <c r="A84" s="12"/>
      <c r="B84" s="12"/>
      <c r="C84" s="12"/>
      <c r="D84" s="12"/>
      <c r="E84" s="12"/>
      <c r="F84" s="12"/>
      <c r="G84" s="122"/>
      <c r="H84" s="122"/>
      <c r="I84" s="122"/>
      <c r="J84" s="122"/>
      <c r="K84" s="122"/>
      <c r="L84" s="122"/>
      <c r="M84" s="122"/>
      <c r="N84" s="122"/>
      <c r="O84" s="122"/>
      <c r="P84" s="122"/>
      <c r="Q84" s="122"/>
    </row>
    <row r="85" spans="1:17" x14ac:dyDescent="0.2">
      <c r="A85" s="12"/>
      <c r="B85" s="12"/>
      <c r="C85" s="12"/>
      <c r="D85" s="12"/>
      <c r="E85" s="12"/>
      <c r="F85" s="12"/>
      <c r="G85" s="122"/>
      <c r="H85" s="122"/>
      <c r="I85" s="122"/>
      <c r="J85" s="122"/>
      <c r="K85" s="122"/>
      <c r="L85" s="122"/>
      <c r="M85" s="122"/>
      <c r="N85" s="122"/>
      <c r="O85" s="122"/>
      <c r="P85" s="122"/>
      <c r="Q85" s="122"/>
    </row>
    <row r="86" spans="1:17" x14ac:dyDescent="0.2">
      <c r="A86" s="12"/>
      <c r="B86" s="12"/>
      <c r="C86" s="12"/>
      <c r="D86" s="12"/>
      <c r="E86" s="12"/>
      <c r="F86" s="12"/>
      <c r="G86" s="122"/>
      <c r="H86" s="122"/>
      <c r="I86" s="122"/>
      <c r="J86" s="122"/>
      <c r="K86" s="122"/>
      <c r="L86" s="122"/>
      <c r="M86" s="122"/>
      <c r="N86" s="122"/>
      <c r="O86" s="122"/>
      <c r="P86" s="122"/>
      <c r="Q86" s="122"/>
    </row>
    <row r="87" spans="1:17" x14ac:dyDescent="0.2">
      <c r="A87" s="122"/>
      <c r="B87" s="122"/>
      <c r="C87" s="122"/>
      <c r="D87" s="122"/>
      <c r="E87" s="122"/>
      <c r="F87" s="122"/>
      <c r="G87" s="122"/>
      <c r="H87" s="122"/>
      <c r="I87" s="122"/>
      <c r="J87" s="122"/>
      <c r="K87" s="122"/>
      <c r="L87" s="122"/>
      <c r="M87" s="122"/>
      <c r="N87" s="122"/>
      <c r="O87" s="122"/>
      <c r="P87" s="122"/>
      <c r="Q87" s="122"/>
    </row>
    <row r="88" spans="1:17" x14ac:dyDescent="0.2">
      <c r="A88" s="122"/>
      <c r="B88" s="122"/>
      <c r="C88" s="122"/>
      <c r="D88" s="122"/>
      <c r="E88" s="122"/>
      <c r="F88" s="122"/>
      <c r="G88" s="122"/>
      <c r="H88" s="122"/>
      <c r="I88" s="122"/>
      <c r="J88" s="122"/>
      <c r="K88" s="122"/>
      <c r="L88" s="122"/>
      <c r="M88" s="122"/>
      <c r="N88" s="122"/>
      <c r="O88" s="122"/>
      <c r="P88" s="122"/>
      <c r="Q88" s="122"/>
    </row>
    <row r="89" spans="1:17" x14ac:dyDescent="0.2">
      <c r="A89" s="122"/>
      <c r="B89" s="122"/>
      <c r="C89" s="122"/>
      <c r="D89" s="122"/>
      <c r="E89" s="122"/>
      <c r="F89" s="122"/>
      <c r="G89" s="122"/>
      <c r="H89" s="122"/>
      <c r="I89" s="122"/>
      <c r="J89" s="122"/>
      <c r="K89" s="122"/>
      <c r="L89" s="122"/>
      <c r="M89" s="122"/>
      <c r="N89" s="122"/>
      <c r="O89" s="122"/>
      <c r="P89" s="122"/>
      <c r="Q89" s="122"/>
    </row>
    <row r="90" spans="1:17" x14ac:dyDescent="0.2">
      <c r="A90" s="122"/>
      <c r="B90" s="122"/>
      <c r="C90" s="122"/>
      <c r="D90" s="122"/>
      <c r="E90" s="122"/>
      <c r="F90" s="122"/>
      <c r="G90" s="122"/>
      <c r="H90" s="122"/>
      <c r="I90" s="122"/>
      <c r="J90" s="122"/>
      <c r="K90" s="122"/>
      <c r="L90" s="122"/>
      <c r="M90" s="122"/>
      <c r="N90" s="122"/>
      <c r="O90" s="122"/>
      <c r="P90" s="122"/>
      <c r="Q90" s="122"/>
    </row>
    <row r="91" spans="1:17" x14ac:dyDescent="0.2">
      <c r="A91" s="122"/>
      <c r="B91" s="122"/>
      <c r="C91" s="122"/>
      <c r="D91" s="122"/>
      <c r="E91" s="122"/>
      <c r="F91" s="122"/>
      <c r="G91" s="122"/>
      <c r="H91" s="122"/>
      <c r="I91" s="122"/>
      <c r="J91" s="122"/>
      <c r="K91" s="122"/>
      <c r="L91" s="122"/>
      <c r="M91" s="122"/>
      <c r="N91" s="122"/>
      <c r="O91" s="122"/>
      <c r="P91" s="122"/>
      <c r="Q91" s="122"/>
    </row>
    <row r="92" spans="1:17" x14ac:dyDescent="0.2">
      <c r="A92" s="122"/>
      <c r="B92" s="122"/>
      <c r="C92" s="122"/>
      <c r="D92" s="122"/>
      <c r="E92" s="122"/>
      <c r="F92" s="122"/>
      <c r="G92" s="122"/>
      <c r="H92" s="122"/>
      <c r="I92" s="122"/>
      <c r="J92" s="122"/>
      <c r="K92" s="122"/>
      <c r="L92" s="122"/>
      <c r="M92" s="122"/>
      <c r="N92" s="122"/>
      <c r="O92" s="122"/>
      <c r="P92" s="122"/>
      <c r="Q92" s="122"/>
    </row>
    <row r="93" spans="1:17" x14ac:dyDescent="0.2">
      <c r="A93" s="122"/>
      <c r="B93" s="122"/>
      <c r="C93" s="122"/>
      <c r="D93" s="122"/>
      <c r="E93" s="122"/>
      <c r="F93" s="122"/>
      <c r="G93" s="122"/>
      <c r="H93" s="122"/>
      <c r="I93" s="122"/>
      <c r="J93" s="122"/>
      <c r="K93" s="122"/>
      <c r="L93" s="122"/>
      <c r="M93" s="122"/>
      <c r="N93" s="122"/>
      <c r="O93" s="122"/>
      <c r="P93" s="122"/>
      <c r="Q93" s="122"/>
    </row>
    <row r="94" spans="1:17" x14ac:dyDescent="0.2">
      <c r="A94" s="122"/>
      <c r="B94" s="122"/>
      <c r="C94" s="122"/>
      <c r="D94" s="122"/>
      <c r="E94" s="122"/>
      <c r="F94" s="122"/>
      <c r="G94" s="122"/>
      <c r="H94" s="122"/>
      <c r="I94" s="122"/>
      <c r="J94" s="122"/>
      <c r="K94" s="122"/>
      <c r="L94" s="122"/>
      <c r="M94" s="122"/>
      <c r="N94" s="122"/>
      <c r="O94" s="122"/>
      <c r="P94" s="122"/>
      <c r="Q94" s="122"/>
    </row>
  </sheetData>
  <mergeCells count="3">
    <mergeCell ref="A61:I68"/>
    <mergeCell ref="F24:G24"/>
    <mergeCell ref="A24:B24"/>
  </mergeCells>
  <hyperlinks>
    <hyperlink ref="A1" location="INDEX!A1" display="INDEX"/>
  </hyperlink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A1:P86"/>
  <sheetViews>
    <sheetView workbookViewId="0">
      <selection activeCell="K25" sqref="K25"/>
    </sheetView>
  </sheetViews>
  <sheetFormatPr defaultRowHeight="12.75" x14ac:dyDescent="0.2"/>
  <cols>
    <col min="1" max="1" width="12.5703125" customWidth="1"/>
    <col min="2" max="2" width="11" bestFit="1" customWidth="1"/>
    <col min="3" max="3" width="11.5703125" customWidth="1"/>
    <col min="4" max="4" width="14.28515625" customWidth="1"/>
    <col min="5" max="5" width="8.28515625" customWidth="1"/>
    <col min="9" max="9" width="14.42578125" bestFit="1" customWidth="1"/>
    <col min="13" max="13" width="14.28515625" bestFit="1" customWidth="1"/>
    <col min="15" max="15" width="21.85546875" bestFit="1" customWidth="1"/>
  </cols>
  <sheetData>
    <row r="1" spans="1:16" x14ac:dyDescent="0.2">
      <c r="A1" s="7" t="s">
        <v>3</v>
      </c>
      <c r="B1" s="9" t="s">
        <v>15</v>
      </c>
      <c r="C1" s="9" t="s">
        <v>14</v>
      </c>
      <c r="D1" s="9" t="s">
        <v>22</v>
      </c>
      <c r="E1" s="9" t="s">
        <v>16</v>
      </c>
      <c r="F1" s="9" t="s">
        <v>17</v>
      </c>
      <c r="G1" s="9" t="s">
        <v>18</v>
      </c>
      <c r="H1" s="17" t="s">
        <v>23</v>
      </c>
      <c r="I1" s="29" t="s">
        <v>66</v>
      </c>
      <c r="J1" s="9" t="s">
        <v>84</v>
      </c>
      <c r="K1" s="9" t="s">
        <v>68</v>
      </c>
      <c r="L1" s="9" t="s">
        <v>69</v>
      </c>
      <c r="M1" s="9" t="s">
        <v>85</v>
      </c>
      <c r="N1" s="9" t="s">
        <v>71</v>
      </c>
      <c r="O1" s="9" t="s">
        <v>86</v>
      </c>
      <c r="P1" s="9" t="s">
        <v>87</v>
      </c>
    </row>
    <row r="2" spans="1:16" x14ac:dyDescent="0.2">
      <c r="B2" s="10">
        <v>640709003</v>
      </c>
      <c r="C2" s="11">
        <f>SUM(D6:D7)</f>
        <v>400.96</v>
      </c>
      <c r="D2" s="11">
        <f>SUM(A26:A59)+(I26)</f>
        <v>0</v>
      </c>
      <c r="E2" s="26" t="str">
        <f>VLOOKUP(B2,INDEX!A5:V1819,4,FALSE)</f>
        <v>Client 3</v>
      </c>
      <c r="F2" s="26" t="str">
        <f>VLOOKUP(B2,INDEX!A5:V1819,2,FALSE)</f>
        <v>BE09</v>
      </c>
      <c r="G2" s="27">
        <f>VLOOKUP(B2,INDEX!A5:V1819,3,FALSE)</f>
        <v>155017</v>
      </c>
      <c r="H2" s="18" t="s">
        <v>35</v>
      </c>
      <c r="I2" s="12">
        <f>SUM(A79:A86)</f>
        <v>0</v>
      </c>
      <c r="J2" s="12">
        <f>SUM(D79:D86)</f>
        <v>0</v>
      </c>
      <c r="K2" s="26">
        <f>IF(H2="closed",D2-(C2+N2+O2),0)</f>
        <v>-400.96</v>
      </c>
      <c r="L2" s="26"/>
      <c r="M2" s="12">
        <f>I26</f>
        <v>0</v>
      </c>
      <c r="N2" s="26"/>
      <c r="O2" s="26"/>
      <c r="P2" s="12">
        <f>IF(H2="closed",(K2+N2+O2)-(J2+I2),0)</f>
        <v>-400.96</v>
      </c>
    </row>
    <row r="5" spans="1:16" x14ac:dyDescent="0.2">
      <c r="A5" s="9" t="s">
        <v>12</v>
      </c>
      <c r="B5" s="9" t="s">
        <v>10</v>
      </c>
      <c r="C5" s="9" t="s">
        <v>11</v>
      </c>
      <c r="D5" s="19" t="s">
        <v>13</v>
      </c>
    </row>
    <row r="6" spans="1:16" x14ac:dyDescent="0.2">
      <c r="A6" s="13">
        <v>6091402024</v>
      </c>
      <c r="B6" s="12" t="s">
        <v>27</v>
      </c>
      <c r="C6" s="12" t="s">
        <v>29</v>
      </c>
      <c r="D6" s="13">
        <v>400.96</v>
      </c>
    </row>
    <row r="8" spans="1:16" hidden="1" x14ac:dyDescent="0.2"/>
    <row r="9" spans="1:16" hidden="1" x14ac:dyDescent="0.2"/>
    <row r="10" spans="1:16" hidden="1" x14ac:dyDescent="0.2"/>
    <row r="11" spans="1:16" hidden="1" x14ac:dyDescent="0.2"/>
    <row r="12" spans="1:16" hidden="1" x14ac:dyDescent="0.2"/>
    <row r="13" spans="1:16" hidden="1" x14ac:dyDescent="0.2"/>
    <row r="14" spans="1:16" hidden="1" x14ac:dyDescent="0.2"/>
    <row r="15" spans="1:16" hidden="1" x14ac:dyDescent="0.2"/>
    <row r="16" spans="1:16" hidden="1" x14ac:dyDescent="0.2"/>
    <row r="17" spans="1:9" hidden="1" x14ac:dyDescent="0.2"/>
    <row r="18" spans="1:9" hidden="1" x14ac:dyDescent="0.2"/>
    <row r="19" spans="1:9" hidden="1" x14ac:dyDescent="0.2"/>
    <row r="20" spans="1:9" hidden="1" x14ac:dyDescent="0.2"/>
    <row r="21" spans="1:9" hidden="1" x14ac:dyDescent="0.2"/>
    <row r="22" spans="1:9" hidden="1" x14ac:dyDescent="0.2"/>
    <row r="23" spans="1:9" hidden="1" x14ac:dyDescent="0.2"/>
    <row r="24" spans="1:9" x14ac:dyDescent="0.2">
      <c r="A24" s="96" t="s">
        <v>91</v>
      </c>
      <c r="B24" s="97"/>
      <c r="F24" s="96" t="s">
        <v>34</v>
      </c>
      <c r="G24" s="97"/>
    </row>
    <row r="25" spans="1:9" x14ac:dyDescent="0.2">
      <c r="A25" s="9" t="s">
        <v>21</v>
      </c>
      <c r="B25" s="9" t="s">
        <v>19</v>
      </c>
      <c r="C25" s="8"/>
      <c r="D25" s="9" t="s">
        <v>90</v>
      </c>
      <c r="F25" s="9" t="s">
        <v>21</v>
      </c>
      <c r="G25" s="9" t="s">
        <v>19</v>
      </c>
      <c r="I25" s="9" t="s">
        <v>44</v>
      </c>
    </row>
    <row r="26" spans="1:9" x14ac:dyDescent="0.2">
      <c r="A26" s="12"/>
      <c r="B26" s="12"/>
      <c r="D26" s="12">
        <f>SUM(A26:A40)</f>
        <v>0</v>
      </c>
      <c r="F26" s="12"/>
      <c r="G26" s="12"/>
      <c r="I26" s="12">
        <f>SUM(F26:F58)</f>
        <v>0</v>
      </c>
    </row>
    <row r="27" spans="1:9" x14ac:dyDescent="0.2">
      <c r="A27" s="12"/>
      <c r="B27" s="12"/>
      <c r="F27" s="12"/>
      <c r="G27" s="12"/>
    </row>
    <row r="28" spans="1:9" x14ac:dyDescent="0.2">
      <c r="A28" s="12"/>
      <c r="B28" s="12"/>
      <c r="F28" s="12"/>
      <c r="G28" s="12"/>
    </row>
    <row r="29" spans="1:9" x14ac:dyDescent="0.2">
      <c r="A29" s="12"/>
      <c r="B29" s="12"/>
      <c r="F29" s="12"/>
      <c r="G29" s="12"/>
    </row>
    <row r="30" spans="1:9" hidden="1" x14ac:dyDescent="0.2">
      <c r="F30" s="12"/>
      <c r="G30" s="12"/>
    </row>
    <row r="31" spans="1:9" hidden="1" x14ac:dyDescent="0.2">
      <c r="F31" s="12"/>
      <c r="G31" s="12"/>
    </row>
    <row r="32" spans="1:9" hidden="1" x14ac:dyDescent="0.2"/>
    <row r="33" hidden="1" x14ac:dyDescent="0.2"/>
    <row r="34" hidden="1" x14ac:dyDescent="0.2"/>
    <row r="35" hidden="1" x14ac:dyDescent="0.2"/>
    <row r="36" hidden="1" x14ac:dyDescent="0.2"/>
    <row r="37" hidden="1" x14ac:dyDescent="0.2"/>
    <row r="38" hidden="1" x14ac:dyDescent="0.2"/>
    <row r="39" hidden="1" x14ac:dyDescent="0.2"/>
    <row r="40" hidden="1" x14ac:dyDescent="0.2"/>
    <row r="41" hidden="1" x14ac:dyDescent="0.2"/>
    <row r="42" hidden="1" x14ac:dyDescent="0.2"/>
    <row r="43" hidden="1" x14ac:dyDescent="0.2"/>
    <row r="44" hidden="1" x14ac:dyDescent="0.2"/>
    <row r="45" hidden="1" x14ac:dyDescent="0.2"/>
    <row r="46" hidden="1" x14ac:dyDescent="0.2"/>
    <row r="47" hidden="1" x14ac:dyDescent="0.2"/>
    <row r="48" hidden="1" x14ac:dyDescent="0.2"/>
    <row r="49" spans="1:9" hidden="1" x14ac:dyDescent="0.2"/>
    <row r="50" spans="1:9" hidden="1" x14ac:dyDescent="0.2"/>
    <row r="51" spans="1:9" hidden="1" x14ac:dyDescent="0.2"/>
    <row r="52" spans="1:9" hidden="1" x14ac:dyDescent="0.2"/>
    <row r="53" spans="1:9" hidden="1" x14ac:dyDescent="0.2"/>
    <row r="54" spans="1:9" hidden="1" x14ac:dyDescent="0.2"/>
    <row r="55" spans="1:9" hidden="1" x14ac:dyDescent="0.2"/>
    <row r="56" spans="1:9" hidden="1" x14ac:dyDescent="0.2"/>
    <row r="57" spans="1:9" hidden="1" x14ac:dyDescent="0.2"/>
    <row r="58" spans="1:9" hidden="1" x14ac:dyDescent="0.2"/>
    <row r="59" spans="1:9" ht="13.5" thickBot="1" x14ac:dyDescent="0.25"/>
    <row r="60" spans="1:9" ht="13.5" thickBot="1" x14ac:dyDescent="0.25">
      <c r="A60" s="22" t="s">
        <v>20</v>
      </c>
      <c r="B60" s="25"/>
    </row>
    <row r="61" spans="1:9" x14ac:dyDescent="0.2">
      <c r="A61" s="87"/>
      <c r="B61" s="88"/>
      <c r="C61" s="88"/>
      <c r="D61" s="88"/>
      <c r="E61" s="88"/>
      <c r="F61" s="88"/>
      <c r="G61" s="88"/>
      <c r="H61" s="88"/>
      <c r="I61" s="89"/>
    </row>
    <row r="62" spans="1:9" x14ac:dyDescent="0.2">
      <c r="A62" s="90"/>
      <c r="B62" s="91"/>
      <c r="C62" s="91"/>
      <c r="D62" s="91"/>
      <c r="E62" s="91"/>
      <c r="F62" s="91"/>
      <c r="G62" s="91"/>
      <c r="H62" s="91"/>
      <c r="I62" s="92"/>
    </row>
    <row r="63" spans="1:9" x14ac:dyDescent="0.2">
      <c r="A63" s="90"/>
      <c r="B63" s="91"/>
      <c r="C63" s="91"/>
      <c r="D63" s="91"/>
      <c r="E63" s="91"/>
      <c r="F63" s="91"/>
      <c r="G63" s="91"/>
      <c r="H63" s="91"/>
      <c r="I63" s="92"/>
    </row>
    <row r="64" spans="1:9" x14ac:dyDescent="0.2">
      <c r="A64" s="90"/>
      <c r="B64" s="91"/>
      <c r="C64" s="91"/>
      <c r="D64" s="91"/>
      <c r="E64" s="91"/>
      <c r="F64" s="91"/>
      <c r="G64" s="91"/>
      <c r="H64" s="91"/>
      <c r="I64" s="92"/>
    </row>
    <row r="65" spans="1:9" x14ac:dyDescent="0.2">
      <c r="A65" s="90"/>
      <c r="B65" s="91"/>
      <c r="C65" s="91"/>
      <c r="D65" s="91"/>
      <c r="E65" s="91"/>
      <c r="F65" s="91"/>
      <c r="G65" s="91"/>
      <c r="H65" s="91"/>
      <c r="I65" s="92"/>
    </row>
    <row r="66" spans="1:9" x14ac:dyDescent="0.2">
      <c r="A66" s="90"/>
      <c r="B66" s="91"/>
      <c r="C66" s="91"/>
      <c r="D66" s="91"/>
      <c r="E66" s="91"/>
      <c r="F66" s="91"/>
      <c r="G66" s="91"/>
      <c r="H66" s="91"/>
      <c r="I66" s="92"/>
    </row>
    <row r="67" spans="1:9" x14ac:dyDescent="0.2">
      <c r="A67" s="90"/>
      <c r="B67" s="91"/>
      <c r="C67" s="91"/>
      <c r="D67" s="91"/>
      <c r="E67" s="91"/>
      <c r="F67" s="91"/>
      <c r="G67" s="91"/>
      <c r="H67" s="91"/>
      <c r="I67" s="92"/>
    </row>
    <row r="68" spans="1:9" ht="13.5" thickBot="1" x14ac:dyDescent="0.25">
      <c r="A68" s="93"/>
      <c r="B68" s="94"/>
      <c r="C68" s="94"/>
      <c r="D68" s="94"/>
      <c r="E68" s="94"/>
      <c r="F68" s="94"/>
      <c r="G68" s="94"/>
      <c r="H68" s="94"/>
      <c r="I68" s="95"/>
    </row>
    <row r="71" spans="1:9" hidden="1" x14ac:dyDescent="0.2"/>
    <row r="72" spans="1:9" hidden="1" x14ac:dyDescent="0.2"/>
    <row r="73" spans="1:9" hidden="1" x14ac:dyDescent="0.2"/>
    <row r="74" spans="1:9" hidden="1" x14ac:dyDescent="0.2"/>
    <row r="75" spans="1:9" hidden="1" x14ac:dyDescent="0.2"/>
    <row r="76" spans="1:9" hidden="1" x14ac:dyDescent="0.2"/>
    <row r="78" spans="1:9" x14ac:dyDescent="0.2">
      <c r="A78" s="29" t="s">
        <v>92</v>
      </c>
      <c r="B78" s="9" t="s">
        <v>93</v>
      </c>
      <c r="C78" s="9" t="s">
        <v>94</v>
      </c>
      <c r="D78" s="29" t="s">
        <v>67</v>
      </c>
      <c r="E78" s="9" t="s">
        <v>93</v>
      </c>
      <c r="F78" s="9" t="s">
        <v>94</v>
      </c>
    </row>
    <row r="79" spans="1:9" x14ac:dyDescent="0.2">
      <c r="A79" s="12"/>
      <c r="B79" s="12"/>
      <c r="C79" s="12"/>
      <c r="D79" s="12"/>
      <c r="E79" s="12"/>
      <c r="F79" s="12"/>
    </row>
    <row r="80" spans="1:9" x14ac:dyDescent="0.2">
      <c r="A80" s="12"/>
      <c r="B80" s="12"/>
      <c r="C80" s="12"/>
      <c r="D80" s="12"/>
      <c r="E80" s="12"/>
      <c r="F80" s="12"/>
    </row>
    <row r="81" spans="1:6" x14ac:dyDescent="0.2">
      <c r="A81" s="12"/>
      <c r="B81" s="12"/>
      <c r="C81" s="12"/>
      <c r="D81" s="12"/>
      <c r="E81" s="12"/>
      <c r="F81" s="12"/>
    </row>
    <row r="82" spans="1:6" x14ac:dyDescent="0.2">
      <c r="A82" s="12"/>
      <c r="B82" s="12"/>
      <c r="C82" s="12"/>
      <c r="D82" s="12"/>
      <c r="E82" s="12"/>
      <c r="F82" s="12"/>
    </row>
    <row r="83" spans="1:6" x14ac:dyDescent="0.2">
      <c r="A83" s="12"/>
      <c r="B83" s="12"/>
      <c r="C83" s="12"/>
      <c r="D83" s="12"/>
      <c r="E83" s="12"/>
      <c r="F83" s="12"/>
    </row>
    <row r="84" spans="1:6" x14ac:dyDescent="0.2">
      <c r="A84" s="12"/>
      <c r="B84" s="12"/>
      <c r="C84" s="12"/>
      <c r="D84" s="12"/>
      <c r="E84" s="12"/>
      <c r="F84" s="12"/>
    </row>
    <row r="85" spans="1:6" x14ac:dyDescent="0.2">
      <c r="A85" s="12"/>
      <c r="B85" s="12"/>
      <c r="C85" s="12"/>
      <c r="D85" s="12"/>
      <c r="E85" s="12"/>
      <c r="F85" s="12"/>
    </row>
    <row r="86" spans="1:6" x14ac:dyDescent="0.2">
      <c r="A86" s="12"/>
      <c r="B86" s="12"/>
      <c r="C86" s="12"/>
      <c r="D86" s="12"/>
      <c r="E86" s="12"/>
      <c r="F86" s="12"/>
    </row>
  </sheetData>
  <mergeCells count="3">
    <mergeCell ref="A61:I68"/>
    <mergeCell ref="F24:G24"/>
    <mergeCell ref="A24:B24"/>
  </mergeCells>
  <hyperlinks>
    <hyperlink ref="A1" location="INDEX!A1" display="INDEX"/>
  </hyperlink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A1:P86"/>
  <sheetViews>
    <sheetView workbookViewId="0">
      <selection activeCell="L29" sqref="L29"/>
    </sheetView>
  </sheetViews>
  <sheetFormatPr defaultRowHeight="12.75" x14ac:dyDescent="0.2"/>
  <cols>
    <col min="1" max="1" width="11.42578125" customWidth="1"/>
    <col min="2" max="2" width="10" bestFit="1" customWidth="1"/>
    <col min="4" max="4" width="16.42578125" customWidth="1"/>
    <col min="5" max="5" width="6.42578125" customWidth="1"/>
    <col min="9" max="9" width="14.42578125" bestFit="1" customWidth="1"/>
    <col min="13" max="13" width="14.28515625" bestFit="1" customWidth="1"/>
  </cols>
  <sheetData>
    <row r="1" spans="1:16" x14ac:dyDescent="0.2">
      <c r="A1" s="7" t="s">
        <v>3</v>
      </c>
      <c r="B1" s="9" t="s">
        <v>15</v>
      </c>
      <c r="C1" s="9" t="s">
        <v>14</v>
      </c>
      <c r="D1" s="9" t="s">
        <v>22</v>
      </c>
      <c r="E1" s="9" t="s">
        <v>16</v>
      </c>
      <c r="F1" s="9" t="s">
        <v>17</v>
      </c>
      <c r="G1" s="9" t="s">
        <v>18</v>
      </c>
      <c r="H1" s="17" t="s">
        <v>23</v>
      </c>
      <c r="I1" s="29" t="s">
        <v>66</v>
      </c>
      <c r="J1" s="9" t="s">
        <v>84</v>
      </c>
      <c r="K1" s="9" t="s">
        <v>68</v>
      </c>
      <c r="L1" s="9" t="s">
        <v>69</v>
      </c>
      <c r="M1" s="9" t="s">
        <v>85</v>
      </c>
      <c r="N1" s="9" t="s">
        <v>71</v>
      </c>
      <c r="O1" s="9" t="s">
        <v>86</v>
      </c>
      <c r="P1" s="9" t="s">
        <v>87</v>
      </c>
    </row>
    <row r="2" spans="1:16" x14ac:dyDescent="0.2">
      <c r="B2" s="10">
        <v>640709005</v>
      </c>
      <c r="C2" s="11">
        <f>SUM(D6:D7)</f>
        <v>232.78</v>
      </c>
      <c r="D2" s="11">
        <f>SUM(A26:A59)+(I26)</f>
        <v>0</v>
      </c>
      <c r="E2" s="26" t="str">
        <f>VLOOKUP(B2,INDEX!A5:V1819,4,FALSE)</f>
        <v>Client 5</v>
      </c>
      <c r="F2" s="26" t="str">
        <f>VLOOKUP(B2,INDEX!A5:V1819,2,FALSE)</f>
        <v>BE09</v>
      </c>
      <c r="G2" s="27">
        <f>VLOOKUP(B2,INDEX!A5:V1819,3,FALSE)</f>
        <v>26490</v>
      </c>
      <c r="H2" s="18" t="s">
        <v>35</v>
      </c>
      <c r="I2" s="12">
        <f>SUM(A79:A86)</f>
        <v>0</v>
      </c>
      <c r="J2" s="12">
        <f>SUM(D79:D86)</f>
        <v>0</v>
      </c>
      <c r="K2" s="26">
        <f>IF(H2="closed",D2-(C2+N2+O2),0)</f>
        <v>-232.78</v>
      </c>
      <c r="L2" s="26"/>
      <c r="M2" s="12">
        <f>I26</f>
        <v>0</v>
      </c>
      <c r="N2" s="26"/>
      <c r="O2" s="26"/>
      <c r="P2" s="12">
        <f>IF(H2="closed",(K2+N2+O2)-(J2+I2),0)</f>
        <v>-232.78</v>
      </c>
    </row>
    <row r="5" spans="1:16" x14ac:dyDescent="0.2">
      <c r="A5" s="9" t="s">
        <v>12</v>
      </c>
      <c r="B5" s="9" t="s">
        <v>10</v>
      </c>
      <c r="C5" s="9" t="s">
        <v>11</v>
      </c>
      <c r="D5" s="19" t="s">
        <v>13</v>
      </c>
    </row>
    <row r="6" spans="1:16" x14ac:dyDescent="0.2">
      <c r="A6" s="12">
        <v>6091404056</v>
      </c>
      <c r="B6" s="12" t="s">
        <v>27</v>
      </c>
      <c r="C6" s="12" t="s">
        <v>29</v>
      </c>
      <c r="D6" s="12">
        <v>232.78</v>
      </c>
    </row>
    <row r="8" spans="1:16" hidden="1" x14ac:dyDescent="0.2"/>
    <row r="9" spans="1:16" hidden="1" x14ac:dyDescent="0.2"/>
    <row r="10" spans="1:16" hidden="1" x14ac:dyDescent="0.2"/>
    <row r="11" spans="1:16" hidden="1" x14ac:dyDescent="0.2"/>
    <row r="12" spans="1:16" hidden="1" x14ac:dyDescent="0.2"/>
    <row r="13" spans="1:16" hidden="1" x14ac:dyDescent="0.2"/>
    <row r="14" spans="1:16" hidden="1" x14ac:dyDescent="0.2"/>
    <row r="15" spans="1:16" hidden="1" x14ac:dyDescent="0.2"/>
    <row r="16" spans="1:16" hidden="1" x14ac:dyDescent="0.2"/>
    <row r="17" spans="1:9" hidden="1" x14ac:dyDescent="0.2"/>
    <row r="18" spans="1:9" hidden="1" x14ac:dyDescent="0.2"/>
    <row r="19" spans="1:9" hidden="1" x14ac:dyDescent="0.2"/>
    <row r="20" spans="1:9" hidden="1" x14ac:dyDescent="0.2"/>
    <row r="21" spans="1:9" hidden="1" x14ac:dyDescent="0.2"/>
    <row r="24" spans="1:9" x14ac:dyDescent="0.2">
      <c r="A24" s="96" t="s">
        <v>91</v>
      </c>
      <c r="B24" s="97"/>
      <c r="F24" s="96" t="s">
        <v>34</v>
      </c>
      <c r="G24" s="97"/>
    </row>
    <row r="25" spans="1:9" x14ac:dyDescent="0.2">
      <c r="A25" s="9" t="s">
        <v>21</v>
      </c>
      <c r="B25" s="9" t="s">
        <v>19</v>
      </c>
      <c r="C25" s="8"/>
      <c r="D25" s="9" t="s">
        <v>90</v>
      </c>
      <c r="F25" s="9" t="s">
        <v>21</v>
      </c>
      <c r="G25" s="9" t="s">
        <v>19</v>
      </c>
      <c r="I25" s="9" t="s">
        <v>44</v>
      </c>
    </row>
    <row r="26" spans="1:9" x14ac:dyDescent="0.2">
      <c r="A26" s="12"/>
      <c r="B26" s="12"/>
      <c r="D26" s="12">
        <f>SUM(A26:A40)</f>
        <v>0</v>
      </c>
      <c r="F26" s="12"/>
      <c r="G26" s="12"/>
      <c r="I26" s="12">
        <f>SUM(F26:F58)</f>
        <v>0</v>
      </c>
    </row>
    <row r="27" spans="1:9" x14ac:dyDescent="0.2">
      <c r="A27" s="12"/>
      <c r="B27" s="12"/>
      <c r="F27" s="12"/>
      <c r="G27" s="12"/>
    </row>
    <row r="28" spans="1:9" x14ac:dyDescent="0.2">
      <c r="A28" s="12"/>
      <c r="B28" s="12"/>
      <c r="F28" s="12"/>
      <c r="G28" s="12"/>
    </row>
    <row r="29" spans="1:9" x14ac:dyDescent="0.2">
      <c r="F29" s="12"/>
      <c r="G29" s="12"/>
    </row>
    <row r="30" spans="1:9" hidden="1" x14ac:dyDescent="0.2">
      <c r="F30" s="12"/>
      <c r="G30" s="12"/>
    </row>
    <row r="31" spans="1:9" hidden="1" x14ac:dyDescent="0.2">
      <c r="F31" s="12"/>
      <c r="G31" s="12"/>
    </row>
    <row r="32" spans="1:9" hidden="1" x14ac:dyDescent="0.2"/>
    <row r="33" hidden="1" x14ac:dyDescent="0.2"/>
    <row r="34" hidden="1" x14ac:dyDescent="0.2"/>
    <row r="35" hidden="1" x14ac:dyDescent="0.2"/>
    <row r="36" hidden="1" x14ac:dyDescent="0.2"/>
    <row r="37" hidden="1" x14ac:dyDescent="0.2"/>
    <row r="38" hidden="1" x14ac:dyDescent="0.2"/>
    <row r="39" hidden="1" x14ac:dyDescent="0.2"/>
    <row r="40" hidden="1" x14ac:dyDescent="0.2"/>
    <row r="41" hidden="1" x14ac:dyDescent="0.2"/>
    <row r="42" hidden="1" x14ac:dyDescent="0.2"/>
    <row r="43" hidden="1" x14ac:dyDescent="0.2"/>
    <row r="44" hidden="1" x14ac:dyDescent="0.2"/>
    <row r="45" hidden="1" x14ac:dyDescent="0.2"/>
    <row r="46" hidden="1" x14ac:dyDescent="0.2"/>
    <row r="47" hidden="1" x14ac:dyDescent="0.2"/>
    <row r="48" hidden="1" x14ac:dyDescent="0.2"/>
    <row r="49" spans="1:9" hidden="1" x14ac:dyDescent="0.2"/>
    <row r="50" spans="1:9" hidden="1" x14ac:dyDescent="0.2"/>
    <row r="51" spans="1:9" hidden="1" x14ac:dyDescent="0.2"/>
    <row r="52" spans="1:9" hidden="1" x14ac:dyDescent="0.2"/>
    <row r="53" spans="1:9" hidden="1" x14ac:dyDescent="0.2"/>
    <row r="54" spans="1:9" hidden="1" x14ac:dyDescent="0.2"/>
    <row r="55" spans="1:9" hidden="1" x14ac:dyDescent="0.2"/>
    <row r="56" spans="1:9" hidden="1" x14ac:dyDescent="0.2"/>
    <row r="57" spans="1:9" hidden="1" x14ac:dyDescent="0.2"/>
    <row r="58" spans="1:9" ht="13.5" thickBot="1" x14ac:dyDescent="0.25"/>
    <row r="59" spans="1:9" ht="13.5" thickBot="1" x14ac:dyDescent="0.25">
      <c r="A59" s="22" t="s">
        <v>20</v>
      </c>
      <c r="B59" s="24"/>
    </row>
    <row r="60" spans="1:9" x14ac:dyDescent="0.2">
      <c r="A60" s="87"/>
      <c r="B60" s="88"/>
      <c r="C60" s="88"/>
      <c r="D60" s="88"/>
      <c r="E60" s="88"/>
      <c r="F60" s="88"/>
      <c r="G60" s="88"/>
      <c r="H60" s="88"/>
      <c r="I60" s="89"/>
    </row>
    <row r="61" spans="1:9" x14ac:dyDescent="0.2">
      <c r="A61" s="90"/>
      <c r="B61" s="91"/>
      <c r="C61" s="91"/>
      <c r="D61" s="91"/>
      <c r="E61" s="91"/>
      <c r="F61" s="91"/>
      <c r="G61" s="91"/>
      <c r="H61" s="91"/>
      <c r="I61" s="92"/>
    </row>
    <row r="62" spans="1:9" x14ac:dyDescent="0.2">
      <c r="A62" s="90"/>
      <c r="B62" s="91"/>
      <c r="C62" s="91"/>
      <c r="D62" s="91"/>
      <c r="E62" s="91"/>
      <c r="F62" s="91"/>
      <c r="G62" s="91"/>
      <c r="H62" s="91"/>
      <c r="I62" s="92"/>
    </row>
    <row r="63" spans="1:9" x14ac:dyDescent="0.2">
      <c r="A63" s="90"/>
      <c r="B63" s="91"/>
      <c r="C63" s="91"/>
      <c r="D63" s="91"/>
      <c r="E63" s="91"/>
      <c r="F63" s="91"/>
      <c r="G63" s="91"/>
      <c r="H63" s="91"/>
      <c r="I63" s="92"/>
    </row>
    <row r="64" spans="1:9" x14ac:dyDescent="0.2">
      <c r="A64" s="90"/>
      <c r="B64" s="91"/>
      <c r="C64" s="91"/>
      <c r="D64" s="91"/>
      <c r="E64" s="91"/>
      <c r="F64" s="91"/>
      <c r="G64" s="91"/>
      <c r="H64" s="91"/>
      <c r="I64" s="92"/>
    </row>
    <row r="65" spans="1:9" x14ac:dyDescent="0.2">
      <c r="A65" s="90"/>
      <c r="B65" s="91"/>
      <c r="C65" s="91"/>
      <c r="D65" s="91"/>
      <c r="E65" s="91"/>
      <c r="F65" s="91"/>
      <c r="G65" s="91"/>
      <c r="H65" s="91"/>
      <c r="I65" s="92"/>
    </row>
    <row r="66" spans="1:9" x14ac:dyDescent="0.2">
      <c r="A66" s="90"/>
      <c r="B66" s="91"/>
      <c r="C66" s="91"/>
      <c r="D66" s="91"/>
      <c r="E66" s="91"/>
      <c r="F66" s="91"/>
      <c r="G66" s="91"/>
      <c r="H66" s="91"/>
      <c r="I66" s="92"/>
    </row>
    <row r="67" spans="1:9" ht="13.5" thickBot="1" x14ac:dyDescent="0.25">
      <c r="A67" s="93"/>
      <c r="B67" s="94"/>
      <c r="C67" s="94"/>
      <c r="D67" s="94"/>
      <c r="E67" s="94"/>
      <c r="F67" s="94"/>
      <c r="G67" s="94"/>
      <c r="H67" s="94"/>
      <c r="I67" s="95"/>
    </row>
    <row r="70" spans="1:9" hidden="1" x14ac:dyDescent="0.2"/>
    <row r="71" spans="1:9" hidden="1" x14ac:dyDescent="0.2"/>
    <row r="72" spans="1:9" hidden="1" x14ac:dyDescent="0.2"/>
    <row r="73" spans="1:9" hidden="1" x14ac:dyDescent="0.2"/>
    <row r="74" spans="1:9" hidden="1" x14ac:dyDescent="0.2"/>
    <row r="75" spans="1:9" hidden="1" x14ac:dyDescent="0.2"/>
    <row r="76" spans="1:9" hidden="1" x14ac:dyDescent="0.2"/>
    <row r="78" spans="1:9" x14ac:dyDescent="0.2">
      <c r="A78" s="29" t="s">
        <v>92</v>
      </c>
      <c r="B78" s="9" t="s">
        <v>93</v>
      </c>
      <c r="C78" s="9" t="s">
        <v>94</v>
      </c>
      <c r="D78" s="29" t="s">
        <v>67</v>
      </c>
      <c r="E78" s="9" t="s">
        <v>93</v>
      </c>
      <c r="F78" s="9" t="s">
        <v>94</v>
      </c>
    </row>
    <row r="79" spans="1:9" x14ac:dyDescent="0.2">
      <c r="A79" s="12"/>
      <c r="B79" s="12"/>
      <c r="C79" s="12"/>
      <c r="D79" s="12"/>
      <c r="E79" s="12"/>
      <c r="F79" s="12"/>
    </row>
    <row r="80" spans="1:9" x14ac:dyDescent="0.2">
      <c r="A80" s="12"/>
      <c r="B80" s="12"/>
      <c r="C80" s="12"/>
      <c r="D80" s="12"/>
      <c r="E80" s="12"/>
      <c r="F80" s="12"/>
    </row>
    <row r="81" spans="1:6" x14ac:dyDescent="0.2">
      <c r="A81" s="12"/>
      <c r="B81" s="12"/>
      <c r="C81" s="12"/>
      <c r="D81" s="12"/>
      <c r="E81" s="12"/>
      <c r="F81" s="12"/>
    </row>
    <row r="82" spans="1:6" x14ac:dyDescent="0.2">
      <c r="A82" s="12"/>
      <c r="B82" s="12"/>
      <c r="C82" s="12"/>
      <c r="D82" s="12"/>
      <c r="E82" s="12"/>
      <c r="F82" s="12"/>
    </row>
    <row r="83" spans="1:6" x14ac:dyDescent="0.2">
      <c r="A83" s="12"/>
      <c r="B83" s="12"/>
      <c r="C83" s="12"/>
      <c r="D83" s="12"/>
      <c r="E83" s="12"/>
      <c r="F83" s="12"/>
    </row>
    <row r="84" spans="1:6" x14ac:dyDescent="0.2">
      <c r="A84" s="12"/>
      <c r="B84" s="12"/>
      <c r="C84" s="12"/>
      <c r="D84" s="12"/>
      <c r="E84" s="12"/>
      <c r="F84" s="12"/>
    </row>
    <row r="85" spans="1:6" x14ac:dyDescent="0.2">
      <c r="A85" s="12"/>
      <c r="B85" s="12"/>
      <c r="C85" s="12"/>
      <c r="D85" s="12"/>
      <c r="E85" s="12"/>
      <c r="F85" s="12"/>
    </row>
    <row r="86" spans="1:6" x14ac:dyDescent="0.2">
      <c r="A86" s="12"/>
      <c r="B86" s="12"/>
      <c r="C86" s="12"/>
      <c r="D86" s="12"/>
      <c r="E86" s="12"/>
      <c r="F86" s="12"/>
    </row>
  </sheetData>
  <mergeCells count="3">
    <mergeCell ref="A60:I67"/>
    <mergeCell ref="F24:G24"/>
    <mergeCell ref="A24:B24"/>
  </mergeCells>
  <hyperlinks>
    <hyperlink ref="A1" location="INDEX!A1" display="INDEX"/>
  </hyperlinks>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dimension ref="A1:P88"/>
  <sheetViews>
    <sheetView workbookViewId="0">
      <selection activeCell="L62" sqref="L62"/>
    </sheetView>
  </sheetViews>
  <sheetFormatPr defaultRowHeight="12.75" x14ac:dyDescent="0.2"/>
  <cols>
    <col min="1" max="1" width="12" customWidth="1"/>
    <col min="2" max="2" width="13.28515625" customWidth="1"/>
    <col min="3" max="3" width="10.28515625" bestFit="1" customWidth="1"/>
    <col min="4" max="4" width="19" customWidth="1"/>
    <col min="5" max="5" width="10.42578125" customWidth="1"/>
    <col min="6" max="6" width="8.85546875" bestFit="1" customWidth="1"/>
    <col min="9" max="9" width="14.42578125" bestFit="1" customWidth="1"/>
    <col min="12" max="12" width="14.42578125" bestFit="1" customWidth="1"/>
    <col min="13" max="13" width="14.28515625" bestFit="1" customWidth="1"/>
    <col min="15" max="15" width="21.85546875" bestFit="1" customWidth="1"/>
  </cols>
  <sheetData>
    <row r="1" spans="1:16" x14ac:dyDescent="0.2">
      <c r="A1" s="7" t="s">
        <v>3</v>
      </c>
      <c r="B1" s="9" t="s">
        <v>15</v>
      </c>
      <c r="C1" s="9" t="s">
        <v>14</v>
      </c>
      <c r="D1" s="9" t="s">
        <v>22</v>
      </c>
      <c r="E1" s="9" t="s">
        <v>16</v>
      </c>
      <c r="F1" s="9" t="s">
        <v>17</v>
      </c>
      <c r="G1" s="9" t="s">
        <v>18</v>
      </c>
      <c r="H1" s="17" t="s">
        <v>23</v>
      </c>
      <c r="I1" s="29" t="s">
        <v>66</v>
      </c>
      <c r="J1" s="9" t="s">
        <v>84</v>
      </c>
      <c r="K1" s="9" t="s">
        <v>68</v>
      </c>
      <c r="L1" s="9" t="s">
        <v>69</v>
      </c>
      <c r="M1" s="9" t="s">
        <v>85</v>
      </c>
      <c r="N1" s="9" t="s">
        <v>71</v>
      </c>
      <c r="O1" s="9" t="s">
        <v>86</v>
      </c>
      <c r="P1" s="9" t="s">
        <v>87</v>
      </c>
    </row>
    <row r="2" spans="1:16" x14ac:dyDescent="0.2">
      <c r="B2" s="10">
        <v>640709006</v>
      </c>
      <c r="C2" s="11">
        <f>SUM(D6:D7)</f>
        <v>492.92</v>
      </c>
      <c r="D2" s="11">
        <f>SUM(A26:A59)+(I26)</f>
        <v>799.07</v>
      </c>
      <c r="E2" s="26" t="str">
        <f>VLOOKUP(B2,INDEX!A5:V1819,4,FALSE)</f>
        <v>Client 6</v>
      </c>
      <c r="F2" s="26" t="str">
        <f>VLOOKUP(B2,INDEX!A5:V1819,2,FALSE)</f>
        <v>BE09</v>
      </c>
      <c r="G2" s="27">
        <f>VLOOKUP(B2,INDEX!A5:V1819,3,FALSE)</f>
        <v>143774</v>
      </c>
      <c r="H2" s="18" t="s">
        <v>35</v>
      </c>
      <c r="I2" s="12">
        <f>SUM(A79:A88)</f>
        <v>279.51</v>
      </c>
      <c r="J2" s="12">
        <f>SUM(D79:D86)</f>
        <v>126.19</v>
      </c>
      <c r="K2" s="26">
        <f>IF(H2="closed",D2-(C2+N2+O2),0)</f>
        <v>201.86</v>
      </c>
      <c r="L2" s="26">
        <v>107240</v>
      </c>
      <c r="M2" s="12">
        <f>I26</f>
        <v>799.07</v>
      </c>
      <c r="N2" s="26">
        <v>49.29</v>
      </c>
      <c r="O2" s="26">
        <v>55</v>
      </c>
      <c r="P2" s="12">
        <f>IF(H2="closed",(K2+N2+O2)-(J2+I2),0)</f>
        <v>-99.550000000000011</v>
      </c>
    </row>
    <row r="5" spans="1:16" x14ac:dyDescent="0.2">
      <c r="A5" s="9" t="s">
        <v>12</v>
      </c>
      <c r="B5" s="9" t="s">
        <v>10</v>
      </c>
      <c r="C5" s="9" t="s">
        <v>11</v>
      </c>
      <c r="D5" s="19" t="s">
        <v>13</v>
      </c>
    </row>
    <row r="6" spans="1:16" x14ac:dyDescent="0.2">
      <c r="A6" s="13">
        <v>6091403068</v>
      </c>
      <c r="B6" s="12" t="s">
        <v>27</v>
      </c>
      <c r="C6" s="12" t="s">
        <v>29</v>
      </c>
      <c r="D6" s="13">
        <v>492.92</v>
      </c>
    </row>
    <row r="8" spans="1:16" hidden="1" x14ac:dyDescent="0.2"/>
    <row r="9" spans="1:16" hidden="1" x14ac:dyDescent="0.2"/>
    <row r="10" spans="1:16" hidden="1" x14ac:dyDescent="0.2"/>
    <row r="11" spans="1:16" hidden="1" x14ac:dyDescent="0.2"/>
    <row r="12" spans="1:16" hidden="1" x14ac:dyDescent="0.2"/>
    <row r="13" spans="1:16" hidden="1" x14ac:dyDescent="0.2"/>
    <row r="14" spans="1:16" hidden="1" x14ac:dyDescent="0.2"/>
    <row r="15" spans="1:16" hidden="1" x14ac:dyDescent="0.2"/>
    <row r="16" spans="1:16" hidden="1" x14ac:dyDescent="0.2"/>
    <row r="17" spans="1:9" hidden="1" x14ac:dyDescent="0.2"/>
    <row r="18" spans="1:9" hidden="1" x14ac:dyDescent="0.2"/>
    <row r="19" spans="1:9" hidden="1" x14ac:dyDescent="0.2"/>
    <row r="20" spans="1:9" hidden="1" x14ac:dyDescent="0.2"/>
    <row r="21" spans="1:9" hidden="1" x14ac:dyDescent="0.2"/>
    <row r="22" spans="1:9" hidden="1" x14ac:dyDescent="0.2"/>
    <row r="23" spans="1:9" hidden="1" x14ac:dyDescent="0.2"/>
    <row r="24" spans="1:9" x14ac:dyDescent="0.2">
      <c r="A24" s="96" t="s">
        <v>91</v>
      </c>
      <c r="B24" s="97"/>
      <c r="F24" s="96" t="s">
        <v>34</v>
      </c>
      <c r="G24" s="97"/>
    </row>
    <row r="25" spans="1:9" x14ac:dyDescent="0.2">
      <c r="A25" s="9" t="s">
        <v>21</v>
      </c>
      <c r="B25" s="9" t="s">
        <v>19</v>
      </c>
      <c r="C25" s="8"/>
      <c r="D25" s="9" t="s">
        <v>90</v>
      </c>
      <c r="F25" s="9" t="s">
        <v>21</v>
      </c>
      <c r="G25" s="9" t="s">
        <v>19</v>
      </c>
      <c r="I25" s="9" t="s">
        <v>44</v>
      </c>
    </row>
    <row r="26" spans="1:9" x14ac:dyDescent="0.2">
      <c r="A26" s="12"/>
      <c r="B26" s="12"/>
      <c r="D26" s="12">
        <f>SUM(A26:A40)</f>
        <v>0</v>
      </c>
      <c r="F26" s="12">
        <v>799.07</v>
      </c>
      <c r="G26" s="48">
        <v>41974</v>
      </c>
      <c r="I26" s="12">
        <f>SUM(F26:F58)</f>
        <v>799.07</v>
      </c>
    </row>
    <row r="27" spans="1:9" x14ac:dyDescent="0.2">
      <c r="A27" s="12"/>
      <c r="B27" s="12"/>
      <c r="F27" s="12"/>
      <c r="G27" s="12"/>
    </row>
    <row r="28" spans="1:9" x14ac:dyDescent="0.2">
      <c r="A28" s="12"/>
      <c r="B28" s="12"/>
      <c r="F28" s="12"/>
      <c r="G28" s="12"/>
    </row>
    <row r="29" spans="1:9" x14ac:dyDescent="0.2">
      <c r="F29" s="12"/>
      <c r="G29" s="12"/>
    </row>
    <row r="30" spans="1:9" hidden="1" x14ac:dyDescent="0.2">
      <c r="F30" s="12"/>
      <c r="G30" s="12"/>
    </row>
    <row r="31" spans="1:9" hidden="1" x14ac:dyDescent="0.2">
      <c r="F31" s="12"/>
      <c r="G31" s="12"/>
    </row>
    <row r="32" spans="1:9" hidden="1" x14ac:dyDescent="0.2"/>
    <row r="33" hidden="1" x14ac:dyDescent="0.2"/>
    <row r="34" hidden="1" x14ac:dyDescent="0.2"/>
    <row r="35" hidden="1" x14ac:dyDescent="0.2"/>
    <row r="36" hidden="1" x14ac:dyDescent="0.2"/>
    <row r="37" hidden="1" x14ac:dyDescent="0.2"/>
    <row r="38" hidden="1" x14ac:dyDescent="0.2"/>
    <row r="39" hidden="1" x14ac:dyDescent="0.2"/>
    <row r="40" hidden="1" x14ac:dyDescent="0.2"/>
    <row r="41" hidden="1" x14ac:dyDescent="0.2"/>
    <row r="42" hidden="1" x14ac:dyDescent="0.2"/>
    <row r="43" hidden="1" x14ac:dyDescent="0.2"/>
    <row r="44" hidden="1" x14ac:dyDescent="0.2"/>
    <row r="45" hidden="1" x14ac:dyDescent="0.2"/>
    <row r="46" hidden="1" x14ac:dyDescent="0.2"/>
    <row r="47" hidden="1" x14ac:dyDescent="0.2"/>
    <row r="48" hidden="1" x14ac:dyDescent="0.2"/>
    <row r="49" spans="1:9" hidden="1" x14ac:dyDescent="0.2"/>
    <row r="50" spans="1:9" hidden="1" x14ac:dyDescent="0.2"/>
    <row r="51" spans="1:9" hidden="1" x14ac:dyDescent="0.2"/>
    <row r="52" spans="1:9" hidden="1" x14ac:dyDescent="0.2"/>
    <row r="53" spans="1:9" hidden="1" x14ac:dyDescent="0.2"/>
    <row r="54" spans="1:9" hidden="1" x14ac:dyDescent="0.2"/>
    <row r="55" spans="1:9" hidden="1" x14ac:dyDescent="0.2"/>
    <row r="56" spans="1:9" hidden="1" x14ac:dyDescent="0.2"/>
    <row r="57" spans="1:9" hidden="1" x14ac:dyDescent="0.2"/>
    <row r="58" spans="1:9" hidden="1" x14ac:dyDescent="0.2"/>
    <row r="59" spans="1:9" ht="13.5" thickBot="1" x14ac:dyDescent="0.25"/>
    <row r="60" spans="1:9" ht="13.5" thickBot="1" x14ac:dyDescent="0.25">
      <c r="A60" s="22"/>
      <c r="B60" s="24"/>
    </row>
    <row r="61" spans="1:9" x14ac:dyDescent="0.2">
      <c r="A61" s="87"/>
      <c r="B61" s="88"/>
      <c r="C61" s="88"/>
      <c r="D61" s="88"/>
      <c r="E61" s="88"/>
      <c r="F61" s="88"/>
      <c r="G61" s="88"/>
      <c r="H61" s="88"/>
      <c r="I61" s="89"/>
    </row>
    <row r="62" spans="1:9" x14ac:dyDescent="0.2">
      <c r="A62" s="90"/>
      <c r="B62" s="91"/>
      <c r="C62" s="91"/>
      <c r="D62" s="91"/>
      <c r="E62" s="91"/>
      <c r="F62" s="91"/>
      <c r="G62" s="91"/>
      <c r="H62" s="91"/>
      <c r="I62" s="92"/>
    </row>
    <row r="63" spans="1:9" x14ac:dyDescent="0.2">
      <c r="A63" s="90"/>
      <c r="B63" s="91"/>
      <c r="C63" s="91"/>
      <c r="D63" s="91"/>
      <c r="E63" s="91"/>
      <c r="F63" s="91"/>
      <c r="G63" s="91"/>
      <c r="H63" s="91"/>
      <c r="I63" s="92"/>
    </row>
    <row r="64" spans="1:9" x14ac:dyDescent="0.2">
      <c r="A64" s="90"/>
      <c r="B64" s="91"/>
      <c r="C64" s="91"/>
      <c r="D64" s="91"/>
      <c r="E64" s="91"/>
      <c r="F64" s="91"/>
      <c r="G64" s="91"/>
      <c r="H64" s="91"/>
      <c r="I64" s="92"/>
    </row>
    <row r="65" spans="1:9" x14ac:dyDescent="0.2">
      <c r="A65" s="90"/>
      <c r="B65" s="91"/>
      <c r="C65" s="91"/>
      <c r="D65" s="91"/>
      <c r="E65" s="91"/>
      <c r="F65" s="91"/>
      <c r="G65" s="91"/>
      <c r="H65" s="91"/>
      <c r="I65" s="92"/>
    </row>
    <row r="66" spans="1:9" x14ac:dyDescent="0.2">
      <c r="A66" s="90"/>
      <c r="B66" s="91"/>
      <c r="C66" s="91"/>
      <c r="D66" s="91"/>
      <c r="E66" s="91"/>
      <c r="F66" s="91"/>
      <c r="G66" s="91"/>
      <c r="H66" s="91"/>
      <c r="I66" s="92"/>
    </row>
    <row r="67" spans="1:9" x14ac:dyDescent="0.2">
      <c r="A67" s="90"/>
      <c r="B67" s="91"/>
      <c r="C67" s="91"/>
      <c r="D67" s="91"/>
      <c r="E67" s="91"/>
      <c r="F67" s="91"/>
      <c r="G67" s="91"/>
      <c r="H67" s="91"/>
      <c r="I67" s="92"/>
    </row>
    <row r="68" spans="1:9" ht="13.5" thickBot="1" x14ac:dyDescent="0.25">
      <c r="A68" s="93"/>
      <c r="B68" s="94"/>
      <c r="C68" s="94"/>
      <c r="D68" s="94"/>
      <c r="E68" s="94"/>
      <c r="F68" s="94"/>
      <c r="G68" s="94"/>
      <c r="H68" s="94"/>
      <c r="I68" s="95"/>
    </row>
    <row r="71" spans="1:9" hidden="1" x14ac:dyDescent="0.2"/>
    <row r="72" spans="1:9" hidden="1" x14ac:dyDescent="0.2"/>
    <row r="73" spans="1:9" hidden="1" x14ac:dyDescent="0.2"/>
    <row r="74" spans="1:9" hidden="1" x14ac:dyDescent="0.2"/>
    <row r="75" spans="1:9" hidden="1" x14ac:dyDescent="0.2"/>
    <row r="76" spans="1:9" hidden="1" x14ac:dyDescent="0.2"/>
    <row r="78" spans="1:9" x14ac:dyDescent="0.2">
      <c r="A78" s="29" t="s">
        <v>92</v>
      </c>
      <c r="B78" s="9" t="s">
        <v>93</v>
      </c>
      <c r="C78" s="9" t="s">
        <v>94</v>
      </c>
      <c r="D78" s="29" t="s">
        <v>67</v>
      </c>
      <c r="E78" s="9" t="s">
        <v>93</v>
      </c>
      <c r="F78" s="9" t="s">
        <v>94</v>
      </c>
    </row>
    <row r="79" spans="1:9" x14ac:dyDescent="0.2">
      <c r="A79" s="12">
        <v>279.51</v>
      </c>
      <c r="B79" s="12" t="s">
        <v>40</v>
      </c>
      <c r="C79" s="28">
        <v>41900</v>
      </c>
      <c r="D79" s="12">
        <v>126.19</v>
      </c>
      <c r="E79" s="12">
        <v>140237</v>
      </c>
      <c r="F79" s="67">
        <v>41974</v>
      </c>
    </row>
    <row r="80" spans="1:9" x14ac:dyDescent="0.2">
      <c r="A80" s="12"/>
      <c r="B80" s="12"/>
      <c r="C80" s="12"/>
      <c r="D80" s="12"/>
      <c r="E80" s="12"/>
      <c r="F80" s="67"/>
    </row>
    <row r="81" spans="1:6" x14ac:dyDescent="0.2">
      <c r="A81" s="12"/>
      <c r="B81" s="12"/>
      <c r="C81" s="12"/>
      <c r="D81" s="12"/>
      <c r="E81" s="12"/>
      <c r="F81" s="67"/>
    </row>
    <row r="82" spans="1:6" x14ac:dyDescent="0.2">
      <c r="A82" s="12"/>
      <c r="B82" s="12"/>
      <c r="C82" s="12"/>
      <c r="D82" s="12"/>
      <c r="E82" s="12"/>
      <c r="F82" s="12"/>
    </row>
    <row r="83" spans="1:6" x14ac:dyDescent="0.2">
      <c r="A83" s="12"/>
      <c r="B83" s="12"/>
      <c r="C83" s="12"/>
      <c r="D83" s="12"/>
      <c r="E83" s="12"/>
      <c r="F83" s="12"/>
    </row>
    <row r="84" spans="1:6" x14ac:dyDescent="0.2">
      <c r="A84" s="12"/>
      <c r="B84" s="12"/>
      <c r="C84" s="12"/>
      <c r="D84" s="12"/>
      <c r="E84" s="12"/>
      <c r="F84" s="12"/>
    </row>
    <row r="85" spans="1:6" x14ac:dyDescent="0.2">
      <c r="A85" s="12"/>
      <c r="B85" s="12"/>
      <c r="C85" s="12"/>
      <c r="D85" s="12"/>
      <c r="E85" s="12"/>
      <c r="F85" s="12"/>
    </row>
    <row r="86" spans="1:6" x14ac:dyDescent="0.2">
      <c r="A86" s="12"/>
      <c r="B86" s="12"/>
      <c r="C86" s="12"/>
      <c r="D86" s="12"/>
      <c r="E86" s="12"/>
      <c r="F86" s="12"/>
    </row>
    <row r="87" spans="1:6" x14ac:dyDescent="0.2">
      <c r="A87" s="12"/>
      <c r="B87" s="12"/>
    </row>
    <row r="88" spans="1:6" x14ac:dyDescent="0.2">
      <c r="A88" s="12"/>
      <c r="B88" s="12"/>
    </row>
  </sheetData>
  <mergeCells count="3">
    <mergeCell ref="A61:I68"/>
    <mergeCell ref="F24:G24"/>
    <mergeCell ref="A24:B24"/>
  </mergeCells>
  <hyperlinks>
    <hyperlink ref="A1" location="INDEX!A1" display="INDEX"/>
  </hyperlinks>
  <pageMargins left="0.7" right="0.7"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dimension ref="A1:P86"/>
  <sheetViews>
    <sheetView workbookViewId="0">
      <selection activeCell="K27" sqref="K27"/>
    </sheetView>
  </sheetViews>
  <sheetFormatPr defaultRowHeight="12.75" x14ac:dyDescent="0.2"/>
  <cols>
    <col min="1" max="1" width="16.5703125" bestFit="1" customWidth="1"/>
    <col min="2" max="2" width="10.140625" bestFit="1" customWidth="1"/>
    <col min="3" max="3" width="11.7109375" bestFit="1" customWidth="1"/>
    <col min="4" max="4" width="13.28515625" bestFit="1" customWidth="1"/>
    <col min="5" max="5" width="8.28515625" bestFit="1" customWidth="1"/>
    <col min="6" max="6" width="11.7109375" bestFit="1" customWidth="1"/>
    <col min="7" max="7" width="7" bestFit="1" customWidth="1"/>
    <col min="8" max="8" width="6.42578125" bestFit="1" customWidth="1"/>
    <col min="9" max="9" width="12.85546875" bestFit="1" customWidth="1"/>
    <col min="10" max="10" width="11.85546875" bestFit="1" customWidth="1"/>
    <col min="11" max="11" width="8.140625" bestFit="1" customWidth="1"/>
    <col min="12" max="12" width="14.42578125" bestFit="1" customWidth="1"/>
    <col min="13" max="13" width="14.28515625" bestFit="1" customWidth="1"/>
    <col min="14" max="14" width="12.7109375" bestFit="1" customWidth="1"/>
    <col min="15" max="15" width="22.85546875" bestFit="1" customWidth="1"/>
    <col min="16" max="16" width="11" bestFit="1" customWidth="1"/>
  </cols>
  <sheetData>
    <row r="1" spans="1:16" x14ac:dyDescent="0.2">
      <c r="A1" s="7" t="s">
        <v>3</v>
      </c>
      <c r="B1" s="9" t="s">
        <v>15</v>
      </c>
      <c r="C1" s="9" t="s">
        <v>14</v>
      </c>
      <c r="D1" s="9" t="s">
        <v>22</v>
      </c>
      <c r="E1" s="9" t="s">
        <v>16</v>
      </c>
      <c r="F1" s="9" t="s">
        <v>17</v>
      </c>
      <c r="G1" s="9" t="s">
        <v>18</v>
      </c>
      <c r="H1" s="17" t="s">
        <v>23</v>
      </c>
      <c r="I1" s="29" t="s">
        <v>66</v>
      </c>
      <c r="J1" s="9" t="s">
        <v>84</v>
      </c>
      <c r="K1" s="9" t="s">
        <v>68</v>
      </c>
      <c r="L1" s="9" t="s">
        <v>69</v>
      </c>
      <c r="M1" s="9" t="s">
        <v>85</v>
      </c>
      <c r="N1" s="9" t="s">
        <v>71</v>
      </c>
      <c r="O1" s="9" t="s">
        <v>86</v>
      </c>
      <c r="P1" s="9" t="s">
        <v>87</v>
      </c>
    </row>
    <row r="2" spans="1:16" x14ac:dyDescent="0.2">
      <c r="B2" s="10">
        <v>640709007</v>
      </c>
      <c r="C2" s="11">
        <f>SUM(D6:D7)</f>
        <v>420.73</v>
      </c>
      <c r="D2" s="11">
        <f>SUM(A26:A59)+(I26)</f>
        <v>0</v>
      </c>
      <c r="E2" s="26" t="str">
        <f>VLOOKUP(B2,INDEX!A5:V1819,4,FALSE)</f>
        <v>Client 25</v>
      </c>
      <c r="F2" s="26" t="str">
        <f>VLOOKUP(B2,INDEX!A5:V1819,2,FALSE)</f>
        <v>BE09</v>
      </c>
      <c r="G2" s="27">
        <f>VLOOKUP(B2,INDEX!A5:V1819,3,FALSE)</f>
        <v>143541</v>
      </c>
      <c r="H2" s="18" t="s">
        <v>35</v>
      </c>
      <c r="I2" s="12">
        <f>SUM(A79:A88)</f>
        <v>0</v>
      </c>
      <c r="J2" s="12">
        <f>SUM(D79:D86)</f>
        <v>0</v>
      </c>
      <c r="K2" s="26">
        <f>IF(H2="closed",D2-(C2+N2+O2),0)</f>
        <v>-420.73</v>
      </c>
      <c r="L2" s="26"/>
      <c r="M2" s="12">
        <f>I26</f>
        <v>0</v>
      </c>
      <c r="N2" s="26"/>
      <c r="O2" s="26"/>
      <c r="P2" s="12">
        <f>IF(H2="closed",(K2+N2+O2)-(J2+I2),0)</f>
        <v>-420.73</v>
      </c>
    </row>
    <row r="5" spans="1:16" x14ac:dyDescent="0.2">
      <c r="A5" s="9" t="s">
        <v>12</v>
      </c>
      <c r="B5" s="9" t="s">
        <v>10</v>
      </c>
      <c r="C5" s="9" t="s">
        <v>11</v>
      </c>
      <c r="D5" s="19" t="s">
        <v>13</v>
      </c>
    </row>
    <row r="6" spans="1:16" x14ac:dyDescent="0.2">
      <c r="A6" s="13">
        <v>6091408272</v>
      </c>
      <c r="B6" s="12" t="s">
        <v>31</v>
      </c>
      <c r="C6" s="12" t="s">
        <v>32</v>
      </c>
      <c r="D6" s="13">
        <v>420.73</v>
      </c>
    </row>
    <row r="8" spans="1:16" hidden="1" x14ac:dyDescent="0.2"/>
    <row r="9" spans="1:16" hidden="1" x14ac:dyDescent="0.2"/>
    <row r="10" spans="1:16" hidden="1" x14ac:dyDescent="0.2"/>
    <row r="11" spans="1:16" hidden="1" x14ac:dyDescent="0.2"/>
    <row r="12" spans="1:16" hidden="1" x14ac:dyDescent="0.2"/>
    <row r="13" spans="1:16" hidden="1" x14ac:dyDescent="0.2"/>
    <row r="14" spans="1:16" hidden="1" x14ac:dyDescent="0.2"/>
    <row r="15" spans="1:16" hidden="1" x14ac:dyDescent="0.2"/>
    <row r="16" spans="1:16" hidden="1" x14ac:dyDescent="0.2"/>
    <row r="17" spans="1:9" hidden="1" x14ac:dyDescent="0.2"/>
    <row r="18" spans="1:9" hidden="1" x14ac:dyDescent="0.2"/>
    <row r="19" spans="1:9" hidden="1" x14ac:dyDescent="0.2"/>
    <row r="20" spans="1:9" hidden="1" x14ac:dyDescent="0.2"/>
    <row r="21" spans="1:9" hidden="1" x14ac:dyDescent="0.2"/>
    <row r="22" spans="1:9" hidden="1" x14ac:dyDescent="0.2"/>
    <row r="23" spans="1:9" hidden="1" x14ac:dyDescent="0.2"/>
    <row r="24" spans="1:9" x14ac:dyDescent="0.2">
      <c r="A24" s="96" t="s">
        <v>91</v>
      </c>
      <c r="B24" s="97"/>
      <c r="F24" s="96" t="s">
        <v>34</v>
      </c>
      <c r="G24" s="97"/>
    </row>
    <row r="25" spans="1:9" x14ac:dyDescent="0.2">
      <c r="A25" s="9" t="s">
        <v>21</v>
      </c>
      <c r="B25" s="9" t="s">
        <v>19</v>
      </c>
      <c r="C25" s="8"/>
      <c r="D25" s="9" t="s">
        <v>90</v>
      </c>
      <c r="F25" s="9" t="s">
        <v>21</v>
      </c>
      <c r="G25" s="9" t="s">
        <v>19</v>
      </c>
      <c r="I25" s="9" t="s">
        <v>44</v>
      </c>
    </row>
    <row r="26" spans="1:9" x14ac:dyDescent="0.2">
      <c r="A26" s="12"/>
      <c r="B26" s="12"/>
      <c r="D26" s="12">
        <f>SUM(A26:A40)</f>
        <v>0</v>
      </c>
      <c r="F26" s="12"/>
      <c r="G26" s="12"/>
      <c r="I26" s="12">
        <f>SUM(F26:F58)</f>
        <v>0</v>
      </c>
    </row>
    <row r="27" spans="1:9" x14ac:dyDescent="0.2">
      <c r="A27" s="12"/>
      <c r="B27" s="12"/>
      <c r="F27" s="12"/>
      <c r="G27" s="12"/>
    </row>
    <row r="28" spans="1:9" x14ac:dyDescent="0.2">
      <c r="A28" s="12"/>
      <c r="B28" s="12"/>
      <c r="F28" s="12"/>
      <c r="G28" s="12"/>
    </row>
    <row r="29" spans="1:9" x14ac:dyDescent="0.2">
      <c r="F29" s="12"/>
      <c r="G29" s="12"/>
    </row>
    <row r="30" spans="1:9" hidden="1" x14ac:dyDescent="0.2">
      <c r="F30" s="12"/>
      <c r="G30" s="12"/>
    </row>
    <row r="31" spans="1:9" hidden="1" x14ac:dyDescent="0.2">
      <c r="F31" s="12"/>
      <c r="G31" s="12"/>
    </row>
    <row r="32" spans="1:9" hidden="1" x14ac:dyDescent="0.2"/>
    <row r="33" hidden="1" x14ac:dyDescent="0.2"/>
    <row r="34" hidden="1" x14ac:dyDescent="0.2"/>
    <row r="35" hidden="1" x14ac:dyDescent="0.2"/>
    <row r="36" hidden="1" x14ac:dyDescent="0.2"/>
    <row r="37" hidden="1" x14ac:dyDescent="0.2"/>
    <row r="38" hidden="1" x14ac:dyDescent="0.2"/>
    <row r="39" hidden="1" x14ac:dyDescent="0.2"/>
    <row r="40" hidden="1" x14ac:dyDescent="0.2"/>
    <row r="41" hidden="1" x14ac:dyDescent="0.2"/>
    <row r="42" hidden="1" x14ac:dyDescent="0.2"/>
    <row r="43" hidden="1" x14ac:dyDescent="0.2"/>
    <row r="44" hidden="1" x14ac:dyDescent="0.2"/>
    <row r="45" hidden="1" x14ac:dyDescent="0.2"/>
    <row r="46" hidden="1" x14ac:dyDescent="0.2"/>
    <row r="47" hidden="1" x14ac:dyDescent="0.2"/>
    <row r="48" hidden="1" x14ac:dyDescent="0.2"/>
    <row r="49" spans="1:9" hidden="1" x14ac:dyDescent="0.2"/>
    <row r="50" spans="1:9" hidden="1" x14ac:dyDescent="0.2"/>
    <row r="51" spans="1:9" hidden="1" x14ac:dyDescent="0.2"/>
    <row r="52" spans="1:9" hidden="1" x14ac:dyDescent="0.2"/>
    <row r="53" spans="1:9" hidden="1" x14ac:dyDescent="0.2"/>
    <row r="54" spans="1:9" hidden="1" x14ac:dyDescent="0.2"/>
    <row r="55" spans="1:9" hidden="1" x14ac:dyDescent="0.2"/>
    <row r="56" spans="1:9" hidden="1" x14ac:dyDescent="0.2"/>
    <row r="57" spans="1:9" hidden="1" x14ac:dyDescent="0.2"/>
    <row r="58" spans="1:9" hidden="1" x14ac:dyDescent="0.2"/>
    <row r="59" spans="1:9" ht="13.5" thickBot="1" x14ac:dyDescent="0.25"/>
    <row r="60" spans="1:9" ht="13.5" thickBot="1" x14ac:dyDescent="0.25">
      <c r="A60" s="20" t="s">
        <v>20</v>
      </c>
      <c r="B60" s="21"/>
    </row>
    <row r="61" spans="1:9" x14ac:dyDescent="0.2">
      <c r="A61" s="87"/>
      <c r="B61" s="88"/>
      <c r="C61" s="88"/>
      <c r="D61" s="88"/>
      <c r="E61" s="88"/>
      <c r="F61" s="88"/>
      <c r="G61" s="88"/>
      <c r="H61" s="88"/>
      <c r="I61" s="89"/>
    </row>
    <row r="62" spans="1:9" x14ac:dyDescent="0.2">
      <c r="A62" s="90"/>
      <c r="B62" s="91"/>
      <c r="C62" s="91"/>
      <c r="D62" s="91"/>
      <c r="E62" s="91"/>
      <c r="F62" s="91"/>
      <c r="G62" s="91"/>
      <c r="H62" s="91"/>
      <c r="I62" s="92"/>
    </row>
    <row r="63" spans="1:9" x14ac:dyDescent="0.2">
      <c r="A63" s="90"/>
      <c r="B63" s="91"/>
      <c r="C63" s="91"/>
      <c r="D63" s="91"/>
      <c r="E63" s="91"/>
      <c r="F63" s="91"/>
      <c r="G63" s="91"/>
      <c r="H63" s="91"/>
      <c r="I63" s="92"/>
    </row>
    <row r="64" spans="1:9" x14ac:dyDescent="0.2">
      <c r="A64" s="90"/>
      <c r="B64" s="91"/>
      <c r="C64" s="91"/>
      <c r="D64" s="91"/>
      <c r="E64" s="91"/>
      <c r="F64" s="91"/>
      <c r="G64" s="91"/>
      <c r="H64" s="91"/>
      <c r="I64" s="92"/>
    </row>
    <row r="65" spans="1:9" x14ac:dyDescent="0.2">
      <c r="A65" s="90"/>
      <c r="B65" s="91"/>
      <c r="C65" s="91"/>
      <c r="D65" s="91"/>
      <c r="E65" s="91"/>
      <c r="F65" s="91"/>
      <c r="G65" s="91"/>
      <c r="H65" s="91"/>
      <c r="I65" s="92"/>
    </row>
    <row r="66" spans="1:9" x14ac:dyDescent="0.2">
      <c r="A66" s="90"/>
      <c r="B66" s="91"/>
      <c r="C66" s="91"/>
      <c r="D66" s="91"/>
      <c r="E66" s="91"/>
      <c r="F66" s="91"/>
      <c r="G66" s="91"/>
      <c r="H66" s="91"/>
      <c r="I66" s="92"/>
    </row>
    <row r="67" spans="1:9" x14ac:dyDescent="0.2">
      <c r="A67" s="90"/>
      <c r="B67" s="91"/>
      <c r="C67" s="91"/>
      <c r="D67" s="91"/>
      <c r="E67" s="91"/>
      <c r="F67" s="91"/>
      <c r="G67" s="91"/>
      <c r="H67" s="91"/>
      <c r="I67" s="92"/>
    </row>
    <row r="68" spans="1:9" ht="13.5" thickBot="1" x14ac:dyDescent="0.25">
      <c r="A68" s="93"/>
      <c r="B68" s="94"/>
      <c r="C68" s="94"/>
      <c r="D68" s="94"/>
      <c r="E68" s="94"/>
      <c r="F68" s="94"/>
      <c r="G68" s="94"/>
      <c r="H68" s="94"/>
      <c r="I68" s="95"/>
    </row>
    <row r="70" spans="1:9" ht="32.25" hidden="1" customHeight="1" x14ac:dyDescent="0.2"/>
    <row r="71" spans="1:9" hidden="1" x14ac:dyDescent="0.2"/>
    <row r="72" spans="1:9" hidden="1" x14ac:dyDescent="0.2"/>
    <row r="73" spans="1:9" hidden="1" x14ac:dyDescent="0.2"/>
    <row r="74" spans="1:9" hidden="1" x14ac:dyDescent="0.2"/>
    <row r="75" spans="1:9" hidden="1" x14ac:dyDescent="0.2"/>
    <row r="76" spans="1:9" hidden="1" x14ac:dyDescent="0.2"/>
    <row r="78" spans="1:9" x14ac:dyDescent="0.2">
      <c r="A78" s="29" t="s">
        <v>92</v>
      </c>
      <c r="B78" s="9" t="s">
        <v>93</v>
      </c>
      <c r="C78" s="9" t="s">
        <v>94</v>
      </c>
      <c r="D78" s="29" t="s">
        <v>67</v>
      </c>
      <c r="E78" s="9" t="s">
        <v>93</v>
      </c>
      <c r="F78" s="9" t="s">
        <v>94</v>
      </c>
    </row>
    <row r="79" spans="1:9" x14ac:dyDescent="0.2">
      <c r="A79" s="12"/>
      <c r="B79" s="12"/>
      <c r="C79" s="12"/>
      <c r="D79" s="12"/>
      <c r="E79" s="12"/>
      <c r="F79" s="12"/>
    </row>
    <row r="80" spans="1:9" x14ac:dyDescent="0.2">
      <c r="A80" s="12"/>
      <c r="B80" s="12"/>
      <c r="C80" s="12"/>
      <c r="D80" s="12"/>
      <c r="E80" s="12"/>
      <c r="F80" s="12"/>
    </row>
    <row r="81" spans="1:6" x14ac:dyDescent="0.2">
      <c r="A81" s="12"/>
      <c r="B81" s="12"/>
      <c r="C81" s="12"/>
      <c r="D81" s="12"/>
      <c r="E81" s="12"/>
      <c r="F81" s="12"/>
    </row>
    <row r="82" spans="1:6" x14ac:dyDescent="0.2">
      <c r="A82" s="12"/>
      <c r="B82" s="12"/>
      <c r="C82" s="12"/>
      <c r="D82" s="12"/>
      <c r="E82" s="12"/>
      <c r="F82" s="12"/>
    </row>
    <row r="83" spans="1:6" x14ac:dyDescent="0.2">
      <c r="A83" s="12"/>
      <c r="B83" s="12"/>
      <c r="C83" s="12"/>
      <c r="D83" s="12"/>
      <c r="E83" s="12"/>
      <c r="F83" s="12"/>
    </row>
    <row r="84" spans="1:6" x14ac:dyDescent="0.2">
      <c r="A84" s="12"/>
      <c r="B84" s="12"/>
      <c r="C84" s="12"/>
      <c r="D84" s="12"/>
      <c r="E84" s="12"/>
      <c r="F84" s="12"/>
    </row>
    <row r="85" spans="1:6" x14ac:dyDescent="0.2">
      <c r="A85" s="12"/>
      <c r="B85" s="12"/>
      <c r="C85" s="12"/>
      <c r="D85" s="12"/>
      <c r="E85" s="12"/>
      <c r="F85" s="12"/>
    </row>
    <row r="86" spans="1:6" x14ac:dyDescent="0.2">
      <c r="A86" s="12"/>
      <c r="B86" s="12"/>
      <c r="C86" s="12"/>
      <c r="D86" s="12"/>
      <c r="E86" s="12"/>
      <c r="F86" s="12"/>
    </row>
  </sheetData>
  <mergeCells count="3">
    <mergeCell ref="A61:I68"/>
    <mergeCell ref="F24:G24"/>
    <mergeCell ref="A24:B24"/>
  </mergeCells>
  <hyperlinks>
    <hyperlink ref="A1" location="INDEX!A1" display="INDEX"/>
  </hyperlink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9</vt:i4>
      </vt:variant>
      <vt:variant>
        <vt:lpstr>Named Ranges</vt:lpstr>
      </vt:variant>
      <vt:variant>
        <vt:i4>1</vt:i4>
      </vt:variant>
    </vt:vector>
  </HeadingPairs>
  <TitlesOfParts>
    <vt:vector size="10" baseType="lpstr">
      <vt:lpstr>INDEX</vt:lpstr>
      <vt:lpstr>MASTERDATA</vt:lpstr>
      <vt:lpstr>640709 001</vt:lpstr>
      <vt:lpstr>640709 002</vt:lpstr>
      <vt:lpstr>640709 003</vt:lpstr>
      <vt:lpstr>640709 004</vt:lpstr>
      <vt:lpstr>640709 005</vt:lpstr>
      <vt:lpstr>640709 006</vt:lpstr>
      <vt:lpstr>640709 007</vt:lpstr>
      <vt:lpstr>INDEX!Print_Titles</vt:lpstr>
    </vt:vector>
  </TitlesOfParts>
  <Company>Group 4 Falck</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Group 4</dc:creator>
  <cp:lastModifiedBy>Schepman, Micha</cp:lastModifiedBy>
  <cp:lastPrinted>2016-04-28T14:45:55Z</cp:lastPrinted>
  <dcterms:created xsi:type="dcterms:W3CDTF">2004-09-21T08:18:03Z</dcterms:created>
  <dcterms:modified xsi:type="dcterms:W3CDTF">2016-10-14T08:22:24Z</dcterms:modified>
</cp:coreProperties>
</file>