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C105422\Downloads\"/>
    </mc:Choice>
  </mc:AlternateContent>
  <bookViews>
    <workbookView xWindow="0" yWindow="0" windowWidth="20490" windowHeight="7605"/>
  </bookViews>
  <sheets>
    <sheet name="ventillation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 l="1"/>
  <c r="E10" i="1"/>
  <c r="B10" i="1"/>
  <c r="F9" i="1"/>
  <c r="E9" i="1"/>
  <c r="B9" i="1"/>
  <c r="F8" i="1"/>
  <c r="E8" i="1"/>
  <c r="B8" i="1"/>
  <c r="C8" i="1" s="1"/>
  <c r="F7" i="1"/>
  <c r="E7" i="1"/>
  <c r="B7" i="1"/>
  <c r="F6" i="1"/>
  <c r="E6" i="1"/>
  <c r="B6" i="1"/>
  <c r="C6" i="1" s="1"/>
  <c r="F5" i="1"/>
  <c r="E5" i="1"/>
  <c r="B5" i="1"/>
  <c r="C5" i="1" s="1"/>
  <c r="F4" i="1"/>
  <c r="E4" i="1"/>
  <c r="B4" i="1"/>
  <c r="F3" i="1"/>
  <c r="E3" i="1"/>
  <c r="B3" i="1"/>
  <c r="C4" i="1" l="1"/>
  <c r="C3" i="1"/>
  <c r="C7" i="1"/>
  <c r="C9" i="1"/>
  <c r="C10" i="1"/>
</calcChain>
</file>

<file path=xl/sharedStrings.xml><?xml version="1.0" encoding="utf-8"?>
<sst xmlns="http://schemas.openxmlformats.org/spreadsheetml/2006/main" count="40" uniqueCount="21">
  <si>
    <t xml:space="preserve">               Ventillation des heures sup par majoration</t>
  </si>
  <si>
    <t>Date</t>
  </si>
  <si>
    <t>Date longue</t>
  </si>
  <si>
    <t>Jour</t>
  </si>
  <si>
    <t>Type</t>
  </si>
  <si>
    <t>Code</t>
  </si>
  <si>
    <t>Week</t>
  </si>
  <si>
    <t xml:space="preserve"> 41éme à la 46éme heure
15%</t>
  </si>
  <si>
    <t xml:space="preserve"> au-delà de la 46éme heure
50%</t>
  </si>
  <si>
    <t>Heures de nuit et jour dim/ ferié 
75%</t>
  </si>
  <si>
    <t>heures de nuit, les dim et jours fériés
100%</t>
  </si>
  <si>
    <t>Heure a recuperer &gt; 15h/semaine
0%</t>
  </si>
  <si>
    <t>Nuits  Ordinaires</t>
  </si>
  <si>
    <t>Jours Dim ou ferié</t>
  </si>
  <si>
    <t>Jours Ouvrables</t>
  </si>
  <si>
    <t>Aze Soltice</t>
  </si>
  <si>
    <t>Ezali Vaffire</t>
  </si>
  <si>
    <t>Heure Supplementaire Net a ventiller</t>
  </si>
  <si>
    <t>Nuit Dim ou Ferié</t>
  </si>
  <si>
    <t xml:space="preserve"> de la 47éme heure a la 55éme heure
</t>
  </si>
  <si>
    <t>Employé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</si>
</sst>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[$-F800]dddd\,\ mmmm\ dd\,\ yyyy"/>
    <numFmt numFmtId="165" formatCode="#,##0_ ;\-#,##0\ 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9"/>
      <color theme="3"/>
      <name val="Bahnschrift Light Condensed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12"/>
      <color theme="3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8"/>
      <color theme="1"/>
      <name val="Arial"/>
      <family val="2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7">
    <xf numFmtId="0" fontId="0" fillId="0" borderId="0" xfId="0"/>
    <xf numFmtId="14" fontId="2" fillId="0" borderId="3" xfId="0" applyNumberFormat="1" applyFont="1" applyFill="1" applyBorder="1" applyAlignment="1"/>
    <xf numFmtId="164" fontId="2" fillId="0" borderId="3" xfId="0" applyNumberFormat="1" applyFont="1" applyFill="1" applyBorder="1"/>
    <xf numFmtId="0" fontId="2" fillId="0" borderId="3" xfId="0" applyFont="1" applyFill="1" applyBorder="1"/>
    <xf numFmtId="164" fontId="2" fillId="0" borderId="3" xfId="0" applyNumberFormat="1" applyFont="1" applyFill="1" applyBorder="1" applyAlignment="1">
      <alignment horizontal="left"/>
    </xf>
    <xf numFmtId="165" fontId="2" fillId="0" borderId="3" xfId="1" applyNumberFormat="1" applyFont="1" applyFill="1" applyBorder="1"/>
    <xf numFmtId="20" fontId="2" fillId="0" borderId="3" xfId="0" applyNumberFormat="1" applyFont="1" applyFill="1" applyBorder="1"/>
    <xf numFmtId="0" fontId="7" fillId="0" borderId="0" xfId="0" applyFont="1"/>
    <xf numFmtId="0" fontId="2" fillId="0" borderId="3" xfId="0" applyFont="1" applyBorder="1"/>
    <xf numFmtId="49" fontId="3" fillId="2" borderId="3" xfId="0" applyNumberFormat="1" applyFont="1" applyFill="1" applyBorder="1" applyAlignment="1">
      <alignment horizontal="left" vertical="top"/>
    </xf>
    <xf numFmtId="9" fontId="3" fillId="2" borderId="3" xfId="2" applyFont="1" applyFill="1" applyBorder="1" applyAlignment="1">
      <alignment horizontal="right" vertical="top" wrapText="1"/>
    </xf>
    <xf numFmtId="9" fontId="3" fillId="2" borderId="3" xfId="2" applyFont="1" applyFill="1" applyBorder="1" applyAlignment="1">
      <alignment horizontal="left" vertical="top"/>
    </xf>
    <xf numFmtId="49" fontId="3" fillId="2" borderId="3" xfId="0" applyNumberFormat="1" applyFont="1" applyFill="1" applyBorder="1" applyAlignment="1">
      <alignment horizontal="left" vertical="top" wrapText="1"/>
    </xf>
    <xf numFmtId="20" fontId="7" fillId="0" borderId="0" xfId="0" applyNumberFormat="1" applyFont="1"/>
    <xf numFmtId="0" fontId="6" fillId="4" borderId="4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2" fillId="0" borderId="7" xfId="0" applyFont="1" applyBorder="1"/>
    <xf numFmtId="0" fontId="2" fillId="0" borderId="8" xfId="0" applyFont="1" applyBorder="1"/>
    <xf numFmtId="0" fontId="4" fillId="5" borderId="1" xfId="0" applyFont="1" applyFill="1" applyBorder="1"/>
    <xf numFmtId="164" fontId="4" fillId="5" borderId="2" xfId="0" applyNumberFormat="1" applyFont="1" applyFill="1" applyBorder="1"/>
    <xf numFmtId="0" fontId="4" fillId="5" borderId="2" xfId="0" applyFont="1" applyFill="1" applyBorder="1"/>
    <xf numFmtId="14" fontId="4" fillId="5" borderId="2" xfId="0" applyNumberFormat="1" applyFont="1" applyFill="1" applyBorder="1"/>
    <xf numFmtId="165" fontId="4" fillId="5" borderId="2" xfId="1" applyNumberFormat="1" applyFont="1" applyFill="1" applyBorder="1"/>
    <xf numFmtId="0" fontId="5" fillId="5" borderId="2" xfId="0" applyFont="1" applyFill="1" applyBorder="1" applyAlignment="1">
      <alignment horizontal="center" vertical="center"/>
    </xf>
    <xf numFmtId="14" fontId="2" fillId="0" borderId="12" xfId="0" applyNumberFormat="1" applyFont="1" applyFill="1" applyBorder="1" applyAlignment="1"/>
    <xf numFmtId="164" fontId="2" fillId="0" borderId="12" xfId="0" applyNumberFormat="1" applyFont="1" applyFill="1" applyBorder="1"/>
    <xf numFmtId="0" fontId="2" fillId="0" borderId="12" xfId="0" applyFont="1" applyFill="1" applyBorder="1"/>
    <xf numFmtId="164" fontId="2" fillId="0" borderId="12" xfId="0" applyNumberFormat="1" applyFont="1" applyFill="1" applyBorder="1" applyAlignment="1">
      <alignment horizontal="left"/>
    </xf>
    <xf numFmtId="165" fontId="2" fillId="0" borderId="12" xfId="1" applyNumberFormat="1" applyFont="1" applyFill="1" applyBorder="1"/>
    <xf numFmtId="0" fontId="2" fillId="0" borderId="14" xfId="0" applyFont="1" applyBorder="1"/>
    <xf numFmtId="0" fontId="2" fillId="0" borderId="12" xfId="0" applyFont="1" applyBorder="1"/>
    <xf numFmtId="20" fontId="2" fillId="0" borderId="12" xfId="0" applyNumberFormat="1" applyFont="1" applyFill="1" applyBorder="1"/>
    <xf numFmtId="0" fontId="2" fillId="0" borderId="15" xfId="0" applyFont="1" applyBorder="1"/>
    <xf numFmtId="0" fontId="7" fillId="0" borderId="3" xfId="0" applyFont="1" applyBorder="1"/>
    <xf numFmtId="0" fontId="7" fillId="0" borderId="7" xfId="0" applyFont="1" applyBorder="1"/>
    <xf numFmtId="0" fontId="7" fillId="0" borderId="8" xfId="0" applyFont="1" applyBorder="1"/>
    <xf numFmtId="14" fontId="2" fillId="0" borderId="16" xfId="0" applyNumberFormat="1" applyFont="1" applyFill="1" applyBorder="1" applyAlignment="1"/>
    <xf numFmtId="164" fontId="2" fillId="0" borderId="16" xfId="0" applyNumberFormat="1" applyFont="1" applyFill="1" applyBorder="1"/>
    <xf numFmtId="0" fontId="2" fillId="0" borderId="16" xfId="0" applyFont="1" applyFill="1" applyBorder="1"/>
    <xf numFmtId="164" fontId="2" fillId="0" borderId="16" xfId="0" applyNumberFormat="1" applyFont="1" applyFill="1" applyBorder="1" applyAlignment="1">
      <alignment horizontal="left"/>
    </xf>
    <xf numFmtId="165" fontId="2" fillId="0" borderId="16" xfId="1" applyNumberFormat="1" applyFont="1" applyFill="1" applyBorder="1"/>
    <xf numFmtId="0" fontId="2" fillId="0" borderId="18" xfId="0" applyFont="1" applyBorder="1"/>
    <xf numFmtId="0" fontId="2" fillId="0" borderId="16" xfId="0" applyFont="1" applyBorder="1"/>
    <xf numFmtId="20" fontId="2" fillId="0" borderId="16" xfId="0" applyNumberFormat="1" applyFont="1" applyFill="1" applyBorder="1"/>
    <xf numFmtId="0" fontId="2" fillId="0" borderId="19" xfId="0" applyFont="1" applyBorder="1"/>
    <xf numFmtId="0" fontId="2" fillId="3" borderId="10" xfId="0" applyFont="1" applyFill="1" applyBorder="1" applyAlignment="1">
      <alignment horizontal="center" vertical="top" wrapText="1"/>
    </xf>
    <xf numFmtId="164" fontId="2" fillId="3" borderId="10" xfId="0" applyNumberFormat="1" applyFont="1" applyFill="1" applyBorder="1" applyAlignment="1">
      <alignment horizontal="center" vertical="top" wrapText="1"/>
    </xf>
    <xf numFmtId="165" fontId="2" fillId="3" borderId="10" xfId="1" applyNumberFormat="1" applyFont="1" applyFill="1" applyBorder="1" applyAlignment="1">
      <alignment horizontal="center" vertical="top" wrapText="1"/>
    </xf>
    <xf numFmtId="0" fontId="9" fillId="3" borderId="20" xfId="0" applyFont="1" applyFill="1" applyBorder="1" applyAlignment="1">
      <alignment horizontal="center" vertical="center" wrapText="1"/>
    </xf>
    <xf numFmtId="49" fontId="8" fillId="3" borderId="9" xfId="0" applyNumberFormat="1" applyFont="1" applyFill="1" applyBorder="1" applyAlignment="1">
      <alignment horizontal="center" vertical="top" wrapText="1"/>
    </xf>
    <xf numFmtId="49" fontId="8" fillId="3" borderId="10" xfId="0" applyNumberFormat="1" applyFont="1" applyFill="1" applyBorder="1" applyAlignment="1">
      <alignment horizontal="center" vertical="top" wrapText="1"/>
    </xf>
    <xf numFmtId="9" fontId="8" fillId="3" borderId="11" xfId="2" applyFont="1" applyFill="1" applyBorder="1" applyAlignment="1">
      <alignment horizontal="center" vertical="top" wrapText="1"/>
    </xf>
    <xf numFmtId="20" fontId="9" fillId="0" borderId="17" xfId="0" applyNumberFormat="1" applyFont="1" applyFill="1" applyBorder="1"/>
    <xf numFmtId="20" fontId="9" fillId="0" borderId="1" xfId="0" applyNumberFormat="1" applyFont="1" applyFill="1" applyBorder="1"/>
    <xf numFmtId="20" fontId="9" fillId="0" borderId="13" xfId="0" applyNumberFormat="1" applyFont="1" applyFill="1" applyBorder="1"/>
    <xf numFmtId="0" fontId="10" fillId="0" borderId="1" xfId="0" applyFont="1" applyBorder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419100</xdr:colOff>
      <xdr:row>10</xdr:row>
      <xdr:rowOff>19051</xdr:rowOff>
    </xdr:from>
    <xdr:to>
      <xdr:col>3</xdr:col>
      <xdr:colOff>628650</xdr:colOff>
      <xdr:row>12</xdr:row>
      <xdr:rowOff>152401</xdr:rowOff>
    </xdr:to>
    <xdr:sp macro="" textlink="">
      <xdr:nvSpPr>
        <xdr:cNvPr id="3" name="Flèche vers le bas 2"/>
        <xdr:cNvSpPr/>
      </xdr:nvSpPr>
      <xdr:spPr>
        <a:xfrm>
          <a:off x="1943100" y="2305051"/>
          <a:ext cx="209550" cy="5143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on%20Drive\Dossier%20preparation%20campagne\Suivi%20H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HS"/>
      <sheetName val="Nouvel essai"/>
      <sheetName val="TDB"/>
      <sheetName val="Detail HS _week "/>
      <sheetName val="Feuil3"/>
      <sheetName val="Reglementation"/>
      <sheetName val="Table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tabSelected="1" workbookViewId="0">
      <selection activeCell="O5" sqref="O5"/>
    </sheetView>
  </sheetViews>
  <sheetFormatPr baseColWidth="10" defaultColWidth="11.42578125" defaultRowHeight="14.25" x14ac:dyDescent="0.2"/>
  <cols>
    <col min="1" max="1" width="11.42578125" style="7"/>
    <col min="2" max="2" width="0" style="7" hidden="1" customWidth="1"/>
    <col min="3" max="3" width="11.42578125" style="7"/>
    <col min="4" max="4" width="13.42578125" style="7" bestFit="1" customWidth="1"/>
    <col min="5" max="5" width="0" style="7" hidden="1" customWidth="1"/>
    <col min="6" max="6" width="25.28515625" style="7" bestFit="1" customWidth="1"/>
    <col min="7" max="7" width="11.42578125" style="7"/>
    <col min="8" max="8" width="15" style="7" customWidth="1"/>
    <col min="9" max="16384" width="11.42578125" style="7"/>
  </cols>
  <sheetData>
    <row r="1" spans="1:13" ht="15.75" x14ac:dyDescent="0.2">
      <c r="A1" s="19"/>
      <c r="B1" s="20"/>
      <c r="C1" s="21"/>
      <c r="D1" s="22"/>
      <c r="E1" s="21"/>
      <c r="F1" s="23"/>
      <c r="G1" s="24"/>
      <c r="H1" s="24"/>
      <c r="I1" s="14" t="s">
        <v>0</v>
      </c>
      <c r="J1" s="15"/>
      <c r="K1" s="15"/>
      <c r="L1" s="15"/>
      <c r="M1" s="16"/>
    </row>
    <row r="2" spans="1:13" ht="50.25" customHeight="1" thickBot="1" x14ac:dyDescent="0.25">
      <c r="A2" s="46" t="s">
        <v>1</v>
      </c>
      <c r="B2" s="47" t="s">
        <v>2</v>
      </c>
      <c r="C2" s="46" t="s">
        <v>3</v>
      </c>
      <c r="D2" s="46" t="s">
        <v>4</v>
      </c>
      <c r="E2" s="46" t="s">
        <v>5</v>
      </c>
      <c r="F2" s="48" t="s">
        <v>6</v>
      </c>
      <c r="G2" s="46" t="s">
        <v>20</v>
      </c>
      <c r="H2" s="49" t="s">
        <v>17</v>
      </c>
      <c r="I2" s="50" t="s">
        <v>7</v>
      </c>
      <c r="J2" s="51" t="s">
        <v>8</v>
      </c>
      <c r="K2" s="51" t="s">
        <v>9</v>
      </c>
      <c r="L2" s="51" t="s">
        <v>10</v>
      </c>
      <c r="M2" s="52" t="s">
        <v>11</v>
      </c>
    </row>
    <row r="3" spans="1:13" x14ac:dyDescent="0.2">
      <c r="A3" s="37">
        <v>43598</v>
      </c>
      <c r="B3" s="38">
        <f>+IFERROR(A3," ")</f>
        <v>43598</v>
      </c>
      <c r="C3" s="39" t="str">
        <f>+PROPER(TEXT(B3,"jjjj"))</f>
        <v>Lundi</v>
      </c>
      <c r="D3" s="40" t="s">
        <v>12</v>
      </c>
      <c r="E3" s="41">
        <f>+VLOOKUP(D3,[1]!Tableau5[#All],3,0)</f>
        <v>2</v>
      </c>
      <c r="F3" s="41">
        <f>WEEKNUM(A3)</f>
        <v>20</v>
      </c>
      <c r="G3" s="39" t="s">
        <v>15</v>
      </c>
      <c r="H3" s="53">
        <v>0.16666666666666669</v>
      </c>
      <c r="I3" s="42"/>
      <c r="J3" s="43"/>
      <c r="K3" s="44"/>
      <c r="L3" s="44"/>
      <c r="M3" s="45"/>
    </row>
    <row r="4" spans="1:13" x14ac:dyDescent="0.2">
      <c r="A4" s="1">
        <v>43599</v>
      </c>
      <c r="B4" s="2">
        <f t="shared" ref="B4:B8" si="0">+IFERROR(A4," ")</f>
        <v>43599</v>
      </c>
      <c r="C4" s="3" t="str">
        <f t="shared" ref="C4:C10" si="1">+PROPER(TEXT(B4,"jjjj"))</f>
        <v>Mardi</v>
      </c>
      <c r="D4" s="4" t="s">
        <v>12</v>
      </c>
      <c r="E4" s="5">
        <f>+VLOOKUP(D4,[1]!Tableau5[#All],3,0)</f>
        <v>2</v>
      </c>
      <c r="F4" s="5">
        <f t="shared" ref="F4:F10" si="2">WEEKNUM(A4)</f>
        <v>20</v>
      </c>
      <c r="G4" s="3" t="s">
        <v>15</v>
      </c>
      <c r="H4" s="54">
        <v>0.16666666666666669</v>
      </c>
      <c r="I4" s="17"/>
      <c r="J4" s="8"/>
      <c r="K4" s="6"/>
      <c r="L4" s="6"/>
      <c r="M4" s="18"/>
    </row>
    <row r="5" spans="1:13" x14ac:dyDescent="0.2">
      <c r="A5" s="1">
        <v>43600</v>
      </c>
      <c r="B5" s="2">
        <f t="shared" si="0"/>
        <v>43600</v>
      </c>
      <c r="C5" s="3" t="str">
        <f t="shared" si="1"/>
        <v>Mercredi</v>
      </c>
      <c r="D5" s="4" t="s">
        <v>12</v>
      </c>
      <c r="E5" s="5">
        <f>+VLOOKUP(D5,[1]!Tableau5[#All],3,0)</f>
        <v>2</v>
      </c>
      <c r="F5" s="5">
        <f t="shared" si="2"/>
        <v>20</v>
      </c>
      <c r="G5" s="3" t="s">
        <v>16</v>
      </c>
      <c r="H5" s="54">
        <v>0.16666666666666669</v>
      </c>
      <c r="I5" s="17"/>
      <c r="J5" s="8"/>
      <c r="K5" s="6"/>
      <c r="L5" s="6"/>
      <c r="M5" s="18"/>
    </row>
    <row r="6" spans="1:13" x14ac:dyDescent="0.2">
      <c r="A6" s="1">
        <v>43601</v>
      </c>
      <c r="B6" s="2">
        <f t="shared" si="0"/>
        <v>43601</v>
      </c>
      <c r="C6" s="3" t="str">
        <f t="shared" si="1"/>
        <v>Jeudi</v>
      </c>
      <c r="D6" s="4" t="s">
        <v>13</v>
      </c>
      <c r="E6" s="5">
        <f>+VLOOKUP(D6,[1]!Tableau5[#All],3,0)</f>
        <v>1</v>
      </c>
      <c r="F6" s="5">
        <f t="shared" si="2"/>
        <v>20</v>
      </c>
      <c r="G6" s="3" t="s">
        <v>15</v>
      </c>
      <c r="H6" s="54">
        <v>0.10416666666666669</v>
      </c>
      <c r="I6" s="17"/>
      <c r="J6" s="8"/>
      <c r="K6" s="6"/>
      <c r="L6" s="6"/>
      <c r="M6" s="18"/>
    </row>
    <row r="7" spans="1:13" x14ac:dyDescent="0.2">
      <c r="A7" s="1">
        <v>43602</v>
      </c>
      <c r="B7" s="2">
        <f t="shared" si="0"/>
        <v>43602</v>
      </c>
      <c r="C7" s="3" t="str">
        <f t="shared" si="1"/>
        <v>Vendredi</v>
      </c>
      <c r="D7" s="4" t="s">
        <v>12</v>
      </c>
      <c r="E7" s="5">
        <f>+VLOOKUP(D7,[1]!Tableau5[#All],3,0)</f>
        <v>2</v>
      </c>
      <c r="F7" s="5">
        <f t="shared" si="2"/>
        <v>20</v>
      </c>
      <c r="G7" s="3" t="s">
        <v>15</v>
      </c>
      <c r="H7" s="54">
        <v>0.5</v>
      </c>
      <c r="I7" s="17"/>
      <c r="J7" s="8"/>
      <c r="K7" s="6"/>
      <c r="L7" s="6"/>
      <c r="M7" s="18"/>
    </row>
    <row r="8" spans="1:13" x14ac:dyDescent="0.2">
      <c r="A8" s="1">
        <v>43603</v>
      </c>
      <c r="B8" s="2">
        <f t="shared" si="0"/>
        <v>43603</v>
      </c>
      <c r="C8" s="3" t="str">
        <f t="shared" si="1"/>
        <v>Samedi</v>
      </c>
      <c r="D8" s="4" t="s">
        <v>14</v>
      </c>
      <c r="E8" s="5">
        <f>+VLOOKUP(D8,[1]!Tableau5[#All],3,0)</f>
        <v>1</v>
      </c>
      <c r="F8" s="5">
        <f t="shared" si="2"/>
        <v>20</v>
      </c>
      <c r="G8" s="3" t="s">
        <v>15</v>
      </c>
      <c r="H8" s="54">
        <v>0.1875</v>
      </c>
      <c r="I8" s="17"/>
      <c r="J8" s="8"/>
      <c r="K8" s="6"/>
      <c r="L8" s="6"/>
      <c r="M8" s="18"/>
    </row>
    <row r="9" spans="1:13" x14ac:dyDescent="0.2">
      <c r="A9" s="1">
        <v>43604</v>
      </c>
      <c r="B9" s="2">
        <f t="shared" ref="B9:B10" si="3">+IF(A9="","",A9)</f>
        <v>43604</v>
      </c>
      <c r="C9" s="3" t="str">
        <f t="shared" si="1"/>
        <v>Dimanche</v>
      </c>
      <c r="D9" s="4" t="s">
        <v>13</v>
      </c>
      <c r="E9" s="5">
        <f>+VLOOKUP(D9,[1]!Tableau5[#All],3,0)</f>
        <v>1</v>
      </c>
      <c r="F9" s="5">
        <f t="shared" si="2"/>
        <v>21</v>
      </c>
      <c r="G9" s="3" t="s">
        <v>15</v>
      </c>
      <c r="H9" s="54">
        <v>4.1666666666666685E-2</v>
      </c>
      <c r="I9" s="17"/>
      <c r="J9" s="8"/>
      <c r="K9" s="6"/>
      <c r="L9" s="6"/>
      <c r="M9" s="18"/>
    </row>
    <row r="10" spans="1:13" x14ac:dyDescent="0.2">
      <c r="A10" s="25">
        <v>43605</v>
      </c>
      <c r="B10" s="26">
        <f t="shared" si="3"/>
        <v>43605</v>
      </c>
      <c r="C10" s="27" t="str">
        <f t="shared" si="1"/>
        <v>Lundi</v>
      </c>
      <c r="D10" s="28" t="s">
        <v>12</v>
      </c>
      <c r="E10" s="29">
        <f>+VLOOKUP(D10,[1]!Tableau5[#All],3,0)</f>
        <v>2</v>
      </c>
      <c r="F10" s="29">
        <f t="shared" si="2"/>
        <v>21</v>
      </c>
      <c r="G10" s="27" t="s">
        <v>15</v>
      </c>
      <c r="H10" s="55">
        <v>0.16666666666666669</v>
      </c>
      <c r="I10" s="30"/>
      <c r="J10" s="31"/>
      <c r="K10" s="32"/>
      <c r="L10" s="32"/>
      <c r="M10" s="33"/>
    </row>
    <row r="11" spans="1:13" ht="15" x14ac:dyDescent="0.25">
      <c r="A11" s="1">
        <v>43606</v>
      </c>
      <c r="B11" s="34"/>
      <c r="C11" s="34"/>
      <c r="D11" s="34"/>
      <c r="E11" s="34"/>
      <c r="F11" s="34"/>
      <c r="G11" s="34"/>
      <c r="H11" s="56"/>
      <c r="I11" s="35"/>
      <c r="J11" s="34"/>
      <c r="K11" s="34"/>
      <c r="L11" s="34"/>
      <c r="M11" s="36"/>
    </row>
    <row r="12" spans="1:13" ht="15" x14ac:dyDescent="0.25">
      <c r="A12" s="1">
        <v>43607</v>
      </c>
      <c r="B12" s="34"/>
      <c r="C12" s="34"/>
      <c r="D12" s="34"/>
      <c r="E12" s="34"/>
      <c r="F12" s="34"/>
      <c r="G12" s="34"/>
      <c r="H12" s="56"/>
      <c r="I12" s="35"/>
      <c r="J12" s="34"/>
      <c r="K12" s="34"/>
      <c r="L12" s="34"/>
      <c r="M12" s="36"/>
    </row>
    <row r="13" spans="1:13" x14ac:dyDescent="0.2">
      <c r="H13" s="13"/>
    </row>
    <row r="14" spans="1:13" x14ac:dyDescent="0.2">
      <c r="D14" s="9" t="s">
        <v>14</v>
      </c>
      <c r="E14" s="7">
        <v>15</v>
      </c>
      <c r="F14" s="9" t="s">
        <v>7</v>
      </c>
      <c r="G14" s="10">
        <v>0.15</v>
      </c>
      <c r="H14" s="13"/>
    </row>
    <row r="15" spans="1:13" ht="22.5" x14ac:dyDescent="0.2">
      <c r="D15" s="9" t="s">
        <v>14</v>
      </c>
      <c r="F15" s="12" t="s">
        <v>19</v>
      </c>
      <c r="G15" s="10">
        <v>0.5</v>
      </c>
      <c r="H15" s="13"/>
    </row>
    <row r="16" spans="1:13" x14ac:dyDescent="0.2">
      <c r="D16" s="9" t="s">
        <v>12</v>
      </c>
      <c r="F16" s="9" t="s">
        <v>9</v>
      </c>
      <c r="G16" s="10">
        <v>0.75</v>
      </c>
      <c r="H16" s="13"/>
    </row>
    <row r="17" spans="4:8" x14ac:dyDescent="0.2">
      <c r="D17" s="9" t="s">
        <v>18</v>
      </c>
      <c r="E17" s="7">
        <v>1</v>
      </c>
      <c r="F17" s="9" t="s">
        <v>10</v>
      </c>
      <c r="G17" s="10">
        <v>1</v>
      </c>
      <c r="H17" s="13"/>
    </row>
    <row r="18" spans="4:8" x14ac:dyDescent="0.2">
      <c r="D18" s="9" t="s">
        <v>13</v>
      </c>
      <c r="F18" s="11" t="s">
        <v>11</v>
      </c>
      <c r="G18" s="10">
        <v>0</v>
      </c>
      <c r="H18" s="13"/>
    </row>
  </sheetData>
  <mergeCells count="2">
    <mergeCell ref="G1:H1"/>
    <mergeCell ref="I1:M1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[1]Table!#REF!</xm:f>
          </x14:formula1>
          <xm:sqref>D3:D10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ventillation</vt:lpstr>
    </vt:vector>
  </TitlesOfParts>
  <Company>Barry-Callebaut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Adolin Innocent Manivoule Ehuie</dc:creator>
  <cp:lastModifiedBy>Adolin Innocent Manivoule Ehuie</cp:lastModifiedBy>
  <dcterms:created xsi:type="dcterms:W3CDTF">2019-07-25T19:53:15Z</dcterms:created>
  <dcterms:modified xsi:type="dcterms:W3CDTF">2019-07-26T08:57:40Z</dcterms:modified>
</cp:coreProperties>
</file>